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8AE1FA53-296C-4A86-B2B3-066C5BCE27FE}" xr6:coauthVersionLast="36" xr6:coauthVersionMax="36" xr10:uidLastSave="{00000000-0000-0000-0000-000000000000}"/>
  <bookViews>
    <workbookView xWindow="0" yWindow="0" windowWidth="20490" windowHeight="7545" firstSheet="5" activeTab="13" xr2:uid="{22FDC775-811A-4EFF-B1F2-545E9DB67830}"/>
  </bookViews>
  <sheets>
    <sheet name="Sheet14" sheetId="14" r:id="rId1"/>
    <sheet name="Sheet1" sheetId="1" r:id="rId2"/>
    <sheet name="Sheet2" sheetId="2" r:id="rId3"/>
    <sheet name="Sheet3" sheetId="3" r:id="rId4"/>
    <sheet name="Sheet4" sheetId="4" r:id="rId5"/>
    <sheet name="Sheet6" sheetId="6" r:id="rId6"/>
    <sheet name="Sheet7" sheetId="7" r:id="rId7"/>
    <sheet name="Sheet5" sheetId="5" r:id="rId8"/>
    <sheet name="Sheet8" sheetId="8" r:id="rId9"/>
    <sheet name="Sheet9" sheetId="9" r:id="rId10"/>
    <sheet name="Sheet10" sheetId="10" r:id="rId11"/>
    <sheet name="Sheet11" sheetId="11" r:id="rId12"/>
    <sheet name="Sheet12" sheetId="12" r:id="rId13"/>
    <sheet name="Sheet13" sheetId="13" r:id="rId14"/>
  </sheets>
  <definedNames>
    <definedName name="_xlnm._FilterDatabase" localSheetId="11" hidden="1">Sheet11!$A$1:$Q$69</definedName>
    <definedName name="_xlnm._FilterDatabase" localSheetId="3" hidden="1">Sheet3!$A$1:$A$195</definedName>
    <definedName name="_xlnm._FilterDatabase" localSheetId="7" hidden="1">Sheet5!$M$1:$M$11</definedName>
    <definedName name="ExternalData_1" localSheetId="5" hidden="1">Sheet6!$A$1:$G$14</definedName>
    <definedName name="ExternalData_1" localSheetId="6" hidden="1">Sheet7!$A$1:$K$431</definedName>
    <definedName name="Slicer_Payment_Mode">#N/A</definedName>
  </definedNames>
  <calcPr calcId="191029"/>
  <pivotCaches>
    <pivotCache cacheId="12"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2" l="1"/>
  <c r="H4" i="13" l="1"/>
  <c r="G4" i="13"/>
  <c r="F4" i="13"/>
  <c r="E4" i="13"/>
  <c r="D4" i="13"/>
  <c r="C4" i="13"/>
  <c r="B4" i="13"/>
  <c r="A4" i="13"/>
  <c r="K2" i="11"/>
  <c r="J2" i="11"/>
  <c r="I2" i="11"/>
  <c r="G2" i="11"/>
  <c r="Q3" i="11"/>
  <c r="R3" i="11" s="1"/>
  <c r="H2" i="11"/>
  <c r="P3" i="11"/>
  <c r="O3" i="11"/>
  <c r="N3" i="11"/>
  <c r="F2" i="11"/>
  <c r="B2" i="10"/>
  <c r="C2" i="10" s="1"/>
  <c r="A2" i="10"/>
  <c r="J2" i="10" s="1"/>
  <c r="J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2" i="9"/>
  <c r="O3" i="8"/>
  <c r="O4" i="8"/>
  <c r="O5" i="8"/>
  <c r="O6" i="8"/>
  <c r="O7" i="8"/>
  <c r="O8" i="8"/>
  <c r="O9" i="8"/>
  <c r="O10" i="8"/>
  <c r="O11" i="8"/>
  <c r="O12" i="8"/>
  <c r="O13" i="8"/>
  <c r="O14" i="8"/>
  <c r="O15" i="8"/>
  <c r="O2" i="8"/>
  <c r="N3" i="8"/>
  <c r="N4" i="8"/>
  <c r="N5" i="8"/>
  <c r="N6" i="8"/>
  <c r="N7" i="8"/>
  <c r="N8" i="8"/>
  <c r="N9" i="8"/>
  <c r="N10" i="8"/>
  <c r="N11" i="8"/>
  <c r="N12" i="8"/>
  <c r="N13" i="8"/>
  <c r="N14" i="8"/>
  <c r="N15" i="8"/>
  <c r="N2" i="8"/>
  <c r="M3" i="8"/>
  <c r="M4" i="8"/>
  <c r="M5" i="8"/>
  <c r="M6" i="8"/>
  <c r="M7" i="8"/>
  <c r="M8" i="8"/>
  <c r="M9" i="8"/>
  <c r="M10" i="8"/>
  <c r="M11" i="8"/>
  <c r="M12" i="8"/>
  <c r="M13" i="8"/>
  <c r="M14" i="8"/>
  <c r="M15" i="8"/>
  <c r="M2" i="8"/>
  <c r="L3" i="8"/>
  <c r="L4" i="8"/>
  <c r="L5" i="8"/>
  <c r="L6" i="8"/>
  <c r="L7" i="8"/>
  <c r="L8" i="8"/>
  <c r="L9" i="8"/>
  <c r="L10" i="8"/>
  <c r="L11" i="8"/>
  <c r="L12" i="8"/>
  <c r="L13" i="8"/>
  <c r="L14" i="8"/>
  <c r="L15" i="8"/>
  <c r="L2" i="8"/>
  <c r="K3" i="8"/>
  <c r="K4" i="8"/>
  <c r="K5" i="8"/>
  <c r="K6" i="8"/>
  <c r="K7" i="8"/>
  <c r="K8" i="8"/>
  <c r="K9" i="8"/>
  <c r="K10" i="8"/>
  <c r="K11" i="8"/>
  <c r="K12" i="8"/>
  <c r="K13" i="8"/>
  <c r="K14" i="8"/>
  <c r="K15" i="8"/>
  <c r="K2" i="8"/>
  <c r="J3" i="8"/>
  <c r="J4" i="8"/>
  <c r="J5" i="8"/>
  <c r="J6" i="8"/>
  <c r="J7" i="8"/>
  <c r="J8" i="8"/>
  <c r="J9" i="8"/>
  <c r="J10" i="8"/>
  <c r="J11" i="8"/>
  <c r="J12" i="8"/>
  <c r="J13" i="8"/>
  <c r="J14" i="8"/>
  <c r="J15" i="8"/>
  <c r="J2" i="8"/>
  <c r="I3" i="8"/>
  <c r="I4" i="8"/>
  <c r="I5" i="8"/>
  <c r="I6" i="8"/>
  <c r="I7" i="8"/>
  <c r="I8" i="8"/>
  <c r="I9" i="8"/>
  <c r="I10" i="8"/>
  <c r="I11" i="8"/>
  <c r="I12" i="8"/>
  <c r="I13" i="8"/>
  <c r="I14" i="8"/>
  <c r="I15" i="8"/>
  <c r="I2" i="8"/>
  <c r="F3" i="8"/>
  <c r="F4" i="8"/>
  <c r="G4" i="8" s="1"/>
  <c r="H4" i="8" s="1"/>
  <c r="F5" i="8"/>
  <c r="F6" i="8"/>
  <c r="G6" i="8" s="1"/>
  <c r="H6" i="8" s="1"/>
  <c r="F7" i="8"/>
  <c r="F8" i="8"/>
  <c r="G8" i="8" s="1"/>
  <c r="H8" i="8" s="1"/>
  <c r="F9" i="8"/>
  <c r="F10" i="8"/>
  <c r="G10" i="8" s="1"/>
  <c r="H10" i="8" s="1"/>
  <c r="F11" i="8"/>
  <c r="F12" i="8"/>
  <c r="G12" i="8" s="1"/>
  <c r="H12" i="8" s="1"/>
  <c r="F13" i="8"/>
  <c r="F14" i="8"/>
  <c r="G14" i="8" s="1"/>
  <c r="H14" i="8" s="1"/>
  <c r="F15" i="8"/>
  <c r="F2" i="8"/>
  <c r="G3" i="8"/>
  <c r="H3" i="8" s="1"/>
  <c r="G5" i="8"/>
  <c r="H5" i="8" s="1"/>
  <c r="G7" i="8"/>
  <c r="H7" i="8" s="1"/>
  <c r="G9" i="8"/>
  <c r="H9" i="8" s="1"/>
  <c r="G11" i="8"/>
  <c r="H11" i="8" s="1"/>
  <c r="G13" i="8"/>
  <c r="H13" i="8" s="1"/>
  <c r="G15" i="8"/>
  <c r="H15" i="8" s="1"/>
  <c r="G2" i="8"/>
  <c r="H2" i="8" s="1"/>
  <c r="E3" i="8"/>
  <c r="E4" i="8"/>
  <c r="E5" i="8"/>
  <c r="E6" i="8"/>
  <c r="E7" i="8"/>
  <c r="E8" i="8"/>
  <c r="E9" i="8"/>
  <c r="E10" i="8"/>
  <c r="E11" i="8"/>
  <c r="E12" i="8"/>
  <c r="E13" i="8"/>
  <c r="E14" i="8"/>
  <c r="E15" i="8"/>
  <c r="E2" i="8"/>
  <c r="D3" i="8"/>
  <c r="D4" i="8"/>
  <c r="D5" i="8"/>
  <c r="D6" i="8"/>
  <c r="D7" i="8"/>
  <c r="D8" i="8"/>
  <c r="D9" i="8"/>
  <c r="D10" i="8"/>
  <c r="D11" i="8"/>
  <c r="D12" i="8"/>
  <c r="D13" i="8"/>
  <c r="D14" i="8"/>
  <c r="D15" i="8"/>
  <c r="D2" i="8"/>
  <c r="N3" i="5"/>
  <c r="N4" i="5"/>
  <c r="N5" i="5"/>
  <c r="N6" i="5"/>
  <c r="N2" i="5"/>
  <c r="J6" i="5"/>
  <c r="J5" i="5"/>
  <c r="J2" i="5"/>
  <c r="J3" i="5"/>
  <c r="J1" i="5"/>
  <c r="K2" i="10" l="1"/>
  <c r="L2" i="10"/>
  <c r="I2" i="10"/>
  <c r="H2" i="10"/>
  <c r="G2" i="10"/>
  <c r="E2" i="10"/>
  <c r="D2" i="10"/>
  <c r="F2"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C06798-482F-44CE-AF4B-3B2DAED65777}" keepAlive="1" name="Query - salary" description="Connection to the 'salary' query in the workbook." type="5" refreshedVersion="6" background="1" saveData="1">
    <dbPr connection="Provider=Microsoft.Mashup.OleDb.1;Data Source=$Workbook$;Location=salary;Extended Properties=&quot;&quot;" command="SELECT * FROM [salary]"/>
  </connection>
  <connection id="2" xr16:uid="{30E62830-7463-4D66-A592-12124AC1B57D}" keepAlive="1" name="Query - Table 0" description="Connection to the 'Table 0' query in the workbook." type="5" refreshedVersion="6" background="1" saveData="1">
    <dbPr connection="Provider=Microsoft.Mashup.OleDb.1;Data Source=$Workbook$;Location=Table 0;Extended Properties=&quot;&quot;" command="SELECT * FROM [Table 0]"/>
  </connection>
</connections>
</file>

<file path=xl/sharedStrings.xml><?xml version="1.0" encoding="utf-8"?>
<sst xmlns="http://schemas.openxmlformats.org/spreadsheetml/2006/main" count="4547" uniqueCount="1261">
  <si>
    <t>January Month Expenses</t>
  </si>
  <si>
    <t>Date</t>
  </si>
  <si>
    <t>Category</t>
  </si>
  <si>
    <t>Sub-Category</t>
  </si>
  <si>
    <t>Price</t>
  </si>
  <si>
    <t>Payment Mode</t>
  </si>
  <si>
    <t>Food</t>
  </si>
  <si>
    <t>Grocery</t>
  </si>
  <si>
    <t>Zomato</t>
  </si>
  <si>
    <t>UPI</t>
  </si>
  <si>
    <t>fruits and veggitable</t>
  </si>
  <si>
    <t>Cash</t>
  </si>
  <si>
    <t>Amozon</t>
  </si>
  <si>
    <t>FlipCard</t>
  </si>
  <si>
    <t>Paytm</t>
  </si>
  <si>
    <t>Phonepe</t>
  </si>
  <si>
    <t>name</t>
  </si>
  <si>
    <t>mohit</t>
  </si>
  <si>
    <t>sonu atri</t>
  </si>
  <si>
    <t>kajal kumari</t>
  </si>
  <si>
    <t>anjali shingh</t>
  </si>
  <si>
    <t>mohit bhardwaj</t>
  </si>
  <si>
    <t>sonu</t>
  </si>
  <si>
    <t>kajal</t>
  </si>
  <si>
    <t>anjali</t>
  </si>
  <si>
    <t>bhardwaj</t>
  </si>
  <si>
    <t>atri</t>
  </si>
  <si>
    <t>kumari</t>
  </si>
  <si>
    <t>shingh</t>
  </si>
  <si>
    <t>rahul bhaj</t>
  </si>
  <si>
    <t>karan sharma</t>
  </si>
  <si>
    <t>rahul</t>
  </si>
  <si>
    <t>karan</t>
  </si>
  <si>
    <t>bhaj</t>
  </si>
  <si>
    <t>sharma</t>
  </si>
  <si>
    <t>Name</t>
  </si>
  <si>
    <t>First Name</t>
  </si>
  <si>
    <t>Last Name</t>
  </si>
  <si>
    <t>Country Name</t>
  </si>
  <si>
    <t>Antigua and Barbuda,AG</t>
  </si>
  <si>
    <t>Argentina,AR</t>
  </si>
  <si>
    <t>Armenia,AM</t>
  </si>
  <si>
    <t>Australia,AU</t>
  </si>
  <si>
    <t>Austria,AT</t>
  </si>
  <si>
    <t>Azerbaijan,AZ</t>
  </si>
  <si>
    <t>Bahamas,BS</t>
  </si>
  <si>
    <t>Bahrain,BH</t>
  </si>
  <si>
    <t>Bangladesh,BD</t>
  </si>
  <si>
    <t>Barbados,BB</t>
  </si>
  <si>
    <t>Belarus,BY</t>
  </si>
  <si>
    <t>Belgium,BE</t>
  </si>
  <si>
    <t>Belize,BZ</t>
  </si>
  <si>
    <t>Benin,BJ</t>
  </si>
  <si>
    <t>Bhutan,BT</t>
  </si>
  <si>
    <t>Bolivia,BO</t>
  </si>
  <si>
    <t>Bosnia and Herzegovina,BA</t>
  </si>
  <si>
    <t>Botswana,BW</t>
  </si>
  <si>
    <t>Brazil,BR</t>
  </si>
  <si>
    <t>Brunei,BN</t>
  </si>
  <si>
    <t>Bulgaria,BG</t>
  </si>
  <si>
    <t>Burkina Faso,BF</t>
  </si>
  <si>
    <t>Burundi,BI</t>
  </si>
  <si>
    <t>Cabo Verde,CV</t>
  </si>
  <si>
    <t>Cambodia,KH</t>
  </si>
  <si>
    <t>Cameroon,CM</t>
  </si>
  <si>
    <t>Canada,CA</t>
  </si>
  <si>
    <t>Central African Republic,CF</t>
  </si>
  <si>
    <t>Chad,TD</t>
  </si>
  <si>
    <t>Chile,CL</t>
  </si>
  <si>
    <t>China,CN</t>
  </si>
  <si>
    <t>Colombia,CO</t>
  </si>
  <si>
    <t>Comoros,KM</t>
  </si>
  <si>
    <t>Congo (Congo-Brazzaville),CG</t>
  </si>
  <si>
    <t>Congo (Congo-Kinshasa),CD</t>
  </si>
  <si>
    <t>Costa Rica,CR</t>
  </si>
  <si>
    <t>Croatia,HR</t>
  </si>
  <si>
    <t>Cuba,CU</t>
  </si>
  <si>
    <t>Cyprus,CY</t>
  </si>
  <si>
    <t>Czech Republic,CZ</t>
  </si>
  <si>
    <t>Denmark,DK</t>
  </si>
  <si>
    <t>Djibouti,DJ</t>
  </si>
  <si>
    <t>Dominica,DM</t>
  </si>
  <si>
    <t>Dominican Republic,DO</t>
  </si>
  <si>
    <t>Ecuador,EC</t>
  </si>
  <si>
    <t>Egypt,EG</t>
  </si>
  <si>
    <t>El Salvador,SV</t>
  </si>
  <si>
    <t>Equatorial Guinea,GQ</t>
  </si>
  <si>
    <t>Eritrea,ER</t>
  </si>
  <si>
    <t>Estonia,EE</t>
  </si>
  <si>
    <t>Eswatini,SZ</t>
  </si>
  <si>
    <t>Ethiopia,ET</t>
  </si>
  <si>
    <t>Fiji,FJ</t>
  </si>
  <si>
    <t>Finland,FI</t>
  </si>
  <si>
    <t>France,FR</t>
  </si>
  <si>
    <t>Gabon,GA</t>
  </si>
  <si>
    <t>Gambia,GM</t>
  </si>
  <si>
    <t>Georgia,GE</t>
  </si>
  <si>
    <t>Germany,DE</t>
  </si>
  <si>
    <t>Ghana,GH</t>
  </si>
  <si>
    <t>Greece,GR</t>
  </si>
  <si>
    <t>Grenada,GD</t>
  </si>
  <si>
    <t>Guatemala,GT</t>
  </si>
  <si>
    <t>Guinea,GN</t>
  </si>
  <si>
    <t>Guinea-Bissau,GW</t>
  </si>
  <si>
    <t>Guyana,GY</t>
  </si>
  <si>
    <t>Haiti,HT</t>
  </si>
  <si>
    <t>Honduras,HN</t>
  </si>
  <si>
    <t>Hungary,HU</t>
  </si>
  <si>
    <t>Iceland,IS</t>
  </si>
  <si>
    <t>India,IN</t>
  </si>
  <si>
    <t>Indonesia,ID</t>
  </si>
  <si>
    <t>Iran,IR</t>
  </si>
  <si>
    <t>Iraq,IQ</t>
  </si>
  <si>
    <t>Ireland,IE</t>
  </si>
  <si>
    <t>Israel,IL</t>
  </si>
  <si>
    <t>Italy,IT</t>
  </si>
  <si>
    <t>Jamaica,JM</t>
  </si>
  <si>
    <t>Japan,JP</t>
  </si>
  <si>
    <t>Jordan,JO</t>
  </si>
  <si>
    <t>Kazakhstan,KZ</t>
  </si>
  <si>
    <t>Kenya,KE</t>
  </si>
  <si>
    <t>Kiribati,KI</t>
  </si>
  <si>
    <t>Korea, North,KP</t>
  </si>
  <si>
    <t>Korea, South,KR</t>
  </si>
  <si>
    <t>Kuwait,KW</t>
  </si>
  <si>
    <t>Kyrgyzstan,KG</t>
  </si>
  <si>
    <t>Laos,LA</t>
  </si>
  <si>
    <t>Latvia,LV</t>
  </si>
  <si>
    <t>Lebanon,LB</t>
  </si>
  <si>
    <t>Lesotho,LS</t>
  </si>
  <si>
    <t>Liberia,LR</t>
  </si>
  <si>
    <t>Libya,LY</t>
  </si>
  <si>
    <t>Liechtenstein,LI</t>
  </si>
  <si>
    <t>Lithuania,LT</t>
  </si>
  <si>
    <t>Luxembourg,LU</t>
  </si>
  <si>
    <t>Madagascar,MG</t>
  </si>
  <si>
    <t>Malawi,MW</t>
  </si>
  <si>
    <t>Malaysia,MY</t>
  </si>
  <si>
    <t>Maldives,MV</t>
  </si>
  <si>
    <t>Mali,ML</t>
  </si>
  <si>
    <t>Malta,MT</t>
  </si>
  <si>
    <t>Marshall Islands,MH</t>
  </si>
  <si>
    <t>Mauritania,MR</t>
  </si>
  <si>
    <t>Mauritius,MU</t>
  </si>
  <si>
    <t>Mexico,MX</t>
  </si>
  <si>
    <t>Micronesia,FM</t>
  </si>
  <si>
    <t>Moldova,MD</t>
  </si>
  <si>
    <t>Monaco,MC</t>
  </si>
  <si>
    <t>Mongolia,MN</t>
  </si>
  <si>
    <t>Montenegro,ME</t>
  </si>
  <si>
    <t>Morocco,MA</t>
  </si>
  <si>
    <t>Mozambique,MZ</t>
  </si>
  <si>
    <t>Myanmar,MM</t>
  </si>
  <si>
    <t>Namibia,NA</t>
  </si>
  <si>
    <t>Nauru,NR</t>
  </si>
  <si>
    <t>Nepal,NP</t>
  </si>
  <si>
    <t>Netherlands,NL</t>
  </si>
  <si>
    <t>New Zealand,NZ</t>
  </si>
  <si>
    <t>Nicaragua,NI</t>
  </si>
  <si>
    <t>Niger,NE</t>
  </si>
  <si>
    <t>Nigeria,NG</t>
  </si>
  <si>
    <t>North Macedonia,MK</t>
  </si>
  <si>
    <t>Norway,NO</t>
  </si>
  <si>
    <t>Oman,OM</t>
  </si>
  <si>
    <t>Pakistan,PK</t>
  </si>
  <si>
    <t>Palau,PW</t>
  </si>
  <si>
    <t>Panama,PA</t>
  </si>
  <si>
    <t>Papua New Guinea,PG</t>
  </si>
  <si>
    <t>Paraguay,PY</t>
  </si>
  <si>
    <t>Peru,PE</t>
  </si>
  <si>
    <t>Philippines,PH</t>
  </si>
  <si>
    <t>Poland,PL</t>
  </si>
  <si>
    <t>Portugal,PT</t>
  </si>
  <si>
    <t>Qatar,QA</t>
  </si>
  <si>
    <t>Romania,RO</t>
  </si>
  <si>
    <t>Russia,RU</t>
  </si>
  <si>
    <t>Rwanda,RW</t>
  </si>
  <si>
    <t>Saint Kitts and Nevis,KN</t>
  </si>
  <si>
    <t>Saint Lucia,LC</t>
  </si>
  <si>
    <t>Saint Vincent and the Grenadines,VC</t>
  </si>
  <si>
    <t>Samoa,WS</t>
  </si>
  <si>
    <t>San Marino,SM</t>
  </si>
  <si>
    <t>Sao Tome and Principe,ST</t>
  </si>
  <si>
    <t>Saudi Arabia,SA</t>
  </si>
  <si>
    <t>Senegal,SN</t>
  </si>
  <si>
    <t>Serbia,RS</t>
  </si>
  <si>
    <t>Seychelles,SC</t>
  </si>
  <si>
    <t>Sierra Leone,SL</t>
  </si>
  <si>
    <t>Singapore,SG</t>
  </si>
  <si>
    <t>Slovakia,SK</t>
  </si>
  <si>
    <t>Slovenia,SI</t>
  </si>
  <si>
    <t>Solomon Islands,SB</t>
  </si>
  <si>
    <t>Somalia,SO</t>
  </si>
  <si>
    <t>South Africa,ZA</t>
  </si>
  <si>
    <t>South Sudan,SS</t>
  </si>
  <si>
    <t>Spain,ES</t>
  </si>
  <si>
    <t>Sri Lanka,LK</t>
  </si>
  <si>
    <t>Sudan,SD</t>
  </si>
  <si>
    <t>Suriname,SR</t>
  </si>
  <si>
    <t>Sweden,SE</t>
  </si>
  <si>
    <t>Switzerland,CH</t>
  </si>
  <si>
    <t>Syria,SY</t>
  </si>
  <si>
    <t>Taiwan,TW</t>
  </si>
  <si>
    <t>Tajikistan,TJ</t>
  </si>
  <si>
    <t>Tanzania,TZ</t>
  </si>
  <si>
    <t>Thailand,TH</t>
  </si>
  <si>
    <t>Timor-Leste,TL</t>
  </si>
  <si>
    <t>Togo,TG</t>
  </si>
  <si>
    <t>Tonga,TO</t>
  </si>
  <si>
    <t>Trinidad and Tobago,TT</t>
  </si>
  <si>
    <t>Tunisia,TN</t>
  </si>
  <si>
    <t>Afghanistan,AF</t>
  </si>
  <si>
    <t>Albania,AL</t>
  </si>
  <si>
    <t>Algeria,DZ</t>
  </si>
  <si>
    <t>Andorra,AD</t>
  </si>
  <si>
    <t>Angola,AO</t>
  </si>
  <si>
    <t>Turkey,TR</t>
  </si>
  <si>
    <t>Turkmenistan,TM</t>
  </si>
  <si>
    <t>Tuvalu,TV</t>
  </si>
  <si>
    <t>Uganda,UG</t>
  </si>
  <si>
    <t>Ukraine,UA</t>
  </si>
  <si>
    <t>United Arab Emirates,AE</t>
  </si>
  <si>
    <t>United Kingdom,GB</t>
  </si>
  <si>
    <t>United States,US</t>
  </si>
  <si>
    <t>Uruguay,UY</t>
  </si>
  <si>
    <t>Uzbekistan,UZ</t>
  </si>
  <si>
    <t>Vanuatu,VU</t>
  </si>
  <si>
    <t>Vatican City,VA</t>
  </si>
  <si>
    <t>Venezuela,VE</t>
  </si>
  <si>
    <t>Vietnam,VN</t>
  </si>
  <si>
    <t>Yemen,YE</t>
  </si>
  <si>
    <t>Zambia,ZM</t>
  </si>
  <si>
    <t>Zimbabwe,ZW</t>
  </si>
  <si>
    <t>Afghanistan</t>
  </si>
  <si>
    <t>AF</t>
  </si>
  <si>
    <t>Albania</t>
  </si>
  <si>
    <t>AL</t>
  </si>
  <si>
    <t>Algeria</t>
  </si>
  <si>
    <t>DZ</t>
  </si>
  <si>
    <t>Andorra</t>
  </si>
  <si>
    <t>AD</t>
  </si>
  <si>
    <t>Angola</t>
  </si>
  <si>
    <t>AO</t>
  </si>
  <si>
    <t>Antigua and Barbuda</t>
  </si>
  <si>
    <t>AG</t>
  </si>
  <si>
    <t>Argentina</t>
  </si>
  <si>
    <t>AR</t>
  </si>
  <si>
    <t>Armenia</t>
  </si>
  <si>
    <t>AM</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</si>
  <si>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</si>
  <si>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</si>
  <si>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</si>
  <si>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</si>
  <si>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</si>
  <si>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</si>
  <si>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</si>
  <si>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</si>
  <si>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</si>
  <si>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</si>
  <si>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</si>
  <si>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</si>
  <si>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</si>
  <si>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</si>
  <si>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</si>
  <si>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</si>
  <si>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</si>
  <si>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</si>
  <si>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</si>
  <si>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</si>
  <si>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</si>
  <si>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</si>
  <si>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Bhutan</t>
  </si>
  <si>
    <t>BT</t>
  </si>
  <si>
    <t>Bolivia</t>
  </si>
  <si>
    <t>BO</t>
  </si>
  <si>
    <t>Bosnia and Herzegovina</t>
  </si>
  <si>
    <t>BA</t>
  </si>
  <si>
    <t>Botswana</t>
  </si>
  <si>
    <t>BW</t>
  </si>
  <si>
    <t>Brazil</t>
  </si>
  <si>
    <t>BR</t>
  </si>
  <si>
    <t>Brunei</t>
  </si>
  <si>
    <t>BN</t>
  </si>
  <si>
    <t>Bulgaria</t>
  </si>
  <si>
    <t>BG</t>
  </si>
  <si>
    <t>Burkina Faso</t>
  </si>
  <si>
    <t>BF</t>
  </si>
  <si>
    <t>Burundi</t>
  </si>
  <si>
    <t>BI</t>
  </si>
  <si>
    <t>Cabo Verde</t>
  </si>
  <si>
    <t>CV</t>
  </si>
  <si>
    <t>Cambodia</t>
  </si>
  <si>
    <t>KH</t>
  </si>
  <si>
    <t>Cameroon</t>
  </si>
  <si>
    <t>CM</t>
  </si>
  <si>
    <t>Canada</t>
  </si>
  <si>
    <t>CA</t>
  </si>
  <si>
    <t>Central African Republic</t>
  </si>
  <si>
    <t>CF</t>
  </si>
  <si>
    <t>Chad</t>
  </si>
  <si>
    <t>TD</t>
  </si>
  <si>
    <t>Chile</t>
  </si>
  <si>
    <t>CL</t>
  </si>
  <si>
    <t>China</t>
  </si>
  <si>
    <t>CN</t>
  </si>
  <si>
    <t>Colombia</t>
  </si>
  <si>
    <t>CO</t>
  </si>
  <si>
    <t>Comoros</t>
  </si>
  <si>
    <t>KM</t>
  </si>
  <si>
    <t>Congo (Congo-Brazzaville)</t>
  </si>
  <si>
    <t>CG</t>
  </si>
  <si>
    <t>Congo (Congo-Kinshasa)</t>
  </si>
  <si>
    <t>CD</t>
  </si>
  <si>
    <t>Costa Rica</t>
  </si>
  <si>
    <t>CR</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</si>
  <si>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</si>
  <si>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</si>
  <si>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</si>
  <si>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</si>
  <si>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</si>
  <si>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</si>
  <si>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</si>
  <si>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</si>
  <si>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</si>
  <si>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</si>
  <si>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</si>
  <si>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</si>
  <si>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</si>
  <si>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</si>
  <si>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</si>
  <si>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</si>
  <si>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</si>
  <si>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</si>
  <si>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</si>
  <si>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</si>
  <si>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</si>
  <si>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</si>
  <si>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</si>
  <si>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</si>
  <si>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</si>
  <si>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</si>
  <si>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</si>
  <si>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</si>
  <si>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Eswatini</t>
  </si>
  <si>
    <t>SZ</t>
  </si>
  <si>
    <t>Ethiopia</t>
  </si>
  <si>
    <t>ET</t>
  </si>
  <si>
    <t>Fiji</t>
  </si>
  <si>
    <t>FJ</t>
  </si>
  <si>
    <t>Finland</t>
  </si>
  <si>
    <t>FI</t>
  </si>
  <si>
    <t>France</t>
  </si>
  <si>
    <t>FR</t>
  </si>
  <si>
    <t>Gabon</t>
  </si>
  <si>
    <t>GA</t>
  </si>
  <si>
    <t>Gambia</t>
  </si>
  <si>
    <t>GM</t>
  </si>
  <si>
    <t>Georgia</t>
  </si>
  <si>
    <t>GE</t>
  </si>
  <si>
    <t>Germany</t>
  </si>
  <si>
    <t>DE</t>
  </si>
  <si>
    <t>Ghana</t>
  </si>
  <si>
    <t>GH</t>
  </si>
  <si>
    <t>Greece</t>
  </si>
  <si>
    <t>GR</t>
  </si>
  <si>
    <t>Grenada</t>
  </si>
  <si>
    <t>GD</t>
  </si>
  <si>
    <t>Guatemala</t>
  </si>
  <si>
    <t>GT</t>
  </si>
  <si>
    <t>Guinea</t>
  </si>
  <si>
    <t>GN</t>
  </si>
  <si>
    <t>Guinea-Bissau</t>
  </si>
  <si>
    <t>GW</t>
  </si>
  <si>
    <t>Guyana</t>
  </si>
  <si>
    <t>GY</t>
  </si>
  <si>
    <t>Haiti</t>
  </si>
  <si>
    <t>HT</t>
  </si>
  <si>
    <t>Honduras</t>
  </si>
  <si>
    <t>HN</t>
  </si>
  <si>
    <t>Hungary</t>
  </si>
  <si>
    <t>HU</t>
  </si>
  <si>
    <t>Iceland</t>
  </si>
  <si>
    <t>IS</t>
  </si>
  <si>
    <t>India</t>
  </si>
  <si>
    <t>IN</t>
  </si>
  <si>
    <t>Indonesia</t>
  </si>
  <si>
    <t>ID</t>
  </si>
  <si>
    <t>Iran</t>
  </si>
  <si>
    <t>IR</t>
  </si>
  <si>
    <t>Iraq</t>
  </si>
  <si>
    <t>IQ</t>
  </si>
  <si>
    <t>Ireland</t>
  </si>
  <si>
    <t>IE</t>
  </si>
  <si>
    <t>Israel</t>
  </si>
  <si>
    <t>IL</t>
  </si>
  <si>
    <t>Italy</t>
  </si>
  <si>
    <t>IT</t>
  </si>
  <si>
    <t>Jamaica</t>
  </si>
  <si>
    <t>JM</t>
  </si>
  <si>
    <t>Japan</t>
  </si>
  <si>
    <t>JP</t>
  </si>
  <si>
    <t>Jordan</t>
  </si>
  <si>
    <t>JO</t>
  </si>
  <si>
    <t>Kazakhstan</t>
  </si>
  <si>
    <t>KZ</t>
  </si>
  <si>
    <t>Kenya</t>
  </si>
  <si>
    <t>KE</t>
  </si>
  <si>
    <t>Kiribati</t>
  </si>
  <si>
    <t>KI</t>
  </si>
  <si>
    <t>Korea</t>
  </si>
  <si>
    <t xml:space="preserve"> North</t>
  </si>
  <si>
    <t>KP</t>
  </si>
  <si>
    <t xml:space="preserve"> South</t>
  </si>
  <si>
    <t>KR</t>
  </si>
  <si>
    <t>Kuwait</t>
  </si>
  <si>
    <t>KW</t>
  </si>
  <si>
    <t>Kyrgyzstan</t>
  </si>
  <si>
    <t>KG</t>
  </si>
  <si>
    <t>Laos</t>
  </si>
  <si>
    <t>LA</t>
  </si>
  <si>
    <t>Latvia</t>
  </si>
  <si>
    <t>LV</t>
  </si>
  <si>
    <t>Lebanon</t>
  </si>
  <si>
    <t>LB</t>
  </si>
  <si>
    <t>Lesotho</t>
  </si>
  <si>
    <t>LS</t>
  </si>
  <si>
    <t>Liberia</t>
  </si>
  <si>
    <t>LR</t>
  </si>
  <si>
    <t>Libya</t>
  </si>
  <si>
    <t>LY</t>
  </si>
  <si>
    <t>Liechtenstein</t>
  </si>
  <si>
    <t>LI</t>
  </si>
  <si>
    <t>Lithuania</t>
  </si>
  <si>
    <t>LT</t>
  </si>
  <si>
    <t>Luxembourg</t>
  </si>
  <si>
    <t>LU</t>
  </si>
  <si>
    <t>Madagascar</t>
  </si>
  <si>
    <t>MG</t>
  </si>
  <si>
    <t>Malawi</t>
  </si>
  <si>
    <t>MW</t>
  </si>
  <si>
    <t>Malaysia</t>
  </si>
  <si>
    <t>MY</t>
  </si>
  <si>
    <t>Maldives</t>
  </si>
  <si>
    <t>MV</t>
  </si>
  <si>
    <t>Mali</t>
  </si>
  <si>
    <t>ML</t>
  </si>
  <si>
    <t>Malta</t>
  </si>
  <si>
    <t>MT</t>
  </si>
  <si>
    <t>Marshall Islands</t>
  </si>
  <si>
    <t>MH</t>
  </si>
  <si>
    <t>Mauritania</t>
  </si>
  <si>
    <t>MR</t>
  </si>
  <si>
    <t>Mauritius</t>
  </si>
  <si>
    <t>MU</t>
  </si>
  <si>
    <t>Mexico</t>
  </si>
  <si>
    <t>MX</t>
  </si>
  <si>
    <t>Micronesia</t>
  </si>
  <si>
    <t>FM</t>
  </si>
  <si>
    <t>Moldova</t>
  </si>
  <si>
    <t>MD</t>
  </si>
  <si>
    <t>Monaco</t>
  </si>
  <si>
    <t>MC</t>
  </si>
  <si>
    <t>Mongolia</t>
  </si>
  <si>
    <t>MN</t>
  </si>
  <si>
    <t>Montenegro</t>
  </si>
  <si>
    <t>ME</t>
  </si>
  <si>
    <t>Morocco</t>
  </si>
  <si>
    <t>MA</t>
  </si>
  <si>
    <t>Mozambique</t>
  </si>
  <si>
    <t>MZ</t>
  </si>
  <si>
    <t>Myanmar</t>
  </si>
  <si>
    <t>MM</t>
  </si>
  <si>
    <t>Namibia</t>
  </si>
  <si>
    <t>NA</t>
  </si>
  <si>
    <t>Nauru</t>
  </si>
  <si>
    <t>NR</t>
  </si>
  <si>
    <t>Nepal</t>
  </si>
  <si>
    <t>NP</t>
  </si>
  <si>
    <t>Netherlands</t>
  </si>
  <si>
    <t>NL</t>
  </si>
  <si>
    <t>New Zealand</t>
  </si>
  <si>
    <t>NZ</t>
  </si>
  <si>
    <t>Nicaragua</t>
  </si>
  <si>
    <t>NI</t>
  </si>
  <si>
    <t>Niger</t>
  </si>
  <si>
    <t>NE</t>
  </si>
  <si>
    <t>Nigeria</t>
  </si>
  <si>
    <t>NG</t>
  </si>
  <si>
    <t>North Macedonia</t>
  </si>
  <si>
    <t>MK</t>
  </si>
  <si>
    <t>Norway</t>
  </si>
  <si>
    <t>NO</t>
  </si>
  <si>
    <t>Oman</t>
  </si>
  <si>
    <t>OM</t>
  </si>
  <si>
    <t>Pakistan</t>
  </si>
  <si>
    <t>PK</t>
  </si>
  <si>
    <t>Palau</t>
  </si>
  <si>
    <t>PW</t>
  </si>
  <si>
    <t>Panama</t>
  </si>
  <si>
    <t>PA</t>
  </si>
  <si>
    <t>Papua New Guinea</t>
  </si>
  <si>
    <t>PG</t>
  </si>
  <si>
    <t>Paraguay</t>
  </si>
  <si>
    <t>PY</t>
  </si>
  <si>
    <t>Peru</t>
  </si>
  <si>
    <t>PE</t>
  </si>
  <si>
    <t>Philippines</t>
  </si>
  <si>
    <t>PH</t>
  </si>
  <si>
    <t>Poland</t>
  </si>
  <si>
    <t>PL</t>
  </si>
  <si>
    <t>Portugal</t>
  </si>
  <si>
    <t>PT</t>
  </si>
  <si>
    <t>Qatar</t>
  </si>
  <si>
    <t>QA</t>
  </si>
  <si>
    <t>Romania</t>
  </si>
  <si>
    <t>RO</t>
  </si>
  <si>
    <t>Russia</t>
  </si>
  <si>
    <t>RU</t>
  </si>
  <si>
    <t>Rwanda</t>
  </si>
  <si>
    <t>RW</t>
  </si>
  <si>
    <t>Saint Kitts and Nevis</t>
  </si>
  <si>
    <t>KN</t>
  </si>
  <si>
    <t>Saint Lucia</t>
  </si>
  <si>
    <t>LC</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</si>
  <si>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</si>
  <si>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</si>
  <si>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</si>
  <si>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</si>
  <si>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</si>
  <si>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</si>
  <si>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</si>
  <si>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</si>
  <si>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</si>
  <si>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</si>
  <si>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</si>
  <si>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</si>
  <si>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</si>
  <si>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</si>
  <si>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</si>
  <si>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</si>
  <si>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</si>
  <si>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</si>
  <si>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</si>
  <si>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</si>
  <si>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</si>
  <si>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</si>
  <si>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</si>
  <si>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</si>
  <si>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</si>
  <si>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</si>
  <si>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</si>
  <si>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</si>
  <si>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</si>
  <si>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</si>
  <si>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South Sudan</t>
  </si>
  <si>
    <t>SS</t>
  </si>
  <si>
    <t>Spain</t>
  </si>
  <si>
    <t>ES</t>
  </si>
  <si>
    <t>Sri Lanka</t>
  </si>
  <si>
    <t>LK</t>
  </si>
  <si>
    <t>Sudan</t>
  </si>
  <si>
    <t>SD</t>
  </si>
  <si>
    <t>Suriname</t>
  </si>
  <si>
    <t>SR</t>
  </si>
  <si>
    <t>Sweden</t>
  </si>
  <si>
    <t>SE</t>
  </si>
  <si>
    <t>Switzerland</t>
  </si>
  <si>
    <t>CH</t>
  </si>
  <si>
    <t>Syria</t>
  </si>
  <si>
    <t>SY</t>
  </si>
  <si>
    <t>Taiwan</t>
  </si>
  <si>
    <t>TW</t>
  </si>
  <si>
    <t>Tajikistan</t>
  </si>
  <si>
    <t>TJ</t>
  </si>
  <si>
    <t>Tanzania</t>
  </si>
  <si>
    <t>TZ</t>
  </si>
  <si>
    <t>Thailand</t>
  </si>
  <si>
    <t>TH</t>
  </si>
  <si>
    <t>Timor-Leste</t>
  </si>
  <si>
    <t>TL</t>
  </si>
  <si>
    <t>Togo</t>
  </si>
  <si>
    <t>TG</t>
  </si>
  <si>
    <t>Tonga</t>
  </si>
  <si>
    <t>TO</t>
  </si>
  <si>
    <t>Trinidad and Tobago</t>
  </si>
  <si>
    <t>TT</t>
  </si>
  <si>
    <t>Tunisia</t>
  </si>
  <si>
    <t>TN</t>
  </si>
  <si>
    <t>Turkey</t>
  </si>
  <si>
    <t>TR</t>
  </si>
  <si>
    <t>Turkmenistan</t>
  </si>
  <si>
    <t>TM</t>
  </si>
  <si>
    <t>Tuvalu</t>
  </si>
  <si>
    <t>TV</t>
  </si>
  <si>
    <t>Uganda</t>
  </si>
  <si>
    <t>UG</t>
  </si>
  <si>
    <t>Ukraine</t>
  </si>
  <si>
    <t>UA</t>
  </si>
  <si>
    <t>United Arab Emirates</t>
  </si>
  <si>
    <t>AE</t>
  </si>
  <si>
    <t>United Kingdom</t>
  </si>
  <si>
    <t>GB</t>
  </si>
  <si>
    <t>United States</t>
  </si>
  <si>
    <t>US</t>
  </si>
  <si>
    <t>Uruguay</t>
  </si>
  <si>
    <t>UY</t>
  </si>
  <si>
    <t>Uzbekistan</t>
  </si>
  <si>
    <t>UZ</t>
  </si>
  <si>
    <t>Vanuatu</t>
  </si>
  <si>
    <t>VU</t>
  </si>
  <si>
    <t>Vatican City</t>
  </si>
  <si>
    <t>VA</t>
  </si>
  <si>
    <t>Venezuela</t>
  </si>
  <si>
    <t>VE</t>
  </si>
  <si>
    <t>Vietnam</t>
  </si>
  <si>
    <t>VN</t>
  </si>
  <si>
    <t>Yemen</t>
  </si>
  <si>
    <t>YE</t>
  </si>
  <si>
    <t>Zambia</t>
  </si>
  <si>
    <t>ZM</t>
  </si>
  <si>
    <t>Zimbabwe</t>
  </si>
  <si>
    <t>ZW</t>
  </si>
  <si>
    <t>Full Name</t>
  </si>
  <si>
    <t>Short Name</t>
  </si>
  <si>
    <t>Amount</t>
  </si>
  <si>
    <t>Groceries</t>
  </si>
  <si>
    <t>Fruits</t>
  </si>
  <si>
    <t>Credit Card</t>
  </si>
  <si>
    <t>Utilities</t>
  </si>
  <si>
    <t>Electricity</t>
  </si>
  <si>
    <t>Debit Card</t>
  </si>
  <si>
    <t>Entertainment</t>
  </si>
  <si>
    <t>Movies</t>
  </si>
  <si>
    <t>Vegetables</t>
  </si>
  <si>
    <t>Dining</t>
  </si>
  <si>
    <t>Restaurant</t>
  </si>
  <si>
    <t>Dairy</t>
  </si>
  <si>
    <t>Transportation</t>
  </si>
  <si>
    <t>Gas</t>
  </si>
  <si>
    <t>Music</t>
  </si>
  <si>
    <t>Internet</t>
  </si>
  <si>
    <t>Fast Food</t>
  </si>
  <si>
    <t>Shopping</t>
  </si>
  <si>
    <t>Clothes</t>
  </si>
  <si>
    <t>Health</t>
  </si>
  <si>
    <t>Gym Membership</t>
  </si>
  <si>
    <t>Taxi</t>
  </si>
  <si>
    <t>Snacks</t>
  </si>
  <si>
    <t>Cafe</t>
  </si>
  <si>
    <t>Water</t>
  </si>
  <si>
    <t>Frozen Foods</t>
  </si>
  <si>
    <t>Concert Tickets</t>
  </si>
  <si>
    <t>Medicine</t>
  </si>
  <si>
    <t>Parking Fee</t>
  </si>
  <si>
    <t>Bakery</t>
  </si>
  <si>
    <t>Buffet</t>
  </si>
  <si>
    <t>Gas Bill</t>
  </si>
  <si>
    <t>Theatre</t>
  </si>
  <si>
    <t>Electronics</t>
  </si>
  <si>
    <t>Meat</t>
  </si>
  <si>
    <t>Vitamins</t>
  </si>
  <si>
    <t>Bus Fare</t>
  </si>
  <si>
    <t>Beverages</t>
  </si>
  <si>
    <t>Street Food</t>
  </si>
  <si>
    <t>Books</t>
  </si>
  <si>
    <t>Phone Bill</t>
  </si>
  <si>
    <t>Train Ticket</t>
  </si>
  <si>
    <t>Shoes</t>
  </si>
  <si>
    <t>Dine-In</t>
  </si>
  <si>
    <t>Spices</t>
  </si>
  <si>
    <t>Dentist Visit</t>
  </si>
  <si>
    <t>Condiments</t>
  </si>
  <si>
    <t>Gaming</t>
  </si>
  <si>
    <t>Ride Share</t>
  </si>
  <si>
    <t>Bags</t>
  </si>
  <si>
    <t>Ice Cream</t>
  </si>
  <si>
    <t>Cable TV</t>
  </si>
  <si>
    <t>Amusement Park</t>
  </si>
  <si>
    <t>Canned Goods</t>
  </si>
  <si>
    <t>Burger Joint</t>
  </si>
  <si>
    <t>Car Rental</t>
  </si>
  <si>
    <t>Organic Produce</t>
  </si>
  <si>
    <t>Watches</t>
  </si>
  <si>
    <t>Trash Service</t>
  </si>
  <si>
    <t>Optometrist Visit</t>
  </si>
  <si>
    <t>Rice &amp; Grains</t>
  </si>
  <si>
    <t>Wine &amp; Dine</t>
  </si>
  <si>
    <t>Bowling</t>
  </si>
  <si>
    <t>Car Service</t>
  </si>
  <si>
    <t>Luggage</t>
  </si>
  <si>
    <t>Heating Bill</t>
  </si>
  <si>
    <t>Pasta</t>
  </si>
  <si>
    <t>Date2</t>
  </si>
  <si>
    <t>Sub-Category2</t>
  </si>
  <si>
    <t>zemoto</t>
  </si>
  <si>
    <t>Amount2</t>
  </si>
  <si>
    <t>Payment Mode2</t>
  </si>
  <si>
    <t>Column1</t>
  </si>
  <si>
    <t>Column2</t>
  </si>
  <si>
    <t>Column3</t>
  </si>
  <si>
    <t>Column4</t>
  </si>
  <si>
    <t>Column5</t>
  </si>
  <si>
    <t>Column6</t>
  </si>
  <si>
    <t>Column7</t>
  </si>
  <si>
    <t>IPL 2024/ Squad Size/Salary Cap/Available Slots</t>
  </si>
  <si>
    <t>Franchise</t>
  </si>
  <si>
    <t>No of Players</t>
  </si>
  <si>
    <t>No of Overseas Players</t>
  </si>
  <si>
    <t>Total  money spent (Rs.)</t>
  </si>
  <si>
    <t>Salary cap available (Rs.)</t>
  </si>
  <si>
    <t>Available Slots</t>
  </si>
  <si>
    <t>Overseas Slots</t>
  </si>
  <si>
    <t>CSK</t>
  </si>
  <si>
    <t>19</t>
  </si>
  <si>
    <t>5</t>
  </si>
  <si>
    <t>68.6</t>
  </si>
  <si>
    <t>31.4</t>
  </si>
  <si>
    <t>6</t>
  </si>
  <si>
    <t>3</t>
  </si>
  <si>
    <t>DC</t>
  </si>
  <si>
    <t>16</t>
  </si>
  <si>
    <t>4</t>
  </si>
  <si>
    <t>71.05</t>
  </si>
  <si>
    <t>28.95</t>
  </si>
  <si>
    <t>9</t>
  </si>
  <si>
    <t>17</t>
  </si>
  <si>
    <t>61.85</t>
  </si>
  <si>
    <t>38.15</t>
  </si>
  <si>
    <t>8</t>
  </si>
  <si>
    <t>2</t>
  </si>
  <si>
    <t>KKR</t>
  </si>
  <si>
    <t>13</t>
  </si>
  <si>
    <t>67.3</t>
  </si>
  <si>
    <t>32.7</t>
  </si>
  <si>
    <t>12</t>
  </si>
  <si>
    <t>LSG</t>
  </si>
  <si>
    <t>86.85</t>
  </si>
  <si>
    <t>13.15</t>
  </si>
  <si>
    <t>MI</t>
  </si>
  <si>
    <t>82.25</t>
  </si>
  <si>
    <t>17.75</t>
  </si>
  <si>
    <t>PBKS</t>
  </si>
  <si>
    <t>70.9</t>
  </si>
  <si>
    <t>29.1</t>
  </si>
  <si>
    <t>RCB</t>
  </si>
  <si>
    <t>76.75</t>
  </si>
  <si>
    <t>23.25</t>
  </si>
  <si>
    <t>RR</t>
  </si>
  <si>
    <t>85.5</t>
  </si>
  <si>
    <t>14.5</t>
  </si>
  <si>
    <t>SRH</t>
  </si>
  <si>
    <t>66</t>
  </si>
  <si>
    <t>34</t>
  </si>
  <si>
    <t>Total</t>
  </si>
  <si>
    <t>173</t>
  </si>
  <si>
    <t>50</t>
  </si>
  <si>
    <t>737.05</t>
  </si>
  <si>
    <t>262.95</t>
  </si>
  <si>
    <t>77</t>
  </si>
  <si>
    <t>30</t>
  </si>
  <si>
    <t>EmpID</t>
  </si>
  <si>
    <t>First_Name</t>
  </si>
  <si>
    <t>Last_Name</t>
  </si>
  <si>
    <t>Number</t>
  </si>
  <si>
    <t>Age</t>
  </si>
  <si>
    <t>Gender</t>
  </si>
  <si>
    <t>Salary</t>
  </si>
  <si>
    <t>Country</t>
  </si>
  <si>
    <t>Bonus</t>
  </si>
  <si>
    <t>Company_Name</t>
  </si>
  <si>
    <t>Department</t>
  </si>
  <si>
    <t>John</t>
  </si>
  <si>
    <t>Doe</t>
  </si>
  <si>
    <t>Male</t>
  </si>
  <si>
    <t>ABC Corp</t>
  </si>
  <si>
    <t>Jane</t>
  </si>
  <si>
    <t>Smith</t>
  </si>
  <si>
    <t>Female</t>
  </si>
  <si>
    <t>XYZ Ltd</t>
  </si>
  <si>
    <t>Mike</t>
  </si>
  <si>
    <t>Johnson</t>
  </si>
  <si>
    <t>UK</t>
  </si>
  <si>
    <t>Global Tech</t>
  </si>
  <si>
    <t>Finance</t>
  </si>
  <si>
    <t>Emily</t>
  </si>
  <si>
    <t>Davis</t>
  </si>
  <si>
    <t>Innovate Inc</t>
  </si>
  <si>
    <t>Marketing</t>
  </si>
  <si>
    <t>Robert</t>
  </si>
  <si>
    <t>Brown</t>
  </si>
  <si>
    <t>Visionary Co</t>
  </si>
  <si>
    <t>Sales</t>
  </si>
  <si>
    <t>Sara</t>
  </si>
  <si>
    <t>Wilson</t>
  </si>
  <si>
    <t>Horizon Ltd</t>
  </si>
  <si>
    <t>David</t>
  </si>
  <si>
    <t>Lee</t>
  </si>
  <si>
    <t>InnoTech</t>
  </si>
  <si>
    <t>Olivia</t>
  </si>
  <si>
    <t>Clark</t>
  </si>
  <si>
    <t>Brightside</t>
  </si>
  <si>
    <t>Daniel</t>
  </si>
  <si>
    <t>Lewis</t>
  </si>
  <si>
    <t>Cloud World</t>
  </si>
  <si>
    <t>Sophia</t>
  </si>
  <si>
    <t>Walker</t>
  </si>
  <si>
    <t>Ethan</t>
  </si>
  <si>
    <t>Harris</t>
  </si>
  <si>
    <t>Fusion Corp</t>
  </si>
  <si>
    <t>Ava</t>
  </si>
  <si>
    <t>Young</t>
  </si>
  <si>
    <t>StarTech</t>
  </si>
  <si>
    <t>James</t>
  </si>
  <si>
    <t>King</t>
  </si>
  <si>
    <t>FastSolutions</t>
  </si>
  <si>
    <t>Mia</t>
  </si>
  <si>
    <t>Scott</t>
  </si>
  <si>
    <t>GreenTech</t>
  </si>
  <si>
    <t>William</t>
  </si>
  <si>
    <t>CloudCom</t>
  </si>
  <si>
    <t>Isabella</t>
  </si>
  <si>
    <t>Evans</t>
  </si>
  <si>
    <t>Alpha Ltd</t>
  </si>
  <si>
    <t>Henry</t>
  </si>
  <si>
    <t>Turner</t>
  </si>
  <si>
    <t>FutureTech</t>
  </si>
  <si>
    <t>Chloe</t>
  </si>
  <si>
    <t>Carter</t>
  </si>
  <si>
    <t>Smart Solutions</t>
  </si>
  <si>
    <t>Samuel</t>
  </si>
  <si>
    <t>Miller</t>
  </si>
  <si>
    <t>NexGen Co</t>
  </si>
  <si>
    <t>Lily</t>
  </si>
  <si>
    <t>Perez</t>
  </si>
  <si>
    <t>Lucas</t>
  </si>
  <si>
    <t>Martinez</t>
  </si>
  <si>
    <t>TechFusion</t>
  </si>
  <si>
    <t>Emma</t>
  </si>
  <si>
    <t>Thomas</t>
  </si>
  <si>
    <t>CloudWorld</t>
  </si>
  <si>
    <t>Mason</t>
  </si>
  <si>
    <t>Robinson</t>
  </si>
  <si>
    <t>Harper</t>
  </si>
  <si>
    <t>Garcia</t>
  </si>
  <si>
    <t>Noah</t>
  </si>
  <si>
    <t>Alpha Solutions</t>
  </si>
  <si>
    <t>Amelia</t>
  </si>
  <si>
    <t>Jack</t>
  </si>
  <si>
    <t>BrightSide</t>
  </si>
  <si>
    <t>Aiden</t>
  </si>
  <si>
    <t>Hall</t>
  </si>
  <si>
    <t>CloudTech</t>
  </si>
  <si>
    <t>Grace</t>
  </si>
  <si>
    <t>Allen</t>
  </si>
  <si>
    <t>NexGen Corp</t>
  </si>
  <si>
    <t>Logan</t>
  </si>
  <si>
    <t>HorizonTech</t>
  </si>
  <si>
    <t>Elijah</t>
  </si>
  <si>
    <t>Green</t>
  </si>
  <si>
    <t>BrightCorp</t>
  </si>
  <si>
    <t>Zoe</t>
  </si>
  <si>
    <t>Sebastian</t>
  </si>
  <si>
    <t>Wright</t>
  </si>
  <si>
    <t>Nora</t>
  </si>
  <si>
    <t>Adams</t>
  </si>
  <si>
    <t>Global Solutions</t>
  </si>
  <si>
    <t>Benjamin</t>
  </si>
  <si>
    <t>Nelson</t>
  </si>
  <si>
    <t>SmartTech</t>
  </si>
  <si>
    <t>Taylor</t>
  </si>
  <si>
    <t>Ryan</t>
  </si>
  <si>
    <t>Phillips</t>
  </si>
  <si>
    <t>Visionary Corp</t>
  </si>
  <si>
    <t>Sophie</t>
  </si>
  <si>
    <t>Bella</t>
  </si>
  <si>
    <t>Roberts</t>
  </si>
  <si>
    <t>Global Corp</t>
  </si>
  <si>
    <t>Innovate Corp</t>
  </si>
  <si>
    <t>NexGen Ltd</t>
  </si>
  <si>
    <t>Matthew</t>
  </si>
  <si>
    <t>Alpha Technologies</t>
  </si>
  <si>
    <t>Scarlett</t>
  </si>
  <si>
    <t>Horizon Inc</t>
  </si>
  <si>
    <t>Owen</t>
  </si>
  <si>
    <t>Moore</t>
  </si>
  <si>
    <t>Michael</t>
  </si>
  <si>
    <t>BrightTech</t>
  </si>
  <si>
    <t>Ella</t>
  </si>
  <si>
    <t>White</t>
  </si>
  <si>
    <t>Horizon Tech</t>
  </si>
  <si>
    <t>Alexander</t>
  </si>
  <si>
    <t>Mitchell</t>
  </si>
  <si>
    <t>Madison</t>
  </si>
  <si>
    <t>HorizonCorp</t>
  </si>
  <si>
    <t>GlobalCorp</t>
  </si>
  <si>
    <t>Natalie</t>
  </si>
  <si>
    <t>Innovate Co</t>
  </si>
  <si>
    <t>Oliver</t>
  </si>
  <si>
    <t>Sarah</t>
  </si>
  <si>
    <t>Isaac</t>
  </si>
  <si>
    <t>Abigail</t>
  </si>
  <si>
    <t>Innovate Ltd</t>
  </si>
  <si>
    <t>Liam</t>
  </si>
  <si>
    <t>Jacob</t>
  </si>
  <si>
    <t>GlobalTech</t>
  </si>
  <si>
    <t>SmartSolutions</t>
  </si>
  <si>
    <t>id</t>
  </si>
  <si>
    <t>name-1</t>
  </si>
  <si>
    <t>name-2</t>
  </si>
  <si>
    <t>name-3</t>
  </si>
  <si>
    <t>name-4</t>
  </si>
  <si>
    <t>name-5</t>
  </si>
  <si>
    <t>name-6</t>
  </si>
  <si>
    <t>name-7</t>
  </si>
  <si>
    <t>name-8</t>
  </si>
  <si>
    <t>name-9</t>
  </si>
  <si>
    <t>name-10</t>
  </si>
  <si>
    <t>name-11</t>
  </si>
  <si>
    <t>name-12</t>
  </si>
  <si>
    <t>name-13</t>
  </si>
  <si>
    <t>name-14</t>
  </si>
  <si>
    <t>name-15</t>
  </si>
  <si>
    <t>name-16</t>
  </si>
  <si>
    <t>name-17</t>
  </si>
  <si>
    <t>name-18</t>
  </si>
  <si>
    <t>name-19</t>
  </si>
  <si>
    <t>name-20</t>
  </si>
  <si>
    <t xml:space="preserve">    mohit    </t>
  </si>
  <si>
    <t xml:space="preserve">  mk   mk  mk   </t>
  </si>
  <si>
    <t xml:space="preserve">  m   jkhkj     jkjk   jkl</t>
  </si>
  <si>
    <t xml:space="preserve">    1    2      3       4       5      6      7       8      9</t>
  </si>
  <si>
    <t>number</t>
  </si>
  <si>
    <t>Prefix</t>
  </si>
  <si>
    <t>FirstName</t>
  </si>
  <si>
    <t>LastName</t>
  </si>
  <si>
    <t>Concatenate</t>
  </si>
  <si>
    <t>Lower</t>
  </si>
  <si>
    <t>Upper</t>
  </si>
  <si>
    <t>Proper</t>
  </si>
  <si>
    <t>Length</t>
  </si>
  <si>
    <t>Left</t>
  </si>
  <si>
    <t>Right</t>
  </si>
  <si>
    <t>Mid</t>
  </si>
  <si>
    <t>MR.</t>
  </si>
  <si>
    <t>MRS.</t>
  </si>
  <si>
    <t>Raj</t>
  </si>
  <si>
    <t>Rajni</t>
  </si>
  <si>
    <t>Rahul</t>
  </si>
  <si>
    <t>Yesh</t>
  </si>
  <si>
    <t>Arman</t>
  </si>
  <si>
    <t>Dolly</t>
  </si>
  <si>
    <t>Manu</t>
  </si>
  <si>
    <t>Pinki</t>
  </si>
  <si>
    <t>Sanju</t>
  </si>
  <si>
    <t>Sumit</t>
  </si>
  <si>
    <t>Prince</t>
  </si>
  <si>
    <t>Krishna</t>
  </si>
  <si>
    <t>Anjali</t>
  </si>
  <si>
    <t>Golu</t>
  </si>
  <si>
    <t>Yang</t>
  </si>
  <si>
    <t>Bhardwaj</t>
  </si>
  <si>
    <t>Ruiz</t>
  </si>
  <si>
    <t>Kumar</t>
  </si>
  <si>
    <t>Mehta</t>
  </si>
  <si>
    <t>Torres</t>
  </si>
  <si>
    <t>Zhu</t>
  </si>
  <si>
    <t>Khan</t>
  </si>
  <si>
    <t>Rai</t>
  </si>
  <si>
    <t>Verhoff</t>
  </si>
  <si>
    <t>Lu</t>
  </si>
  <si>
    <t>Find</t>
  </si>
  <si>
    <t>Search</t>
  </si>
  <si>
    <t>Replace</t>
  </si>
  <si>
    <t>Substitute</t>
  </si>
  <si>
    <t>Job Title</t>
  </si>
  <si>
    <t>Hire Date</t>
  </si>
  <si>
    <t>John Smith</t>
  </si>
  <si>
    <t>Software Engineer</t>
  </si>
  <si>
    <t>01/15/2020</t>
  </si>
  <si>
    <t>USA</t>
  </si>
  <si>
    <t>Alice Johnson</t>
  </si>
  <si>
    <t>Marketing Lead</t>
  </si>
  <si>
    <t>03/22/2018</t>
  </si>
  <si>
    <t>Michael Brown</t>
  </si>
  <si>
    <t>Data Analyst</t>
  </si>
  <si>
    <t>Data Science</t>
  </si>
  <si>
    <t>Sarah Williams</t>
  </si>
  <si>
    <t>HR Manager</t>
  </si>
  <si>
    <t>David Clark</t>
  </si>
  <si>
    <t>Project Manager</t>
  </si>
  <si>
    <t>Operations</t>
  </si>
  <si>
    <t>05/15/2019</t>
  </si>
  <si>
    <t>Emily Davis</t>
  </si>
  <si>
    <t>Graphic Designer</t>
  </si>
  <si>
    <t>Design</t>
  </si>
  <si>
    <t>08/20/2020</t>
  </si>
  <si>
    <t>Daniel Miller</t>
  </si>
  <si>
    <t>Sales Executive</t>
  </si>
  <si>
    <t>Sophia Moore</t>
  </si>
  <si>
    <t>Content Writer</t>
  </si>
  <si>
    <t>11/30/2022</t>
  </si>
  <si>
    <t>Chris Taylor</t>
  </si>
  <si>
    <t>IT Specialist</t>
  </si>
  <si>
    <t>Olivia Wilson</t>
  </si>
  <si>
    <t>Finance Analyst</t>
  </si>
  <si>
    <t>Conditios</t>
  </si>
  <si>
    <t>if</t>
  </si>
  <si>
    <t>and</t>
  </si>
  <si>
    <t>or</t>
  </si>
  <si>
    <t>James White</t>
  </si>
  <si>
    <t>Business Analyst</t>
  </si>
  <si>
    <t>02/28/2019</t>
  </si>
  <si>
    <t>Laura Harris</t>
  </si>
  <si>
    <t>Marketing Executive</t>
  </si>
  <si>
    <t>04/17/2020</t>
  </si>
  <si>
    <t>Peter Martinez</t>
  </si>
  <si>
    <t>Customer Support</t>
  </si>
  <si>
    <t>Customer Service</t>
  </si>
  <si>
    <t>Jessica Clark</t>
  </si>
  <si>
    <t>Content Strategist</t>
  </si>
  <si>
    <t>Kevin Rodriguez</t>
  </si>
  <si>
    <t>Legal Advisor</t>
  </si>
  <si>
    <t>Legal</t>
  </si>
  <si>
    <t>05/25/2015</t>
  </si>
  <si>
    <t>Rachel Thompson</t>
  </si>
  <si>
    <t>UI/UX Designer</t>
  </si>
  <si>
    <t>01/15/2022</t>
  </si>
  <si>
    <t>Thomas Scott</t>
  </si>
  <si>
    <t>Software Architect</t>
  </si>
  <si>
    <t>Nicole Taylor</t>
  </si>
  <si>
    <t>Research Analyst</t>
  </si>
  <si>
    <t>03/18/2020</t>
  </si>
  <si>
    <t>Mark Harris</t>
  </si>
  <si>
    <t>Chief Technology Officer</t>
  </si>
  <si>
    <t>08/25/2014</t>
  </si>
  <si>
    <t>Lucy Green</t>
  </si>
  <si>
    <t>PR Manager</t>
  </si>
  <si>
    <t>Samuel King</t>
  </si>
  <si>
    <t>Network Engineer</t>
  </si>
  <si>
    <t>Anna Lee</t>
  </si>
  <si>
    <t>Executive Assistant</t>
  </si>
  <si>
    <t>06/20/2016</t>
  </si>
  <si>
    <t>Gary Wright</t>
  </si>
  <si>
    <t>Sales Manager</t>
  </si>
  <si>
    <t>Victoria Harris</t>
  </si>
  <si>
    <t>Financial Analyst</t>
  </si>
  <si>
    <t>09/15/2014</t>
  </si>
  <si>
    <t>Jason Walker</t>
  </si>
  <si>
    <t>DevOps Engineer</t>
  </si>
  <si>
    <t>Karen Baker</t>
  </si>
  <si>
    <t>Product Manager</t>
  </si>
  <si>
    <t>Product</t>
  </si>
  <si>
    <t>02/15/2017</t>
  </si>
  <si>
    <t>Brian Anderson</t>
  </si>
  <si>
    <t>Marketing Strategist</t>
  </si>
  <si>
    <t>12/30/2015</t>
  </si>
  <si>
    <t>Megan Hall</t>
  </si>
  <si>
    <t>Content Creator</t>
  </si>
  <si>
    <t>William Adams</t>
  </si>
  <si>
    <t>Head of HR</t>
  </si>
  <si>
    <t>Chloe Evans</t>
  </si>
  <si>
    <t>Copywriter</t>
  </si>
  <si>
    <t>10/22/2019</t>
  </si>
  <si>
    <t>Daniel Hall</t>
  </si>
  <si>
    <t>Software Developer</t>
  </si>
  <si>
    <t>Natalie Perez</t>
  </si>
  <si>
    <t>Office Manager</t>
  </si>
  <si>
    <t>Andrew King</t>
  </si>
  <si>
    <t>Financial Controller</t>
  </si>
  <si>
    <t>Ella Moore</t>
  </si>
  <si>
    <t>Web Developer</t>
  </si>
  <si>
    <t>04/18/2021</t>
  </si>
  <si>
    <t>Matthew Green</t>
  </si>
  <si>
    <t>Operations Manager</t>
  </si>
  <si>
    <t>11/28/2013</t>
  </si>
  <si>
    <t>Sophie Roberts</t>
  </si>
  <si>
    <t>Marketing Analyst</t>
  </si>
  <si>
    <t>Oliver Wilson</t>
  </si>
  <si>
    <t>Digital Marketer</t>
  </si>
  <si>
    <t>02/14/2019</t>
  </si>
  <si>
    <t>Isabella Young</t>
  </si>
  <si>
    <t>Data Engineer</t>
  </si>
  <si>
    <t>Jack Mitchell</t>
  </si>
  <si>
    <t>Business Development</t>
  </si>
  <si>
    <t>07/24/2014</t>
  </si>
  <si>
    <t>Amelia Collins</t>
  </si>
  <si>
    <t>Executive Director</t>
  </si>
  <si>
    <t>Ryan Stewart</t>
  </si>
  <si>
    <t>Security Specialist</t>
  </si>
  <si>
    <t>06/15/2020</t>
  </si>
  <si>
    <t>Natalie Clark</t>
  </si>
  <si>
    <t>Financial Consultant</t>
  </si>
  <si>
    <t>Isaac Lewis</t>
  </si>
  <si>
    <t>IT Project Manager</t>
  </si>
  <si>
    <t>02/25/2017</t>
  </si>
  <si>
    <t>Bella Carter</t>
  </si>
  <si>
    <t>HR Coordinator</t>
  </si>
  <si>
    <t>Ethan Martinez</t>
  </si>
  <si>
    <t>Senior Software Engineer</t>
  </si>
  <si>
    <t>05/25/2018</t>
  </si>
  <si>
    <t>Sophia Adams</t>
  </si>
  <si>
    <t>Marketing Director</t>
  </si>
  <si>
    <t>Oliver Scott</t>
  </si>
  <si>
    <t>Product Designer</t>
  </si>
  <si>
    <t>Lily Moore</t>
  </si>
  <si>
    <t>09/16/2019</t>
  </si>
  <si>
    <t>Henry Walker</t>
  </si>
  <si>
    <t>Data Scientist</t>
  </si>
  <si>
    <t>Ella Young</t>
  </si>
  <si>
    <t>07/20/2020</t>
  </si>
  <si>
    <t>Charles Green</t>
  </si>
  <si>
    <t>CFO</t>
  </si>
  <si>
    <t>01/28/2012</t>
  </si>
  <si>
    <t>Grace Davis</t>
  </si>
  <si>
    <t>Lucas Harris</t>
  </si>
  <si>
    <t>SEO Specialist</t>
  </si>
  <si>
    <t>10/14/2021</t>
  </si>
  <si>
    <t>Hannah Lewis</t>
  </si>
  <si>
    <t>Operations Coordinator</t>
  </si>
  <si>
    <t>03/25/2021</t>
  </si>
  <si>
    <t>James Robinson</t>
  </si>
  <si>
    <t>Mia Evans</t>
  </si>
  <si>
    <t>05/30/2021</t>
  </si>
  <si>
    <t>Benjamin Carter</t>
  </si>
  <si>
    <t>IT Support Specialist</t>
  </si>
  <si>
    <t>08/17/2017</t>
  </si>
  <si>
    <t>Clara Turner</t>
  </si>
  <si>
    <t>Legal Counsel</t>
  </si>
  <si>
    <t>Samuel Mitchell</t>
  </si>
  <si>
    <t>09/18/2018</t>
  </si>
  <si>
    <t>Ella White</t>
  </si>
  <si>
    <t>Customer Service Rep</t>
  </si>
  <si>
    <t>Michael Hall</t>
  </si>
  <si>
    <t>Senior Marketing Analyst</t>
  </si>
  <si>
    <t>Ruby King</t>
  </si>
  <si>
    <t>Operations Specialist</t>
  </si>
  <si>
    <t>12/20/2020</t>
  </si>
  <si>
    <t>Alexander Turner</t>
  </si>
  <si>
    <t>Business Development Lead</t>
  </si>
  <si>
    <t>02/28/2015</t>
  </si>
  <si>
    <t>Lily Wright</t>
  </si>
  <si>
    <t>Jason Evans</t>
  </si>
  <si>
    <t>IT Manager</t>
  </si>
  <si>
    <t>04/21/2013</t>
  </si>
  <si>
    <t>Sarah Thomas</t>
  </si>
  <si>
    <t>Marketing Assistant</t>
  </si>
  <si>
    <t>Elijah Adams</t>
  </si>
  <si>
    <t>11/15/2020</t>
  </si>
  <si>
    <t>Audrey Lee</t>
  </si>
  <si>
    <t>HR Generalist</t>
  </si>
  <si>
    <t>Oliver Carter</t>
  </si>
  <si>
    <t>IT Director</t>
  </si>
  <si>
    <t>02/14/2013</t>
  </si>
  <si>
    <t>Aria Mitchell</t>
  </si>
  <si>
    <t>Digital Marketing Manager</t>
  </si>
  <si>
    <t>Isaac Brown</t>
  </si>
  <si>
    <t>Marketing Coordinator</t>
  </si>
  <si>
    <t>06/30/2019</t>
  </si>
  <si>
    <t>Ava Walker</t>
  </si>
  <si>
    <t>Business Development Executive</t>
  </si>
  <si>
    <t>04/23/2021</t>
  </si>
  <si>
    <t>Liam Thompson</t>
  </si>
  <si>
    <t>Finance Director</t>
  </si>
  <si>
    <t>01/16/2012</t>
  </si>
  <si>
    <t>Natalie White</t>
  </si>
  <si>
    <t>Ryan Lee</t>
  </si>
  <si>
    <t>Evelyn Mitchell</t>
  </si>
  <si>
    <t>02/20/2019</t>
  </si>
  <si>
    <t>Nathan Wilson</t>
  </si>
  <si>
    <t>Senior Accountant</t>
  </si>
  <si>
    <t>Zoe Perez</t>
  </si>
  <si>
    <t>Customer Success Manager</t>
  </si>
  <si>
    <t>Mason Walker</t>
  </si>
  <si>
    <t>Senior Project Manager</t>
  </si>
  <si>
    <t>11/22/2015</t>
  </si>
  <si>
    <t>Sophie Scott</t>
  </si>
  <si>
    <t>09/18/2020</t>
  </si>
  <si>
    <t>Gabriel Allen</t>
  </si>
  <si>
    <t>06/25/2014</t>
  </si>
  <si>
    <t>Lucas Lee</t>
  </si>
  <si>
    <t>07/15/2021</t>
  </si>
  <si>
    <t>Charlotte Evans</t>
  </si>
  <si>
    <t>Sales Operations Manager</t>
  </si>
  <si>
    <t>02/19/2015</t>
  </si>
  <si>
    <t>Jackson Brown</t>
  </si>
  <si>
    <t>Senior Data Analyst</t>
  </si>
  <si>
    <t>Olivia Hall</t>
  </si>
  <si>
    <t>Senior HR Specialist</t>
  </si>
  <si>
    <t>01/25/2020</t>
  </si>
  <si>
    <t>Benjamin Evans</t>
  </si>
  <si>
    <t>Technical Writer</t>
  </si>
  <si>
    <t>Amelia King</t>
  </si>
  <si>
    <t>Digital Designer</t>
  </si>
  <si>
    <t>Ethan Lewis</t>
  </si>
  <si>
    <t>Senior Product Manager</t>
  </si>
  <si>
    <t>Isla Thomas</t>
  </si>
  <si>
    <t>Project Coordinator</t>
  </si>
  <si>
    <t>07/15/2019</t>
  </si>
  <si>
    <t>Xavier Adams</t>
  </si>
  <si>
    <t>Senior Business Analyst</t>
  </si>
  <si>
    <t>Julia Carter</t>
  </si>
  <si>
    <t>Adam Harris</t>
  </si>
  <si>
    <t>Head of Operations</t>
  </si>
  <si>
    <t>08/19/2010</t>
  </si>
  <si>
    <t>Emily Mitchell</t>
  </si>
  <si>
    <t>Daniel Young</t>
  </si>
  <si>
    <t>Senior IT Consultant</t>
  </si>
  <si>
    <t>01/14/2016</t>
  </si>
  <si>
    <t>Chloe Brown</t>
  </si>
  <si>
    <t>Director of Marketing</t>
  </si>
  <si>
    <t>Nathaniel Scott</t>
  </si>
  <si>
    <t>Digital Marketing Director</t>
  </si>
  <si>
    <t>02/25/2013</t>
  </si>
  <si>
    <t>Isabella Thomas</t>
  </si>
  <si>
    <t>08/22/2017</t>
  </si>
  <si>
    <t>Harrison Clark</t>
  </si>
  <si>
    <t>Samantha Mitchell</t>
  </si>
  <si>
    <t>Caleb Wilson</t>
  </si>
  <si>
    <t>Leah Young</t>
  </si>
  <si>
    <t>UX/UI Designer</t>
  </si>
  <si>
    <t>10/15/2020</t>
  </si>
  <si>
    <t>Michael White</t>
  </si>
  <si>
    <t>Senior Business Development</t>
  </si>
  <si>
    <t>02/23/2016</t>
  </si>
  <si>
    <t>Ava Scott</t>
  </si>
  <si>
    <t>Carter Williams</t>
  </si>
  <si>
    <t>Digital Marketing Specialist</t>
  </si>
  <si>
    <t>Benjamin Davis</t>
  </si>
  <si>
    <t>Finance Manager</t>
  </si>
  <si>
    <t>Today</t>
  </si>
  <si>
    <t>Now</t>
  </si>
  <si>
    <t>Day</t>
  </si>
  <si>
    <t>Month</t>
  </si>
  <si>
    <t>Year</t>
  </si>
  <si>
    <t>Hour</t>
  </si>
  <si>
    <t>Mins</t>
  </si>
  <si>
    <t>Secs</t>
  </si>
  <si>
    <t>date+3 days</t>
  </si>
  <si>
    <t>date+3 months</t>
  </si>
  <si>
    <t>date + 3 years</t>
  </si>
  <si>
    <t>Sum</t>
  </si>
  <si>
    <t>Sumif</t>
  </si>
  <si>
    <t>Sumifs</t>
  </si>
  <si>
    <t>Countifs</t>
  </si>
  <si>
    <t>Countif</t>
  </si>
  <si>
    <t>Count</t>
  </si>
  <si>
    <t>Pay_Mode</t>
  </si>
  <si>
    <t>EEID</t>
  </si>
  <si>
    <t>emp id</t>
  </si>
  <si>
    <t>job Title</t>
  </si>
  <si>
    <t>avg</t>
  </si>
  <si>
    <t>median</t>
  </si>
  <si>
    <t>mode</t>
  </si>
  <si>
    <t>standard deviation</t>
  </si>
  <si>
    <t>minimum</t>
  </si>
  <si>
    <t>maximun</t>
  </si>
  <si>
    <t>large</t>
  </si>
  <si>
    <t>small</t>
  </si>
  <si>
    <t>Row Labels</t>
  </si>
  <si>
    <t>Sum of Price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</si>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</sst>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dddd"/>
  </numFmts>
  <fonts count="7" x14ac:knownFonts="1">
    <font>
      <sz val="11"/>
      <color theme="1"/>
      <name val="Calibri"/>
      <family val="2"/>
      <scheme val="minor"/>
    </font>
    <font>
      <b/>
      <sz val="22"/>
      <color rgb="FFFF0000"/>
      <name val="Calibri"/>
      <family val="2"/>
      <scheme val="minor"/>
    </font>
    <font>
      <b/>
      <sz val="11"/>
      <color rgb="FFFF000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44" fontId="3" fillId="0" borderId="0" applyFont="0" applyFill="0" applyBorder="0" applyAlignment="0" applyProtection="0"/>
  </cellStyleXfs>
  <cellXfs count="27">
    <xf numFmtId="0" fontId="0" fillId="0" borderId="0" xfId="0"/>
    <xf numFmtId="15" fontId="0" fillId="0" borderId="0" xfId="0" applyNumberFormat="1"/>
    <xf numFmtId="0" fontId="5" fillId="0" borderId="0" xfId="0" applyFont="1"/>
    <xf numFmtId="0" fontId="5" fillId="0" borderId="0" xfId="0" applyFont="1" applyAlignment="1">
      <alignment horizontal="center" vertical="center" wrapText="1"/>
    </xf>
    <xf numFmtId="14" fontId="0" fillId="0" borderId="0" xfId="0" applyNumberFormat="1"/>
    <xf numFmtId="14" fontId="0" fillId="0" borderId="0" xfId="0" applyNumberFormat="1" applyAlignment="1">
      <alignment vertical="center" wrapText="1"/>
    </xf>
    <xf numFmtId="0" fontId="0" fillId="0" borderId="0" xfId="0" applyAlignment="1">
      <alignmen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14" fontId="0" fillId="4" borderId="1" xfId="0" applyNumberFormat="1" applyFont="1" applyFill="1" applyBorder="1" applyAlignment="1">
      <alignment vertical="center" wrapText="1"/>
    </xf>
    <xf numFmtId="0" fontId="0" fillId="4" borderId="2" xfId="0" applyFont="1" applyFill="1" applyBorder="1" applyAlignment="1">
      <alignment vertical="center" wrapText="1"/>
    </xf>
    <xf numFmtId="14" fontId="0" fillId="0" borderId="1" xfId="0" applyNumberFormat="1" applyFont="1" applyBorder="1" applyAlignment="1">
      <alignment vertical="center" wrapText="1"/>
    </xf>
    <xf numFmtId="0" fontId="0" fillId="0" borderId="2" xfId="0" applyFont="1" applyBorder="1" applyAlignment="1">
      <alignment vertical="center" wrapText="1"/>
    </xf>
    <xf numFmtId="44" fontId="0" fillId="0" borderId="0" xfId="1" applyFont="1"/>
    <xf numFmtId="164" fontId="0" fillId="0" borderId="0" xfId="0" applyNumberFormat="1"/>
    <xf numFmtId="2" fontId="0" fillId="0" borderId="0" xfId="0" applyNumberFormat="1"/>
    <xf numFmtId="0" fontId="6" fillId="0" borderId="0" xfId="0" applyFont="1"/>
    <xf numFmtId="22" fontId="0" fillId="0" borderId="0" xfId="0" applyNumberFormat="1"/>
    <xf numFmtId="165" fontId="0" fillId="0" borderId="0" xfId="0" applyNumberFormat="1"/>
    <xf numFmtId="0" fontId="4" fillId="3" borderId="0" xfId="0" applyFont="1" applyFill="1" applyBorder="1" applyAlignment="1">
      <alignment horizontal="center" vertical="center" wrapText="1"/>
    </xf>
    <xf numFmtId="0" fontId="0" fillId="0" borderId="0" xfId="0" applyAlignment="1">
      <alignment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3">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color rgb="FF9C0006"/>
      </font>
      <fill>
        <patternFill>
          <bgColor rgb="FFFFC7CE"/>
        </patternFill>
      </fill>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238125</xdr:colOff>
      <xdr:row>0</xdr:row>
      <xdr:rowOff>152400</xdr:rowOff>
    </xdr:from>
    <xdr:to>
      <xdr:col>5</xdr:col>
      <xdr:colOff>238125</xdr:colOff>
      <xdr:row>14</xdr:row>
      <xdr:rowOff>9525</xdr:rowOff>
    </xdr:to>
    <mc:AlternateContent xmlns:mc="http://schemas.openxmlformats.org/markup-compatibility/2006">
      <mc:Choice xmlns:a14="http://schemas.microsoft.com/office/drawing/2010/main" Requires="a14">
        <xdr:graphicFrame macro="">
          <xdr:nvGraphicFramePr>
            <xdr:cNvPr id="2" name="Payment Mode">
              <a:extLst>
                <a:ext uri="{FF2B5EF4-FFF2-40B4-BE49-F238E27FC236}">
                  <a16:creationId xmlns:a16="http://schemas.microsoft.com/office/drawing/2014/main" id="{29F244CE-B8E8-4D8F-BBF4-A568B381F63C}"/>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2333625" y="15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4.566909490743" createdVersion="6" refreshedVersion="6" minRefreshableVersion="3" recordCount="7" xr:uid="{AEAAA5C2-E1E6-4E04-B906-A6428454C5A7}">
  <cacheSource type="worksheet">
    <worksheetSource name="Table1"/>
  </cacheSource>
  <cacheFields count="5">
    <cacheField name="Date" numFmtId="15">
      <sharedItems containsSemiMixedTypes="0" containsNonDate="0" containsDate="1" containsString="0" minDate="2025-01-01T00:00:00" maxDate="2025-01-08T00:00:00" count="7">
        <d v="2025-01-01T00:00:00"/>
        <d v="2025-01-02T00:00:00"/>
        <d v="2025-01-03T00:00:00"/>
        <d v="2025-01-04T00:00:00"/>
        <d v="2025-01-05T00:00:00"/>
        <d v="2025-01-06T00:00:00"/>
        <d v="2025-01-07T00:00:00"/>
      </sharedItems>
    </cacheField>
    <cacheField name="Category" numFmtId="0">
      <sharedItems count="2">
        <s v="Food"/>
        <s v="Grocery"/>
      </sharedItems>
    </cacheField>
    <cacheField name="Sub-Category" numFmtId="0">
      <sharedItems count="4">
        <s v="Zomato"/>
        <s v="fruits and veggitable"/>
        <s v="Amozon"/>
        <s v="FlipCard"/>
      </sharedItems>
    </cacheField>
    <cacheField name="Price" numFmtId="0">
      <sharedItems containsSemiMixedTypes="0" containsString="0" containsNumber="1" containsInteger="1" minValue="250" maxValue="700"/>
    </cacheField>
    <cacheField name="Payment Mode" numFmtId="0">
      <sharedItems count="4">
        <s v="UPI"/>
        <s v="Cash"/>
        <s v="Paytm"/>
        <s v="Phonepe"/>
      </sharedItems>
    </cacheField>
  </cacheFields>
  <extLst>
    <ext xmlns:x14="http://schemas.microsoft.com/office/spreadsheetml/2009/9/main" uri="{725AE2AE-9491-48be-B2B4-4EB974FC3084}">
      <x14:pivotCacheDefinition pivotCacheId="582460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n v="300"/>
    <x v="0"/>
  </r>
  <r>
    <x v="1"/>
    <x v="1"/>
    <x v="1"/>
    <n v="400"/>
    <x v="1"/>
  </r>
  <r>
    <x v="2"/>
    <x v="0"/>
    <x v="2"/>
    <n v="500"/>
    <x v="2"/>
  </r>
  <r>
    <x v="3"/>
    <x v="1"/>
    <x v="3"/>
    <n v="250"/>
    <x v="0"/>
  </r>
  <r>
    <x v="4"/>
    <x v="0"/>
    <x v="0"/>
    <n v="700"/>
    <x v="1"/>
  </r>
  <r>
    <x v="5"/>
    <x v="1"/>
    <x v="2"/>
    <n v="400"/>
    <x v="3"/>
  </r>
  <r>
    <x v="6"/>
    <x v="1"/>
    <x v="0"/>
    <n v="6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952D72-4103-4515-B90A-04B466C534B1}"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5">
    <pivotField numFmtId="15" showAll="0"/>
    <pivotField showAll="0"/>
    <pivotField axis="axisRow" showAll="0">
      <items count="5">
        <item x="2"/>
        <item x="3"/>
        <item x="1"/>
        <item x="0"/>
        <item t="default"/>
      </items>
    </pivotField>
    <pivotField dataField="1" showAll="0"/>
    <pivotField showAll="0">
      <items count="5">
        <item x="1"/>
        <item x="2"/>
        <item x="3"/>
        <item x="0"/>
        <item t="default"/>
      </items>
    </pivotField>
  </pivotFields>
  <rowFields count="1">
    <field x="2"/>
  </rowFields>
  <rowItems count="5">
    <i>
      <x/>
    </i>
    <i>
      <x v="1"/>
    </i>
    <i>
      <x v="2"/>
    </i>
    <i>
      <x v="3"/>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5C15071-10E6-4612-AD49-D1DC680CA689}" autoFormatId="16" applyNumberFormats="0" applyBorderFormats="0" applyFontFormats="0" applyPatternFormats="0" applyAlignmentFormats="0" applyWidthHeightFormats="0">
  <queryTableRefresh nextId="8">
    <queryTableFields count="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4666F7C-EEF2-4EA1-97F4-BD8CAD58A940}" autoFormatId="16" applyNumberFormats="0" applyBorderFormats="0" applyFontFormats="0" applyPatternFormats="0" applyAlignmentFormats="0" applyWidthHeightFormats="0">
  <queryTableRefresh nextId="12">
    <queryTableFields count="11">
      <queryTableField id="1" name="EmpID" tableColumnId="1"/>
      <queryTableField id="2" name="First_Name" tableColumnId="2"/>
      <queryTableField id="3" name="Last_Name" tableColumnId="3"/>
      <queryTableField id="4" name="Number" tableColumnId="4"/>
      <queryTableField id="5" name="Age" tableColumnId="5"/>
      <queryTableField id="6" name="Gender" tableColumnId="6"/>
      <queryTableField id="7" name="Salary" tableColumnId="7"/>
      <queryTableField id="8" name="Country" tableColumnId="8"/>
      <queryTableField id="9" name="Bonus" tableColumnId="9"/>
      <queryTableField id="10" name="Company_Name" tableColumnId="10"/>
      <queryTableField id="11" name="Departmen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B346564-CE14-442E-A8CC-9D97FE99BD39}" sourceName="Payment Mode">
  <pivotTables>
    <pivotTable tabId="14" name="PivotTable2"/>
  </pivotTables>
  <data>
    <tabular pivotCacheId="582460196">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05BD2C38-8268-44C8-98F8-F882315D9E80}" cache="Slicer_Payment_Mode" caption="Payment Mode"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ABE6D8-20A8-4D67-80DF-4598A64F3300}" name="Table1" displayName="Table1" ref="B6:F13" totalsRowShown="0">
  <autoFilter ref="B6:F13" xr:uid="{9DFB02C5-332E-41C6-A36C-25348154F119}"/>
  <tableColumns count="5">
    <tableColumn id="1" xr3:uid="{0151DEB9-E326-458B-AFEB-2275D19E9BE7}" name="Date" dataDxfId="12"/>
    <tableColumn id="2" xr3:uid="{FB6C82D2-865C-44B7-A8ED-CB5F48BDFF02}" name="Category"/>
    <tableColumn id="3" xr3:uid="{97D42A87-38BA-4597-8355-E5D7B70A5C98}" name="Sub-Category"/>
    <tableColumn id="4" xr3:uid="{A7A489F5-3CD9-4CAA-B29A-DB7E18676813}" name="Price"/>
    <tableColumn id="5" xr3:uid="{BFE4A051-059D-4089-9B82-7DD74F780BA4}" name="Payment Mode"/>
  </tableColumns>
  <tableStyleInfo name="TableStyleDark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2629B-4636-4D06-98B2-9CF5D9CB85CC}" name="Table2" displayName="Table2" ref="A1:I69" totalsRowShown="0" headerRowDxfId="10" dataDxfId="9">
  <sortState ref="A2:I69">
    <sortCondition ref="B2:B69"/>
    <sortCondition descending="1" ref="D2:D69"/>
  </sortState>
  <tableColumns count="9">
    <tableColumn id="1" xr3:uid="{D5D845CA-9B6B-426F-B671-C7A528810F00}" name="Date" dataDxfId="8"/>
    <tableColumn id="2" xr3:uid="{F92B5617-9370-4925-ADD1-D1CFDFF089AF}" name="Category" dataDxfId="7"/>
    <tableColumn id="3" xr3:uid="{C64F0B30-647C-4465-AD14-CA11DD1108AC}" name="Sub-Category" dataDxfId="6"/>
    <tableColumn id="4" xr3:uid="{B46D90D2-E3B3-4656-A09F-E5885D550438}" name="Amount" dataDxfId="5"/>
    <tableColumn id="5" xr3:uid="{65D76501-25FD-48FA-9A3E-F83C1F413F55}" name="Payment Mode" dataDxfId="4"/>
    <tableColumn id="6" xr3:uid="{A2D88546-C546-4405-B145-049CC8CCA913}" name="Date2" dataDxfId="3"/>
    <tableColumn id="7" xr3:uid="{AFBE06FF-A8DF-4CB2-9574-4BC2C32C1912}" name="Sub-Category2" dataDxfId="2"/>
    <tableColumn id="8" xr3:uid="{1458B441-C638-4D76-9513-8E710EBFE156}" name="Amount2" dataDxfId="1"/>
    <tableColumn id="9" xr3:uid="{89F7DB50-EF68-4771-AA6D-1A80518BD46F}" name="Payment Mode2"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12F49D-ACF2-4DCC-A87C-A41A5DBF4A88}" name="Table_0" displayName="Table_0" ref="A1:G14" tableType="queryTable" totalsRowShown="0">
  <autoFilter ref="A1:G14" xr:uid="{F6CE41E3-7B90-48B5-8B90-8CBE78E7E51B}"/>
  <tableColumns count="7">
    <tableColumn id="1" xr3:uid="{2C4378BF-F9D4-4D44-8E10-F7A391E12115}" uniqueName="1" name="Column1" queryTableFieldId="1"/>
    <tableColumn id="2" xr3:uid="{B66A8076-782D-43BD-BAA2-C3A3B1C392AD}" uniqueName="2" name="Column2" queryTableFieldId="2"/>
    <tableColumn id="3" xr3:uid="{D108AE9F-2664-4002-94AA-632731B1B910}" uniqueName="3" name="Column3" queryTableFieldId="3"/>
    <tableColumn id="4" xr3:uid="{62BBE05D-EC39-4F6E-9387-C8B853C23954}" uniqueName="4" name="Column4" queryTableFieldId="4"/>
    <tableColumn id="5" xr3:uid="{057448B3-126C-4587-90F6-73FBB2A3C79D}" uniqueName="5" name="Column5" queryTableFieldId="5"/>
    <tableColumn id="6" xr3:uid="{37D1EBEC-1A9E-487C-A873-CBA63FD9846F}" uniqueName="6" name="Column6" queryTableFieldId="6"/>
    <tableColumn id="7" xr3:uid="{AEF5251E-FFE1-49E6-95E5-BA5F20E786A4}" uniqueName="7" name="Column7"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707DBB-2239-4342-9D16-F860908DACE9}" name="salary" displayName="salary" ref="A1:K431" tableType="queryTable" totalsRowShown="0">
  <autoFilter ref="A1:K431" xr:uid="{81BECC98-DA0F-459D-9B63-BCDB60D5B69F}"/>
  <tableColumns count="11">
    <tableColumn id="1" xr3:uid="{F40F32CE-70E5-42CC-8F85-C9365A809A95}" uniqueName="1" name="EmpID" queryTableFieldId="1"/>
    <tableColumn id="2" xr3:uid="{4B201B74-EC08-46C2-BC88-8AD90D47EBE0}" uniqueName="2" name="First_Name" queryTableFieldId="2"/>
    <tableColumn id="3" xr3:uid="{4350F39B-E4D8-4EB8-9962-ECC7DA0EAD29}" uniqueName="3" name="Last_Name" queryTableFieldId="3"/>
    <tableColumn id="4" xr3:uid="{820244A0-3061-4F8C-8F69-077219C7DE71}" uniqueName="4" name="Number" queryTableFieldId="4"/>
    <tableColumn id="5" xr3:uid="{A8ED924E-D8DC-4CD6-8D42-B884AA4257F6}" uniqueName="5" name="Age" queryTableFieldId="5"/>
    <tableColumn id="6" xr3:uid="{F010C3E6-51C3-4A01-93AF-5BAE1325E114}" uniqueName="6" name="Gender" queryTableFieldId="6"/>
    <tableColumn id="7" xr3:uid="{989E7F7A-CF2F-4008-8474-9C7F5921A608}" uniqueName="7" name="Salary" queryTableFieldId="7" dataCellStyle="Currency"/>
    <tableColumn id="8" xr3:uid="{2BAEC94C-7D33-4117-8175-B89E4ABD0730}" uniqueName="8" name="Country" queryTableFieldId="8"/>
    <tableColumn id="9" xr3:uid="{9438B196-0E80-4107-A789-74A7CD786FA8}" uniqueName="9" name="Bonus" queryTableFieldId="9" dataCellStyle="Currency"/>
    <tableColumn id="10" xr3:uid="{FBB1D785-CF38-4852-BAEA-70763C0B412F}" uniqueName="10" name="Company_Name" queryTableFieldId="10"/>
    <tableColumn id="11" xr3:uid="{D708EB02-571C-4565-AB56-E413932769E7}" uniqueName="11" name="Department" queryTableFieldId="11"/>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AEEC-E80C-4255-BB26-E7F05B9864A8}">
  <dimension ref="A3:B8"/>
  <sheetViews>
    <sheetView workbookViewId="0">
      <selection activeCell="A3" sqref="A3"/>
    </sheetView>
  </sheetViews>
  <sheetFormatPr defaultRowHeight="15" x14ac:dyDescent="0.25"/>
  <cols>
    <col min="1" max="1" width="19.42578125" bestFit="1" customWidth="1"/>
    <col min="2" max="2" width="12" bestFit="1" customWidth="1"/>
  </cols>
  <sheetData>
    <row r="3" spans="1:2" x14ac:dyDescent="0.25">
      <c r="A3" s="24" t="s">
        <v>1258</v>
      </c>
      <c r="B3" t="s">
        <v>1259</v>
      </c>
    </row>
    <row r="4" spans="1:2" x14ac:dyDescent="0.25">
      <c r="A4" s="25" t="s">
        <v>12</v>
      </c>
      <c r="B4" s="26">
        <v>900</v>
      </c>
    </row>
    <row r="5" spans="1:2" x14ac:dyDescent="0.25">
      <c r="A5" s="25" t="s">
        <v>13</v>
      </c>
      <c r="B5" s="26">
        <v>250</v>
      </c>
    </row>
    <row r="6" spans="1:2" x14ac:dyDescent="0.25">
      <c r="A6" s="25" t="s">
        <v>10</v>
      </c>
      <c r="B6" s="26">
        <v>400</v>
      </c>
    </row>
    <row r="7" spans="1:2" x14ac:dyDescent="0.25">
      <c r="A7" s="25" t="s">
        <v>8</v>
      </c>
      <c r="B7" s="26">
        <v>1600</v>
      </c>
    </row>
    <row r="8" spans="1:2" x14ac:dyDescent="0.25">
      <c r="A8" s="25" t="s">
        <v>1260</v>
      </c>
      <c r="B8" s="26">
        <v>3150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9428-9396-4CC7-AB2D-2DB773F680CB}">
  <dimension ref="A1:K106"/>
  <sheetViews>
    <sheetView workbookViewId="0"/>
  </sheetViews>
  <sheetFormatPr defaultRowHeight="15" x14ac:dyDescent="0.25"/>
  <cols>
    <col min="1" max="1" width="12.7109375" customWidth="1"/>
    <col min="2" max="2" width="21.5703125" customWidth="1"/>
    <col min="3" max="3" width="12.85546875" customWidth="1"/>
    <col min="4" max="4" width="7.7109375" bestFit="1" customWidth="1"/>
    <col min="5" max="5" width="6.140625" customWidth="1"/>
    <col min="6" max="6" width="10.42578125" bestFit="1" customWidth="1"/>
    <col min="11" max="11" width="12.42578125" bestFit="1" customWidth="1"/>
  </cols>
  <sheetData>
    <row r="1" spans="1:11" ht="30" x14ac:dyDescent="0.25">
      <c r="A1" s="3" t="s">
        <v>622</v>
      </c>
      <c r="B1" s="3" t="s">
        <v>974</v>
      </c>
      <c r="C1" s="3" t="s">
        <v>770</v>
      </c>
      <c r="D1" s="3" t="s">
        <v>765</v>
      </c>
      <c r="E1" s="3" t="s">
        <v>764</v>
      </c>
      <c r="F1" s="3" t="s">
        <v>975</v>
      </c>
      <c r="G1" s="3" t="s">
        <v>767</v>
      </c>
      <c r="H1" s="3" t="s">
        <v>1005</v>
      </c>
      <c r="I1" s="3" t="s">
        <v>1006</v>
      </c>
      <c r="J1" s="3" t="s">
        <v>1007</v>
      </c>
      <c r="K1" s="3" t="s">
        <v>1008</v>
      </c>
    </row>
    <row r="2" spans="1:11" ht="30" x14ac:dyDescent="0.25">
      <c r="A2" s="6" t="s">
        <v>976</v>
      </c>
      <c r="B2" s="6" t="s">
        <v>977</v>
      </c>
      <c r="C2" s="6" t="s">
        <v>396</v>
      </c>
      <c r="D2" s="6" t="s">
        <v>773</v>
      </c>
      <c r="E2" s="6">
        <v>28</v>
      </c>
      <c r="F2" s="6" t="s">
        <v>978</v>
      </c>
      <c r="G2" s="6" t="s">
        <v>979</v>
      </c>
      <c r="H2" t="b">
        <f>E2&gt;30</f>
        <v>0</v>
      </c>
      <c r="I2" t="str">
        <f>IF(E2&gt;=30,"Bonus","no")</f>
        <v>no</v>
      </c>
      <c r="J2" t="str">
        <f>IF(AND(C2="IT",D2="Male"),"Included","Excluded")</f>
        <v>Included</v>
      </c>
      <c r="K2" t="str">
        <f>IF(OR(C2="IT",D2="Male"),"Welcome","No Welcome")</f>
        <v>Welcome</v>
      </c>
    </row>
    <row r="3" spans="1:11" ht="30" x14ac:dyDescent="0.25">
      <c r="A3" s="6" t="s">
        <v>980</v>
      </c>
      <c r="B3" s="6" t="s">
        <v>981</v>
      </c>
      <c r="C3" s="6" t="s">
        <v>787</v>
      </c>
      <c r="D3" s="6" t="s">
        <v>777</v>
      </c>
      <c r="E3" s="6">
        <v>34</v>
      </c>
      <c r="F3" s="6" t="s">
        <v>982</v>
      </c>
      <c r="G3" s="6" t="s">
        <v>781</v>
      </c>
      <c r="H3" t="b">
        <f t="shared" ref="H3:H66" si="0">E3&gt;30</f>
        <v>1</v>
      </c>
      <c r="I3" t="str">
        <f t="shared" ref="I3:I66" si="1">IF(E3&gt;=30,"Bonus","no")</f>
        <v>Bonus</v>
      </c>
      <c r="J3" t="str">
        <f t="shared" ref="J3:J66" si="2">IF(AND(C3="IT",D3="Male"),"Included","Excluded")</f>
        <v>Excluded</v>
      </c>
      <c r="K3" t="str">
        <f t="shared" ref="K3:K66" si="3">IF(OR(C3="IT",D3="Male"),"Welcome","No Welcome")</f>
        <v>No Welcome</v>
      </c>
    </row>
    <row r="4" spans="1:11" ht="30" x14ac:dyDescent="0.25">
      <c r="A4" s="6" t="s">
        <v>983</v>
      </c>
      <c r="B4" s="6" t="s">
        <v>984</v>
      </c>
      <c r="C4" s="6" t="s">
        <v>985</v>
      </c>
      <c r="D4" s="6" t="s">
        <v>773</v>
      </c>
      <c r="E4" s="6">
        <v>27</v>
      </c>
      <c r="F4" s="5">
        <v>44475</v>
      </c>
      <c r="G4" s="6" t="s">
        <v>295</v>
      </c>
      <c r="H4" t="b">
        <f t="shared" si="0"/>
        <v>0</v>
      </c>
      <c r="I4" t="str">
        <f t="shared" si="1"/>
        <v>no</v>
      </c>
      <c r="J4" t="str">
        <f t="shared" si="2"/>
        <v>Excluded</v>
      </c>
      <c r="K4" t="str">
        <f t="shared" si="3"/>
        <v>Welcome</v>
      </c>
    </row>
    <row r="5" spans="1:11" ht="30" x14ac:dyDescent="0.25">
      <c r="A5" s="6" t="s">
        <v>986</v>
      </c>
      <c r="B5" s="6" t="s">
        <v>987</v>
      </c>
      <c r="C5" s="6" t="s">
        <v>316</v>
      </c>
      <c r="D5" s="6" t="s">
        <v>777</v>
      </c>
      <c r="E5" s="6">
        <v>40</v>
      </c>
      <c r="F5" s="5">
        <v>42011</v>
      </c>
      <c r="G5" s="6" t="s">
        <v>249</v>
      </c>
      <c r="H5" t="b">
        <f t="shared" si="0"/>
        <v>1</v>
      </c>
      <c r="I5" t="str">
        <f t="shared" si="1"/>
        <v>Bonus</v>
      </c>
      <c r="J5" t="str">
        <f t="shared" si="2"/>
        <v>Excluded</v>
      </c>
      <c r="K5" t="str">
        <f t="shared" si="3"/>
        <v>No Welcome</v>
      </c>
    </row>
    <row r="6" spans="1:11" ht="30" x14ac:dyDescent="0.25">
      <c r="A6" s="6" t="s">
        <v>988</v>
      </c>
      <c r="B6" s="6" t="s">
        <v>989</v>
      </c>
      <c r="C6" s="6" t="s">
        <v>990</v>
      </c>
      <c r="D6" s="6" t="s">
        <v>773</v>
      </c>
      <c r="E6" s="6">
        <v>32</v>
      </c>
      <c r="F6" s="6" t="s">
        <v>991</v>
      </c>
      <c r="G6" s="6" t="s">
        <v>979</v>
      </c>
      <c r="H6" t="b">
        <f t="shared" si="0"/>
        <v>1</v>
      </c>
      <c r="I6" t="str">
        <f t="shared" si="1"/>
        <v>Bonus</v>
      </c>
      <c r="J6" t="str">
        <f t="shared" si="2"/>
        <v>Excluded</v>
      </c>
      <c r="K6" t="str">
        <f t="shared" si="3"/>
        <v>Welcome</v>
      </c>
    </row>
    <row r="7" spans="1:11" ht="30" x14ac:dyDescent="0.25">
      <c r="A7" s="6" t="s">
        <v>992</v>
      </c>
      <c r="B7" s="6" t="s">
        <v>993</v>
      </c>
      <c r="C7" s="6" t="s">
        <v>994</v>
      </c>
      <c r="D7" s="6" t="s">
        <v>777</v>
      </c>
      <c r="E7" s="6">
        <v>29</v>
      </c>
      <c r="F7" s="6" t="s">
        <v>995</v>
      </c>
      <c r="G7" s="6" t="s">
        <v>295</v>
      </c>
      <c r="H7" t="b">
        <f t="shared" si="0"/>
        <v>0</v>
      </c>
      <c r="I7" t="str">
        <f t="shared" si="1"/>
        <v>no</v>
      </c>
      <c r="J7" t="str">
        <f t="shared" si="2"/>
        <v>Excluded</v>
      </c>
      <c r="K7" t="str">
        <f t="shared" si="3"/>
        <v>No Welcome</v>
      </c>
    </row>
    <row r="8" spans="1:11" ht="45" x14ac:dyDescent="0.25">
      <c r="A8" s="6" t="s">
        <v>996</v>
      </c>
      <c r="B8" s="6" t="s">
        <v>997</v>
      </c>
      <c r="C8" s="6" t="s">
        <v>791</v>
      </c>
      <c r="D8" s="6" t="s">
        <v>773</v>
      </c>
      <c r="E8" s="6">
        <v>35</v>
      </c>
      <c r="F8" s="5">
        <v>43071</v>
      </c>
      <c r="G8" s="6" t="s">
        <v>781</v>
      </c>
      <c r="H8" t="b">
        <f t="shared" si="0"/>
        <v>1</v>
      </c>
      <c r="I8" t="str">
        <f t="shared" si="1"/>
        <v>Bonus</v>
      </c>
      <c r="J8" t="str">
        <f t="shared" si="2"/>
        <v>Excluded</v>
      </c>
      <c r="K8" t="str">
        <f t="shared" si="3"/>
        <v>Welcome</v>
      </c>
    </row>
    <row r="9" spans="1:11" ht="30" x14ac:dyDescent="0.25">
      <c r="A9" s="6" t="s">
        <v>998</v>
      </c>
      <c r="B9" s="6" t="s">
        <v>999</v>
      </c>
      <c r="C9" s="6" t="s">
        <v>787</v>
      </c>
      <c r="D9" s="6" t="s">
        <v>777</v>
      </c>
      <c r="E9" s="6">
        <v>26</v>
      </c>
      <c r="F9" s="6" t="s">
        <v>1000</v>
      </c>
      <c r="G9" s="6" t="s">
        <v>979</v>
      </c>
      <c r="H9" t="b">
        <f t="shared" si="0"/>
        <v>0</v>
      </c>
      <c r="I9" t="str">
        <f t="shared" si="1"/>
        <v>no</v>
      </c>
      <c r="J9" t="str">
        <f t="shared" si="2"/>
        <v>Excluded</v>
      </c>
      <c r="K9" t="str">
        <f t="shared" si="3"/>
        <v>No Welcome</v>
      </c>
    </row>
    <row r="10" spans="1:11" ht="45" x14ac:dyDescent="0.25">
      <c r="A10" s="6" t="s">
        <v>1001</v>
      </c>
      <c r="B10" s="6" t="s">
        <v>1002</v>
      </c>
      <c r="C10" s="6" t="s">
        <v>396</v>
      </c>
      <c r="D10" s="6" t="s">
        <v>773</v>
      </c>
      <c r="E10" s="6">
        <v>31</v>
      </c>
      <c r="F10" s="5">
        <v>42647</v>
      </c>
      <c r="G10" s="6" t="s">
        <v>249</v>
      </c>
      <c r="H10" t="b">
        <f t="shared" si="0"/>
        <v>1</v>
      </c>
      <c r="I10" t="str">
        <f t="shared" si="1"/>
        <v>Bonus</v>
      </c>
      <c r="J10" t="str">
        <f t="shared" si="2"/>
        <v>Included</v>
      </c>
      <c r="K10" t="str">
        <f t="shared" si="3"/>
        <v>Welcome</v>
      </c>
    </row>
    <row r="11" spans="1:11" x14ac:dyDescent="0.25">
      <c r="A11" s="6" t="s">
        <v>1003</v>
      </c>
      <c r="B11" s="6" t="s">
        <v>1004</v>
      </c>
      <c r="C11" s="6" t="s">
        <v>783</v>
      </c>
      <c r="D11" s="6" t="s">
        <v>777</v>
      </c>
      <c r="E11" s="6">
        <v>38</v>
      </c>
      <c r="F11" s="5">
        <v>41768</v>
      </c>
      <c r="G11" s="6" t="s">
        <v>295</v>
      </c>
      <c r="H11" t="b">
        <f t="shared" si="0"/>
        <v>1</v>
      </c>
      <c r="I11" t="str">
        <f t="shared" si="1"/>
        <v>Bonus</v>
      </c>
      <c r="J11" t="str">
        <f t="shared" si="2"/>
        <v>Excluded</v>
      </c>
      <c r="K11" t="str">
        <f t="shared" si="3"/>
        <v>No Welcome</v>
      </c>
    </row>
    <row r="12" spans="1:11" ht="30" x14ac:dyDescent="0.25">
      <c r="A12" s="6" t="s">
        <v>1009</v>
      </c>
      <c r="B12" s="6" t="s">
        <v>1010</v>
      </c>
      <c r="C12" s="6" t="s">
        <v>783</v>
      </c>
      <c r="D12" s="6" t="s">
        <v>773</v>
      </c>
      <c r="E12" s="6">
        <v>33</v>
      </c>
      <c r="F12" s="6" t="s">
        <v>1011</v>
      </c>
      <c r="G12" s="6" t="s">
        <v>979</v>
      </c>
      <c r="H12" t="b">
        <f t="shared" si="0"/>
        <v>1</v>
      </c>
      <c r="I12" t="str">
        <f t="shared" si="1"/>
        <v>Bonus</v>
      </c>
      <c r="J12" t="str">
        <f t="shared" si="2"/>
        <v>Excluded</v>
      </c>
      <c r="K12" t="str">
        <f t="shared" si="3"/>
        <v>Welcome</v>
      </c>
    </row>
    <row r="13" spans="1:11" ht="30" x14ac:dyDescent="0.25">
      <c r="A13" s="6" t="s">
        <v>1012</v>
      </c>
      <c r="B13" s="6" t="s">
        <v>1013</v>
      </c>
      <c r="C13" s="6" t="s">
        <v>787</v>
      </c>
      <c r="D13" s="6" t="s">
        <v>777</v>
      </c>
      <c r="E13" s="6">
        <v>29</v>
      </c>
      <c r="F13" s="6" t="s">
        <v>1014</v>
      </c>
      <c r="G13" s="6" t="s">
        <v>781</v>
      </c>
      <c r="H13" t="b">
        <f t="shared" si="0"/>
        <v>0</v>
      </c>
      <c r="I13" t="str">
        <f t="shared" si="1"/>
        <v>no</v>
      </c>
      <c r="J13" t="str">
        <f t="shared" si="2"/>
        <v>Excluded</v>
      </c>
      <c r="K13" t="str">
        <f t="shared" si="3"/>
        <v>No Welcome</v>
      </c>
    </row>
    <row r="14" spans="1:11" ht="30" x14ac:dyDescent="0.25">
      <c r="A14" s="6" t="s">
        <v>1015</v>
      </c>
      <c r="B14" s="6" t="s">
        <v>1016</v>
      </c>
      <c r="C14" s="6" t="s">
        <v>1017</v>
      </c>
      <c r="D14" s="6" t="s">
        <v>773</v>
      </c>
      <c r="E14" s="6">
        <v>41</v>
      </c>
      <c r="F14" s="5">
        <v>43441</v>
      </c>
      <c r="G14" s="6" t="s">
        <v>295</v>
      </c>
      <c r="H14" t="b">
        <f t="shared" si="0"/>
        <v>1</v>
      </c>
      <c r="I14" t="str">
        <f t="shared" si="1"/>
        <v>Bonus</v>
      </c>
      <c r="J14" t="str">
        <f t="shared" si="2"/>
        <v>Excluded</v>
      </c>
      <c r="K14" t="str">
        <f t="shared" si="3"/>
        <v>Welcome</v>
      </c>
    </row>
    <row r="15" spans="1:11" x14ac:dyDescent="0.25">
      <c r="A15" s="6" t="s">
        <v>1018</v>
      </c>
      <c r="B15" s="6" t="s">
        <v>1019</v>
      </c>
      <c r="C15" s="6" t="s">
        <v>787</v>
      </c>
      <c r="D15" s="6" t="s">
        <v>777</v>
      </c>
      <c r="E15" s="6">
        <v>34</v>
      </c>
      <c r="F15" s="5">
        <v>44353</v>
      </c>
      <c r="G15" s="6" t="s">
        <v>249</v>
      </c>
      <c r="H15" t="b">
        <f t="shared" si="0"/>
        <v>1</v>
      </c>
      <c r="I15" t="str">
        <f t="shared" si="1"/>
        <v>Bonus</v>
      </c>
      <c r="J15" t="str">
        <f t="shared" si="2"/>
        <v>Excluded</v>
      </c>
      <c r="K15" t="str">
        <f t="shared" si="3"/>
        <v>No Welcome</v>
      </c>
    </row>
    <row r="16" spans="1:11" ht="30" x14ac:dyDescent="0.25">
      <c r="A16" s="6" t="s">
        <v>1020</v>
      </c>
      <c r="B16" s="6" t="s">
        <v>1021</v>
      </c>
      <c r="C16" s="6" t="s">
        <v>1022</v>
      </c>
      <c r="D16" s="6" t="s">
        <v>773</v>
      </c>
      <c r="E16" s="6">
        <v>38</v>
      </c>
      <c r="F16" s="6" t="s">
        <v>1023</v>
      </c>
      <c r="G16" s="6" t="s">
        <v>979</v>
      </c>
      <c r="H16" t="b">
        <f t="shared" si="0"/>
        <v>1</v>
      </c>
      <c r="I16" t="str">
        <f t="shared" si="1"/>
        <v>Bonus</v>
      </c>
      <c r="J16" t="str">
        <f t="shared" si="2"/>
        <v>Excluded</v>
      </c>
      <c r="K16" t="str">
        <f t="shared" si="3"/>
        <v>Welcome</v>
      </c>
    </row>
    <row r="17" spans="1:11" ht="30" x14ac:dyDescent="0.25">
      <c r="A17" s="6" t="s">
        <v>1024</v>
      </c>
      <c r="B17" s="6" t="s">
        <v>1025</v>
      </c>
      <c r="C17" s="6" t="s">
        <v>994</v>
      </c>
      <c r="D17" s="6" t="s">
        <v>777</v>
      </c>
      <c r="E17" s="6">
        <v>32</v>
      </c>
      <c r="F17" s="6" t="s">
        <v>1026</v>
      </c>
      <c r="G17" s="6" t="s">
        <v>295</v>
      </c>
      <c r="H17" t="b">
        <f t="shared" si="0"/>
        <v>1</v>
      </c>
      <c r="I17" t="str">
        <f t="shared" si="1"/>
        <v>Bonus</v>
      </c>
      <c r="J17" t="str">
        <f t="shared" si="2"/>
        <v>Excluded</v>
      </c>
      <c r="K17" t="str">
        <f t="shared" si="3"/>
        <v>No Welcome</v>
      </c>
    </row>
    <row r="18" spans="1:11" x14ac:dyDescent="0.25">
      <c r="A18" s="6" t="s">
        <v>1027</v>
      </c>
      <c r="B18" s="6" t="s">
        <v>1028</v>
      </c>
      <c r="C18" s="6" t="s">
        <v>396</v>
      </c>
      <c r="D18" s="6" t="s">
        <v>773</v>
      </c>
      <c r="E18" s="6">
        <v>39</v>
      </c>
      <c r="F18" s="5">
        <v>42777</v>
      </c>
      <c r="G18" s="6" t="s">
        <v>781</v>
      </c>
      <c r="H18" t="b">
        <f t="shared" si="0"/>
        <v>1</v>
      </c>
      <c r="I18" t="str">
        <f t="shared" si="1"/>
        <v>Bonus</v>
      </c>
      <c r="J18" t="str">
        <f t="shared" si="2"/>
        <v>Included</v>
      </c>
      <c r="K18" t="str">
        <f t="shared" si="3"/>
        <v>Welcome</v>
      </c>
    </row>
    <row r="19" spans="1:11" ht="30" x14ac:dyDescent="0.25">
      <c r="A19" s="6" t="s">
        <v>1029</v>
      </c>
      <c r="B19" s="6" t="s">
        <v>1030</v>
      </c>
      <c r="C19" s="6" t="s">
        <v>985</v>
      </c>
      <c r="D19" s="6" t="s">
        <v>777</v>
      </c>
      <c r="E19" s="6">
        <v>27</v>
      </c>
      <c r="F19" s="6" t="s">
        <v>1031</v>
      </c>
      <c r="G19" s="6" t="s">
        <v>979</v>
      </c>
      <c r="H19" t="b">
        <f t="shared" si="0"/>
        <v>0</v>
      </c>
      <c r="I19" t="str">
        <f t="shared" si="1"/>
        <v>no</v>
      </c>
      <c r="J19" t="str">
        <f t="shared" si="2"/>
        <v>Excluded</v>
      </c>
      <c r="K19" t="str">
        <f t="shared" si="3"/>
        <v>No Welcome</v>
      </c>
    </row>
    <row r="20" spans="1:11" ht="30" x14ac:dyDescent="0.25">
      <c r="A20" s="6" t="s">
        <v>1032</v>
      </c>
      <c r="B20" s="6" t="s">
        <v>1033</v>
      </c>
      <c r="C20" s="6" t="s">
        <v>396</v>
      </c>
      <c r="D20" s="6" t="s">
        <v>773</v>
      </c>
      <c r="E20" s="6">
        <v>45</v>
      </c>
      <c r="F20" s="6" t="s">
        <v>1034</v>
      </c>
      <c r="G20" s="6" t="s">
        <v>249</v>
      </c>
      <c r="H20" t="b">
        <f t="shared" si="0"/>
        <v>1</v>
      </c>
      <c r="I20" t="str">
        <f t="shared" si="1"/>
        <v>Bonus</v>
      </c>
      <c r="J20" t="str">
        <f t="shared" si="2"/>
        <v>Included</v>
      </c>
      <c r="K20" t="str">
        <f t="shared" si="3"/>
        <v>Welcome</v>
      </c>
    </row>
    <row r="21" spans="1:11" x14ac:dyDescent="0.25">
      <c r="A21" s="6" t="s">
        <v>1035</v>
      </c>
      <c r="B21" s="6" t="s">
        <v>1036</v>
      </c>
      <c r="C21" s="6" t="s">
        <v>787</v>
      </c>
      <c r="D21" s="6" t="s">
        <v>777</v>
      </c>
      <c r="E21" s="6">
        <v>31</v>
      </c>
      <c r="F21" s="5">
        <v>43382</v>
      </c>
      <c r="G21" s="6" t="s">
        <v>295</v>
      </c>
      <c r="H21" t="b">
        <f t="shared" si="0"/>
        <v>1</v>
      </c>
      <c r="I21" t="str">
        <f t="shared" si="1"/>
        <v>Bonus</v>
      </c>
      <c r="J21" t="str">
        <f t="shared" si="2"/>
        <v>Excluded</v>
      </c>
      <c r="K21" t="str">
        <f t="shared" si="3"/>
        <v>No Welcome</v>
      </c>
    </row>
    <row r="22" spans="1:11" x14ac:dyDescent="0.25">
      <c r="A22" s="6" t="s">
        <v>1037</v>
      </c>
      <c r="B22" s="6" t="s">
        <v>1038</v>
      </c>
      <c r="C22" s="6" t="s">
        <v>396</v>
      </c>
      <c r="D22" s="6" t="s">
        <v>773</v>
      </c>
      <c r="E22" s="6">
        <v>28</v>
      </c>
      <c r="F22" s="5">
        <v>44348</v>
      </c>
      <c r="G22" s="6" t="s">
        <v>979</v>
      </c>
      <c r="H22" t="b">
        <f t="shared" si="0"/>
        <v>0</v>
      </c>
      <c r="I22" t="str">
        <f t="shared" si="1"/>
        <v>no</v>
      </c>
      <c r="J22" t="str">
        <f t="shared" si="2"/>
        <v>Included</v>
      </c>
      <c r="K22" t="str">
        <f t="shared" si="3"/>
        <v>Welcome</v>
      </c>
    </row>
    <row r="23" spans="1:11" ht="30" x14ac:dyDescent="0.25">
      <c r="A23" s="6" t="s">
        <v>1039</v>
      </c>
      <c r="B23" s="6" t="s">
        <v>1040</v>
      </c>
      <c r="C23" s="6" t="s">
        <v>990</v>
      </c>
      <c r="D23" s="6" t="s">
        <v>777</v>
      </c>
      <c r="E23" s="6">
        <v>36</v>
      </c>
      <c r="F23" s="6" t="s">
        <v>1041</v>
      </c>
      <c r="G23" s="6" t="s">
        <v>781</v>
      </c>
      <c r="H23" t="b">
        <f t="shared" si="0"/>
        <v>1</v>
      </c>
      <c r="I23" t="str">
        <f t="shared" si="1"/>
        <v>Bonus</v>
      </c>
      <c r="J23" t="str">
        <f t="shared" si="2"/>
        <v>Excluded</v>
      </c>
      <c r="K23" t="str">
        <f t="shared" si="3"/>
        <v>No Welcome</v>
      </c>
    </row>
    <row r="24" spans="1:11" x14ac:dyDescent="0.25">
      <c r="A24" s="6" t="s">
        <v>1042</v>
      </c>
      <c r="B24" s="6" t="s">
        <v>1043</v>
      </c>
      <c r="C24" s="6" t="s">
        <v>791</v>
      </c>
      <c r="D24" s="6" t="s">
        <v>773</v>
      </c>
      <c r="E24" s="6">
        <v>42</v>
      </c>
      <c r="F24" s="5">
        <v>41312</v>
      </c>
      <c r="G24" s="6" t="s">
        <v>295</v>
      </c>
      <c r="H24" t="b">
        <f t="shared" si="0"/>
        <v>1</v>
      </c>
      <c r="I24" t="str">
        <f t="shared" si="1"/>
        <v>Bonus</v>
      </c>
      <c r="J24" t="str">
        <f t="shared" si="2"/>
        <v>Excluded</v>
      </c>
      <c r="K24" t="str">
        <f t="shared" si="3"/>
        <v>Welcome</v>
      </c>
    </row>
    <row r="25" spans="1:11" ht="30" x14ac:dyDescent="0.25">
      <c r="A25" s="6" t="s">
        <v>1044</v>
      </c>
      <c r="B25" s="6" t="s">
        <v>1045</v>
      </c>
      <c r="C25" s="6" t="s">
        <v>783</v>
      </c>
      <c r="D25" s="6" t="s">
        <v>777</v>
      </c>
      <c r="E25" s="6">
        <v>37</v>
      </c>
      <c r="F25" s="6" t="s">
        <v>1046</v>
      </c>
      <c r="G25" s="6" t="s">
        <v>979</v>
      </c>
      <c r="H25" t="b">
        <f t="shared" si="0"/>
        <v>1</v>
      </c>
      <c r="I25" t="str">
        <f t="shared" si="1"/>
        <v>Bonus</v>
      </c>
      <c r="J25" t="str">
        <f t="shared" si="2"/>
        <v>Excluded</v>
      </c>
      <c r="K25" t="str">
        <f t="shared" si="3"/>
        <v>No Welcome</v>
      </c>
    </row>
    <row r="26" spans="1:11" x14ac:dyDescent="0.25">
      <c r="A26" s="6" t="s">
        <v>1047</v>
      </c>
      <c r="B26" s="6" t="s">
        <v>1048</v>
      </c>
      <c r="C26" s="6" t="s">
        <v>396</v>
      </c>
      <c r="D26" s="6" t="s">
        <v>773</v>
      </c>
      <c r="E26" s="6">
        <v>29</v>
      </c>
      <c r="F26" s="5">
        <v>43956</v>
      </c>
      <c r="G26" s="6" t="s">
        <v>249</v>
      </c>
      <c r="H26" t="b">
        <f t="shared" si="0"/>
        <v>0</v>
      </c>
      <c r="I26" t="str">
        <f t="shared" si="1"/>
        <v>no</v>
      </c>
      <c r="J26" t="str">
        <f t="shared" si="2"/>
        <v>Included</v>
      </c>
      <c r="K26" t="str">
        <f t="shared" si="3"/>
        <v>Welcome</v>
      </c>
    </row>
    <row r="27" spans="1:11" ht="30" x14ac:dyDescent="0.25">
      <c r="A27" s="6" t="s">
        <v>1049</v>
      </c>
      <c r="B27" s="6" t="s">
        <v>1050</v>
      </c>
      <c r="C27" s="6" t="s">
        <v>1051</v>
      </c>
      <c r="D27" s="6" t="s">
        <v>777</v>
      </c>
      <c r="E27" s="6">
        <v>34</v>
      </c>
      <c r="F27" s="6" t="s">
        <v>1052</v>
      </c>
      <c r="G27" s="6" t="s">
        <v>781</v>
      </c>
      <c r="H27" t="b">
        <f t="shared" si="0"/>
        <v>1</v>
      </c>
      <c r="I27" t="str">
        <f t="shared" si="1"/>
        <v>Bonus</v>
      </c>
      <c r="J27" t="str">
        <f t="shared" si="2"/>
        <v>Excluded</v>
      </c>
      <c r="K27" t="str">
        <f t="shared" si="3"/>
        <v>No Welcome</v>
      </c>
    </row>
    <row r="28" spans="1:11" ht="30" x14ac:dyDescent="0.25">
      <c r="A28" s="6" t="s">
        <v>1053</v>
      </c>
      <c r="B28" s="6" t="s">
        <v>1054</v>
      </c>
      <c r="C28" s="6" t="s">
        <v>787</v>
      </c>
      <c r="D28" s="6" t="s">
        <v>773</v>
      </c>
      <c r="E28" s="6">
        <v>41</v>
      </c>
      <c r="F28" s="6" t="s">
        <v>1055</v>
      </c>
      <c r="G28" s="6" t="s">
        <v>295</v>
      </c>
      <c r="H28" t="b">
        <f t="shared" si="0"/>
        <v>1</v>
      </c>
      <c r="I28" t="str">
        <f t="shared" si="1"/>
        <v>Bonus</v>
      </c>
      <c r="J28" t="str">
        <f t="shared" si="2"/>
        <v>Excluded</v>
      </c>
      <c r="K28" t="str">
        <f t="shared" si="3"/>
        <v>Welcome</v>
      </c>
    </row>
    <row r="29" spans="1:11" x14ac:dyDescent="0.25">
      <c r="A29" s="6" t="s">
        <v>1056</v>
      </c>
      <c r="B29" s="6" t="s">
        <v>1057</v>
      </c>
      <c r="C29" s="6" t="s">
        <v>787</v>
      </c>
      <c r="D29" s="6" t="s">
        <v>777</v>
      </c>
      <c r="E29" s="6">
        <v>30</v>
      </c>
      <c r="F29" s="5">
        <v>44384</v>
      </c>
      <c r="G29" s="6" t="s">
        <v>979</v>
      </c>
      <c r="H29" t="b">
        <f t="shared" si="0"/>
        <v>0</v>
      </c>
      <c r="I29" t="str">
        <f t="shared" si="1"/>
        <v>Bonus</v>
      </c>
      <c r="J29" t="str">
        <f t="shared" si="2"/>
        <v>Excluded</v>
      </c>
      <c r="K29" t="str">
        <f t="shared" si="3"/>
        <v>No Welcome</v>
      </c>
    </row>
    <row r="30" spans="1:11" ht="30" x14ac:dyDescent="0.25">
      <c r="A30" s="6" t="s">
        <v>1058</v>
      </c>
      <c r="B30" s="6" t="s">
        <v>1059</v>
      </c>
      <c r="C30" s="6" t="s">
        <v>316</v>
      </c>
      <c r="D30" s="6" t="s">
        <v>773</v>
      </c>
      <c r="E30" s="6">
        <v>50</v>
      </c>
      <c r="F30" s="5">
        <v>40486</v>
      </c>
      <c r="G30" s="6" t="s">
        <v>781</v>
      </c>
      <c r="H30" t="b">
        <f t="shared" si="0"/>
        <v>1</v>
      </c>
      <c r="I30" t="str">
        <f t="shared" si="1"/>
        <v>Bonus</v>
      </c>
      <c r="J30" t="str">
        <f t="shared" si="2"/>
        <v>Excluded</v>
      </c>
      <c r="K30" t="str">
        <f t="shared" si="3"/>
        <v>Welcome</v>
      </c>
    </row>
    <row r="31" spans="1:11" ht="30" x14ac:dyDescent="0.25">
      <c r="A31" s="6" t="s">
        <v>1060</v>
      </c>
      <c r="B31" s="6" t="s">
        <v>1061</v>
      </c>
      <c r="C31" s="6" t="s">
        <v>787</v>
      </c>
      <c r="D31" s="6" t="s">
        <v>777</v>
      </c>
      <c r="E31" s="6">
        <v>32</v>
      </c>
      <c r="F31" s="6" t="s">
        <v>1062</v>
      </c>
      <c r="G31" s="6" t="s">
        <v>295</v>
      </c>
      <c r="H31" t="b">
        <f t="shared" si="0"/>
        <v>1</v>
      </c>
      <c r="I31" t="str">
        <f t="shared" si="1"/>
        <v>Bonus</v>
      </c>
      <c r="J31" t="str">
        <f t="shared" si="2"/>
        <v>Excluded</v>
      </c>
      <c r="K31" t="str">
        <f t="shared" si="3"/>
        <v>No Welcome</v>
      </c>
    </row>
    <row r="32" spans="1:11" x14ac:dyDescent="0.25">
      <c r="A32" s="6" t="s">
        <v>1063</v>
      </c>
      <c r="B32" s="6" t="s">
        <v>1064</v>
      </c>
      <c r="C32" s="6" t="s">
        <v>396</v>
      </c>
      <c r="D32" s="6" t="s">
        <v>773</v>
      </c>
      <c r="E32" s="6">
        <v>26</v>
      </c>
      <c r="F32" s="5">
        <v>44564</v>
      </c>
      <c r="G32" s="6" t="s">
        <v>979</v>
      </c>
      <c r="H32" t="b">
        <f t="shared" si="0"/>
        <v>0</v>
      </c>
      <c r="I32" t="str">
        <f t="shared" si="1"/>
        <v>no</v>
      </c>
      <c r="J32" t="str">
        <f t="shared" si="2"/>
        <v>Included</v>
      </c>
      <c r="K32" t="str">
        <f t="shared" si="3"/>
        <v>Welcome</v>
      </c>
    </row>
    <row r="33" spans="1:11" ht="30" x14ac:dyDescent="0.25">
      <c r="A33" s="6" t="s">
        <v>1065</v>
      </c>
      <c r="B33" s="6" t="s">
        <v>1066</v>
      </c>
      <c r="C33" s="6" t="s">
        <v>990</v>
      </c>
      <c r="D33" s="6" t="s">
        <v>777</v>
      </c>
      <c r="E33" s="6">
        <v>33</v>
      </c>
      <c r="F33" s="5">
        <v>43374</v>
      </c>
      <c r="G33" s="6" t="s">
        <v>781</v>
      </c>
      <c r="H33" t="b">
        <f t="shared" si="0"/>
        <v>1</v>
      </c>
      <c r="I33" t="str">
        <f t="shared" si="1"/>
        <v>Bonus</v>
      </c>
      <c r="J33" t="str">
        <f t="shared" si="2"/>
        <v>Excluded</v>
      </c>
      <c r="K33" t="str">
        <f t="shared" si="3"/>
        <v>No Welcome</v>
      </c>
    </row>
    <row r="34" spans="1:11" x14ac:dyDescent="0.25">
      <c r="A34" s="6" t="s">
        <v>1067</v>
      </c>
      <c r="B34" s="6" t="s">
        <v>1068</v>
      </c>
      <c r="C34" s="6" t="s">
        <v>783</v>
      </c>
      <c r="D34" s="6" t="s">
        <v>773</v>
      </c>
      <c r="E34" s="6">
        <v>43</v>
      </c>
      <c r="F34" s="5">
        <v>41979</v>
      </c>
      <c r="G34" s="6" t="s">
        <v>979</v>
      </c>
      <c r="H34" t="b">
        <f t="shared" si="0"/>
        <v>1</v>
      </c>
      <c r="I34" t="str">
        <f t="shared" si="1"/>
        <v>Bonus</v>
      </c>
      <c r="J34" t="str">
        <f t="shared" si="2"/>
        <v>Excluded</v>
      </c>
      <c r="K34" t="str">
        <f t="shared" si="3"/>
        <v>Welcome</v>
      </c>
    </row>
    <row r="35" spans="1:11" ht="30" x14ac:dyDescent="0.25">
      <c r="A35" s="6" t="s">
        <v>1069</v>
      </c>
      <c r="B35" s="6" t="s">
        <v>1070</v>
      </c>
      <c r="C35" s="6" t="s">
        <v>396</v>
      </c>
      <c r="D35" s="6" t="s">
        <v>777</v>
      </c>
      <c r="E35" s="6">
        <v>29</v>
      </c>
      <c r="F35" s="6" t="s">
        <v>1071</v>
      </c>
      <c r="G35" s="6" t="s">
        <v>295</v>
      </c>
      <c r="H35" t="b">
        <f t="shared" si="0"/>
        <v>0</v>
      </c>
      <c r="I35" t="str">
        <f t="shared" si="1"/>
        <v>no</v>
      </c>
      <c r="J35" t="str">
        <f t="shared" si="2"/>
        <v>Excluded</v>
      </c>
      <c r="K35" t="str">
        <f t="shared" si="3"/>
        <v>Welcome</v>
      </c>
    </row>
    <row r="36" spans="1:11" ht="30" x14ac:dyDescent="0.25">
      <c r="A36" s="6" t="s">
        <v>1072</v>
      </c>
      <c r="B36" s="6" t="s">
        <v>1073</v>
      </c>
      <c r="C36" s="6" t="s">
        <v>990</v>
      </c>
      <c r="D36" s="6" t="s">
        <v>773</v>
      </c>
      <c r="E36" s="6">
        <v>44</v>
      </c>
      <c r="F36" s="6" t="s">
        <v>1074</v>
      </c>
      <c r="G36" s="6" t="s">
        <v>249</v>
      </c>
      <c r="H36" t="b">
        <f t="shared" si="0"/>
        <v>1</v>
      </c>
      <c r="I36" t="str">
        <f t="shared" si="1"/>
        <v>Bonus</v>
      </c>
      <c r="J36" t="str">
        <f t="shared" si="2"/>
        <v>Excluded</v>
      </c>
      <c r="K36" t="str">
        <f t="shared" si="3"/>
        <v>Welcome</v>
      </c>
    </row>
    <row r="37" spans="1:11" ht="30" x14ac:dyDescent="0.25">
      <c r="A37" s="6" t="s">
        <v>1075</v>
      </c>
      <c r="B37" s="6" t="s">
        <v>1076</v>
      </c>
      <c r="C37" s="6" t="s">
        <v>787</v>
      </c>
      <c r="D37" s="6" t="s">
        <v>777</v>
      </c>
      <c r="E37" s="6">
        <v>35</v>
      </c>
      <c r="F37" s="5">
        <v>42529</v>
      </c>
      <c r="G37" s="6" t="s">
        <v>781</v>
      </c>
      <c r="H37" t="b">
        <f t="shared" si="0"/>
        <v>1</v>
      </c>
      <c r="I37" t="str">
        <f t="shared" si="1"/>
        <v>Bonus</v>
      </c>
      <c r="J37" t="str">
        <f t="shared" si="2"/>
        <v>Excluded</v>
      </c>
      <c r="K37" t="str">
        <f t="shared" si="3"/>
        <v>No Welcome</v>
      </c>
    </row>
    <row r="38" spans="1:11" ht="30" x14ac:dyDescent="0.25">
      <c r="A38" s="6" t="s">
        <v>1077</v>
      </c>
      <c r="B38" s="6" t="s">
        <v>1078</v>
      </c>
      <c r="C38" s="6" t="s">
        <v>787</v>
      </c>
      <c r="D38" s="6" t="s">
        <v>773</v>
      </c>
      <c r="E38" s="6">
        <v>28</v>
      </c>
      <c r="F38" s="6" t="s">
        <v>1079</v>
      </c>
      <c r="G38" s="6" t="s">
        <v>295</v>
      </c>
      <c r="H38" t="b">
        <f t="shared" si="0"/>
        <v>0</v>
      </c>
      <c r="I38" t="str">
        <f t="shared" si="1"/>
        <v>no</v>
      </c>
      <c r="J38" t="str">
        <f t="shared" si="2"/>
        <v>Excluded</v>
      </c>
      <c r="K38" t="str">
        <f t="shared" si="3"/>
        <v>Welcome</v>
      </c>
    </row>
    <row r="39" spans="1:11" ht="30" x14ac:dyDescent="0.25">
      <c r="A39" s="6" t="s">
        <v>1080</v>
      </c>
      <c r="B39" s="6" t="s">
        <v>1081</v>
      </c>
      <c r="C39" s="6" t="s">
        <v>985</v>
      </c>
      <c r="D39" s="6" t="s">
        <v>777</v>
      </c>
      <c r="E39" s="6">
        <v>30</v>
      </c>
      <c r="F39" s="5">
        <v>43474</v>
      </c>
      <c r="G39" s="6" t="s">
        <v>979</v>
      </c>
      <c r="H39" t="b">
        <f t="shared" si="0"/>
        <v>0</v>
      </c>
      <c r="I39" t="str">
        <f t="shared" si="1"/>
        <v>Bonus</v>
      </c>
      <c r="J39" t="str">
        <f t="shared" si="2"/>
        <v>Excluded</v>
      </c>
      <c r="K39" t="str">
        <f t="shared" si="3"/>
        <v>No Welcome</v>
      </c>
    </row>
    <row r="40" spans="1:11" ht="30" x14ac:dyDescent="0.25">
      <c r="A40" s="6" t="s">
        <v>1082</v>
      </c>
      <c r="B40" s="6" t="s">
        <v>1083</v>
      </c>
      <c r="C40" s="6" t="s">
        <v>791</v>
      </c>
      <c r="D40" s="6" t="s">
        <v>773</v>
      </c>
      <c r="E40" s="6">
        <v>40</v>
      </c>
      <c r="F40" s="6" t="s">
        <v>1084</v>
      </c>
      <c r="G40" s="6" t="s">
        <v>781</v>
      </c>
      <c r="H40" t="b">
        <f t="shared" si="0"/>
        <v>1</v>
      </c>
      <c r="I40" t="str">
        <f t="shared" si="1"/>
        <v>Bonus</v>
      </c>
      <c r="J40" t="str">
        <f t="shared" si="2"/>
        <v>Excluded</v>
      </c>
      <c r="K40" t="str">
        <f t="shared" si="3"/>
        <v>Welcome</v>
      </c>
    </row>
    <row r="41" spans="1:11" ht="30" x14ac:dyDescent="0.25">
      <c r="A41" s="6" t="s">
        <v>1085</v>
      </c>
      <c r="B41" s="6" t="s">
        <v>1086</v>
      </c>
      <c r="C41" s="6" t="s">
        <v>990</v>
      </c>
      <c r="D41" s="6" t="s">
        <v>777</v>
      </c>
      <c r="E41" s="6">
        <v>46</v>
      </c>
      <c r="F41" s="5">
        <v>40704</v>
      </c>
      <c r="G41" s="6" t="s">
        <v>979</v>
      </c>
      <c r="H41" t="b">
        <f t="shared" si="0"/>
        <v>1</v>
      </c>
      <c r="I41" t="str">
        <f t="shared" si="1"/>
        <v>Bonus</v>
      </c>
      <c r="J41" t="str">
        <f t="shared" si="2"/>
        <v>Excluded</v>
      </c>
      <c r="K41" t="str">
        <f t="shared" si="3"/>
        <v>No Welcome</v>
      </c>
    </row>
    <row r="42" spans="1:11" ht="30" x14ac:dyDescent="0.25">
      <c r="A42" s="6" t="s">
        <v>1087</v>
      </c>
      <c r="B42" s="6" t="s">
        <v>1088</v>
      </c>
      <c r="C42" s="6" t="s">
        <v>396</v>
      </c>
      <c r="D42" s="6" t="s">
        <v>773</v>
      </c>
      <c r="E42" s="6">
        <v>29</v>
      </c>
      <c r="F42" s="6" t="s">
        <v>1089</v>
      </c>
      <c r="G42" s="6" t="s">
        <v>295</v>
      </c>
      <c r="H42" t="b">
        <f t="shared" si="0"/>
        <v>0</v>
      </c>
      <c r="I42" t="str">
        <f t="shared" si="1"/>
        <v>no</v>
      </c>
      <c r="J42" t="str">
        <f t="shared" si="2"/>
        <v>Included</v>
      </c>
      <c r="K42" t="str">
        <f t="shared" si="3"/>
        <v>Welcome</v>
      </c>
    </row>
    <row r="43" spans="1:11" x14ac:dyDescent="0.25">
      <c r="A43" s="6" t="s">
        <v>1090</v>
      </c>
      <c r="B43" s="6" t="s">
        <v>1091</v>
      </c>
      <c r="C43" s="6" t="s">
        <v>783</v>
      </c>
      <c r="D43" s="6" t="s">
        <v>777</v>
      </c>
      <c r="E43" s="6">
        <v>38</v>
      </c>
      <c r="F43" s="5">
        <v>42071</v>
      </c>
      <c r="G43" s="6" t="s">
        <v>249</v>
      </c>
      <c r="H43" t="b">
        <f t="shared" si="0"/>
        <v>1</v>
      </c>
      <c r="I43" t="str">
        <f t="shared" si="1"/>
        <v>Bonus</v>
      </c>
      <c r="J43" t="str">
        <f t="shared" si="2"/>
        <v>Excluded</v>
      </c>
      <c r="K43" t="str">
        <f t="shared" si="3"/>
        <v>No Welcome</v>
      </c>
    </row>
    <row r="44" spans="1:11" ht="30" x14ac:dyDescent="0.25">
      <c r="A44" s="6" t="s">
        <v>1092</v>
      </c>
      <c r="B44" s="6" t="s">
        <v>1093</v>
      </c>
      <c r="C44" s="6" t="s">
        <v>396</v>
      </c>
      <c r="D44" s="6" t="s">
        <v>773</v>
      </c>
      <c r="E44" s="6">
        <v>32</v>
      </c>
      <c r="F44" s="6" t="s">
        <v>1094</v>
      </c>
      <c r="G44" s="6" t="s">
        <v>979</v>
      </c>
      <c r="H44" t="b">
        <f t="shared" si="0"/>
        <v>1</v>
      </c>
      <c r="I44" t="str">
        <f t="shared" si="1"/>
        <v>Bonus</v>
      </c>
      <c r="J44" t="str">
        <f t="shared" si="2"/>
        <v>Included</v>
      </c>
      <c r="K44" t="str">
        <f t="shared" si="3"/>
        <v>Welcome</v>
      </c>
    </row>
    <row r="45" spans="1:11" x14ac:dyDescent="0.25">
      <c r="A45" s="6" t="s">
        <v>1095</v>
      </c>
      <c r="B45" s="6" t="s">
        <v>1096</v>
      </c>
      <c r="C45" s="6" t="s">
        <v>316</v>
      </c>
      <c r="D45" s="6" t="s">
        <v>777</v>
      </c>
      <c r="E45" s="6">
        <v>31</v>
      </c>
      <c r="F45" s="5">
        <v>43112</v>
      </c>
      <c r="G45" s="6" t="s">
        <v>781</v>
      </c>
      <c r="H45" t="b">
        <f t="shared" si="0"/>
        <v>1</v>
      </c>
      <c r="I45" t="str">
        <f t="shared" si="1"/>
        <v>Bonus</v>
      </c>
      <c r="J45" t="str">
        <f t="shared" si="2"/>
        <v>Excluded</v>
      </c>
      <c r="K45" t="str">
        <f t="shared" si="3"/>
        <v>No Welcome</v>
      </c>
    </row>
    <row r="46" spans="1:11" ht="30" x14ac:dyDescent="0.25">
      <c r="A46" s="6" t="s">
        <v>1097</v>
      </c>
      <c r="B46" s="6" t="s">
        <v>1098</v>
      </c>
      <c r="C46" s="6" t="s">
        <v>396</v>
      </c>
      <c r="D46" s="6" t="s">
        <v>773</v>
      </c>
      <c r="E46" s="6">
        <v>34</v>
      </c>
      <c r="F46" s="6" t="s">
        <v>1099</v>
      </c>
      <c r="G46" s="6" t="s">
        <v>979</v>
      </c>
      <c r="H46" t="b">
        <f t="shared" si="0"/>
        <v>1</v>
      </c>
      <c r="I46" t="str">
        <f t="shared" si="1"/>
        <v>Bonus</v>
      </c>
      <c r="J46" t="str">
        <f t="shared" si="2"/>
        <v>Included</v>
      </c>
      <c r="K46" t="str">
        <f t="shared" si="3"/>
        <v>Welcome</v>
      </c>
    </row>
    <row r="47" spans="1:11" ht="30" x14ac:dyDescent="0.25">
      <c r="A47" s="6" t="s">
        <v>1100</v>
      </c>
      <c r="B47" s="6" t="s">
        <v>1101</v>
      </c>
      <c r="C47" s="6" t="s">
        <v>787</v>
      </c>
      <c r="D47" s="6" t="s">
        <v>777</v>
      </c>
      <c r="E47" s="6">
        <v>41</v>
      </c>
      <c r="F47" s="5">
        <v>41918</v>
      </c>
      <c r="G47" s="6" t="s">
        <v>295</v>
      </c>
      <c r="H47" t="b">
        <f t="shared" si="0"/>
        <v>1</v>
      </c>
      <c r="I47" t="str">
        <f t="shared" si="1"/>
        <v>Bonus</v>
      </c>
      <c r="J47" t="str">
        <f t="shared" si="2"/>
        <v>Excluded</v>
      </c>
      <c r="K47" t="str">
        <f t="shared" si="3"/>
        <v>No Welcome</v>
      </c>
    </row>
    <row r="48" spans="1:11" x14ac:dyDescent="0.25">
      <c r="A48" s="6" t="s">
        <v>1102</v>
      </c>
      <c r="B48" s="6" t="s">
        <v>1103</v>
      </c>
      <c r="C48" s="6" t="s">
        <v>994</v>
      </c>
      <c r="D48" s="6" t="s">
        <v>773</v>
      </c>
      <c r="E48" s="6">
        <v>29</v>
      </c>
      <c r="F48" s="5">
        <v>44023</v>
      </c>
      <c r="G48" s="6" t="s">
        <v>781</v>
      </c>
      <c r="H48" t="b">
        <f t="shared" si="0"/>
        <v>0</v>
      </c>
      <c r="I48" t="str">
        <f t="shared" si="1"/>
        <v>no</v>
      </c>
      <c r="J48" t="str">
        <f t="shared" si="2"/>
        <v>Excluded</v>
      </c>
      <c r="K48" t="str">
        <f t="shared" si="3"/>
        <v>Welcome</v>
      </c>
    </row>
    <row r="49" spans="1:11" ht="30" x14ac:dyDescent="0.25">
      <c r="A49" s="6" t="s">
        <v>1104</v>
      </c>
      <c r="B49" s="6" t="s">
        <v>1096</v>
      </c>
      <c r="C49" s="6" t="s">
        <v>316</v>
      </c>
      <c r="D49" s="6" t="s">
        <v>777</v>
      </c>
      <c r="E49" s="6">
        <v>32</v>
      </c>
      <c r="F49" s="6" t="s">
        <v>1105</v>
      </c>
      <c r="G49" s="6" t="s">
        <v>979</v>
      </c>
      <c r="H49" t="b">
        <f t="shared" si="0"/>
        <v>1</v>
      </c>
      <c r="I49" t="str">
        <f t="shared" si="1"/>
        <v>Bonus</v>
      </c>
      <c r="J49" t="str">
        <f t="shared" si="2"/>
        <v>Excluded</v>
      </c>
      <c r="K49" t="str">
        <f t="shared" si="3"/>
        <v>No Welcome</v>
      </c>
    </row>
    <row r="50" spans="1:11" ht="30" x14ac:dyDescent="0.25">
      <c r="A50" s="6" t="s">
        <v>1106</v>
      </c>
      <c r="B50" s="6" t="s">
        <v>1107</v>
      </c>
      <c r="C50" s="6" t="s">
        <v>985</v>
      </c>
      <c r="D50" s="6" t="s">
        <v>773</v>
      </c>
      <c r="E50" s="6">
        <v>36</v>
      </c>
      <c r="F50" s="5">
        <v>42770</v>
      </c>
      <c r="G50" s="6" t="s">
        <v>249</v>
      </c>
      <c r="H50" t="b">
        <f t="shared" si="0"/>
        <v>1</v>
      </c>
      <c r="I50" t="str">
        <f t="shared" si="1"/>
        <v>Bonus</v>
      </c>
      <c r="J50" t="str">
        <f t="shared" si="2"/>
        <v>Excluded</v>
      </c>
      <c r="K50" t="str">
        <f t="shared" si="3"/>
        <v>Welcome</v>
      </c>
    </row>
    <row r="51" spans="1:11" ht="30" x14ac:dyDescent="0.25">
      <c r="A51" s="6" t="s">
        <v>1108</v>
      </c>
      <c r="B51" s="6" t="s">
        <v>1070</v>
      </c>
      <c r="C51" s="6" t="s">
        <v>396</v>
      </c>
      <c r="D51" s="6" t="s">
        <v>777</v>
      </c>
      <c r="E51" s="6">
        <v>27</v>
      </c>
      <c r="F51" s="6" t="s">
        <v>1109</v>
      </c>
      <c r="G51" s="6" t="s">
        <v>781</v>
      </c>
      <c r="H51" t="b">
        <f t="shared" si="0"/>
        <v>0</v>
      </c>
      <c r="I51" t="str">
        <f t="shared" si="1"/>
        <v>no</v>
      </c>
      <c r="J51" t="str">
        <f t="shared" si="2"/>
        <v>Excluded</v>
      </c>
      <c r="K51" t="str">
        <f t="shared" si="3"/>
        <v>Welcome</v>
      </c>
    </row>
    <row r="52" spans="1:11" ht="30" x14ac:dyDescent="0.25">
      <c r="A52" s="6" t="s">
        <v>1110</v>
      </c>
      <c r="B52" s="6" t="s">
        <v>1111</v>
      </c>
      <c r="C52" s="6" t="s">
        <v>783</v>
      </c>
      <c r="D52" s="6" t="s">
        <v>773</v>
      </c>
      <c r="E52" s="6">
        <v>47</v>
      </c>
      <c r="F52" s="6" t="s">
        <v>1112</v>
      </c>
      <c r="G52" s="6" t="s">
        <v>295</v>
      </c>
      <c r="H52" t="b">
        <f t="shared" si="0"/>
        <v>1</v>
      </c>
      <c r="I52" t="str">
        <f t="shared" si="1"/>
        <v>Bonus</v>
      </c>
      <c r="J52" t="str">
        <f t="shared" si="2"/>
        <v>Excluded</v>
      </c>
      <c r="K52" t="str">
        <f t="shared" si="3"/>
        <v>Welcome</v>
      </c>
    </row>
    <row r="53" spans="1:11" x14ac:dyDescent="0.25">
      <c r="A53" s="6" t="s">
        <v>1113</v>
      </c>
      <c r="B53" s="6" t="s">
        <v>1019</v>
      </c>
      <c r="C53" s="6" t="s">
        <v>787</v>
      </c>
      <c r="D53" s="6" t="s">
        <v>777</v>
      </c>
      <c r="E53" s="6">
        <v>33</v>
      </c>
      <c r="F53" s="5">
        <v>43440</v>
      </c>
      <c r="G53" s="6" t="s">
        <v>979</v>
      </c>
      <c r="H53" t="b">
        <f t="shared" si="0"/>
        <v>1</v>
      </c>
      <c r="I53" t="str">
        <f t="shared" si="1"/>
        <v>Bonus</v>
      </c>
      <c r="J53" t="str">
        <f t="shared" si="2"/>
        <v>Excluded</v>
      </c>
      <c r="K53" t="str">
        <f t="shared" si="3"/>
        <v>No Welcome</v>
      </c>
    </row>
    <row r="54" spans="1:11" ht="30" x14ac:dyDescent="0.25">
      <c r="A54" s="6" t="s">
        <v>1114</v>
      </c>
      <c r="B54" s="6" t="s">
        <v>1115</v>
      </c>
      <c r="C54" s="6" t="s">
        <v>787</v>
      </c>
      <c r="D54" s="6" t="s">
        <v>773</v>
      </c>
      <c r="E54" s="6">
        <v>28</v>
      </c>
      <c r="F54" s="6" t="s">
        <v>1116</v>
      </c>
      <c r="G54" s="6" t="s">
        <v>295</v>
      </c>
      <c r="H54" t="b">
        <f t="shared" si="0"/>
        <v>0</v>
      </c>
      <c r="I54" t="str">
        <f t="shared" si="1"/>
        <v>no</v>
      </c>
      <c r="J54" t="str">
        <f t="shared" si="2"/>
        <v>Excluded</v>
      </c>
      <c r="K54" t="str">
        <f t="shared" si="3"/>
        <v>Welcome</v>
      </c>
    </row>
    <row r="55" spans="1:11" ht="30" x14ac:dyDescent="0.25">
      <c r="A55" s="6" t="s">
        <v>1117</v>
      </c>
      <c r="B55" s="6" t="s">
        <v>1118</v>
      </c>
      <c r="C55" s="6" t="s">
        <v>990</v>
      </c>
      <c r="D55" s="6" t="s">
        <v>777</v>
      </c>
      <c r="E55" s="6">
        <v>30</v>
      </c>
      <c r="F55" s="6" t="s">
        <v>1119</v>
      </c>
      <c r="G55" s="6" t="s">
        <v>249</v>
      </c>
      <c r="H55" t="b">
        <f t="shared" si="0"/>
        <v>0</v>
      </c>
      <c r="I55" t="str">
        <f t="shared" si="1"/>
        <v>Bonus</v>
      </c>
      <c r="J55" t="str">
        <f t="shared" si="2"/>
        <v>Excluded</v>
      </c>
      <c r="K55" t="str">
        <f t="shared" si="3"/>
        <v>No Welcome</v>
      </c>
    </row>
    <row r="56" spans="1:11" ht="30" x14ac:dyDescent="0.25">
      <c r="A56" s="6" t="s">
        <v>1120</v>
      </c>
      <c r="B56" s="6" t="s">
        <v>1050</v>
      </c>
      <c r="C56" s="6" t="s">
        <v>1051</v>
      </c>
      <c r="D56" s="6" t="s">
        <v>773</v>
      </c>
      <c r="E56" s="6">
        <v>40</v>
      </c>
      <c r="F56" s="5">
        <v>42492</v>
      </c>
      <c r="G56" s="6" t="s">
        <v>979</v>
      </c>
      <c r="H56" t="b">
        <f t="shared" si="0"/>
        <v>1</v>
      </c>
      <c r="I56" t="str">
        <f t="shared" si="1"/>
        <v>Bonus</v>
      </c>
      <c r="J56" t="str">
        <f t="shared" si="2"/>
        <v>Excluded</v>
      </c>
      <c r="K56" t="str">
        <f t="shared" si="3"/>
        <v>Welcome</v>
      </c>
    </row>
    <row r="57" spans="1:11" ht="30" x14ac:dyDescent="0.25">
      <c r="A57" s="6" t="s">
        <v>1121</v>
      </c>
      <c r="B57" s="6" t="s">
        <v>999</v>
      </c>
      <c r="C57" s="6" t="s">
        <v>787</v>
      </c>
      <c r="D57" s="6" t="s">
        <v>777</v>
      </c>
      <c r="E57" s="6">
        <v>27</v>
      </c>
      <c r="F57" s="6" t="s">
        <v>1122</v>
      </c>
      <c r="G57" s="6" t="s">
        <v>781</v>
      </c>
      <c r="H57" t="b">
        <f t="shared" si="0"/>
        <v>0</v>
      </c>
      <c r="I57" t="str">
        <f t="shared" si="1"/>
        <v>no</v>
      </c>
      <c r="J57" t="str">
        <f t="shared" si="2"/>
        <v>Excluded</v>
      </c>
      <c r="K57" t="str">
        <f t="shared" si="3"/>
        <v>No Welcome</v>
      </c>
    </row>
    <row r="58" spans="1:11" ht="30" x14ac:dyDescent="0.25">
      <c r="A58" s="6" t="s">
        <v>1123</v>
      </c>
      <c r="B58" s="6" t="s">
        <v>1124</v>
      </c>
      <c r="C58" s="6" t="s">
        <v>396</v>
      </c>
      <c r="D58" s="6" t="s">
        <v>773</v>
      </c>
      <c r="E58" s="6">
        <v>31</v>
      </c>
      <c r="F58" s="6" t="s">
        <v>1125</v>
      </c>
      <c r="G58" s="6" t="s">
        <v>979</v>
      </c>
      <c r="H58" t="b">
        <f t="shared" si="0"/>
        <v>1</v>
      </c>
      <c r="I58" t="str">
        <f t="shared" si="1"/>
        <v>Bonus</v>
      </c>
      <c r="J58" t="str">
        <f t="shared" si="2"/>
        <v>Included</v>
      </c>
      <c r="K58" t="str">
        <f t="shared" si="3"/>
        <v>Welcome</v>
      </c>
    </row>
    <row r="59" spans="1:11" x14ac:dyDescent="0.25">
      <c r="A59" s="6" t="s">
        <v>1126</v>
      </c>
      <c r="B59" s="6" t="s">
        <v>1127</v>
      </c>
      <c r="C59" s="6" t="s">
        <v>1022</v>
      </c>
      <c r="D59" s="6" t="s">
        <v>777</v>
      </c>
      <c r="E59" s="6">
        <v>37</v>
      </c>
      <c r="F59" s="5">
        <v>41923</v>
      </c>
      <c r="G59" s="6" t="s">
        <v>295</v>
      </c>
      <c r="H59" t="b">
        <f t="shared" si="0"/>
        <v>1</v>
      </c>
      <c r="I59" t="str">
        <f t="shared" si="1"/>
        <v>Bonus</v>
      </c>
      <c r="J59" t="str">
        <f t="shared" si="2"/>
        <v>Excluded</v>
      </c>
      <c r="K59" t="str">
        <f t="shared" si="3"/>
        <v>No Welcome</v>
      </c>
    </row>
    <row r="60" spans="1:11" ht="30" x14ac:dyDescent="0.25">
      <c r="A60" s="6" t="s">
        <v>1128</v>
      </c>
      <c r="B60" s="6" t="s">
        <v>1010</v>
      </c>
      <c r="C60" s="6" t="s">
        <v>783</v>
      </c>
      <c r="D60" s="6" t="s">
        <v>773</v>
      </c>
      <c r="E60" s="6">
        <v>34</v>
      </c>
      <c r="F60" s="6" t="s">
        <v>1129</v>
      </c>
      <c r="G60" s="6" t="s">
        <v>249</v>
      </c>
      <c r="H60" t="b">
        <f t="shared" si="0"/>
        <v>1</v>
      </c>
      <c r="I60" t="str">
        <f t="shared" si="1"/>
        <v>Bonus</v>
      </c>
      <c r="J60" t="str">
        <f t="shared" si="2"/>
        <v>Excluded</v>
      </c>
      <c r="K60" t="str">
        <f t="shared" si="3"/>
        <v>Welcome</v>
      </c>
    </row>
    <row r="61" spans="1:11" ht="30" x14ac:dyDescent="0.25">
      <c r="A61" s="6" t="s">
        <v>1130</v>
      </c>
      <c r="B61" s="6" t="s">
        <v>1131</v>
      </c>
      <c r="C61" s="6" t="s">
        <v>1017</v>
      </c>
      <c r="D61" s="6" t="s">
        <v>777</v>
      </c>
      <c r="E61" s="6">
        <v>29</v>
      </c>
      <c r="F61" s="5">
        <v>43472</v>
      </c>
      <c r="G61" s="6" t="s">
        <v>979</v>
      </c>
      <c r="H61" t="b">
        <f t="shared" si="0"/>
        <v>0</v>
      </c>
      <c r="I61" t="str">
        <f t="shared" si="1"/>
        <v>no</v>
      </c>
      <c r="J61" t="str">
        <f t="shared" si="2"/>
        <v>Excluded</v>
      </c>
      <c r="K61" t="str">
        <f t="shared" si="3"/>
        <v>No Welcome</v>
      </c>
    </row>
    <row r="62" spans="1:11" ht="30" x14ac:dyDescent="0.25">
      <c r="A62" s="6" t="s">
        <v>1132</v>
      </c>
      <c r="B62" s="6" t="s">
        <v>1133</v>
      </c>
      <c r="C62" s="6" t="s">
        <v>787</v>
      </c>
      <c r="D62" s="6" t="s">
        <v>773</v>
      </c>
      <c r="E62" s="6">
        <v>38</v>
      </c>
      <c r="F62" s="5">
        <v>42491</v>
      </c>
      <c r="G62" s="6" t="s">
        <v>781</v>
      </c>
      <c r="H62" t="b">
        <f t="shared" si="0"/>
        <v>1</v>
      </c>
      <c r="I62" t="str">
        <f t="shared" si="1"/>
        <v>Bonus</v>
      </c>
      <c r="J62" t="str">
        <f t="shared" si="2"/>
        <v>Excluded</v>
      </c>
      <c r="K62" t="str">
        <f t="shared" si="3"/>
        <v>Welcome</v>
      </c>
    </row>
    <row r="63" spans="1:11" ht="30" x14ac:dyDescent="0.25">
      <c r="A63" s="6" t="s">
        <v>1134</v>
      </c>
      <c r="B63" s="6" t="s">
        <v>1135</v>
      </c>
      <c r="C63" s="6" t="s">
        <v>990</v>
      </c>
      <c r="D63" s="6" t="s">
        <v>777</v>
      </c>
      <c r="E63" s="6">
        <v>30</v>
      </c>
      <c r="F63" s="6" t="s">
        <v>1136</v>
      </c>
      <c r="G63" s="6" t="s">
        <v>295</v>
      </c>
      <c r="H63" t="b">
        <f t="shared" si="0"/>
        <v>0</v>
      </c>
      <c r="I63" t="str">
        <f t="shared" si="1"/>
        <v>Bonus</v>
      </c>
      <c r="J63" t="str">
        <f t="shared" si="2"/>
        <v>Excluded</v>
      </c>
      <c r="K63" t="str">
        <f t="shared" si="3"/>
        <v>No Welcome</v>
      </c>
    </row>
    <row r="64" spans="1:11" ht="30" x14ac:dyDescent="0.25">
      <c r="A64" s="6" t="s">
        <v>1137</v>
      </c>
      <c r="B64" s="6" t="s">
        <v>1138</v>
      </c>
      <c r="C64" s="6" t="s">
        <v>791</v>
      </c>
      <c r="D64" s="6" t="s">
        <v>773</v>
      </c>
      <c r="E64" s="6">
        <v>42</v>
      </c>
      <c r="F64" s="6" t="s">
        <v>1139</v>
      </c>
      <c r="G64" s="6" t="s">
        <v>979</v>
      </c>
      <c r="H64" t="b">
        <f t="shared" si="0"/>
        <v>1</v>
      </c>
      <c r="I64" t="str">
        <f t="shared" si="1"/>
        <v>Bonus</v>
      </c>
      <c r="J64" t="str">
        <f t="shared" si="2"/>
        <v>Excluded</v>
      </c>
      <c r="K64" t="str">
        <f t="shared" si="3"/>
        <v>Welcome</v>
      </c>
    </row>
    <row r="65" spans="1:11" x14ac:dyDescent="0.25">
      <c r="A65" s="6" t="s">
        <v>1140</v>
      </c>
      <c r="B65" s="6" t="s">
        <v>984</v>
      </c>
      <c r="C65" s="6" t="s">
        <v>985</v>
      </c>
      <c r="D65" s="6" t="s">
        <v>777</v>
      </c>
      <c r="E65" s="6">
        <v>31</v>
      </c>
      <c r="F65" s="5">
        <v>43379</v>
      </c>
      <c r="G65" s="6" t="s">
        <v>249</v>
      </c>
      <c r="H65" t="b">
        <f t="shared" si="0"/>
        <v>1</v>
      </c>
      <c r="I65" t="str">
        <f t="shared" si="1"/>
        <v>Bonus</v>
      </c>
      <c r="J65" t="str">
        <f t="shared" si="2"/>
        <v>Excluded</v>
      </c>
      <c r="K65" t="str">
        <f t="shared" si="3"/>
        <v>No Welcome</v>
      </c>
    </row>
    <row r="66" spans="1:11" ht="30" x14ac:dyDescent="0.25">
      <c r="A66" s="6" t="s">
        <v>1141</v>
      </c>
      <c r="B66" s="6" t="s">
        <v>1142</v>
      </c>
      <c r="C66" s="6" t="s">
        <v>396</v>
      </c>
      <c r="D66" s="6" t="s">
        <v>773</v>
      </c>
      <c r="E66" s="6">
        <v>39</v>
      </c>
      <c r="F66" s="6" t="s">
        <v>1143</v>
      </c>
      <c r="G66" s="6" t="s">
        <v>781</v>
      </c>
      <c r="H66" t="b">
        <f t="shared" si="0"/>
        <v>1</v>
      </c>
      <c r="I66" t="str">
        <f t="shared" si="1"/>
        <v>Bonus</v>
      </c>
      <c r="J66" t="str">
        <f t="shared" si="2"/>
        <v>Included</v>
      </c>
      <c r="K66" t="str">
        <f t="shared" si="3"/>
        <v>Welcome</v>
      </c>
    </row>
    <row r="67" spans="1:11" ht="30" x14ac:dyDescent="0.25">
      <c r="A67" s="6" t="s">
        <v>1144</v>
      </c>
      <c r="B67" s="6" t="s">
        <v>1145</v>
      </c>
      <c r="C67" s="6" t="s">
        <v>787</v>
      </c>
      <c r="D67" s="6" t="s">
        <v>777</v>
      </c>
      <c r="E67" s="6">
        <v>27</v>
      </c>
      <c r="F67" s="5">
        <v>44204</v>
      </c>
      <c r="G67" s="6" t="s">
        <v>295</v>
      </c>
      <c r="H67" t="b">
        <f t="shared" ref="H67:H106" si="4">E67&gt;30</f>
        <v>0</v>
      </c>
      <c r="I67" t="str">
        <f t="shared" ref="I67:I106" si="5">IF(E67&gt;=30,"Bonus","no")</f>
        <v>no</v>
      </c>
      <c r="J67" t="str">
        <f t="shared" ref="J67:J106" si="6">IF(AND(C67="IT",D67="Male"),"Included","Excluded")</f>
        <v>Excluded</v>
      </c>
      <c r="K67" t="str">
        <f t="shared" ref="K67:K106" si="7">IF(OR(C67="IT",D67="Male"),"Welcome","No Welcome")</f>
        <v>No Welcome</v>
      </c>
    </row>
    <row r="68" spans="1:11" ht="30" x14ac:dyDescent="0.25">
      <c r="A68" s="6" t="s">
        <v>1146</v>
      </c>
      <c r="B68" s="6" t="s">
        <v>1064</v>
      </c>
      <c r="C68" s="6" t="s">
        <v>396</v>
      </c>
      <c r="D68" s="6" t="s">
        <v>773</v>
      </c>
      <c r="E68" s="6">
        <v>30</v>
      </c>
      <c r="F68" s="6" t="s">
        <v>1147</v>
      </c>
      <c r="G68" s="6" t="s">
        <v>979</v>
      </c>
      <c r="H68" t="b">
        <f t="shared" si="4"/>
        <v>0</v>
      </c>
      <c r="I68" t="str">
        <f t="shared" si="5"/>
        <v>Bonus</v>
      </c>
      <c r="J68" t="str">
        <f t="shared" si="6"/>
        <v>Included</v>
      </c>
      <c r="K68" t="str">
        <f t="shared" si="7"/>
        <v>Welcome</v>
      </c>
    </row>
    <row r="69" spans="1:11" x14ac:dyDescent="0.25">
      <c r="A69" s="6" t="s">
        <v>1148</v>
      </c>
      <c r="B69" s="6" t="s">
        <v>1149</v>
      </c>
      <c r="C69" s="6" t="s">
        <v>316</v>
      </c>
      <c r="D69" s="6" t="s">
        <v>777</v>
      </c>
      <c r="E69" s="6">
        <v>34</v>
      </c>
      <c r="F69" s="5">
        <v>42862</v>
      </c>
      <c r="G69" s="6" t="s">
        <v>781</v>
      </c>
      <c r="H69" t="b">
        <f t="shared" si="4"/>
        <v>1</v>
      </c>
      <c r="I69" t="str">
        <f t="shared" si="5"/>
        <v>Bonus</v>
      </c>
      <c r="J69" t="str">
        <f t="shared" si="6"/>
        <v>Excluded</v>
      </c>
      <c r="K69" t="str">
        <f t="shared" si="7"/>
        <v>No Welcome</v>
      </c>
    </row>
    <row r="70" spans="1:11" ht="30" x14ac:dyDescent="0.25">
      <c r="A70" s="6" t="s">
        <v>1150</v>
      </c>
      <c r="B70" s="6" t="s">
        <v>1151</v>
      </c>
      <c r="C70" s="6" t="s">
        <v>396</v>
      </c>
      <c r="D70" s="6" t="s">
        <v>773</v>
      </c>
      <c r="E70" s="6">
        <v>44</v>
      </c>
      <c r="F70" s="6" t="s">
        <v>1152</v>
      </c>
      <c r="G70" s="6" t="s">
        <v>249</v>
      </c>
      <c r="H70" t="b">
        <f t="shared" si="4"/>
        <v>1</v>
      </c>
      <c r="I70" t="str">
        <f t="shared" si="5"/>
        <v>Bonus</v>
      </c>
      <c r="J70" t="str">
        <f t="shared" si="6"/>
        <v>Included</v>
      </c>
      <c r="K70" t="str">
        <f t="shared" si="7"/>
        <v>Welcome</v>
      </c>
    </row>
    <row r="71" spans="1:11" ht="30" x14ac:dyDescent="0.25">
      <c r="A71" s="6" t="s">
        <v>1153</v>
      </c>
      <c r="B71" s="6" t="s">
        <v>1154</v>
      </c>
      <c r="C71" s="6" t="s">
        <v>787</v>
      </c>
      <c r="D71" s="6" t="s">
        <v>777</v>
      </c>
      <c r="E71" s="6">
        <v>35</v>
      </c>
      <c r="F71" s="5">
        <v>41952</v>
      </c>
      <c r="G71" s="6" t="s">
        <v>979</v>
      </c>
      <c r="H71" t="b">
        <f t="shared" si="4"/>
        <v>1</v>
      </c>
      <c r="I71" t="str">
        <f t="shared" si="5"/>
        <v>Bonus</v>
      </c>
      <c r="J71" t="str">
        <f t="shared" si="6"/>
        <v>Excluded</v>
      </c>
      <c r="K71" t="str">
        <f t="shared" si="7"/>
        <v>No Welcome</v>
      </c>
    </row>
    <row r="72" spans="1:11" ht="30" x14ac:dyDescent="0.25">
      <c r="A72" s="6" t="s">
        <v>1155</v>
      </c>
      <c r="B72" s="6" t="s">
        <v>1156</v>
      </c>
      <c r="C72" s="6" t="s">
        <v>787</v>
      </c>
      <c r="D72" s="6" t="s">
        <v>773</v>
      </c>
      <c r="E72" s="6">
        <v>33</v>
      </c>
      <c r="F72" s="6" t="s">
        <v>1157</v>
      </c>
      <c r="G72" s="6" t="s">
        <v>295</v>
      </c>
      <c r="H72" t="b">
        <f t="shared" si="4"/>
        <v>1</v>
      </c>
      <c r="I72" t="str">
        <f t="shared" si="5"/>
        <v>Bonus</v>
      </c>
      <c r="J72" t="str">
        <f t="shared" si="6"/>
        <v>Excluded</v>
      </c>
      <c r="K72" t="str">
        <f t="shared" si="7"/>
        <v>Welcome</v>
      </c>
    </row>
    <row r="73" spans="1:11" ht="45" x14ac:dyDescent="0.25">
      <c r="A73" s="6" t="s">
        <v>1158</v>
      </c>
      <c r="B73" s="6" t="s">
        <v>1159</v>
      </c>
      <c r="C73" s="6" t="s">
        <v>791</v>
      </c>
      <c r="D73" s="6" t="s">
        <v>777</v>
      </c>
      <c r="E73" s="6">
        <v>28</v>
      </c>
      <c r="F73" s="6" t="s">
        <v>1160</v>
      </c>
      <c r="G73" s="6" t="s">
        <v>249</v>
      </c>
      <c r="H73" t="b">
        <f t="shared" si="4"/>
        <v>0</v>
      </c>
      <c r="I73" t="str">
        <f t="shared" si="5"/>
        <v>no</v>
      </c>
      <c r="J73" t="str">
        <f t="shared" si="6"/>
        <v>Excluded</v>
      </c>
      <c r="K73" t="str">
        <f t="shared" si="7"/>
        <v>No Welcome</v>
      </c>
    </row>
    <row r="74" spans="1:11" ht="30" x14ac:dyDescent="0.25">
      <c r="A74" s="6" t="s">
        <v>1161</v>
      </c>
      <c r="B74" s="6" t="s">
        <v>1162</v>
      </c>
      <c r="C74" s="6" t="s">
        <v>783</v>
      </c>
      <c r="D74" s="6" t="s">
        <v>773</v>
      </c>
      <c r="E74" s="6">
        <v>48</v>
      </c>
      <c r="F74" s="6" t="s">
        <v>1163</v>
      </c>
      <c r="G74" s="6" t="s">
        <v>781</v>
      </c>
      <c r="H74" t="b">
        <f t="shared" si="4"/>
        <v>1</v>
      </c>
      <c r="I74" t="str">
        <f t="shared" si="5"/>
        <v>Bonus</v>
      </c>
      <c r="J74" t="str">
        <f t="shared" si="6"/>
        <v>Excluded</v>
      </c>
      <c r="K74" t="str">
        <f t="shared" si="7"/>
        <v>Welcome</v>
      </c>
    </row>
    <row r="75" spans="1:11" ht="30" x14ac:dyDescent="0.25">
      <c r="A75" s="6" t="s">
        <v>1164</v>
      </c>
      <c r="B75" s="6" t="s">
        <v>993</v>
      </c>
      <c r="C75" s="6" t="s">
        <v>994</v>
      </c>
      <c r="D75" s="6" t="s">
        <v>777</v>
      </c>
      <c r="E75" s="6">
        <v>29</v>
      </c>
      <c r="F75" s="5">
        <v>44203</v>
      </c>
      <c r="G75" s="6" t="s">
        <v>979</v>
      </c>
      <c r="H75" t="b">
        <f t="shared" si="4"/>
        <v>0</v>
      </c>
      <c r="I75" t="str">
        <f t="shared" si="5"/>
        <v>no</v>
      </c>
      <c r="J75" t="str">
        <f t="shared" si="6"/>
        <v>Excluded</v>
      </c>
      <c r="K75" t="str">
        <f t="shared" si="7"/>
        <v>No Welcome</v>
      </c>
    </row>
    <row r="76" spans="1:11" x14ac:dyDescent="0.25">
      <c r="A76" s="6" t="s">
        <v>1165</v>
      </c>
      <c r="B76" s="6" t="s">
        <v>1073</v>
      </c>
      <c r="C76" s="6" t="s">
        <v>990</v>
      </c>
      <c r="D76" s="6" t="s">
        <v>773</v>
      </c>
      <c r="E76" s="6">
        <v>36</v>
      </c>
      <c r="F76" s="5">
        <v>42195</v>
      </c>
      <c r="G76" s="6" t="s">
        <v>295</v>
      </c>
      <c r="H76" t="b">
        <f t="shared" si="4"/>
        <v>1</v>
      </c>
      <c r="I76" t="str">
        <f t="shared" si="5"/>
        <v>Bonus</v>
      </c>
      <c r="J76" t="str">
        <f t="shared" si="6"/>
        <v>Excluded</v>
      </c>
      <c r="K76" t="str">
        <f t="shared" si="7"/>
        <v>Welcome</v>
      </c>
    </row>
    <row r="77" spans="1:11" ht="30" x14ac:dyDescent="0.25">
      <c r="A77" s="6" t="s">
        <v>1166</v>
      </c>
      <c r="B77" s="6" t="s">
        <v>1030</v>
      </c>
      <c r="C77" s="6" t="s">
        <v>985</v>
      </c>
      <c r="D77" s="6" t="s">
        <v>777</v>
      </c>
      <c r="E77" s="6">
        <v>30</v>
      </c>
      <c r="F77" s="6" t="s">
        <v>1167</v>
      </c>
      <c r="G77" s="6" t="s">
        <v>781</v>
      </c>
      <c r="H77" t="b">
        <f t="shared" si="4"/>
        <v>0</v>
      </c>
      <c r="I77" t="str">
        <f t="shared" si="5"/>
        <v>Bonus</v>
      </c>
      <c r="J77" t="str">
        <f t="shared" si="6"/>
        <v>Excluded</v>
      </c>
      <c r="K77" t="str">
        <f t="shared" si="7"/>
        <v>No Welcome</v>
      </c>
    </row>
    <row r="78" spans="1:11" ht="30" x14ac:dyDescent="0.25">
      <c r="A78" s="6" t="s">
        <v>1168</v>
      </c>
      <c r="B78" s="6" t="s">
        <v>1169</v>
      </c>
      <c r="C78" s="6" t="s">
        <v>783</v>
      </c>
      <c r="D78" s="6" t="s">
        <v>773</v>
      </c>
      <c r="E78" s="6">
        <v>41</v>
      </c>
      <c r="F78" s="5">
        <v>41590</v>
      </c>
      <c r="G78" s="6" t="s">
        <v>979</v>
      </c>
      <c r="H78" t="b">
        <f t="shared" si="4"/>
        <v>1</v>
      </c>
      <c r="I78" t="str">
        <f t="shared" si="5"/>
        <v>Bonus</v>
      </c>
      <c r="J78" t="str">
        <f t="shared" si="6"/>
        <v>Excluded</v>
      </c>
      <c r="K78" t="str">
        <f t="shared" si="7"/>
        <v>Welcome</v>
      </c>
    </row>
    <row r="79" spans="1:11" ht="30" x14ac:dyDescent="0.25">
      <c r="A79" s="6" t="s">
        <v>1170</v>
      </c>
      <c r="B79" s="6" t="s">
        <v>1171</v>
      </c>
      <c r="C79" s="6" t="s">
        <v>1017</v>
      </c>
      <c r="D79" s="6" t="s">
        <v>777</v>
      </c>
      <c r="E79" s="6">
        <v>33</v>
      </c>
      <c r="F79" s="5">
        <v>43437</v>
      </c>
      <c r="G79" s="6" t="s">
        <v>295</v>
      </c>
      <c r="H79" t="b">
        <f t="shared" si="4"/>
        <v>1</v>
      </c>
      <c r="I79" t="str">
        <f t="shared" si="5"/>
        <v>Bonus</v>
      </c>
      <c r="J79" t="str">
        <f t="shared" si="6"/>
        <v>Excluded</v>
      </c>
      <c r="K79" t="str">
        <f t="shared" si="7"/>
        <v>No Welcome</v>
      </c>
    </row>
    <row r="80" spans="1:11" ht="30" x14ac:dyDescent="0.25">
      <c r="A80" s="6" t="s">
        <v>1172</v>
      </c>
      <c r="B80" s="6" t="s">
        <v>1173</v>
      </c>
      <c r="C80" s="6" t="s">
        <v>990</v>
      </c>
      <c r="D80" s="6" t="s">
        <v>773</v>
      </c>
      <c r="E80" s="6">
        <v>42</v>
      </c>
      <c r="F80" s="6" t="s">
        <v>1174</v>
      </c>
      <c r="G80" s="6" t="s">
        <v>249</v>
      </c>
      <c r="H80" t="b">
        <f t="shared" si="4"/>
        <v>1</v>
      </c>
      <c r="I80" t="str">
        <f t="shared" si="5"/>
        <v>Bonus</v>
      </c>
      <c r="J80" t="str">
        <f t="shared" si="6"/>
        <v>Excluded</v>
      </c>
      <c r="K80" t="str">
        <f t="shared" si="7"/>
        <v>Welcome</v>
      </c>
    </row>
    <row r="81" spans="1:11" ht="30" x14ac:dyDescent="0.25">
      <c r="A81" s="6" t="s">
        <v>1175</v>
      </c>
      <c r="B81" s="6" t="s">
        <v>984</v>
      </c>
      <c r="C81" s="6" t="s">
        <v>985</v>
      </c>
      <c r="D81" s="6" t="s">
        <v>777</v>
      </c>
      <c r="E81" s="6">
        <v>28</v>
      </c>
      <c r="F81" s="6" t="s">
        <v>1176</v>
      </c>
      <c r="G81" s="6" t="s">
        <v>979</v>
      </c>
      <c r="H81" t="b">
        <f t="shared" si="4"/>
        <v>0</v>
      </c>
      <c r="I81" t="str">
        <f t="shared" si="5"/>
        <v>no</v>
      </c>
      <c r="J81" t="str">
        <f t="shared" si="6"/>
        <v>Excluded</v>
      </c>
      <c r="K81" t="str">
        <f t="shared" si="7"/>
        <v>No Welcome</v>
      </c>
    </row>
    <row r="82" spans="1:11" ht="30" x14ac:dyDescent="0.25">
      <c r="A82" s="6" t="s">
        <v>1177</v>
      </c>
      <c r="B82" s="6" t="s">
        <v>1054</v>
      </c>
      <c r="C82" s="6" t="s">
        <v>787</v>
      </c>
      <c r="D82" s="6" t="s">
        <v>773</v>
      </c>
      <c r="E82" s="6">
        <v>38</v>
      </c>
      <c r="F82" s="6" t="s">
        <v>1178</v>
      </c>
      <c r="G82" s="6" t="s">
        <v>295</v>
      </c>
      <c r="H82" t="b">
        <f t="shared" si="4"/>
        <v>1</v>
      </c>
      <c r="I82" t="str">
        <f t="shared" si="5"/>
        <v>Bonus</v>
      </c>
      <c r="J82" t="str">
        <f t="shared" si="6"/>
        <v>Excluded</v>
      </c>
      <c r="K82" t="str">
        <f t="shared" si="7"/>
        <v>Welcome</v>
      </c>
    </row>
    <row r="83" spans="1:11" ht="30" x14ac:dyDescent="0.25">
      <c r="A83" s="6" t="s">
        <v>1179</v>
      </c>
      <c r="B83" s="6" t="s">
        <v>977</v>
      </c>
      <c r="C83" s="6" t="s">
        <v>396</v>
      </c>
      <c r="D83" s="6" t="s">
        <v>773</v>
      </c>
      <c r="E83" s="6">
        <v>29</v>
      </c>
      <c r="F83" s="6" t="s">
        <v>1180</v>
      </c>
      <c r="G83" s="6" t="s">
        <v>781</v>
      </c>
      <c r="H83" t="b">
        <f t="shared" si="4"/>
        <v>0</v>
      </c>
      <c r="I83" t="str">
        <f t="shared" si="5"/>
        <v>no</v>
      </c>
      <c r="J83" t="str">
        <f t="shared" si="6"/>
        <v>Included</v>
      </c>
      <c r="K83" t="str">
        <f t="shared" si="7"/>
        <v>Welcome</v>
      </c>
    </row>
    <row r="84" spans="1:11" ht="30" x14ac:dyDescent="0.25">
      <c r="A84" s="6" t="s">
        <v>1181</v>
      </c>
      <c r="B84" s="6" t="s">
        <v>1182</v>
      </c>
      <c r="C84" s="6" t="s">
        <v>791</v>
      </c>
      <c r="D84" s="6" t="s">
        <v>777</v>
      </c>
      <c r="E84" s="6">
        <v>40</v>
      </c>
      <c r="F84" s="6" t="s">
        <v>1183</v>
      </c>
      <c r="G84" s="6" t="s">
        <v>979</v>
      </c>
      <c r="H84" t="b">
        <f t="shared" si="4"/>
        <v>1</v>
      </c>
      <c r="I84" t="str">
        <f t="shared" si="5"/>
        <v>Bonus</v>
      </c>
      <c r="J84" t="str">
        <f t="shared" si="6"/>
        <v>Excluded</v>
      </c>
      <c r="K84" t="str">
        <f t="shared" si="7"/>
        <v>No Welcome</v>
      </c>
    </row>
    <row r="85" spans="1:11" ht="30" x14ac:dyDescent="0.25">
      <c r="A85" s="6" t="s">
        <v>1184</v>
      </c>
      <c r="B85" s="6" t="s">
        <v>1185</v>
      </c>
      <c r="C85" s="6" t="s">
        <v>985</v>
      </c>
      <c r="D85" s="6" t="s">
        <v>773</v>
      </c>
      <c r="E85" s="6">
        <v>36</v>
      </c>
      <c r="F85" s="5">
        <v>42799</v>
      </c>
      <c r="G85" s="6" t="s">
        <v>295</v>
      </c>
      <c r="H85" t="b">
        <f t="shared" si="4"/>
        <v>1</v>
      </c>
      <c r="I85" t="str">
        <f t="shared" si="5"/>
        <v>Bonus</v>
      </c>
      <c r="J85" t="str">
        <f t="shared" si="6"/>
        <v>Excluded</v>
      </c>
      <c r="K85" t="str">
        <f t="shared" si="7"/>
        <v>Welcome</v>
      </c>
    </row>
    <row r="86" spans="1:11" ht="30" x14ac:dyDescent="0.25">
      <c r="A86" s="6" t="s">
        <v>1186</v>
      </c>
      <c r="B86" s="6" t="s">
        <v>1187</v>
      </c>
      <c r="C86" s="6" t="s">
        <v>316</v>
      </c>
      <c r="D86" s="6" t="s">
        <v>777</v>
      </c>
      <c r="E86" s="6">
        <v>31</v>
      </c>
      <c r="F86" s="6" t="s">
        <v>1188</v>
      </c>
      <c r="G86" s="6" t="s">
        <v>249</v>
      </c>
      <c r="H86" t="b">
        <f t="shared" si="4"/>
        <v>1</v>
      </c>
      <c r="I86" t="str">
        <f t="shared" si="5"/>
        <v>Bonus</v>
      </c>
      <c r="J86" t="str">
        <f t="shared" si="6"/>
        <v>Excluded</v>
      </c>
      <c r="K86" t="str">
        <f t="shared" si="7"/>
        <v>No Welcome</v>
      </c>
    </row>
    <row r="87" spans="1:11" ht="30" x14ac:dyDescent="0.25">
      <c r="A87" s="6" t="s">
        <v>1189</v>
      </c>
      <c r="B87" s="6" t="s">
        <v>1190</v>
      </c>
      <c r="C87" s="6" t="s">
        <v>396</v>
      </c>
      <c r="D87" s="6" t="s">
        <v>773</v>
      </c>
      <c r="E87" s="6">
        <v>30</v>
      </c>
      <c r="F87" s="5">
        <v>44236</v>
      </c>
      <c r="G87" s="6" t="s">
        <v>979</v>
      </c>
      <c r="H87" t="b">
        <f t="shared" si="4"/>
        <v>0</v>
      </c>
      <c r="I87" t="str">
        <f t="shared" si="5"/>
        <v>Bonus</v>
      </c>
      <c r="J87" t="str">
        <f t="shared" si="6"/>
        <v>Included</v>
      </c>
      <c r="K87" t="str">
        <f t="shared" si="7"/>
        <v>Welcome</v>
      </c>
    </row>
    <row r="88" spans="1:11" x14ac:dyDescent="0.25">
      <c r="A88" s="6" t="s">
        <v>1191</v>
      </c>
      <c r="B88" s="6" t="s">
        <v>1192</v>
      </c>
      <c r="C88" s="6" t="s">
        <v>994</v>
      </c>
      <c r="D88" s="6" t="s">
        <v>777</v>
      </c>
      <c r="E88" s="6">
        <v>34</v>
      </c>
      <c r="F88" s="5">
        <v>43314</v>
      </c>
      <c r="G88" s="6" t="s">
        <v>781</v>
      </c>
      <c r="H88" t="b">
        <f t="shared" si="4"/>
        <v>1</v>
      </c>
      <c r="I88" t="str">
        <f t="shared" si="5"/>
        <v>Bonus</v>
      </c>
      <c r="J88" t="str">
        <f t="shared" si="6"/>
        <v>Excluded</v>
      </c>
      <c r="K88" t="str">
        <f t="shared" si="7"/>
        <v>No Welcome</v>
      </c>
    </row>
    <row r="89" spans="1:11" ht="30" x14ac:dyDescent="0.25">
      <c r="A89" s="6" t="s">
        <v>1193</v>
      </c>
      <c r="B89" s="6" t="s">
        <v>1194</v>
      </c>
      <c r="C89" s="6" t="s">
        <v>1051</v>
      </c>
      <c r="D89" s="6" t="s">
        <v>773</v>
      </c>
      <c r="E89" s="6">
        <v>39</v>
      </c>
      <c r="F89" s="5">
        <v>42714</v>
      </c>
      <c r="G89" s="6" t="s">
        <v>295</v>
      </c>
      <c r="H89" t="b">
        <f t="shared" si="4"/>
        <v>1</v>
      </c>
      <c r="I89" t="str">
        <f t="shared" si="5"/>
        <v>Bonus</v>
      </c>
      <c r="J89" t="str">
        <f t="shared" si="6"/>
        <v>Excluded</v>
      </c>
      <c r="K89" t="str">
        <f t="shared" si="7"/>
        <v>Welcome</v>
      </c>
    </row>
    <row r="90" spans="1:11" ht="30" x14ac:dyDescent="0.25">
      <c r="A90" s="6" t="s">
        <v>1195</v>
      </c>
      <c r="B90" s="6" t="s">
        <v>1196</v>
      </c>
      <c r="C90" s="6" t="s">
        <v>990</v>
      </c>
      <c r="D90" s="6" t="s">
        <v>777</v>
      </c>
      <c r="E90" s="6">
        <v>32</v>
      </c>
      <c r="F90" s="6" t="s">
        <v>1197</v>
      </c>
      <c r="G90" s="6" t="s">
        <v>979</v>
      </c>
      <c r="H90" t="b">
        <f t="shared" si="4"/>
        <v>1</v>
      </c>
      <c r="I90" t="str">
        <f t="shared" si="5"/>
        <v>Bonus</v>
      </c>
      <c r="J90" t="str">
        <f t="shared" si="6"/>
        <v>Excluded</v>
      </c>
      <c r="K90" t="str">
        <f t="shared" si="7"/>
        <v>No Welcome</v>
      </c>
    </row>
    <row r="91" spans="1:11" ht="30" x14ac:dyDescent="0.25">
      <c r="A91" s="6" t="s">
        <v>1198</v>
      </c>
      <c r="B91" s="6" t="s">
        <v>1199</v>
      </c>
      <c r="C91" s="6" t="s">
        <v>783</v>
      </c>
      <c r="D91" s="6" t="s">
        <v>773</v>
      </c>
      <c r="E91" s="6">
        <v>45</v>
      </c>
      <c r="F91" s="5">
        <v>41158</v>
      </c>
      <c r="G91" s="6" t="s">
        <v>781</v>
      </c>
      <c r="H91" t="b">
        <f t="shared" si="4"/>
        <v>1</v>
      </c>
      <c r="I91" t="str">
        <f t="shared" si="5"/>
        <v>Bonus</v>
      </c>
      <c r="J91" t="str">
        <f t="shared" si="6"/>
        <v>Excluded</v>
      </c>
      <c r="K91" t="str">
        <f t="shared" si="7"/>
        <v>Welcome</v>
      </c>
    </row>
    <row r="92" spans="1:11" x14ac:dyDescent="0.25">
      <c r="A92" s="6" t="s">
        <v>1200</v>
      </c>
      <c r="B92" s="6" t="s">
        <v>1076</v>
      </c>
      <c r="C92" s="6" t="s">
        <v>787</v>
      </c>
      <c r="D92" s="6" t="s">
        <v>777</v>
      </c>
      <c r="E92" s="6">
        <v>33</v>
      </c>
      <c r="F92" s="5">
        <v>44290</v>
      </c>
      <c r="G92" s="6" t="s">
        <v>249</v>
      </c>
      <c r="H92" t="b">
        <f t="shared" si="4"/>
        <v>1</v>
      </c>
      <c r="I92" t="str">
        <f t="shared" si="5"/>
        <v>Bonus</v>
      </c>
      <c r="J92" t="str">
        <f t="shared" si="6"/>
        <v>Excluded</v>
      </c>
      <c r="K92" t="str">
        <f t="shared" si="7"/>
        <v>No Welcome</v>
      </c>
    </row>
    <row r="93" spans="1:11" ht="30" x14ac:dyDescent="0.25">
      <c r="A93" s="6" t="s">
        <v>1201</v>
      </c>
      <c r="B93" s="6" t="s">
        <v>1202</v>
      </c>
      <c r="C93" s="6" t="s">
        <v>990</v>
      </c>
      <c r="D93" s="6" t="s">
        <v>773</v>
      </c>
      <c r="E93" s="6">
        <v>50</v>
      </c>
      <c r="F93" s="6" t="s">
        <v>1203</v>
      </c>
      <c r="G93" s="6" t="s">
        <v>979</v>
      </c>
      <c r="H93" t="b">
        <f t="shared" si="4"/>
        <v>1</v>
      </c>
      <c r="I93" t="str">
        <f t="shared" si="5"/>
        <v>Bonus</v>
      </c>
      <c r="J93" t="str">
        <f t="shared" si="6"/>
        <v>Excluded</v>
      </c>
      <c r="K93" t="str">
        <f t="shared" si="7"/>
        <v>Welcome</v>
      </c>
    </row>
    <row r="94" spans="1:11" ht="30" x14ac:dyDescent="0.25">
      <c r="A94" s="6" t="s">
        <v>1204</v>
      </c>
      <c r="B94" s="6" t="s">
        <v>1059</v>
      </c>
      <c r="C94" s="6" t="s">
        <v>316</v>
      </c>
      <c r="D94" s="6" t="s">
        <v>777</v>
      </c>
      <c r="E94" s="6">
        <v>42</v>
      </c>
      <c r="F94" s="5">
        <v>42068</v>
      </c>
      <c r="G94" s="6" t="s">
        <v>781</v>
      </c>
      <c r="H94" t="b">
        <f t="shared" si="4"/>
        <v>1</v>
      </c>
      <c r="I94" t="str">
        <f t="shared" si="5"/>
        <v>Bonus</v>
      </c>
      <c r="J94" t="str">
        <f t="shared" si="6"/>
        <v>Excluded</v>
      </c>
      <c r="K94" t="str">
        <f t="shared" si="7"/>
        <v>No Welcome</v>
      </c>
    </row>
    <row r="95" spans="1:11" ht="30" x14ac:dyDescent="0.25">
      <c r="A95" s="6" t="s">
        <v>1205</v>
      </c>
      <c r="B95" s="6" t="s">
        <v>1206</v>
      </c>
      <c r="C95" s="6" t="s">
        <v>396</v>
      </c>
      <c r="D95" s="6" t="s">
        <v>773</v>
      </c>
      <c r="E95" s="6">
        <v>37</v>
      </c>
      <c r="F95" s="6" t="s">
        <v>1207</v>
      </c>
      <c r="G95" s="6" t="s">
        <v>295</v>
      </c>
      <c r="H95" t="b">
        <f t="shared" si="4"/>
        <v>1</v>
      </c>
      <c r="I95" t="str">
        <f t="shared" si="5"/>
        <v>Bonus</v>
      </c>
      <c r="J95" t="str">
        <f t="shared" si="6"/>
        <v>Included</v>
      </c>
      <c r="K95" t="str">
        <f t="shared" si="7"/>
        <v>Welcome</v>
      </c>
    </row>
    <row r="96" spans="1:11" x14ac:dyDescent="0.25">
      <c r="A96" s="6" t="s">
        <v>1208</v>
      </c>
      <c r="B96" s="6" t="s">
        <v>1209</v>
      </c>
      <c r="C96" s="6" t="s">
        <v>787</v>
      </c>
      <c r="D96" s="6" t="s">
        <v>777</v>
      </c>
      <c r="E96" s="6">
        <v>41</v>
      </c>
      <c r="F96" s="5">
        <v>41952</v>
      </c>
      <c r="G96" s="6" t="s">
        <v>979</v>
      </c>
      <c r="H96" t="b">
        <f t="shared" si="4"/>
        <v>1</v>
      </c>
      <c r="I96" t="str">
        <f t="shared" si="5"/>
        <v>Bonus</v>
      </c>
      <c r="J96" t="str">
        <f t="shared" si="6"/>
        <v>Excluded</v>
      </c>
      <c r="K96" t="str">
        <f t="shared" si="7"/>
        <v>No Welcome</v>
      </c>
    </row>
    <row r="97" spans="1:11" ht="30" x14ac:dyDescent="0.25">
      <c r="A97" s="6" t="s">
        <v>1210</v>
      </c>
      <c r="B97" s="6" t="s">
        <v>1211</v>
      </c>
      <c r="C97" s="6" t="s">
        <v>787</v>
      </c>
      <c r="D97" s="6" t="s">
        <v>773</v>
      </c>
      <c r="E97" s="6">
        <v>43</v>
      </c>
      <c r="F97" s="6" t="s">
        <v>1212</v>
      </c>
      <c r="G97" s="6" t="s">
        <v>295</v>
      </c>
      <c r="H97" t="b">
        <f t="shared" si="4"/>
        <v>1</v>
      </c>
      <c r="I97" t="str">
        <f t="shared" si="5"/>
        <v>Bonus</v>
      </c>
      <c r="J97" t="str">
        <f t="shared" si="6"/>
        <v>Excluded</v>
      </c>
      <c r="K97" t="str">
        <f t="shared" si="7"/>
        <v>Welcome</v>
      </c>
    </row>
    <row r="98" spans="1:11" ht="30" x14ac:dyDescent="0.25">
      <c r="A98" s="6" t="s">
        <v>1213</v>
      </c>
      <c r="B98" s="6" t="s">
        <v>1043</v>
      </c>
      <c r="C98" s="6" t="s">
        <v>791</v>
      </c>
      <c r="D98" s="6" t="s">
        <v>777</v>
      </c>
      <c r="E98" s="6">
        <v>34</v>
      </c>
      <c r="F98" s="6" t="s">
        <v>1214</v>
      </c>
      <c r="G98" s="6" t="s">
        <v>781</v>
      </c>
      <c r="H98" t="b">
        <f t="shared" si="4"/>
        <v>1</v>
      </c>
      <c r="I98" t="str">
        <f t="shared" si="5"/>
        <v>Bonus</v>
      </c>
      <c r="J98" t="str">
        <f t="shared" si="6"/>
        <v>Excluded</v>
      </c>
      <c r="K98" t="str">
        <f t="shared" si="7"/>
        <v>No Welcome</v>
      </c>
    </row>
    <row r="99" spans="1:11" ht="30" x14ac:dyDescent="0.25">
      <c r="A99" s="6" t="s">
        <v>1215</v>
      </c>
      <c r="B99" s="6" t="s">
        <v>1107</v>
      </c>
      <c r="C99" s="6" t="s">
        <v>985</v>
      </c>
      <c r="D99" s="6" t="s">
        <v>773</v>
      </c>
      <c r="E99" s="6">
        <v>30</v>
      </c>
      <c r="F99" s="5">
        <v>43894</v>
      </c>
      <c r="G99" s="6" t="s">
        <v>249</v>
      </c>
      <c r="H99" t="b">
        <f t="shared" si="4"/>
        <v>0</v>
      </c>
      <c r="I99" t="str">
        <f t="shared" si="5"/>
        <v>Bonus</v>
      </c>
      <c r="J99" t="str">
        <f t="shared" si="6"/>
        <v>Excluded</v>
      </c>
      <c r="K99" t="str">
        <f t="shared" si="7"/>
        <v>Welcome</v>
      </c>
    </row>
    <row r="100" spans="1:11" ht="30" x14ac:dyDescent="0.25">
      <c r="A100" s="6" t="s">
        <v>1216</v>
      </c>
      <c r="B100" s="6" t="s">
        <v>1156</v>
      </c>
      <c r="C100" s="6" t="s">
        <v>787</v>
      </c>
      <c r="D100" s="6" t="s">
        <v>777</v>
      </c>
      <c r="E100" s="6">
        <v>32</v>
      </c>
      <c r="F100" s="5">
        <v>43805</v>
      </c>
      <c r="G100" s="6" t="s">
        <v>979</v>
      </c>
      <c r="H100" t="b">
        <f t="shared" si="4"/>
        <v>1</v>
      </c>
      <c r="I100" t="str">
        <f t="shared" si="5"/>
        <v>Bonus</v>
      </c>
      <c r="J100" t="str">
        <f t="shared" si="6"/>
        <v>Excluded</v>
      </c>
      <c r="K100" t="str">
        <f t="shared" si="7"/>
        <v>No Welcome</v>
      </c>
    </row>
    <row r="101" spans="1:11" ht="30" x14ac:dyDescent="0.25">
      <c r="A101" s="6" t="s">
        <v>1217</v>
      </c>
      <c r="B101" s="6" t="s">
        <v>1098</v>
      </c>
      <c r="C101" s="6" t="s">
        <v>396</v>
      </c>
      <c r="D101" s="6" t="s">
        <v>773</v>
      </c>
      <c r="E101" s="6">
        <v>39</v>
      </c>
      <c r="F101" s="5">
        <v>42280</v>
      </c>
      <c r="G101" s="6" t="s">
        <v>295</v>
      </c>
      <c r="H101" t="b">
        <f t="shared" si="4"/>
        <v>1</v>
      </c>
      <c r="I101" t="str">
        <f t="shared" si="5"/>
        <v>Bonus</v>
      </c>
      <c r="J101" t="str">
        <f t="shared" si="6"/>
        <v>Included</v>
      </c>
      <c r="K101" t="str">
        <f t="shared" si="7"/>
        <v>Welcome</v>
      </c>
    </row>
    <row r="102" spans="1:11" ht="30" x14ac:dyDescent="0.25">
      <c r="A102" s="6" t="s">
        <v>1218</v>
      </c>
      <c r="B102" s="6" t="s">
        <v>1219</v>
      </c>
      <c r="C102" s="6" t="s">
        <v>994</v>
      </c>
      <c r="D102" s="6" t="s">
        <v>777</v>
      </c>
      <c r="E102" s="6">
        <v>28</v>
      </c>
      <c r="F102" s="6" t="s">
        <v>1220</v>
      </c>
      <c r="G102" s="6" t="s">
        <v>781</v>
      </c>
      <c r="H102" t="b">
        <f t="shared" si="4"/>
        <v>0</v>
      </c>
      <c r="I102" t="str">
        <f t="shared" si="5"/>
        <v>no</v>
      </c>
      <c r="J102" t="str">
        <f t="shared" si="6"/>
        <v>Excluded</v>
      </c>
      <c r="K102" t="str">
        <f t="shared" si="7"/>
        <v>No Welcome</v>
      </c>
    </row>
    <row r="103" spans="1:11" ht="30" x14ac:dyDescent="0.25">
      <c r="A103" s="6" t="s">
        <v>1221</v>
      </c>
      <c r="B103" s="6" t="s">
        <v>1222</v>
      </c>
      <c r="C103" s="6" t="s">
        <v>791</v>
      </c>
      <c r="D103" s="6" t="s">
        <v>773</v>
      </c>
      <c r="E103" s="6">
        <v>38</v>
      </c>
      <c r="F103" s="6" t="s">
        <v>1223</v>
      </c>
      <c r="G103" s="6" t="s">
        <v>979</v>
      </c>
      <c r="H103" t="b">
        <f t="shared" si="4"/>
        <v>1</v>
      </c>
      <c r="I103" t="str">
        <f t="shared" si="5"/>
        <v>Bonus</v>
      </c>
      <c r="J103" t="str">
        <f t="shared" si="6"/>
        <v>Excluded</v>
      </c>
      <c r="K103" t="str">
        <f t="shared" si="7"/>
        <v>Welcome</v>
      </c>
    </row>
    <row r="104" spans="1:11" ht="30" x14ac:dyDescent="0.25">
      <c r="A104" s="6" t="s">
        <v>1224</v>
      </c>
      <c r="B104" s="6" t="s">
        <v>1145</v>
      </c>
      <c r="C104" s="6" t="s">
        <v>787</v>
      </c>
      <c r="D104" s="6" t="s">
        <v>777</v>
      </c>
      <c r="E104" s="6">
        <v>27</v>
      </c>
      <c r="F104" s="6" t="s">
        <v>1122</v>
      </c>
      <c r="G104" s="6" t="s">
        <v>295</v>
      </c>
      <c r="H104" t="b">
        <f t="shared" si="4"/>
        <v>0</v>
      </c>
      <c r="I104" t="str">
        <f t="shared" si="5"/>
        <v>no</v>
      </c>
      <c r="J104" t="str">
        <f t="shared" si="6"/>
        <v>Excluded</v>
      </c>
      <c r="K104" t="str">
        <f t="shared" si="7"/>
        <v>No Welcome</v>
      </c>
    </row>
    <row r="105" spans="1:11" ht="30" x14ac:dyDescent="0.25">
      <c r="A105" s="6" t="s">
        <v>1225</v>
      </c>
      <c r="B105" s="6" t="s">
        <v>1226</v>
      </c>
      <c r="C105" s="6" t="s">
        <v>787</v>
      </c>
      <c r="D105" s="6" t="s">
        <v>773</v>
      </c>
      <c r="E105" s="6">
        <v>31</v>
      </c>
      <c r="F105" s="5">
        <v>43505</v>
      </c>
      <c r="G105" s="6" t="s">
        <v>249</v>
      </c>
      <c r="H105" t="b">
        <f t="shared" si="4"/>
        <v>1</v>
      </c>
      <c r="I105" t="str">
        <f t="shared" si="5"/>
        <v>Bonus</v>
      </c>
      <c r="J105" t="str">
        <f t="shared" si="6"/>
        <v>Excluded</v>
      </c>
      <c r="K105" t="str">
        <f t="shared" si="7"/>
        <v>Welcome</v>
      </c>
    </row>
    <row r="106" spans="1:11" ht="30" x14ac:dyDescent="0.25">
      <c r="A106" s="6" t="s">
        <v>1227</v>
      </c>
      <c r="B106" s="6" t="s">
        <v>1228</v>
      </c>
      <c r="C106" s="6" t="s">
        <v>783</v>
      </c>
      <c r="D106" s="6" t="s">
        <v>773</v>
      </c>
      <c r="E106" s="6">
        <v>40</v>
      </c>
      <c r="F106" s="5">
        <v>41985</v>
      </c>
      <c r="G106" s="6" t="s">
        <v>979</v>
      </c>
      <c r="H106" t="b">
        <f t="shared" si="4"/>
        <v>1</v>
      </c>
      <c r="I106" t="str">
        <f t="shared" si="5"/>
        <v>Bonus</v>
      </c>
      <c r="J106" t="str">
        <f t="shared" si="6"/>
        <v>Excluded</v>
      </c>
      <c r="K106" t="str">
        <f t="shared" si="7"/>
        <v>Welcome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BB4E9-7AFB-49A3-8547-260D0D82F082}">
  <dimension ref="A1:L2"/>
  <sheetViews>
    <sheetView workbookViewId="0">
      <selection activeCell="B2" sqref="B2"/>
    </sheetView>
  </sheetViews>
  <sheetFormatPr defaultRowHeight="15" x14ac:dyDescent="0.25"/>
  <cols>
    <col min="1" max="1" width="10.42578125" bestFit="1" customWidth="1"/>
    <col min="2" max="2" width="15.5703125" bestFit="1" customWidth="1"/>
    <col min="6" max="6" width="10.42578125" bestFit="1" customWidth="1"/>
    <col min="8" max="8" width="15.5703125" bestFit="1" customWidth="1"/>
    <col min="10" max="10" width="11.42578125" bestFit="1" customWidth="1"/>
    <col min="11" max="11" width="14.28515625" bestFit="1" customWidth="1"/>
    <col min="12" max="12" width="13.140625" bestFit="1" customWidth="1"/>
  </cols>
  <sheetData>
    <row r="1" spans="1:12" x14ac:dyDescent="0.25">
      <c r="A1" t="s">
        <v>1229</v>
      </c>
      <c r="B1" t="s">
        <v>1230</v>
      </c>
      <c r="C1" t="s">
        <v>1231</v>
      </c>
      <c r="D1" t="s">
        <v>1232</v>
      </c>
      <c r="E1" t="s">
        <v>1233</v>
      </c>
      <c r="F1" t="s">
        <v>1</v>
      </c>
      <c r="G1" t="s">
        <v>1234</v>
      </c>
      <c r="H1" t="s">
        <v>1235</v>
      </c>
      <c r="I1" t="s">
        <v>1236</v>
      </c>
      <c r="J1" t="s">
        <v>1237</v>
      </c>
      <c r="K1" t="s">
        <v>1238</v>
      </c>
      <c r="L1" t="s">
        <v>1239</v>
      </c>
    </row>
    <row r="2" spans="1:12" x14ac:dyDescent="0.25">
      <c r="A2" s="4">
        <f ca="1">TODAY()</f>
        <v>45694</v>
      </c>
      <c r="B2" s="18">
        <f ca="1">NOW()</f>
        <v>45694.589845254632</v>
      </c>
      <c r="C2">
        <f ca="1">DAY(B2)</f>
        <v>6</v>
      </c>
      <c r="D2">
        <f ca="1">MONTH(B2)</f>
        <v>2</v>
      </c>
      <c r="E2">
        <f ca="1">YEAR(B2)</f>
        <v>2025</v>
      </c>
      <c r="F2" s="4">
        <f ca="1">DATE(E2,D2,C2)</f>
        <v>45694</v>
      </c>
      <c r="G2">
        <f ca="1">HOUR(B2)</f>
        <v>14</v>
      </c>
      <c r="H2" s="17">
        <f ca="1">MINUTE(B2)</f>
        <v>9</v>
      </c>
      <c r="I2">
        <f ca="1">SECOND(B2)</f>
        <v>23</v>
      </c>
      <c r="J2" s="4">
        <f ca="1">A2-3</f>
        <v>45691</v>
      </c>
      <c r="K2" s="4">
        <f ca="1">EDATE(A2,3)</f>
        <v>45783</v>
      </c>
      <c r="L2" s="4">
        <f ca="1">EDATE(A2,(12*3))</f>
        <v>46789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47C42-6AE1-4B84-B41A-2FEABF60AE2E}">
  <dimension ref="A1:R69"/>
  <sheetViews>
    <sheetView workbookViewId="0">
      <selection activeCell="L3" sqref="L3"/>
    </sheetView>
  </sheetViews>
  <sheetFormatPr defaultRowHeight="15" x14ac:dyDescent="0.25"/>
  <cols>
    <col min="1" max="1" width="10.42578125" bestFit="1" customWidth="1"/>
    <col min="3" max="3" width="16.28515625" customWidth="1"/>
    <col min="4" max="4" width="11.85546875" customWidth="1"/>
    <col min="5" max="5" width="15.42578125" customWidth="1"/>
    <col min="12" max="12" width="11.28515625" customWidth="1"/>
    <col min="13" max="13" width="10.28515625" bestFit="1" customWidth="1"/>
    <col min="14" max="14" width="12.85546875" customWidth="1"/>
    <col min="15" max="15" width="12" customWidth="1"/>
  </cols>
  <sheetData>
    <row r="1" spans="1:18" x14ac:dyDescent="0.25">
      <c r="A1" s="7" t="s">
        <v>1</v>
      </c>
      <c r="B1" s="8" t="s">
        <v>2</v>
      </c>
      <c r="C1" s="8" t="s">
        <v>3</v>
      </c>
      <c r="D1" s="8" t="s">
        <v>624</v>
      </c>
      <c r="E1" s="8" t="s">
        <v>5</v>
      </c>
      <c r="F1" s="19" t="s">
        <v>1240</v>
      </c>
      <c r="G1" s="19" t="s">
        <v>1241</v>
      </c>
      <c r="H1" s="19" t="s">
        <v>1242</v>
      </c>
      <c r="I1" s="19" t="s">
        <v>1245</v>
      </c>
      <c r="J1" s="19" t="s">
        <v>1244</v>
      </c>
      <c r="K1" s="19" t="s">
        <v>1243</v>
      </c>
    </row>
    <row r="2" spans="1:18" ht="30" x14ac:dyDescent="0.25">
      <c r="A2" s="9">
        <v>45689</v>
      </c>
      <c r="B2" s="10" t="s">
        <v>625</v>
      </c>
      <c r="C2" s="10" t="s">
        <v>626</v>
      </c>
      <c r="D2" s="10">
        <v>20</v>
      </c>
      <c r="E2" s="10" t="s">
        <v>627</v>
      </c>
      <c r="F2">
        <f>SUM(D2:D69)</f>
        <v>7467</v>
      </c>
      <c r="G2">
        <f>SUMIF(E2:E69,M3,D2:D69)</f>
        <v>531</v>
      </c>
      <c r="H2">
        <f>SUMIFS(D2:D69,E2:E69,M3,B2:B69,L3)</f>
        <v>75</v>
      </c>
      <c r="I2">
        <f>COUNT(D2:D69)</f>
        <v>68</v>
      </c>
      <c r="J2">
        <f>COUNTIF(E2:E69,M3)</f>
        <v>2</v>
      </c>
      <c r="K2">
        <f>COUNTIFS(E2:E69,M3,B2:B69,L3)</f>
        <v>1</v>
      </c>
      <c r="L2" t="s">
        <v>2</v>
      </c>
      <c r="M2" t="s">
        <v>1246</v>
      </c>
      <c r="N2" s="12" t="s">
        <v>627</v>
      </c>
      <c r="O2" s="12" t="s">
        <v>630</v>
      </c>
      <c r="P2" s="12" t="s">
        <v>11</v>
      </c>
      <c r="Q2" t="s">
        <v>9</v>
      </c>
    </row>
    <row r="3" spans="1:18" ht="30" x14ac:dyDescent="0.25">
      <c r="A3" s="11">
        <v>45689</v>
      </c>
      <c r="B3" s="12" t="s">
        <v>625</v>
      </c>
      <c r="C3" s="12" t="s">
        <v>626</v>
      </c>
      <c r="D3" s="12">
        <v>20</v>
      </c>
      <c r="E3" s="12" t="s">
        <v>627</v>
      </c>
      <c r="L3" s="10" t="s">
        <v>628</v>
      </c>
      <c r="M3" s="12" t="s">
        <v>9</v>
      </c>
      <c r="N3">
        <f>SUMIF(E2:E69,"Credit Card",D2:D69)</f>
        <v>1843</v>
      </c>
      <c r="O3">
        <f>SUMIF(E2:E69,"Debit Card",D2:D69)</f>
        <v>1679</v>
      </c>
      <c r="P3">
        <f>SUMIF(E2:E69,"Cash",D2:D69)</f>
        <v>3414</v>
      </c>
      <c r="Q3">
        <f>SUMIF(E2:E69,"UPI",D2:D69)</f>
        <v>531</v>
      </c>
      <c r="R3">
        <f>SUM(N3:Q3)</f>
        <v>7467</v>
      </c>
    </row>
    <row r="4" spans="1:18" x14ac:dyDescent="0.25">
      <c r="A4" s="11">
        <v>45690</v>
      </c>
      <c r="B4" s="12" t="s">
        <v>628</v>
      </c>
      <c r="C4" s="12" t="s">
        <v>629</v>
      </c>
      <c r="D4" s="12">
        <v>75</v>
      </c>
      <c r="E4" s="12" t="s">
        <v>630</v>
      </c>
    </row>
    <row r="5" spans="1:18" x14ac:dyDescent="0.25">
      <c r="A5" s="9">
        <v>45690</v>
      </c>
      <c r="B5" s="10" t="s">
        <v>628</v>
      </c>
      <c r="C5" s="10" t="s">
        <v>629</v>
      </c>
      <c r="D5" s="10">
        <v>75</v>
      </c>
      <c r="E5" s="10" t="s">
        <v>9</v>
      </c>
    </row>
    <row r="6" spans="1:18" ht="30" x14ac:dyDescent="0.25">
      <c r="A6" s="11">
        <v>45691</v>
      </c>
      <c r="B6" s="12" t="s">
        <v>631</v>
      </c>
      <c r="C6" s="12" t="s">
        <v>632</v>
      </c>
      <c r="D6" s="12">
        <v>15</v>
      </c>
      <c r="E6" s="12" t="s">
        <v>11</v>
      </c>
    </row>
    <row r="7" spans="1:18" ht="30" x14ac:dyDescent="0.25">
      <c r="A7" s="9">
        <v>45691</v>
      </c>
      <c r="B7" s="10" t="s">
        <v>631</v>
      </c>
      <c r="C7" s="10" t="s">
        <v>632</v>
      </c>
      <c r="D7" s="10">
        <v>15</v>
      </c>
      <c r="E7" s="10" t="s">
        <v>11</v>
      </c>
    </row>
    <row r="8" spans="1:18" ht="30" x14ac:dyDescent="0.25">
      <c r="A8" s="9">
        <v>45692</v>
      </c>
      <c r="B8" s="10" t="s">
        <v>625</v>
      </c>
      <c r="C8" s="10" t="s">
        <v>633</v>
      </c>
      <c r="D8" s="10">
        <v>183</v>
      </c>
      <c r="E8" s="10" t="s">
        <v>11</v>
      </c>
    </row>
    <row r="9" spans="1:18" ht="30" x14ac:dyDescent="0.25">
      <c r="A9" s="11">
        <v>45692</v>
      </c>
      <c r="B9" s="12" t="s">
        <v>625</v>
      </c>
      <c r="C9" s="12" t="s">
        <v>633</v>
      </c>
      <c r="D9" s="12">
        <v>183</v>
      </c>
      <c r="E9" s="12" t="s">
        <v>11</v>
      </c>
    </row>
    <row r="10" spans="1:18" x14ac:dyDescent="0.25">
      <c r="A10" s="11">
        <v>45693</v>
      </c>
      <c r="B10" s="12" t="s">
        <v>634</v>
      </c>
      <c r="C10" s="12" t="s">
        <v>635</v>
      </c>
      <c r="D10" s="12">
        <v>456</v>
      </c>
      <c r="E10" s="12" t="s">
        <v>627</v>
      </c>
    </row>
    <row r="11" spans="1:18" x14ac:dyDescent="0.25">
      <c r="A11" s="9">
        <v>45693</v>
      </c>
      <c r="B11" s="10" t="s">
        <v>634</v>
      </c>
      <c r="C11" s="10" t="s">
        <v>635</v>
      </c>
      <c r="D11" s="10">
        <v>456</v>
      </c>
      <c r="E11" s="10" t="s">
        <v>9</v>
      </c>
    </row>
    <row r="12" spans="1:18" ht="30" x14ac:dyDescent="0.25">
      <c r="A12" s="9">
        <v>45694</v>
      </c>
      <c r="B12" s="10" t="s">
        <v>625</v>
      </c>
      <c r="C12" s="10" t="s">
        <v>636</v>
      </c>
      <c r="D12" s="10">
        <v>128</v>
      </c>
      <c r="E12" s="10" t="s">
        <v>630</v>
      </c>
    </row>
    <row r="13" spans="1:18" ht="30" x14ac:dyDescent="0.25">
      <c r="A13" s="11">
        <v>45694</v>
      </c>
      <c r="B13" s="12" t="s">
        <v>625</v>
      </c>
      <c r="C13" s="12" t="s">
        <v>636</v>
      </c>
      <c r="D13" s="12">
        <v>128</v>
      </c>
      <c r="E13" s="12" t="s">
        <v>630</v>
      </c>
    </row>
    <row r="14" spans="1:18" ht="30" x14ac:dyDescent="0.25">
      <c r="A14" s="11">
        <v>45695</v>
      </c>
      <c r="B14" s="12" t="s">
        <v>637</v>
      </c>
      <c r="C14" s="12" t="s">
        <v>638</v>
      </c>
      <c r="D14" s="12">
        <v>30</v>
      </c>
      <c r="E14" s="12" t="s">
        <v>630</v>
      </c>
    </row>
    <row r="15" spans="1:18" ht="30" x14ac:dyDescent="0.25">
      <c r="A15" s="9">
        <v>45695</v>
      </c>
      <c r="B15" s="10" t="s">
        <v>637</v>
      </c>
      <c r="C15" s="10" t="s">
        <v>638</v>
      </c>
      <c r="D15" s="10">
        <v>30</v>
      </c>
      <c r="E15" s="10" t="s">
        <v>630</v>
      </c>
    </row>
    <row r="16" spans="1:18" ht="30" x14ac:dyDescent="0.25">
      <c r="A16" s="11">
        <v>45696</v>
      </c>
      <c r="B16" s="12" t="s">
        <v>631</v>
      </c>
      <c r="C16" s="12" t="s">
        <v>639</v>
      </c>
      <c r="D16" s="12">
        <v>1099</v>
      </c>
      <c r="E16" s="12" t="s">
        <v>11</v>
      </c>
    </row>
    <row r="17" spans="1:5" ht="30" x14ac:dyDescent="0.25">
      <c r="A17" s="9">
        <v>45696</v>
      </c>
      <c r="B17" s="10" t="s">
        <v>631</v>
      </c>
      <c r="C17" s="10" t="s">
        <v>639</v>
      </c>
      <c r="D17" s="10">
        <v>1099</v>
      </c>
      <c r="E17" s="10" t="s">
        <v>11</v>
      </c>
    </row>
    <row r="18" spans="1:5" x14ac:dyDescent="0.25">
      <c r="A18" s="11">
        <v>45697</v>
      </c>
      <c r="B18" s="12" t="s">
        <v>628</v>
      </c>
      <c r="C18" s="12" t="s">
        <v>640</v>
      </c>
      <c r="D18" s="12">
        <v>60</v>
      </c>
      <c r="E18" s="12" t="s">
        <v>627</v>
      </c>
    </row>
    <row r="19" spans="1:5" x14ac:dyDescent="0.25">
      <c r="A19" s="9">
        <v>45697</v>
      </c>
      <c r="B19" s="10" t="s">
        <v>628</v>
      </c>
      <c r="C19" s="10" t="s">
        <v>640</v>
      </c>
      <c r="D19" s="10">
        <v>60</v>
      </c>
      <c r="E19" s="10" t="s">
        <v>627</v>
      </c>
    </row>
    <row r="20" spans="1:5" x14ac:dyDescent="0.25">
      <c r="A20" s="9">
        <v>45698</v>
      </c>
      <c r="B20" s="10" t="s">
        <v>634</v>
      </c>
      <c r="C20" s="10" t="s">
        <v>641</v>
      </c>
      <c r="D20" s="10">
        <v>255</v>
      </c>
      <c r="E20" s="10" t="s">
        <v>11</v>
      </c>
    </row>
    <row r="21" spans="1:5" x14ac:dyDescent="0.25">
      <c r="A21" s="11">
        <v>45698</v>
      </c>
      <c r="B21" s="12" t="s">
        <v>634</v>
      </c>
      <c r="C21" s="12" t="s">
        <v>641</v>
      </c>
      <c r="D21" s="12">
        <v>255</v>
      </c>
      <c r="E21" s="12" t="s">
        <v>11</v>
      </c>
    </row>
    <row r="22" spans="1:5" ht="30" x14ac:dyDescent="0.25">
      <c r="A22" s="9">
        <v>45699</v>
      </c>
      <c r="B22" s="10" t="s">
        <v>642</v>
      </c>
      <c r="C22" s="10" t="s">
        <v>643</v>
      </c>
      <c r="D22" s="10">
        <v>85</v>
      </c>
      <c r="E22" s="10" t="s">
        <v>627</v>
      </c>
    </row>
    <row r="23" spans="1:5" ht="30" x14ac:dyDescent="0.25">
      <c r="A23" s="9">
        <v>45700</v>
      </c>
      <c r="B23" s="10" t="s">
        <v>644</v>
      </c>
      <c r="C23" s="10" t="s">
        <v>645</v>
      </c>
      <c r="D23" s="10">
        <v>40</v>
      </c>
      <c r="E23" s="10" t="s">
        <v>630</v>
      </c>
    </row>
    <row r="24" spans="1:5" ht="30" x14ac:dyDescent="0.25">
      <c r="A24" s="11">
        <v>45701</v>
      </c>
      <c r="B24" s="12" t="s">
        <v>637</v>
      </c>
      <c r="C24" s="12" t="s">
        <v>646</v>
      </c>
      <c r="D24" s="12">
        <v>20</v>
      </c>
      <c r="E24" s="12" t="s">
        <v>11</v>
      </c>
    </row>
    <row r="25" spans="1:5" ht="30" x14ac:dyDescent="0.25">
      <c r="A25" s="11">
        <v>45702</v>
      </c>
      <c r="B25" s="12" t="s">
        <v>625</v>
      </c>
      <c r="C25" s="12" t="s">
        <v>647</v>
      </c>
      <c r="D25" s="12">
        <v>12</v>
      </c>
      <c r="E25" s="12" t="s">
        <v>627</v>
      </c>
    </row>
    <row r="26" spans="1:5" x14ac:dyDescent="0.25">
      <c r="A26" s="11">
        <v>45703</v>
      </c>
      <c r="B26" s="12" t="s">
        <v>634</v>
      </c>
      <c r="C26" s="12" t="s">
        <v>648</v>
      </c>
      <c r="D26" s="12">
        <v>35</v>
      </c>
      <c r="E26" s="12" t="s">
        <v>630</v>
      </c>
    </row>
    <row r="27" spans="1:5" x14ac:dyDescent="0.25">
      <c r="A27" s="11">
        <v>45704</v>
      </c>
      <c r="B27" s="12" t="s">
        <v>628</v>
      </c>
      <c r="C27" s="12" t="s">
        <v>649</v>
      </c>
      <c r="D27" s="12">
        <v>255</v>
      </c>
      <c r="E27" s="12" t="s">
        <v>627</v>
      </c>
    </row>
    <row r="28" spans="1:5" ht="30" x14ac:dyDescent="0.25">
      <c r="A28" s="11">
        <v>45705</v>
      </c>
      <c r="B28" s="12" t="s">
        <v>625</v>
      </c>
      <c r="C28" s="12" t="s">
        <v>650</v>
      </c>
      <c r="D28" s="12">
        <v>228</v>
      </c>
      <c r="E28" s="12" t="s">
        <v>630</v>
      </c>
    </row>
    <row r="29" spans="1:5" ht="30" x14ac:dyDescent="0.25">
      <c r="A29" s="11">
        <v>45706</v>
      </c>
      <c r="B29" s="12" t="s">
        <v>631</v>
      </c>
      <c r="C29" s="12" t="s">
        <v>651</v>
      </c>
      <c r="D29" s="12">
        <v>60</v>
      </c>
      <c r="E29" s="12" t="s">
        <v>627</v>
      </c>
    </row>
    <row r="30" spans="1:5" x14ac:dyDescent="0.25">
      <c r="A30" s="9">
        <v>45707</v>
      </c>
      <c r="B30" s="10" t="s">
        <v>644</v>
      </c>
      <c r="C30" s="10" t="s">
        <v>652</v>
      </c>
      <c r="D30" s="10">
        <v>15</v>
      </c>
      <c r="E30" s="10" t="s">
        <v>11</v>
      </c>
    </row>
    <row r="31" spans="1:5" ht="30" x14ac:dyDescent="0.25">
      <c r="A31" s="9">
        <v>45708</v>
      </c>
      <c r="B31" s="10" t="s">
        <v>637</v>
      </c>
      <c r="C31" s="10" t="s">
        <v>653</v>
      </c>
      <c r="D31" s="10">
        <v>5</v>
      </c>
      <c r="E31" s="10" t="s">
        <v>11</v>
      </c>
    </row>
    <row r="32" spans="1:5" ht="30" x14ac:dyDescent="0.25">
      <c r="A32" s="11">
        <v>45709</v>
      </c>
      <c r="B32" s="12" t="s">
        <v>625</v>
      </c>
      <c r="C32" s="12" t="s">
        <v>654</v>
      </c>
      <c r="D32" s="12">
        <v>185</v>
      </c>
      <c r="E32" s="12" t="s">
        <v>630</v>
      </c>
    </row>
    <row r="33" spans="1:5" x14ac:dyDescent="0.25">
      <c r="A33" s="9">
        <v>45710</v>
      </c>
      <c r="B33" s="10" t="s">
        <v>634</v>
      </c>
      <c r="C33" s="10" t="s">
        <v>655</v>
      </c>
      <c r="D33" s="10">
        <v>55</v>
      </c>
      <c r="E33" s="10" t="s">
        <v>627</v>
      </c>
    </row>
    <row r="34" spans="1:5" x14ac:dyDescent="0.25">
      <c r="A34" s="9">
        <v>45711</v>
      </c>
      <c r="B34" s="10" t="s">
        <v>628</v>
      </c>
      <c r="C34" s="10" t="s">
        <v>656</v>
      </c>
      <c r="D34" s="10">
        <v>50</v>
      </c>
      <c r="E34" s="10" t="s">
        <v>630</v>
      </c>
    </row>
    <row r="35" spans="1:5" ht="30" x14ac:dyDescent="0.25">
      <c r="A35" s="11">
        <v>45712</v>
      </c>
      <c r="B35" s="12" t="s">
        <v>631</v>
      </c>
      <c r="C35" s="12" t="s">
        <v>657</v>
      </c>
      <c r="D35" s="12">
        <v>40</v>
      </c>
      <c r="E35" s="12" t="s">
        <v>11</v>
      </c>
    </row>
    <row r="36" spans="1:5" ht="30" x14ac:dyDescent="0.25">
      <c r="A36" s="11">
        <v>45713</v>
      </c>
      <c r="B36" s="12" t="s">
        <v>642</v>
      </c>
      <c r="C36" s="12" t="s">
        <v>658</v>
      </c>
      <c r="D36" s="12">
        <v>200</v>
      </c>
      <c r="E36" s="12" t="s">
        <v>627</v>
      </c>
    </row>
    <row r="37" spans="1:5" ht="30" x14ac:dyDescent="0.25">
      <c r="A37" s="11">
        <v>45714</v>
      </c>
      <c r="B37" s="12" t="s">
        <v>625</v>
      </c>
      <c r="C37" s="12" t="s">
        <v>659</v>
      </c>
      <c r="D37" s="12">
        <v>30</v>
      </c>
      <c r="E37" s="12" t="s">
        <v>630</v>
      </c>
    </row>
    <row r="38" spans="1:5" x14ac:dyDescent="0.25">
      <c r="A38" s="11">
        <v>45715</v>
      </c>
      <c r="B38" s="12" t="s">
        <v>644</v>
      </c>
      <c r="C38" s="12" t="s">
        <v>660</v>
      </c>
      <c r="D38" s="12">
        <v>20</v>
      </c>
      <c r="E38" s="12" t="s">
        <v>627</v>
      </c>
    </row>
    <row r="39" spans="1:5" ht="30" x14ac:dyDescent="0.25">
      <c r="A39" s="11">
        <v>45716</v>
      </c>
      <c r="B39" s="12" t="s">
        <v>637</v>
      </c>
      <c r="C39" s="12" t="s">
        <v>661</v>
      </c>
      <c r="D39" s="12">
        <v>25</v>
      </c>
      <c r="E39" s="12" t="s">
        <v>11</v>
      </c>
    </row>
    <row r="40" spans="1:5" ht="30" x14ac:dyDescent="0.25">
      <c r="A40" s="9">
        <v>45717</v>
      </c>
      <c r="B40" s="10" t="s">
        <v>625</v>
      </c>
      <c r="C40" s="10" t="s">
        <v>662</v>
      </c>
      <c r="D40" s="10">
        <v>15</v>
      </c>
      <c r="E40" s="10" t="s">
        <v>630</v>
      </c>
    </row>
    <row r="41" spans="1:5" x14ac:dyDescent="0.25">
      <c r="A41" s="11">
        <v>45718</v>
      </c>
      <c r="B41" s="12" t="s">
        <v>634</v>
      </c>
      <c r="C41" s="12" t="s">
        <v>663</v>
      </c>
      <c r="D41" s="12">
        <v>10</v>
      </c>
      <c r="E41" s="12" t="s">
        <v>11</v>
      </c>
    </row>
    <row r="42" spans="1:5" ht="30" x14ac:dyDescent="0.25">
      <c r="A42" s="9">
        <v>45719</v>
      </c>
      <c r="B42" s="10" t="s">
        <v>631</v>
      </c>
      <c r="C42" s="10" t="s">
        <v>664</v>
      </c>
      <c r="D42" s="10">
        <v>25</v>
      </c>
      <c r="E42" s="10" t="s">
        <v>627</v>
      </c>
    </row>
    <row r="43" spans="1:5" x14ac:dyDescent="0.25">
      <c r="A43" s="11">
        <v>45720</v>
      </c>
      <c r="B43" s="12" t="s">
        <v>628</v>
      </c>
      <c r="C43" s="12" t="s">
        <v>665</v>
      </c>
      <c r="D43" s="12">
        <v>40</v>
      </c>
      <c r="E43" s="12" t="s">
        <v>630</v>
      </c>
    </row>
    <row r="44" spans="1:5" ht="30" x14ac:dyDescent="0.25">
      <c r="A44" s="11">
        <v>45721</v>
      </c>
      <c r="B44" s="12" t="s">
        <v>637</v>
      </c>
      <c r="C44" s="12" t="s">
        <v>666</v>
      </c>
      <c r="D44" s="12">
        <v>8</v>
      </c>
      <c r="E44" s="12" t="s">
        <v>11</v>
      </c>
    </row>
    <row r="45" spans="1:5" ht="30" x14ac:dyDescent="0.25">
      <c r="A45" s="11">
        <v>45722</v>
      </c>
      <c r="B45" s="12" t="s">
        <v>642</v>
      </c>
      <c r="C45" s="12" t="s">
        <v>667</v>
      </c>
      <c r="D45" s="12">
        <v>60</v>
      </c>
      <c r="E45" s="12" t="s">
        <v>627</v>
      </c>
    </row>
    <row r="46" spans="1:5" x14ac:dyDescent="0.25">
      <c r="A46" s="11">
        <v>45723</v>
      </c>
      <c r="B46" s="12" t="s">
        <v>634</v>
      </c>
      <c r="C46" s="12" t="s">
        <v>668</v>
      </c>
      <c r="D46" s="12">
        <v>70</v>
      </c>
      <c r="E46" s="12" t="s">
        <v>630</v>
      </c>
    </row>
    <row r="47" spans="1:5" ht="30" x14ac:dyDescent="0.25">
      <c r="A47" s="11">
        <v>45724</v>
      </c>
      <c r="B47" s="12" t="s">
        <v>625</v>
      </c>
      <c r="C47" s="12" t="s">
        <v>669</v>
      </c>
      <c r="D47" s="12">
        <v>9</v>
      </c>
      <c r="E47" s="12" t="s">
        <v>11</v>
      </c>
    </row>
    <row r="48" spans="1:5" x14ac:dyDescent="0.25">
      <c r="A48" s="9">
        <v>45725</v>
      </c>
      <c r="B48" s="10" t="s">
        <v>644</v>
      </c>
      <c r="C48" s="10" t="s">
        <v>670</v>
      </c>
      <c r="D48" s="10">
        <v>100</v>
      </c>
      <c r="E48" s="10" t="s">
        <v>630</v>
      </c>
    </row>
    <row r="49" spans="1:5" ht="30" x14ac:dyDescent="0.25">
      <c r="A49" s="9">
        <v>45726</v>
      </c>
      <c r="B49" s="10" t="s">
        <v>625</v>
      </c>
      <c r="C49" s="10" t="s">
        <v>671</v>
      </c>
      <c r="D49" s="10">
        <v>125</v>
      </c>
      <c r="E49" s="10" t="s">
        <v>627</v>
      </c>
    </row>
    <row r="50" spans="1:5" ht="30" x14ac:dyDescent="0.25">
      <c r="A50" s="9">
        <v>45727</v>
      </c>
      <c r="B50" s="10" t="s">
        <v>631</v>
      </c>
      <c r="C50" s="10" t="s">
        <v>672</v>
      </c>
      <c r="D50" s="10">
        <v>40</v>
      </c>
      <c r="E50" s="10" t="s">
        <v>630</v>
      </c>
    </row>
    <row r="51" spans="1:5" ht="30" x14ac:dyDescent="0.25">
      <c r="A51" s="9">
        <v>45728</v>
      </c>
      <c r="B51" s="10" t="s">
        <v>637</v>
      </c>
      <c r="C51" s="10" t="s">
        <v>673</v>
      </c>
      <c r="D51" s="10">
        <v>18</v>
      </c>
      <c r="E51" s="10" t="s">
        <v>11</v>
      </c>
    </row>
    <row r="52" spans="1:5" ht="30" x14ac:dyDescent="0.25">
      <c r="A52" s="9">
        <v>45729</v>
      </c>
      <c r="B52" s="10" t="s">
        <v>642</v>
      </c>
      <c r="C52" s="10" t="s">
        <v>674</v>
      </c>
      <c r="D52" s="10">
        <v>45</v>
      </c>
      <c r="E52" s="10" t="s">
        <v>627</v>
      </c>
    </row>
    <row r="53" spans="1:5" x14ac:dyDescent="0.25">
      <c r="A53" s="9">
        <v>45730</v>
      </c>
      <c r="B53" s="10" t="s">
        <v>634</v>
      </c>
      <c r="C53" s="10" t="s">
        <v>675</v>
      </c>
      <c r="D53" s="10">
        <v>10</v>
      </c>
      <c r="E53" s="10" t="s">
        <v>630</v>
      </c>
    </row>
    <row r="54" spans="1:5" x14ac:dyDescent="0.25">
      <c r="A54" s="11">
        <v>45731</v>
      </c>
      <c r="B54" s="12" t="s">
        <v>628</v>
      </c>
      <c r="C54" s="12" t="s">
        <v>676</v>
      </c>
      <c r="D54" s="12">
        <v>60</v>
      </c>
      <c r="E54" s="12" t="s">
        <v>627</v>
      </c>
    </row>
    <row r="55" spans="1:5" ht="30" x14ac:dyDescent="0.25">
      <c r="A55" s="9">
        <v>45732</v>
      </c>
      <c r="B55" s="10" t="s">
        <v>631</v>
      </c>
      <c r="C55" s="10" t="s">
        <v>677</v>
      </c>
      <c r="D55" s="10">
        <v>50</v>
      </c>
      <c r="E55" s="10" t="s">
        <v>630</v>
      </c>
    </row>
    <row r="56" spans="1:5" ht="30" x14ac:dyDescent="0.25">
      <c r="A56" s="9">
        <v>45733</v>
      </c>
      <c r="B56" s="10" t="s">
        <v>625</v>
      </c>
      <c r="C56" s="10" t="s">
        <v>678</v>
      </c>
      <c r="D56" s="10">
        <v>20</v>
      </c>
      <c r="E56" s="10" t="s">
        <v>11</v>
      </c>
    </row>
    <row r="57" spans="1:5" x14ac:dyDescent="0.25">
      <c r="A57" s="9">
        <v>45734</v>
      </c>
      <c r="B57" s="10" t="s">
        <v>634</v>
      </c>
      <c r="C57" s="10" t="s">
        <v>679</v>
      </c>
      <c r="D57" s="10">
        <v>15</v>
      </c>
      <c r="E57" s="10" t="s">
        <v>627</v>
      </c>
    </row>
    <row r="58" spans="1:5" ht="30" x14ac:dyDescent="0.25">
      <c r="A58" s="11">
        <v>45735</v>
      </c>
      <c r="B58" s="12" t="s">
        <v>637</v>
      </c>
      <c r="C58" s="12" t="s">
        <v>680</v>
      </c>
      <c r="D58" s="12">
        <v>80</v>
      </c>
      <c r="E58" s="12" t="s">
        <v>630</v>
      </c>
    </row>
    <row r="59" spans="1:5" ht="30" x14ac:dyDescent="0.25">
      <c r="A59" s="9">
        <v>45736</v>
      </c>
      <c r="B59" s="10" t="s">
        <v>625</v>
      </c>
      <c r="C59" s="10" t="s">
        <v>681</v>
      </c>
      <c r="D59" s="10">
        <v>25</v>
      </c>
      <c r="E59" s="10" t="s">
        <v>627</v>
      </c>
    </row>
    <row r="60" spans="1:5" ht="30" x14ac:dyDescent="0.25">
      <c r="A60" s="11">
        <v>45737</v>
      </c>
      <c r="B60" s="12" t="s">
        <v>642</v>
      </c>
      <c r="C60" s="12" t="s">
        <v>682</v>
      </c>
      <c r="D60" s="12">
        <v>120</v>
      </c>
      <c r="E60" s="12" t="s">
        <v>630</v>
      </c>
    </row>
    <row r="61" spans="1:5" x14ac:dyDescent="0.25">
      <c r="A61" s="9">
        <v>45738</v>
      </c>
      <c r="B61" s="10" t="s">
        <v>628</v>
      </c>
      <c r="C61" s="10" t="s">
        <v>683</v>
      </c>
      <c r="D61" s="10">
        <v>40</v>
      </c>
      <c r="E61" s="10" t="s">
        <v>11</v>
      </c>
    </row>
    <row r="62" spans="1:5" ht="30" x14ac:dyDescent="0.25">
      <c r="A62" s="11">
        <v>45739</v>
      </c>
      <c r="B62" s="12" t="s">
        <v>644</v>
      </c>
      <c r="C62" s="12" t="s">
        <v>684</v>
      </c>
      <c r="D62" s="12">
        <v>50</v>
      </c>
      <c r="E62" s="12" t="s">
        <v>627</v>
      </c>
    </row>
    <row r="63" spans="1:5" ht="30" x14ac:dyDescent="0.25">
      <c r="A63" s="11">
        <v>45740</v>
      </c>
      <c r="B63" s="12" t="s">
        <v>625</v>
      </c>
      <c r="C63" s="12" t="s">
        <v>685</v>
      </c>
      <c r="D63" s="12">
        <v>15</v>
      </c>
      <c r="E63" s="12" t="s">
        <v>630</v>
      </c>
    </row>
    <row r="64" spans="1:5" x14ac:dyDescent="0.25">
      <c r="A64" s="9">
        <v>45741</v>
      </c>
      <c r="B64" s="10" t="s">
        <v>634</v>
      </c>
      <c r="C64" s="10" t="s">
        <v>686</v>
      </c>
      <c r="D64" s="10">
        <v>90</v>
      </c>
      <c r="E64" s="10" t="s">
        <v>11</v>
      </c>
    </row>
    <row r="65" spans="1:5" ht="30" x14ac:dyDescent="0.25">
      <c r="A65" s="11">
        <v>45742</v>
      </c>
      <c r="B65" s="12" t="s">
        <v>631</v>
      </c>
      <c r="C65" s="12" t="s">
        <v>687</v>
      </c>
      <c r="D65" s="12">
        <v>30</v>
      </c>
      <c r="E65" s="12" t="s">
        <v>630</v>
      </c>
    </row>
    <row r="66" spans="1:5" ht="30" x14ac:dyDescent="0.25">
      <c r="A66" s="9">
        <v>45743</v>
      </c>
      <c r="B66" s="10" t="s">
        <v>637</v>
      </c>
      <c r="C66" s="10" t="s">
        <v>688</v>
      </c>
      <c r="D66" s="10">
        <v>55</v>
      </c>
      <c r="E66" s="10" t="s">
        <v>627</v>
      </c>
    </row>
    <row r="67" spans="1:5" ht="30" x14ac:dyDescent="0.25">
      <c r="A67" s="9">
        <v>45744</v>
      </c>
      <c r="B67" s="10" t="s">
        <v>642</v>
      </c>
      <c r="C67" s="10" t="s">
        <v>689</v>
      </c>
      <c r="D67" s="10">
        <v>150</v>
      </c>
      <c r="E67" s="10" t="s">
        <v>630</v>
      </c>
    </row>
    <row r="68" spans="1:5" x14ac:dyDescent="0.25">
      <c r="A68" s="9">
        <v>45745</v>
      </c>
      <c r="B68" s="10" t="s">
        <v>628</v>
      </c>
      <c r="C68" s="10" t="s">
        <v>690</v>
      </c>
      <c r="D68" s="10">
        <v>80</v>
      </c>
      <c r="E68" s="10" t="s">
        <v>627</v>
      </c>
    </row>
    <row r="69" spans="1:5" ht="30" x14ac:dyDescent="0.25">
      <c r="A69" s="9">
        <v>45746</v>
      </c>
      <c r="B69" s="10" t="s">
        <v>625</v>
      </c>
      <c r="C69" s="10" t="s">
        <v>691</v>
      </c>
      <c r="D69" s="10">
        <v>10</v>
      </c>
      <c r="E69" s="10" t="s">
        <v>11</v>
      </c>
    </row>
  </sheetData>
  <sortState ref="A2:E69">
    <sortCondition ref="A1"/>
  </sortState>
  <conditionalFormatting sqref="E2:E69">
    <cfRule type="colorScale" priority="11">
      <colorScale>
        <cfvo type="min"/>
        <cfvo type="max"/>
        <color rgb="FFFFEF9C"/>
        <color rgb="FF63BE7B"/>
      </colorScale>
    </cfRule>
    <cfRule type="dataBar" priority="12">
      <dataBar>
        <cfvo type="min"/>
        <cfvo type="max"/>
        <color rgb="FF63C384"/>
      </dataBar>
      <extLst>
        <ext xmlns:x14="http://schemas.microsoft.com/office/spreadsheetml/2009/9/main" uri="{B025F937-C7B1-47D3-B67F-A62EFF666E3E}">
          <x14:id>{156A90A3-25C0-48EC-AA91-FBED9C17359D}</x14:id>
        </ext>
      </extLst>
    </cfRule>
  </conditionalFormatting>
  <conditionalFormatting sqref="O2">
    <cfRule type="colorScale" priority="7">
      <colorScale>
        <cfvo type="min"/>
        <cfvo type="max"/>
        <color rgb="FFFFEF9C"/>
        <color rgb="FF63BE7B"/>
      </colorScale>
    </cfRule>
    <cfRule type="dataBar" priority="8">
      <dataBar>
        <cfvo type="min"/>
        <cfvo type="max"/>
        <color rgb="FF63C384"/>
      </dataBar>
      <extLst>
        <ext xmlns:x14="http://schemas.microsoft.com/office/spreadsheetml/2009/9/main" uri="{B025F937-C7B1-47D3-B67F-A62EFF666E3E}">
          <x14:id>{37674524-67BE-41AC-8CF0-A4B1DAE5629C}</x14:id>
        </ext>
      </extLst>
    </cfRule>
  </conditionalFormatting>
  <conditionalFormatting sqref="N2">
    <cfRule type="colorScale" priority="5">
      <colorScale>
        <cfvo type="min"/>
        <cfvo type="max"/>
        <color rgb="FFFFEF9C"/>
        <color rgb="FF63BE7B"/>
      </colorScale>
    </cfRule>
    <cfRule type="dataBar" priority="6">
      <dataBar>
        <cfvo type="min"/>
        <cfvo type="max"/>
        <color rgb="FF63C384"/>
      </dataBar>
      <extLst>
        <ext xmlns:x14="http://schemas.microsoft.com/office/spreadsheetml/2009/9/main" uri="{B025F937-C7B1-47D3-B67F-A62EFF666E3E}">
          <x14:id>{3F36A193-89F0-4D8C-AEAD-99529007CAD7}</x14:id>
        </ext>
      </extLst>
    </cfRule>
  </conditionalFormatting>
  <conditionalFormatting sqref="P2">
    <cfRule type="colorScale" priority="3">
      <colorScale>
        <cfvo type="min"/>
        <cfvo type="max"/>
        <color rgb="FFFFEF9C"/>
        <color rgb="FF63BE7B"/>
      </colorScale>
    </cfRule>
    <cfRule type="dataBar" priority="4">
      <dataBar>
        <cfvo type="min"/>
        <cfvo type="max"/>
        <color rgb="FF63C384"/>
      </dataBar>
      <extLst>
        <ext xmlns:x14="http://schemas.microsoft.com/office/spreadsheetml/2009/9/main" uri="{B025F937-C7B1-47D3-B67F-A62EFF666E3E}">
          <x14:id>{06DD40E9-5216-4151-A545-91F2AD92D0DD}</x14:id>
        </ext>
      </extLst>
    </cfRule>
  </conditionalFormatting>
  <conditionalFormatting sqref="M3">
    <cfRule type="colorScale" priority="1">
      <colorScale>
        <cfvo type="min"/>
        <cfvo type="max"/>
        <color rgb="FFFFEF9C"/>
        <color rgb="FF63BE7B"/>
      </colorScale>
    </cfRule>
    <cfRule type="dataBar" priority="2">
      <dataBar>
        <cfvo type="min"/>
        <cfvo type="max"/>
        <color rgb="FF63C384"/>
      </dataBar>
      <extLst>
        <ext xmlns:x14="http://schemas.microsoft.com/office/spreadsheetml/2009/9/main" uri="{B025F937-C7B1-47D3-B67F-A62EFF666E3E}">
          <x14:id>{4870F54B-4072-428A-8071-C1F3810A308E}</x14:id>
        </ext>
      </extLst>
    </cfRule>
  </conditionalFormatting>
  <dataValidations count="2">
    <dataValidation type="list" allowBlank="1" showInputMessage="1" showErrorMessage="1" sqref="M3" xr:uid="{50B36582-D324-4E07-A5D2-D645E59B9E94}">
      <formula1>"Credit Card, Debit Card, Cash, UPI"</formula1>
    </dataValidation>
    <dataValidation type="list" allowBlank="1" showInputMessage="1" showErrorMessage="1" sqref="L3" xr:uid="{E6229257-895F-4918-B44E-2F9E86CBE218}">
      <formula1>"Dining, Entertainment,Groceries,Health,Shopping,Transportation,Utilities"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56A90A3-25C0-48EC-AA91-FBED9C17359D}">
            <x14:dataBar minLength="0" maxLength="100" border="1" negativeBarBorderColorSameAsPositive="0">
              <x14:cfvo type="autoMin"/>
              <x14:cfvo type="autoMax"/>
              <x14:borderColor rgb="FF63C384"/>
              <x14:negativeFillColor rgb="FFFF0000"/>
              <x14:negativeBorderColor rgb="FFFF0000"/>
              <x14:axisColor rgb="FF000000"/>
            </x14:dataBar>
          </x14:cfRule>
          <xm:sqref>E2:E69</xm:sqref>
        </x14:conditionalFormatting>
        <x14:conditionalFormatting xmlns:xm="http://schemas.microsoft.com/office/excel/2006/main">
          <x14:cfRule type="dataBar" id="{37674524-67BE-41AC-8CF0-A4B1DAE5629C}">
            <x14:dataBar minLength="0" maxLength="100" border="1" negativeBarBorderColorSameAsPositive="0">
              <x14:cfvo type="autoMin"/>
              <x14:cfvo type="autoMax"/>
              <x14:borderColor rgb="FF63C384"/>
              <x14:negativeFillColor rgb="FFFF0000"/>
              <x14:negativeBorderColor rgb="FFFF0000"/>
              <x14:axisColor rgb="FF000000"/>
            </x14:dataBar>
          </x14:cfRule>
          <xm:sqref>O2</xm:sqref>
        </x14:conditionalFormatting>
        <x14:conditionalFormatting xmlns:xm="http://schemas.microsoft.com/office/excel/2006/main">
          <x14:cfRule type="dataBar" id="{3F36A193-89F0-4D8C-AEAD-99529007CAD7}">
            <x14:dataBar minLength="0" maxLength="100" border="1" negativeBarBorderColorSameAsPositive="0">
              <x14:cfvo type="autoMin"/>
              <x14:cfvo type="autoMax"/>
              <x14:borderColor rgb="FF63C384"/>
              <x14:negativeFillColor rgb="FFFF0000"/>
              <x14:negativeBorderColor rgb="FFFF0000"/>
              <x14:axisColor rgb="FF000000"/>
            </x14:dataBar>
          </x14:cfRule>
          <xm:sqref>N2</xm:sqref>
        </x14:conditionalFormatting>
        <x14:conditionalFormatting xmlns:xm="http://schemas.microsoft.com/office/excel/2006/main">
          <x14:cfRule type="dataBar" id="{06DD40E9-5216-4151-A545-91F2AD92D0DD}">
            <x14:dataBar minLength="0" maxLength="100" border="1" negativeBarBorderColorSameAsPositive="0">
              <x14:cfvo type="autoMin"/>
              <x14:cfvo type="autoMax"/>
              <x14:borderColor rgb="FF63C384"/>
              <x14:negativeFillColor rgb="FFFF0000"/>
              <x14:negativeBorderColor rgb="FFFF0000"/>
              <x14:axisColor rgb="FF000000"/>
            </x14:dataBar>
          </x14:cfRule>
          <xm:sqref>P2</xm:sqref>
        </x14:conditionalFormatting>
        <x14:conditionalFormatting xmlns:xm="http://schemas.microsoft.com/office/excel/2006/main">
          <x14:cfRule type="dataBar" id="{4870F54B-4072-428A-8071-C1F3810A308E}">
            <x14:dataBar minLength="0" maxLength="100" border="1" negativeBarBorderColorSameAsPositive="0">
              <x14:cfvo type="autoMin"/>
              <x14:cfvo type="autoMax"/>
              <x14:borderColor rgb="FF63C384"/>
              <x14:negativeFillColor rgb="FFFF0000"/>
              <x14:negativeBorderColor rgb="FFFF0000"/>
              <x14:axisColor rgb="FF000000"/>
            </x14:dataBar>
          </x14:cfRule>
          <xm:sqref>M3</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9CC87-261B-4BC9-8A9F-00BE18550226}">
  <dimension ref="A1:K13"/>
  <sheetViews>
    <sheetView topLeftCell="A9" workbookViewId="0">
      <selection activeCell="A16" sqref="A16"/>
    </sheetView>
  </sheetViews>
  <sheetFormatPr defaultRowHeight="15" x14ac:dyDescent="0.25"/>
  <cols>
    <col min="2" max="2" width="15.7109375" customWidth="1"/>
    <col min="3" max="3" width="19.7109375" customWidth="1"/>
    <col min="4" max="4" width="17.140625" customWidth="1"/>
    <col min="5" max="5" width="14.140625" customWidth="1"/>
    <col min="6" max="6" width="12.7109375" customWidth="1"/>
    <col min="7" max="7" width="12.140625" customWidth="1"/>
    <col min="8" max="8" width="15.28515625" customWidth="1"/>
  </cols>
  <sheetData>
    <row r="1" spans="1:11" ht="30" x14ac:dyDescent="0.25">
      <c r="A1" s="3" t="s">
        <v>1247</v>
      </c>
      <c r="B1" s="3" t="s">
        <v>622</v>
      </c>
      <c r="C1" s="3" t="s">
        <v>974</v>
      </c>
      <c r="D1" s="3" t="s">
        <v>770</v>
      </c>
      <c r="E1" s="3" t="s">
        <v>765</v>
      </c>
      <c r="F1" s="3" t="s">
        <v>764</v>
      </c>
      <c r="G1" s="3" t="s">
        <v>975</v>
      </c>
      <c r="H1" s="3" t="s">
        <v>767</v>
      </c>
    </row>
    <row r="2" spans="1:11" x14ac:dyDescent="0.25">
      <c r="A2">
        <v>1</v>
      </c>
      <c r="B2" s="6" t="s">
        <v>976</v>
      </c>
      <c r="C2" s="6" t="s">
        <v>977</v>
      </c>
      <c r="D2" s="6" t="s">
        <v>396</v>
      </c>
      <c r="E2" s="6" t="s">
        <v>773</v>
      </c>
      <c r="F2" s="6">
        <v>28</v>
      </c>
      <c r="G2" s="6" t="s">
        <v>978</v>
      </c>
      <c r="H2" s="6" t="s">
        <v>979</v>
      </c>
      <c r="J2" s="6" t="s">
        <v>1248</v>
      </c>
      <c r="K2" s="6" t="s">
        <v>1249</v>
      </c>
    </row>
    <row r="3" spans="1:11" ht="30" x14ac:dyDescent="0.25">
      <c r="A3">
        <v>2</v>
      </c>
      <c r="B3" s="6" t="s">
        <v>980</v>
      </c>
      <c r="C3" s="6" t="s">
        <v>981</v>
      </c>
      <c r="D3" s="6" t="s">
        <v>787</v>
      </c>
      <c r="E3" s="6" t="s">
        <v>777</v>
      </c>
      <c r="F3" s="6">
        <v>34</v>
      </c>
      <c r="G3" s="6" t="s">
        <v>982</v>
      </c>
      <c r="H3" s="6" t="s">
        <v>781</v>
      </c>
      <c r="I3">
        <v>3</v>
      </c>
      <c r="J3">
        <v>1</v>
      </c>
      <c r="K3" t="str">
        <f>VLOOKUP(J3,A1:H13,I3,)</f>
        <v>Software Engineer</v>
      </c>
    </row>
    <row r="4" spans="1:11" ht="30" x14ac:dyDescent="0.25">
      <c r="A4">
        <v>3</v>
      </c>
      <c r="B4" s="6" t="s">
        <v>983</v>
      </c>
      <c r="C4" s="6" t="s">
        <v>984</v>
      </c>
      <c r="D4" s="6" t="s">
        <v>985</v>
      </c>
      <c r="E4" s="6" t="s">
        <v>773</v>
      </c>
      <c r="F4" s="6">
        <v>27</v>
      </c>
      <c r="G4" s="5">
        <v>44475</v>
      </c>
      <c r="H4" s="6" t="s">
        <v>295</v>
      </c>
    </row>
    <row r="5" spans="1:11" ht="30" x14ac:dyDescent="0.25">
      <c r="A5">
        <v>4</v>
      </c>
      <c r="B5" s="6" t="s">
        <v>986</v>
      </c>
      <c r="C5" s="6" t="s">
        <v>987</v>
      </c>
      <c r="D5" s="6" t="s">
        <v>316</v>
      </c>
      <c r="E5" s="6" t="s">
        <v>777</v>
      </c>
      <c r="F5" s="6">
        <v>40</v>
      </c>
      <c r="G5" s="5">
        <v>42011</v>
      </c>
      <c r="H5" s="6" t="s">
        <v>249</v>
      </c>
    </row>
    <row r="6" spans="1:11" ht="30" x14ac:dyDescent="0.25">
      <c r="A6">
        <v>5</v>
      </c>
      <c r="B6" s="6" t="s">
        <v>988</v>
      </c>
      <c r="C6" s="6" t="s">
        <v>989</v>
      </c>
      <c r="D6" s="6" t="s">
        <v>990</v>
      </c>
      <c r="E6" s="6" t="s">
        <v>773</v>
      </c>
      <c r="F6" s="6">
        <v>32</v>
      </c>
      <c r="G6" s="6" t="s">
        <v>991</v>
      </c>
      <c r="H6" s="6" t="s">
        <v>979</v>
      </c>
    </row>
    <row r="7" spans="1:11" ht="30" x14ac:dyDescent="0.25">
      <c r="A7">
        <v>6</v>
      </c>
      <c r="B7" s="6" t="s">
        <v>992</v>
      </c>
      <c r="C7" s="6" t="s">
        <v>993</v>
      </c>
      <c r="D7" s="6" t="s">
        <v>994</v>
      </c>
      <c r="E7" s="6" t="s">
        <v>777</v>
      </c>
      <c r="F7" s="6">
        <v>29</v>
      </c>
      <c r="G7" s="6" t="s">
        <v>995</v>
      </c>
      <c r="H7" s="6" t="s">
        <v>295</v>
      </c>
    </row>
    <row r="8" spans="1:11" ht="45" x14ac:dyDescent="0.25">
      <c r="A8">
        <v>7</v>
      </c>
      <c r="B8" s="6" t="s">
        <v>996</v>
      </c>
      <c r="C8" s="6" t="s">
        <v>997</v>
      </c>
      <c r="D8" s="6" t="s">
        <v>791</v>
      </c>
      <c r="E8" s="6" t="s">
        <v>773</v>
      </c>
      <c r="F8" s="6">
        <v>35</v>
      </c>
      <c r="G8" s="5">
        <v>43071</v>
      </c>
      <c r="H8" s="6" t="s">
        <v>781</v>
      </c>
    </row>
    <row r="9" spans="1:11" ht="30" x14ac:dyDescent="0.25">
      <c r="A9">
        <v>8</v>
      </c>
      <c r="B9" s="6" t="s">
        <v>998</v>
      </c>
      <c r="C9" s="6" t="s">
        <v>999</v>
      </c>
      <c r="D9" s="6" t="s">
        <v>787</v>
      </c>
      <c r="E9" s="6" t="s">
        <v>777</v>
      </c>
      <c r="F9" s="6">
        <v>26</v>
      </c>
      <c r="G9" s="6" t="s">
        <v>1000</v>
      </c>
      <c r="H9" s="6" t="s">
        <v>979</v>
      </c>
    </row>
    <row r="10" spans="1:11" ht="45" x14ac:dyDescent="0.25">
      <c r="A10">
        <v>9</v>
      </c>
      <c r="B10" s="6" t="s">
        <v>1001</v>
      </c>
      <c r="C10" s="6" t="s">
        <v>1002</v>
      </c>
      <c r="D10" s="6" t="s">
        <v>396</v>
      </c>
      <c r="E10" s="6" t="s">
        <v>773</v>
      </c>
      <c r="F10" s="6">
        <v>31</v>
      </c>
      <c r="G10" s="5">
        <v>42647</v>
      </c>
      <c r="H10" s="6" t="s">
        <v>249</v>
      </c>
    </row>
    <row r="11" spans="1:11" ht="30" x14ac:dyDescent="0.25">
      <c r="A11">
        <v>10</v>
      </c>
      <c r="B11" s="6" t="s">
        <v>1003</v>
      </c>
      <c r="C11" s="6" t="s">
        <v>1004</v>
      </c>
      <c r="D11" s="6" t="s">
        <v>783</v>
      </c>
      <c r="E11" s="6" t="s">
        <v>777</v>
      </c>
      <c r="F11" s="6">
        <v>38</v>
      </c>
      <c r="G11" s="5">
        <v>41768</v>
      </c>
      <c r="H11" s="6" t="s">
        <v>295</v>
      </c>
    </row>
    <row r="12" spans="1:11" x14ac:dyDescent="0.25">
      <c r="A12">
        <v>11</v>
      </c>
      <c r="B12" s="6" t="s">
        <v>1009</v>
      </c>
      <c r="C12" s="6" t="s">
        <v>1010</v>
      </c>
      <c r="D12" s="6" t="s">
        <v>783</v>
      </c>
      <c r="E12" s="6" t="s">
        <v>773</v>
      </c>
      <c r="F12" s="6">
        <v>33</v>
      </c>
      <c r="G12" s="6" t="s">
        <v>1011</v>
      </c>
      <c r="H12" s="6" t="s">
        <v>979</v>
      </c>
    </row>
    <row r="13" spans="1:11" x14ac:dyDescent="0.25">
      <c r="A13">
        <v>12</v>
      </c>
      <c r="B13" s="6" t="s">
        <v>1012</v>
      </c>
      <c r="C13" s="6" t="s">
        <v>1013</v>
      </c>
      <c r="D13" s="6" t="s">
        <v>787</v>
      </c>
      <c r="E13" s="6" t="s">
        <v>777</v>
      </c>
      <c r="F13" s="6">
        <v>29</v>
      </c>
      <c r="G13" s="6" t="s">
        <v>1014</v>
      </c>
      <c r="H13" s="6" t="s">
        <v>781</v>
      </c>
    </row>
  </sheetData>
  <dataValidations count="1">
    <dataValidation type="list" allowBlank="1" showInputMessage="1" showErrorMessage="1" sqref="J3" xr:uid="{8C1EF559-1E06-453D-AD3E-4FDBD3F80E91}">
      <formula1>$A$2:$A$13</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8487-5669-47B8-9940-9FC24B2F76B4}">
  <dimension ref="A1:O4"/>
  <sheetViews>
    <sheetView tabSelected="1" workbookViewId="0">
      <selection activeCell="H2" sqref="H2"/>
    </sheetView>
  </sheetViews>
  <sheetFormatPr defaultRowHeight="15" x14ac:dyDescent="0.25"/>
  <cols>
    <col min="4" max="4" width="17.85546875" bestFit="1" customWidth="1"/>
    <col min="5" max="5" width="9.5703125" bestFit="1" customWidth="1"/>
  </cols>
  <sheetData>
    <row r="1" spans="1:15" x14ac:dyDescent="0.25">
      <c r="A1" s="23" t="s">
        <v>1</v>
      </c>
      <c r="B1" s="23"/>
      <c r="C1" s="23"/>
      <c r="D1" s="23"/>
      <c r="E1" s="23"/>
      <c r="F1" s="23"/>
      <c r="G1" s="23"/>
      <c r="H1" s="23"/>
      <c r="I1" s="23"/>
      <c r="J1" s="23"/>
      <c r="K1" s="23"/>
      <c r="L1" s="23"/>
      <c r="M1" s="23"/>
      <c r="N1" s="23"/>
      <c r="O1" s="23"/>
    </row>
    <row r="2" spans="1:15" x14ac:dyDescent="0.25">
      <c r="A2">
        <v>0</v>
      </c>
      <c r="B2">
        <v>7</v>
      </c>
      <c r="C2">
        <v>8</v>
      </c>
      <c r="D2">
        <v>6</v>
      </c>
      <c r="E2">
        <v>5</v>
      </c>
      <c r="F2">
        <v>9</v>
      </c>
      <c r="G2">
        <v>8</v>
      </c>
      <c r="H2">
        <v>7</v>
      </c>
      <c r="I2">
        <v>4</v>
      </c>
      <c r="J2">
        <v>8</v>
      </c>
      <c r="K2">
        <v>0</v>
      </c>
      <c r="L2">
        <v>3</v>
      </c>
      <c r="M2">
        <v>5</v>
      </c>
      <c r="N2">
        <v>6</v>
      </c>
      <c r="O2">
        <v>8</v>
      </c>
    </row>
    <row r="3" spans="1:15" x14ac:dyDescent="0.25">
      <c r="A3" t="s">
        <v>1250</v>
      </c>
      <c r="B3" t="s">
        <v>1251</v>
      </c>
      <c r="C3" t="s">
        <v>1252</v>
      </c>
      <c r="D3" t="s">
        <v>1253</v>
      </c>
      <c r="E3" t="s">
        <v>1254</v>
      </c>
      <c r="F3" t="s">
        <v>1255</v>
      </c>
      <c r="G3" t="s">
        <v>1256</v>
      </c>
      <c r="H3" t="s">
        <v>1257</v>
      </c>
    </row>
    <row r="4" spans="1:15" x14ac:dyDescent="0.25">
      <c r="A4">
        <f>AVERAGE(A2:O2)</f>
        <v>5.6</v>
      </c>
      <c r="B4">
        <f>MEDIAN(A2:O2)</f>
        <v>6</v>
      </c>
      <c r="C4">
        <f>MODE(A2:O2)</f>
        <v>8</v>
      </c>
      <c r="D4">
        <f>STDEV(A2:O2)</f>
        <v>2.8233718443429612</v>
      </c>
      <c r="E4">
        <f>MIN(A2:O2)</f>
        <v>0</v>
      </c>
      <c r="F4">
        <f>MAX(A2:O2)</f>
        <v>9</v>
      </c>
      <c r="G4">
        <f>LARGE(A2:O2,2)</f>
        <v>8</v>
      </c>
      <c r="H4">
        <f>SMALL(A2:O2,3)</f>
        <v>3</v>
      </c>
    </row>
  </sheetData>
  <mergeCells count="1">
    <mergeCell ref="A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1E70-4560-4341-999D-1819E08AD2E5}">
  <dimension ref="A1:M13"/>
  <sheetViews>
    <sheetView workbookViewId="0">
      <selection activeCell="B7" sqref="B7:F13"/>
    </sheetView>
  </sheetViews>
  <sheetFormatPr defaultRowHeight="15" x14ac:dyDescent="0.25"/>
  <cols>
    <col min="2" max="2" width="9.28515625" bestFit="1" customWidth="1"/>
    <col min="3" max="3" width="11" customWidth="1"/>
    <col min="4" max="4" width="15" customWidth="1"/>
    <col min="5" max="5" width="7.5703125" customWidth="1"/>
    <col min="6" max="6" width="16.7109375" customWidth="1"/>
  </cols>
  <sheetData>
    <row r="1" spans="1:13" x14ac:dyDescent="0.25">
      <c r="A1" s="21" t="s">
        <v>0</v>
      </c>
      <c r="B1" s="22"/>
      <c r="C1" s="22"/>
      <c r="D1" s="22"/>
      <c r="E1" s="22"/>
      <c r="F1" s="22"/>
      <c r="G1" s="22"/>
      <c r="H1" s="22"/>
      <c r="I1" s="22"/>
      <c r="J1" s="22"/>
      <c r="K1" s="22"/>
      <c r="L1" s="22"/>
      <c r="M1" s="22"/>
    </row>
    <row r="2" spans="1:13" x14ac:dyDescent="0.25">
      <c r="A2" s="22"/>
      <c r="B2" s="22"/>
      <c r="C2" s="22"/>
      <c r="D2" s="22"/>
      <c r="E2" s="22"/>
      <c r="F2" s="22"/>
      <c r="G2" s="22"/>
      <c r="H2" s="22"/>
      <c r="I2" s="22"/>
      <c r="J2" s="22"/>
      <c r="K2" s="22"/>
      <c r="L2" s="22"/>
      <c r="M2" s="22"/>
    </row>
    <row r="3" spans="1:13" x14ac:dyDescent="0.25">
      <c r="A3" s="22"/>
      <c r="B3" s="22"/>
      <c r="C3" s="22"/>
      <c r="D3" s="22"/>
      <c r="E3" s="22"/>
      <c r="F3" s="22"/>
      <c r="G3" s="22"/>
      <c r="H3" s="22"/>
      <c r="I3" s="22"/>
      <c r="J3" s="22"/>
      <c r="K3" s="22"/>
      <c r="L3" s="22"/>
      <c r="M3" s="22"/>
    </row>
    <row r="4" spans="1:13" x14ac:dyDescent="0.25">
      <c r="A4" s="22"/>
      <c r="B4" s="22"/>
      <c r="C4" s="22"/>
      <c r="D4" s="22"/>
      <c r="E4" s="22"/>
      <c r="F4" s="22"/>
      <c r="G4" s="22"/>
      <c r="H4" s="22"/>
      <c r="I4" s="22"/>
      <c r="J4" s="22"/>
      <c r="K4" s="22"/>
      <c r="L4" s="22"/>
      <c r="M4" s="22"/>
    </row>
    <row r="6" spans="1:13" x14ac:dyDescent="0.25">
      <c r="B6" t="s">
        <v>1</v>
      </c>
      <c r="C6" t="s">
        <v>2</v>
      </c>
      <c r="D6" t="s">
        <v>3</v>
      </c>
      <c r="E6" t="s">
        <v>4</v>
      </c>
      <c r="F6" t="s">
        <v>5</v>
      </c>
    </row>
    <row r="7" spans="1:13" x14ac:dyDescent="0.25">
      <c r="B7" s="1">
        <v>45658</v>
      </c>
      <c r="C7" t="s">
        <v>6</v>
      </c>
      <c r="D7" t="s">
        <v>8</v>
      </c>
      <c r="E7">
        <v>300</v>
      </c>
      <c r="F7" t="s">
        <v>9</v>
      </c>
    </row>
    <row r="8" spans="1:13" x14ac:dyDescent="0.25">
      <c r="B8" s="1">
        <v>45659</v>
      </c>
      <c r="C8" t="s">
        <v>7</v>
      </c>
      <c r="D8" t="s">
        <v>10</v>
      </c>
      <c r="E8">
        <v>400</v>
      </c>
      <c r="F8" t="s">
        <v>11</v>
      </c>
    </row>
    <row r="9" spans="1:13" x14ac:dyDescent="0.25">
      <c r="B9" s="1">
        <v>45660</v>
      </c>
      <c r="C9" t="s">
        <v>6</v>
      </c>
      <c r="D9" t="s">
        <v>12</v>
      </c>
      <c r="E9">
        <v>500</v>
      </c>
      <c r="F9" t="s">
        <v>14</v>
      </c>
    </row>
    <row r="10" spans="1:13" x14ac:dyDescent="0.25">
      <c r="B10" s="1">
        <v>45661</v>
      </c>
      <c r="C10" t="s">
        <v>7</v>
      </c>
      <c r="D10" t="s">
        <v>13</v>
      </c>
      <c r="E10">
        <v>250</v>
      </c>
      <c r="F10" t="s">
        <v>9</v>
      </c>
    </row>
    <row r="11" spans="1:13" x14ac:dyDescent="0.25">
      <c r="B11" s="1">
        <v>45662</v>
      </c>
      <c r="C11" t="s">
        <v>6</v>
      </c>
      <c r="D11" t="s">
        <v>8</v>
      </c>
      <c r="E11">
        <v>700</v>
      </c>
      <c r="F11" t="s">
        <v>11</v>
      </c>
    </row>
    <row r="12" spans="1:13" x14ac:dyDescent="0.25">
      <c r="B12" s="1">
        <v>45663</v>
      </c>
      <c r="C12" t="s">
        <v>7</v>
      </c>
      <c r="D12" t="s">
        <v>12</v>
      </c>
      <c r="E12">
        <v>400</v>
      </c>
      <c r="F12" t="s">
        <v>15</v>
      </c>
    </row>
    <row r="13" spans="1:13" x14ac:dyDescent="0.25">
      <c r="B13" s="1">
        <v>45664</v>
      </c>
      <c r="C13" t="s">
        <v>7</v>
      </c>
      <c r="D13" t="s">
        <v>8</v>
      </c>
      <c r="E13">
        <v>600</v>
      </c>
      <c r="F13" t="s">
        <v>15</v>
      </c>
    </row>
  </sheetData>
  <mergeCells count="1">
    <mergeCell ref="A1:M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FE69-4C0D-4AF6-B47F-2F3BE553BD85}">
  <dimension ref="A1:C7"/>
  <sheetViews>
    <sheetView workbookViewId="0">
      <selection activeCell="D2" sqref="D2"/>
    </sheetView>
  </sheetViews>
  <sheetFormatPr defaultRowHeight="15" x14ac:dyDescent="0.25"/>
  <cols>
    <col min="1" max="1" width="15.7109375" bestFit="1" customWidth="1"/>
    <col min="2" max="2" width="10.5703125" bestFit="1" customWidth="1"/>
    <col min="3" max="3" width="10.140625" bestFit="1" customWidth="1"/>
  </cols>
  <sheetData>
    <row r="1" spans="1:3" x14ac:dyDescent="0.25">
      <c r="A1" s="2" t="s">
        <v>35</v>
      </c>
      <c r="B1" s="2" t="s">
        <v>36</v>
      </c>
      <c r="C1" s="2" t="s">
        <v>37</v>
      </c>
    </row>
    <row r="2" spans="1:3" x14ac:dyDescent="0.25">
      <c r="A2" t="s">
        <v>21</v>
      </c>
      <c r="B2" t="s">
        <v>17</v>
      </c>
      <c r="C2" t="s">
        <v>25</v>
      </c>
    </row>
    <row r="3" spans="1:3" x14ac:dyDescent="0.25">
      <c r="A3" t="s">
        <v>18</v>
      </c>
      <c r="B3" t="s">
        <v>22</v>
      </c>
      <c r="C3" t="s">
        <v>26</v>
      </c>
    </row>
    <row r="4" spans="1:3" x14ac:dyDescent="0.25">
      <c r="A4" t="s">
        <v>19</v>
      </c>
      <c r="B4" t="s">
        <v>23</v>
      </c>
      <c r="C4" t="s">
        <v>27</v>
      </c>
    </row>
    <row r="5" spans="1:3" x14ac:dyDescent="0.25">
      <c r="A5" t="s">
        <v>20</v>
      </c>
      <c r="B5" t="s">
        <v>24</v>
      </c>
      <c r="C5" t="s">
        <v>28</v>
      </c>
    </row>
    <row r="6" spans="1:3" x14ac:dyDescent="0.25">
      <c r="A6" t="s">
        <v>29</v>
      </c>
      <c r="B6" t="s">
        <v>31</v>
      </c>
      <c r="C6" t="s">
        <v>33</v>
      </c>
    </row>
    <row r="7" spans="1:3" x14ac:dyDescent="0.25">
      <c r="A7" t="s">
        <v>30</v>
      </c>
      <c r="B7" t="s">
        <v>32</v>
      </c>
      <c r="C7" t="s">
        <v>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D49C3-51B8-45AF-9BCC-72BB2DE53B55}">
  <dimension ref="A1:D195"/>
  <sheetViews>
    <sheetView topLeftCell="A163" workbookViewId="0">
      <selection activeCell="A163" sqref="A163"/>
    </sheetView>
  </sheetViews>
  <sheetFormatPr defaultRowHeight="15" x14ac:dyDescent="0.25"/>
  <cols>
    <col min="1" max="1" width="35.42578125" bestFit="1" customWidth="1"/>
    <col min="2" max="2" width="31.140625" bestFit="1" customWidth="1"/>
    <col min="3" max="3" width="11.42578125" bestFit="1" customWidth="1"/>
  </cols>
  <sheetData>
    <row r="1" spans="1:3" x14ac:dyDescent="0.25">
      <c r="A1" s="2" t="s">
        <v>38</v>
      </c>
      <c r="B1" s="2" t="s">
        <v>622</v>
      </c>
      <c r="C1" s="2" t="s">
        <v>623</v>
      </c>
    </row>
    <row r="2" spans="1:3" x14ac:dyDescent="0.25">
      <c r="A2" s="2" t="s">
        <v>211</v>
      </c>
      <c r="B2" t="s">
        <v>233</v>
      </c>
      <c r="C2" t="s">
        <v>234</v>
      </c>
    </row>
    <row r="3" spans="1:3" x14ac:dyDescent="0.25">
      <c r="A3" s="2" t="s">
        <v>212</v>
      </c>
      <c r="B3" t="s">
        <v>235</v>
      </c>
      <c r="C3" t="s">
        <v>236</v>
      </c>
    </row>
    <row r="4" spans="1:3" x14ac:dyDescent="0.25">
      <c r="A4" s="2" t="s">
        <v>213</v>
      </c>
      <c r="B4" t="s">
        <v>237</v>
      </c>
      <c r="C4" t="s">
        <v>238</v>
      </c>
    </row>
    <row r="5" spans="1:3" x14ac:dyDescent="0.25">
      <c r="A5" s="2" t="s">
        <v>214</v>
      </c>
      <c r="B5" t="s">
        <v>239</v>
      </c>
      <c r="C5" t="s">
        <v>240</v>
      </c>
    </row>
    <row r="6" spans="1:3" x14ac:dyDescent="0.25">
      <c r="A6" s="2" t="s">
        <v>215</v>
      </c>
      <c r="B6" t="s">
        <v>241</v>
      </c>
      <c r="C6" t="s">
        <v>242</v>
      </c>
    </row>
    <row r="7" spans="1:3" x14ac:dyDescent="0.25">
      <c r="A7" s="2" t="s">
        <v>39</v>
      </c>
      <c r="B7" t="s">
        <v>243</v>
      </c>
      <c r="C7" t="s">
        <v>244</v>
      </c>
    </row>
    <row r="8" spans="1:3" x14ac:dyDescent="0.25">
      <c r="A8" s="2" t="s">
        <v>40</v>
      </c>
      <c r="B8" t="s">
        <v>245</v>
      </c>
      <c r="C8" t="s">
        <v>246</v>
      </c>
    </row>
    <row r="9" spans="1:3" x14ac:dyDescent="0.25">
      <c r="A9" s="2" t="s">
        <v>41</v>
      </c>
      <c r="B9" t="s">
        <v>247</v>
      </c>
      <c r="C9" t="s">
        <v>248</v>
      </c>
    </row>
    <row r="10" spans="1:3" x14ac:dyDescent="0.25">
      <c r="A10" s="2" t="s">
        <v>42</v>
      </c>
      <c r="B10" t="s">
        <v>249</v>
      </c>
      <c r="C10" t="s">
        <v>250</v>
      </c>
    </row>
    <row r="11" spans="1:3" x14ac:dyDescent="0.25">
      <c r="A11" s="2" t="s">
        <v>43</v>
      </c>
      <c r="B11" t="s">
        <v>251</v>
      </c>
      <c r="C11" t="s">
        <v>252</v>
      </c>
    </row>
    <row r="12" spans="1:3" x14ac:dyDescent="0.25">
      <c r="A12" s="2" t="s">
        <v>44</v>
      </c>
      <c r="B12" t="s">
        <v>253</v>
      </c>
      <c r="C12" t="s">
        <v>254</v>
      </c>
    </row>
    <row r="13" spans="1:3" x14ac:dyDescent="0.25">
      <c r="A13" s="2" t="s">
        <v>45</v>
      </c>
      <c r="B13" t="s">
        <v>255</v>
      </c>
      <c r="C13" t="s">
        <v>256</v>
      </c>
    </row>
    <row r="14" spans="1:3" x14ac:dyDescent="0.25">
      <c r="A14" s="2" t="s">
        <v>46</v>
      </c>
      <c r="B14" t="s">
        <v>257</v>
      </c>
      <c r="C14" t="s">
        <v>258</v>
      </c>
    </row>
    <row r="15" spans="1:3" x14ac:dyDescent="0.25">
      <c r="A15" s="2" t="s">
        <v>47</v>
      </c>
      <c r="B15" t="s">
        <v>259</v>
      </c>
      <c r="C15" t="s">
        <v>260</v>
      </c>
    </row>
    <row r="16" spans="1:3" x14ac:dyDescent="0.25">
      <c r="A16" s="2" t="s">
        <v>48</v>
      </c>
      <c r="B16" t="s">
        <v>261</v>
      </c>
      <c r="C16" t="s">
        <v>262</v>
      </c>
    </row>
    <row r="17" spans="1:3" x14ac:dyDescent="0.25">
      <c r="A17" s="2" t="s">
        <v>49</v>
      </c>
      <c r="B17" t="s">
        <v>263</v>
      </c>
      <c r="C17" t="s">
        <v>264</v>
      </c>
    </row>
    <row r="18" spans="1:3" x14ac:dyDescent="0.25">
      <c r="A18" s="2" t="s">
        <v>50</v>
      </c>
      <c r="B18" t="s">
        <v>265</v>
      </c>
      <c r="C18" t="s">
        <v>266</v>
      </c>
    </row>
    <row r="19" spans="1:3" x14ac:dyDescent="0.25">
      <c r="A19" s="2" t="s">
        <v>51</v>
      </c>
      <c r="B19" t="s">
        <v>267</v>
      </c>
      <c r="C19" t="s">
        <v>268</v>
      </c>
    </row>
    <row r="20" spans="1:3" x14ac:dyDescent="0.25">
      <c r="A20" s="2" t="s">
        <v>52</v>
      </c>
      <c r="B20" t="s">
        <v>269</v>
      </c>
      <c r="C20" t="s">
        <v>270</v>
      </c>
    </row>
    <row r="21" spans="1:3" x14ac:dyDescent="0.25">
      <c r="A21" s="2" t="s">
        <v>53</v>
      </c>
      <c r="B21" t="s">
        <v>271</v>
      </c>
      <c r="C21" t="s">
        <v>272</v>
      </c>
    </row>
    <row r="22" spans="1:3" x14ac:dyDescent="0.25">
      <c r="A22" s="2" t="s">
        <v>54</v>
      </c>
      <c r="B22" t="s">
        <v>273</v>
      </c>
      <c r="C22" t="s">
        <v>274</v>
      </c>
    </row>
    <row r="23" spans="1:3" x14ac:dyDescent="0.25">
      <c r="A23" s="2" t="s">
        <v>55</v>
      </c>
      <c r="B23" t="s">
        <v>275</v>
      </c>
      <c r="C23" t="s">
        <v>276</v>
      </c>
    </row>
    <row r="24" spans="1:3" x14ac:dyDescent="0.25">
      <c r="A24" s="2" t="s">
        <v>56</v>
      </c>
      <c r="B24" t="s">
        <v>277</v>
      </c>
      <c r="C24" t="s">
        <v>278</v>
      </c>
    </row>
    <row r="25" spans="1:3" x14ac:dyDescent="0.25">
      <c r="A25" s="2" t="s">
        <v>57</v>
      </c>
      <c r="B25" t="s">
        <v>279</v>
      </c>
      <c r="C25" t="s">
        <v>280</v>
      </c>
    </row>
    <row r="26" spans="1:3" x14ac:dyDescent="0.25">
      <c r="A26" s="2" t="s">
        <v>58</v>
      </c>
      <c r="B26" t="s">
        <v>281</v>
      </c>
      <c r="C26" t="s">
        <v>282</v>
      </c>
    </row>
    <row r="27" spans="1:3" x14ac:dyDescent="0.25">
      <c r="A27" s="2" t="s">
        <v>59</v>
      </c>
      <c r="B27" t="s">
        <v>283</v>
      </c>
      <c r="C27" t="s">
        <v>284</v>
      </c>
    </row>
    <row r="28" spans="1:3" x14ac:dyDescent="0.25">
      <c r="A28" s="2" t="s">
        <v>60</v>
      </c>
      <c r="B28" t="s">
        <v>285</v>
      </c>
      <c r="C28" t="s">
        <v>286</v>
      </c>
    </row>
    <row r="29" spans="1:3" x14ac:dyDescent="0.25">
      <c r="A29" s="2" t="s">
        <v>61</v>
      </c>
      <c r="B29" t="s">
        <v>287</v>
      </c>
      <c r="C29" t="s">
        <v>288</v>
      </c>
    </row>
    <row r="30" spans="1:3" x14ac:dyDescent="0.25">
      <c r="A30" s="2" t="s">
        <v>62</v>
      </c>
      <c r="B30" t="s">
        <v>289</v>
      </c>
      <c r="C30" t="s">
        <v>290</v>
      </c>
    </row>
    <row r="31" spans="1:3" x14ac:dyDescent="0.25">
      <c r="A31" s="2" t="s">
        <v>63</v>
      </c>
      <c r="B31" t="s">
        <v>291</v>
      </c>
      <c r="C31" t="s">
        <v>292</v>
      </c>
    </row>
    <row r="32" spans="1:3" x14ac:dyDescent="0.25">
      <c r="A32" s="2" t="s">
        <v>64</v>
      </c>
      <c r="B32" t="s">
        <v>293</v>
      </c>
      <c r="C32" t="s">
        <v>294</v>
      </c>
    </row>
    <row r="33" spans="1:3" x14ac:dyDescent="0.25">
      <c r="A33" s="2" t="s">
        <v>65</v>
      </c>
      <c r="B33" t="s">
        <v>295</v>
      </c>
      <c r="C33" t="s">
        <v>296</v>
      </c>
    </row>
    <row r="34" spans="1:3" x14ac:dyDescent="0.25">
      <c r="A34" s="2" t="s">
        <v>66</v>
      </c>
      <c r="B34" t="s">
        <v>297</v>
      </c>
      <c r="C34" t="s">
        <v>298</v>
      </c>
    </row>
    <row r="35" spans="1:3" x14ac:dyDescent="0.25">
      <c r="A35" s="2" t="s">
        <v>67</v>
      </c>
      <c r="B35" t="s">
        <v>299</v>
      </c>
      <c r="C35" t="s">
        <v>300</v>
      </c>
    </row>
    <row r="36" spans="1:3" x14ac:dyDescent="0.25">
      <c r="A36" s="2" t="s">
        <v>68</v>
      </c>
      <c r="B36" t="s">
        <v>301</v>
      </c>
      <c r="C36" t="s">
        <v>302</v>
      </c>
    </row>
    <row r="37" spans="1:3" x14ac:dyDescent="0.25">
      <c r="A37" s="2" t="s">
        <v>69</v>
      </c>
      <c r="B37" t="s">
        <v>303</v>
      </c>
      <c r="C37" t="s">
        <v>304</v>
      </c>
    </row>
    <row r="38" spans="1:3" x14ac:dyDescent="0.25">
      <c r="A38" s="2" t="s">
        <v>70</v>
      </c>
      <c r="B38" t="s">
        <v>305</v>
      </c>
      <c r="C38" t="s">
        <v>306</v>
      </c>
    </row>
    <row r="39" spans="1:3" x14ac:dyDescent="0.25">
      <c r="A39" s="2" t="s">
        <v>71</v>
      </c>
      <c r="B39" t="s">
        <v>307</v>
      </c>
      <c r="C39" t="s">
        <v>308</v>
      </c>
    </row>
    <row r="40" spans="1:3" x14ac:dyDescent="0.25">
      <c r="A40" s="2" t="s">
        <v>72</v>
      </c>
      <c r="B40" t="s">
        <v>309</v>
      </c>
      <c r="C40" t="s">
        <v>310</v>
      </c>
    </row>
    <row r="41" spans="1:3" x14ac:dyDescent="0.25">
      <c r="A41" s="2" t="s">
        <v>73</v>
      </c>
      <c r="B41" t="s">
        <v>311</v>
      </c>
      <c r="C41" t="s">
        <v>312</v>
      </c>
    </row>
    <row r="42" spans="1:3" x14ac:dyDescent="0.25">
      <c r="A42" s="2" t="s">
        <v>74</v>
      </c>
      <c r="B42" t="s">
        <v>313</v>
      </c>
      <c r="C42" t="s">
        <v>314</v>
      </c>
    </row>
    <row r="43" spans="1:3" x14ac:dyDescent="0.25">
      <c r="A43" s="2" t="s">
        <v>75</v>
      </c>
      <c r="B43" t="s">
        <v>315</v>
      </c>
      <c r="C43" t="s">
        <v>316</v>
      </c>
    </row>
    <row r="44" spans="1:3" x14ac:dyDescent="0.25">
      <c r="A44" s="2" t="s">
        <v>76</v>
      </c>
      <c r="B44" t="s">
        <v>317</v>
      </c>
      <c r="C44" t="s">
        <v>318</v>
      </c>
    </row>
    <row r="45" spans="1:3" x14ac:dyDescent="0.25">
      <c r="A45" s="2" t="s">
        <v>77</v>
      </c>
      <c r="B45" t="s">
        <v>319</v>
      </c>
      <c r="C45" t="s">
        <v>320</v>
      </c>
    </row>
    <row r="46" spans="1:3" x14ac:dyDescent="0.25">
      <c r="A46" s="2" t="s">
        <v>78</v>
      </c>
      <c r="B46" t="s">
        <v>321</v>
      </c>
      <c r="C46" t="s">
        <v>322</v>
      </c>
    </row>
    <row r="47" spans="1:3" x14ac:dyDescent="0.25">
      <c r="A47" s="2" t="s">
        <v>79</v>
      </c>
      <c r="B47" t="s">
        <v>323</v>
      </c>
      <c r="C47" t="s">
        <v>324</v>
      </c>
    </row>
    <row r="48" spans="1:3" x14ac:dyDescent="0.25">
      <c r="A48" s="2" t="s">
        <v>80</v>
      </c>
      <c r="B48" t="s">
        <v>325</v>
      </c>
      <c r="C48" t="s">
        <v>326</v>
      </c>
    </row>
    <row r="49" spans="1:3" x14ac:dyDescent="0.25">
      <c r="A49" s="2" t="s">
        <v>81</v>
      </c>
      <c r="B49" t="s">
        <v>327</v>
      </c>
      <c r="C49" t="s">
        <v>328</v>
      </c>
    </row>
    <row r="50" spans="1:3" x14ac:dyDescent="0.25">
      <c r="A50" s="2" t="s">
        <v>82</v>
      </c>
      <c r="B50" t="s">
        <v>329</v>
      </c>
      <c r="C50" t="s">
        <v>330</v>
      </c>
    </row>
    <row r="51" spans="1:3" x14ac:dyDescent="0.25">
      <c r="A51" s="2" t="s">
        <v>83</v>
      </c>
      <c r="B51" t="s">
        <v>331</v>
      </c>
      <c r="C51" t="s">
        <v>332</v>
      </c>
    </row>
    <row r="52" spans="1:3" x14ac:dyDescent="0.25">
      <c r="A52" s="2" t="s">
        <v>84</v>
      </c>
      <c r="B52" t="s">
        <v>333</v>
      </c>
      <c r="C52" t="s">
        <v>334</v>
      </c>
    </row>
    <row r="53" spans="1:3" x14ac:dyDescent="0.25">
      <c r="A53" s="2" t="s">
        <v>85</v>
      </c>
      <c r="B53" t="s">
        <v>335</v>
      </c>
      <c r="C53" t="s">
        <v>336</v>
      </c>
    </row>
    <row r="54" spans="1:3" x14ac:dyDescent="0.25">
      <c r="A54" s="2" t="s">
        <v>86</v>
      </c>
      <c r="B54" t="s">
        <v>337</v>
      </c>
      <c r="C54" t="s">
        <v>338</v>
      </c>
    </row>
    <row r="55" spans="1:3" x14ac:dyDescent="0.25">
      <c r="A55" s="2" t="s">
        <v>87</v>
      </c>
      <c r="B55" t="s">
        <v>339</v>
      </c>
      <c r="C55" t="s">
        <v>340</v>
      </c>
    </row>
    <row r="56" spans="1:3" x14ac:dyDescent="0.25">
      <c r="A56" s="2" t="s">
        <v>88</v>
      </c>
      <c r="B56" t="s">
        <v>341</v>
      </c>
      <c r="C56" t="s">
        <v>342</v>
      </c>
    </row>
    <row r="57" spans="1:3" x14ac:dyDescent="0.25">
      <c r="A57" s="2" t="s">
        <v>89</v>
      </c>
      <c r="B57" t="s">
        <v>343</v>
      </c>
      <c r="C57" t="s">
        <v>344</v>
      </c>
    </row>
    <row r="58" spans="1:3" x14ac:dyDescent="0.25">
      <c r="A58" s="2" t="s">
        <v>90</v>
      </c>
      <c r="B58" t="s">
        <v>345</v>
      </c>
      <c r="C58" t="s">
        <v>346</v>
      </c>
    </row>
    <row r="59" spans="1:3" x14ac:dyDescent="0.25">
      <c r="A59" s="2" t="s">
        <v>91</v>
      </c>
      <c r="B59" t="s">
        <v>347</v>
      </c>
      <c r="C59" t="s">
        <v>348</v>
      </c>
    </row>
    <row r="60" spans="1:3" x14ac:dyDescent="0.25">
      <c r="A60" s="2" t="s">
        <v>92</v>
      </c>
      <c r="B60" t="s">
        <v>349</v>
      </c>
      <c r="C60" t="s">
        <v>350</v>
      </c>
    </row>
    <row r="61" spans="1:3" x14ac:dyDescent="0.25">
      <c r="A61" s="2" t="s">
        <v>93</v>
      </c>
      <c r="B61" t="s">
        <v>351</v>
      </c>
      <c r="C61" t="s">
        <v>352</v>
      </c>
    </row>
    <row r="62" spans="1:3" x14ac:dyDescent="0.25">
      <c r="A62" s="2" t="s">
        <v>94</v>
      </c>
      <c r="B62" t="s">
        <v>353</v>
      </c>
      <c r="C62" t="s">
        <v>354</v>
      </c>
    </row>
    <row r="63" spans="1:3" x14ac:dyDescent="0.25">
      <c r="A63" s="2" t="s">
        <v>95</v>
      </c>
      <c r="B63" t="s">
        <v>355</v>
      </c>
      <c r="C63" t="s">
        <v>356</v>
      </c>
    </row>
    <row r="64" spans="1:3" x14ac:dyDescent="0.25">
      <c r="A64" s="2" t="s">
        <v>96</v>
      </c>
      <c r="B64" t="s">
        <v>357</v>
      </c>
      <c r="C64" t="s">
        <v>358</v>
      </c>
    </row>
    <row r="65" spans="1:3" x14ac:dyDescent="0.25">
      <c r="A65" s="2" t="s">
        <v>97</v>
      </c>
      <c r="B65" t="s">
        <v>359</v>
      </c>
      <c r="C65" t="s">
        <v>360</v>
      </c>
    </row>
    <row r="66" spans="1:3" x14ac:dyDescent="0.25">
      <c r="A66" s="2" t="s">
        <v>98</v>
      </c>
      <c r="B66" t="s">
        <v>361</v>
      </c>
      <c r="C66" t="s">
        <v>362</v>
      </c>
    </row>
    <row r="67" spans="1:3" x14ac:dyDescent="0.25">
      <c r="A67" s="2" t="s">
        <v>99</v>
      </c>
      <c r="B67" t="s">
        <v>363</v>
      </c>
      <c r="C67" t="s">
        <v>364</v>
      </c>
    </row>
    <row r="68" spans="1:3" x14ac:dyDescent="0.25">
      <c r="A68" s="2" t="s">
        <v>100</v>
      </c>
      <c r="B68" t="s">
        <v>365</v>
      </c>
      <c r="C68" t="s">
        <v>366</v>
      </c>
    </row>
    <row r="69" spans="1:3" x14ac:dyDescent="0.25">
      <c r="A69" s="2" t="s">
        <v>101</v>
      </c>
      <c r="B69" t="s">
        <v>367</v>
      </c>
      <c r="C69" t="s">
        <v>368</v>
      </c>
    </row>
    <row r="70" spans="1:3" x14ac:dyDescent="0.25">
      <c r="A70" s="2" t="s">
        <v>102</v>
      </c>
      <c r="B70" t="s">
        <v>369</v>
      </c>
      <c r="C70" t="s">
        <v>370</v>
      </c>
    </row>
    <row r="71" spans="1:3" x14ac:dyDescent="0.25">
      <c r="A71" s="2" t="s">
        <v>103</v>
      </c>
      <c r="B71" t="s">
        <v>371</v>
      </c>
      <c r="C71" t="s">
        <v>372</v>
      </c>
    </row>
    <row r="72" spans="1:3" x14ac:dyDescent="0.25">
      <c r="A72" s="2" t="s">
        <v>104</v>
      </c>
      <c r="B72" t="s">
        <v>373</v>
      </c>
      <c r="C72" t="s">
        <v>374</v>
      </c>
    </row>
    <row r="73" spans="1:3" x14ac:dyDescent="0.25">
      <c r="A73" s="2" t="s">
        <v>105</v>
      </c>
      <c r="B73" t="s">
        <v>375</v>
      </c>
      <c r="C73" t="s">
        <v>376</v>
      </c>
    </row>
    <row r="74" spans="1:3" x14ac:dyDescent="0.25">
      <c r="A74" s="2" t="s">
        <v>106</v>
      </c>
      <c r="B74" t="s">
        <v>377</v>
      </c>
      <c r="C74" t="s">
        <v>378</v>
      </c>
    </row>
    <row r="75" spans="1:3" x14ac:dyDescent="0.25">
      <c r="A75" s="2" t="s">
        <v>107</v>
      </c>
      <c r="B75" t="s">
        <v>379</v>
      </c>
      <c r="C75" t="s">
        <v>380</v>
      </c>
    </row>
    <row r="76" spans="1:3" x14ac:dyDescent="0.25">
      <c r="A76" s="2" t="s">
        <v>108</v>
      </c>
      <c r="B76" t="s">
        <v>381</v>
      </c>
      <c r="C76" t="s">
        <v>382</v>
      </c>
    </row>
    <row r="77" spans="1:3" x14ac:dyDescent="0.25">
      <c r="A77" s="2" t="s">
        <v>109</v>
      </c>
      <c r="B77" t="s">
        <v>383</v>
      </c>
      <c r="C77" t="s">
        <v>384</v>
      </c>
    </row>
    <row r="78" spans="1:3" x14ac:dyDescent="0.25">
      <c r="A78" s="2" t="s">
        <v>110</v>
      </c>
      <c r="B78" t="s">
        <v>385</v>
      </c>
      <c r="C78" t="s">
        <v>386</v>
      </c>
    </row>
    <row r="79" spans="1:3" x14ac:dyDescent="0.25">
      <c r="A79" s="2" t="s">
        <v>111</v>
      </c>
      <c r="B79" t="s">
        <v>387</v>
      </c>
      <c r="C79" t="s">
        <v>388</v>
      </c>
    </row>
    <row r="80" spans="1:3" x14ac:dyDescent="0.25">
      <c r="A80" s="2" t="s">
        <v>112</v>
      </c>
      <c r="B80" t="s">
        <v>389</v>
      </c>
      <c r="C80" t="s">
        <v>390</v>
      </c>
    </row>
    <row r="81" spans="1:4" x14ac:dyDescent="0.25">
      <c r="A81" s="2" t="s">
        <v>113</v>
      </c>
      <c r="B81" t="s">
        <v>391</v>
      </c>
      <c r="C81" t="s">
        <v>392</v>
      </c>
    </row>
    <row r="82" spans="1:4" x14ac:dyDescent="0.25">
      <c r="A82" s="2" t="s">
        <v>114</v>
      </c>
      <c r="B82" t="s">
        <v>393</v>
      </c>
      <c r="C82" t="s">
        <v>394</v>
      </c>
    </row>
    <row r="83" spans="1:4" x14ac:dyDescent="0.25">
      <c r="A83" s="2" t="s">
        <v>115</v>
      </c>
      <c r="B83" t="s">
        <v>395</v>
      </c>
      <c r="C83" t="s">
        <v>396</v>
      </c>
    </row>
    <row r="84" spans="1:4" x14ac:dyDescent="0.25">
      <c r="A84" s="2" t="s">
        <v>116</v>
      </c>
      <c r="B84" t="s">
        <v>397</v>
      </c>
      <c r="C84" t="s">
        <v>398</v>
      </c>
    </row>
    <row r="85" spans="1:4" x14ac:dyDescent="0.25">
      <c r="A85" s="2" t="s">
        <v>117</v>
      </c>
      <c r="B85" t="s">
        <v>399</v>
      </c>
      <c r="C85" t="s">
        <v>400</v>
      </c>
    </row>
    <row r="86" spans="1:4" x14ac:dyDescent="0.25">
      <c r="A86" s="2" t="s">
        <v>118</v>
      </c>
      <c r="B86" t="s">
        <v>401</v>
      </c>
      <c r="C86" t="s">
        <v>402</v>
      </c>
    </row>
    <row r="87" spans="1:4" x14ac:dyDescent="0.25">
      <c r="A87" s="2" t="s">
        <v>119</v>
      </c>
      <c r="B87" t="s">
        <v>403</v>
      </c>
      <c r="C87" t="s">
        <v>404</v>
      </c>
    </row>
    <row r="88" spans="1:4" x14ac:dyDescent="0.25">
      <c r="A88" s="2" t="s">
        <v>120</v>
      </c>
      <c r="B88" t="s">
        <v>405</v>
      </c>
      <c r="C88" t="s">
        <v>406</v>
      </c>
    </row>
    <row r="89" spans="1:4" x14ac:dyDescent="0.25">
      <c r="A89" s="2" t="s">
        <v>121</v>
      </c>
      <c r="B89" t="s">
        <v>407</v>
      </c>
      <c r="C89" t="s">
        <v>408</v>
      </c>
    </row>
    <row r="90" spans="1:4" x14ac:dyDescent="0.25">
      <c r="A90" s="2" t="s">
        <v>122</v>
      </c>
      <c r="B90" t="s">
        <v>409</v>
      </c>
      <c r="C90" t="s">
        <v>410</v>
      </c>
      <c r="D90" t="s">
        <v>411</v>
      </c>
    </row>
    <row r="91" spans="1:4" x14ac:dyDescent="0.25">
      <c r="A91" s="2" t="s">
        <v>123</v>
      </c>
      <c r="B91" t="s">
        <v>409</v>
      </c>
      <c r="C91" t="s">
        <v>412</v>
      </c>
      <c r="D91" t="s">
        <v>413</v>
      </c>
    </row>
    <row r="92" spans="1:4" x14ac:dyDescent="0.25">
      <c r="A92" s="2" t="s">
        <v>124</v>
      </c>
      <c r="B92" t="s">
        <v>414</v>
      </c>
      <c r="C92" t="s">
        <v>415</v>
      </c>
    </row>
    <row r="93" spans="1:4" x14ac:dyDescent="0.25">
      <c r="A93" s="2" t="s">
        <v>125</v>
      </c>
      <c r="B93" t="s">
        <v>416</v>
      </c>
      <c r="C93" t="s">
        <v>417</v>
      </c>
    </row>
    <row r="94" spans="1:4" x14ac:dyDescent="0.25">
      <c r="A94" s="2" t="s">
        <v>126</v>
      </c>
      <c r="B94" t="s">
        <v>418</v>
      </c>
      <c r="C94" t="s">
        <v>419</v>
      </c>
    </row>
    <row r="95" spans="1:4" x14ac:dyDescent="0.25">
      <c r="A95" s="2" t="s">
        <v>127</v>
      </c>
      <c r="B95" t="s">
        <v>420</v>
      </c>
      <c r="C95" t="s">
        <v>421</v>
      </c>
    </row>
    <row r="96" spans="1:4" x14ac:dyDescent="0.25">
      <c r="A96" s="2" t="s">
        <v>128</v>
      </c>
      <c r="B96" t="s">
        <v>422</v>
      </c>
      <c r="C96" t="s">
        <v>423</v>
      </c>
    </row>
    <row r="97" spans="1:3" x14ac:dyDescent="0.25">
      <c r="A97" s="2" t="s">
        <v>129</v>
      </c>
      <c r="B97" t="s">
        <v>424</v>
      </c>
      <c r="C97" t="s">
        <v>425</v>
      </c>
    </row>
    <row r="98" spans="1:3" x14ac:dyDescent="0.25">
      <c r="A98" s="2" t="s">
        <v>130</v>
      </c>
      <c r="B98" t="s">
        <v>426</v>
      </c>
      <c r="C98" t="s">
        <v>427</v>
      </c>
    </row>
    <row r="99" spans="1:3" x14ac:dyDescent="0.25">
      <c r="A99" s="2" t="s">
        <v>131</v>
      </c>
      <c r="B99" t="s">
        <v>428</v>
      </c>
      <c r="C99" t="s">
        <v>429</v>
      </c>
    </row>
    <row r="100" spans="1:3" x14ac:dyDescent="0.25">
      <c r="A100" s="2" t="s">
        <v>132</v>
      </c>
      <c r="B100" t="s">
        <v>430</v>
      </c>
      <c r="C100" t="s">
        <v>431</v>
      </c>
    </row>
    <row r="101" spans="1:3" x14ac:dyDescent="0.25">
      <c r="A101" s="2" t="s">
        <v>133</v>
      </c>
      <c r="B101" t="s">
        <v>432</v>
      </c>
      <c r="C101" t="s">
        <v>433</v>
      </c>
    </row>
    <row r="102" spans="1:3" x14ac:dyDescent="0.25">
      <c r="A102" s="2" t="s">
        <v>134</v>
      </c>
      <c r="B102" t="s">
        <v>434</v>
      </c>
      <c r="C102" t="s">
        <v>435</v>
      </c>
    </row>
    <row r="103" spans="1:3" x14ac:dyDescent="0.25">
      <c r="A103" s="2" t="s">
        <v>135</v>
      </c>
      <c r="B103" t="s">
        <v>436</v>
      </c>
      <c r="C103" t="s">
        <v>437</v>
      </c>
    </row>
    <row r="104" spans="1:3" x14ac:dyDescent="0.25">
      <c r="A104" s="2" t="s">
        <v>136</v>
      </c>
      <c r="B104" t="s">
        <v>438</v>
      </c>
      <c r="C104" t="s">
        <v>439</v>
      </c>
    </row>
    <row r="105" spans="1:3" x14ac:dyDescent="0.25">
      <c r="A105" s="2" t="s">
        <v>137</v>
      </c>
      <c r="B105" t="s">
        <v>440</v>
      </c>
      <c r="C105" t="s">
        <v>441</v>
      </c>
    </row>
    <row r="106" spans="1:3" x14ac:dyDescent="0.25">
      <c r="A106" s="2" t="s">
        <v>138</v>
      </c>
      <c r="B106" t="s">
        <v>442</v>
      </c>
      <c r="C106" t="s">
        <v>443</v>
      </c>
    </row>
    <row r="107" spans="1:3" x14ac:dyDescent="0.25">
      <c r="A107" s="2" t="s">
        <v>139</v>
      </c>
      <c r="B107" t="s">
        <v>444</v>
      </c>
      <c r="C107" t="s">
        <v>445</v>
      </c>
    </row>
    <row r="108" spans="1:3" x14ac:dyDescent="0.25">
      <c r="A108" s="2" t="s">
        <v>140</v>
      </c>
      <c r="B108" t="s">
        <v>446</v>
      </c>
      <c r="C108" t="s">
        <v>447</v>
      </c>
    </row>
    <row r="109" spans="1:3" x14ac:dyDescent="0.25">
      <c r="A109" s="2" t="s">
        <v>141</v>
      </c>
      <c r="B109" t="s">
        <v>448</v>
      </c>
      <c r="C109" t="s">
        <v>449</v>
      </c>
    </row>
    <row r="110" spans="1:3" x14ac:dyDescent="0.25">
      <c r="A110" s="2" t="s">
        <v>142</v>
      </c>
      <c r="B110" t="s">
        <v>450</v>
      </c>
      <c r="C110" t="s">
        <v>451</v>
      </c>
    </row>
    <row r="111" spans="1:3" x14ac:dyDescent="0.25">
      <c r="A111" s="2" t="s">
        <v>143</v>
      </c>
      <c r="B111" t="s">
        <v>452</v>
      </c>
      <c r="C111" t="s">
        <v>453</v>
      </c>
    </row>
    <row r="112" spans="1:3" x14ac:dyDescent="0.25">
      <c r="A112" s="2" t="s">
        <v>144</v>
      </c>
      <c r="B112" t="s">
        <v>454</v>
      </c>
      <c r="C112" t="s">
        <v>455</v>
      </c>
    </row>
    <row r="113" spans="1:3" x14ac:dyDescent="0.25">
      <c r="A113" s="2" t="s">
        <v>145</v>
      </c>
      <c r="B113" t="s">
        <v>456</v>
      </c>
      <c r="C113" t="s">
        <v>457</v>
      </c>
    </row>
    <row r="114" spans="1:3" x14ac:dyDescent="0.25">
      <c r="A114" s="2" t="s">
        <v>146</v>
      </c>
      <c r="B114" t="s">
        <v>458</v>
      </c>
      <c r="C114" t="s">
        <v>459</v>
      </c>
    </row>
    <row r="115" spans="1:3" x14ac:dyDescent="0.25">
      <c r="A115" s="2" t="s">
        <v>147</v>
      </c>
      <c r="B115" t="s">
        <v>460</v>
      </c>
      <c r="C115" t="s">
        <v>461</v>
      </c>
    </row>
    <row r="116" spans="1:3" x14ac:dyDescent="0.25">
      <c r="A116" s="2" t="s">
        <v>148</v>
      </c>
      <c r="B116" t="s">
        <v>462</v>
      </c>
      <c r="C116" t="s">
        <v>463</v>
      </c>
    </row>
    <row r="117" spans="1:3" x14ac:dyDescent="0.25">
      <c r="A117" s="2" t="s">
        <v>149</v>
      </c>
      <c r="B117" t="s">
        <v>464</v>
      </c>
      <c r="C117" t="s">
        <v>465</v>
      </c>
    </row>
    <row r="118" spans="1:3" x14ac:dyDescent="0.25">
      <c r="A118" s="2" t="s">
        <v>150</v>
      </c>
      <c r="B118" t="s">
        <v>466</v>
      </c>
      <c r="C118" t="s">
        <v>467</v>
      </c>
    </row>
    <row r="119" spans="1:3" x14ac:dyDescent="0.25">
      <c r="A119" s="2" t="s">
        <v>151</v>
      </c>
      <c r="B119" t="s">
        <v>468</v>
      </c>
      <c r="C119" t="s">
        <v>469</v>
      </c>
    </row>
    <row r="120" spans="1:3" x14ac:dyDescent="0.25">
      <c r="A120" s="2" t="s">
        <v>152</v>
      </c>
      <c r="B120" t="s">
        <v>470</v>
      </c>
      <c r="C120" t="s">
        <v>471</v>
      </c>
    </row>
    <row r="121" spans="1:3" x14ac:dyDescent="0.25">
      <c r="A121" s="2" t="s">
        <v>153</v>
      </c>
      <c r="B121" t="s">
        <v>472</v>
      </c>
      <c r="C121" t="s">
        <v>473</v>
      </c>
    </row>
    <row r="122" spans="1:3" x14ac:dyDescent="0.25">
      <c r="A122" s="2" t="s">
        <v>154</v>
      </c>
      <c r="B122" t="s">
        <v>474</v>
      </c>
      <c r="C122" t="s">
        <v>475</v>
      </c>
    </row>
    <row r="123" spans="1:3" x14ac:dyDescent="0.25">
      <c r="A123" s="2" t="s">
        <v>155</v>
      </c>
      <c r="B123" t="s">
        <v>476</v>
      </c>
      <c r="C123" t="s">
        <v>477</v>
      </c>
    </row>
    <row r="124" spans="1:3" x14ac:dyDescent="0.25">
      <c r="A124" s="2" t="s">
        <v>156</v>
      </c>
      <c r="B124" t="s">
        <v>478</v>
      </c>
      <c r="C124" t="s">
        <v>479</v>
      </c>
    </row>
    <row r="125" spans="1:3" x14ac:dyDescent="0.25">
      <c r="A125" s="2" t="s">
        <v>157</v>
      </c>
      <c r="B125" t="s">
        <v>480</v>
      </c>
      <c r="C125" t="s">
        <v>481</v>
      </c>
    </row>
    <row r="126" spans="1:3" x14ac:dyDescent="0.25">
      <c r="A126" s="2" t="s">
        <v>158</v>
      </c>
      <c r="B126" t="s">
        <v>482</v>
      </c>
      <c r="C126" t="s">
        <v>483</v>
      </c>
    </row>
    <row r="127" spans="1:3" x14ac:dyDescent="0.25">
      <c r="A127" s="2" t="s">
        <v>159</v>
      </c>
      <c r="B127" t="s">
        <v>484</v>
      </c>
      <c r="C127" t="s">
        <v>485</v>
      </c>
    </row>
    <row r="128" spans="1:3" x14ac:dyDescent="0.25">
      <c r="A128" s="2" t="s">
        <v>160</v>
      </c>
      <c r="B128" t="s">
        <v>486</v>
      </c>
      <c r="C128" t="s">
        <v>487</v>
      </c>
    </row>
    <row r="129" spans="1:3" x14ac:dyDescent="0.25">
      <c r="A129" s="2" t="s">
        <v>161</v>
      </c>
      <c r="B129" t="s">
        <v>488</v>
      </c>
      <c r="C129" t="s">
        <v>489</v>
      </c>
    </row>
    <row r="130" spans="1:3" x14ac:dyDescent="0.25">
      <c r="A130" s="2" t="s">
        <v>162</v>
      </c>
      <c r="B130" t="s">
        <v>490</v>
      </c>
      <c r="C130" t="s">
        <v>491</v>
      </c>
    </row>
    <row r="131" spans="1:3" x14ac:dyDescent="0.25">
      <c r="A131" s="2" t="s">
        <v>163</v>
      </c>
      <c r="B131" t="s">
        <v>492</v>
      </c>
      <c r="C131" t="s">
        <v>493</v>
      </c>
    </row>
    <row r="132" spans="1:3" x14ac:dyDescent="0.25">
      <c r="A132" s="2" t="s">
        <v>164</v>
      </c>
      <c r="B132" t="s">
        <v>494</v>
      </c>
      <c r="C132" t="s">
        <v>495</v>
      </c>
    </row>
    <row r="133" spans="1:3" x14ac:dyDescent="0.25">
      <c r="A133" s="2" t="s">
        <v>165</v>
      </c>
      <c r="B133" t="s">
        <v>496</v>
      </c>
      <c r="C133" t="s">
        <v>497</v>
      </c>
    </row>
    <row r="134" spans="1:3" x14ac:dyDescent="0.25">
      <c r="A134" s="2" t="s">
        <v>166</v>
      </c>
      <c r="B134" t="s">
        <v>498</v>
      </c>
      <c r="C134" t="s">
        <v>499</v>
      </c>
    </row>
    <row r="135" spans="1:3" x14ac:dyDescent="0.25">
      <c r="A135" s="2" t="s">
        <v>167</v>
      </c>
      <c r="B135" t="s">
        <v>500</v>
      </c>
      <c r="C135" t="s">
        <v>501</v>
      </c>
    </row>
    <row r="136" spans="1:3" x14ac:dyDescent="0.25">
      <c r="A136" s="2" t="s">
        <v>168</v>
      </c>
      <c r="B136" t="s">
        <v>502</v>
      </c>
      <c r="C136" t="s">
        <v>503</v>
      </c>
    </row>
    <row r="137" spans="1:3" x14ac:dyDescent="0.25">
      <c r="A137" s="2" t="s">
        <v>169</v>
      </c>
      <c r="B137" t="s">
        <v>504</v>
      </c>
      <c r="C137" t="s">
        <v>505</v>
      </c>
    </row>
    <row r="138" spans="1:3" x14ac:dyDescent="0.25">
      <c r="A138" s="2" t="s">
        <v>170</v>
      </c>
      <c r="B138" t="s">
        <v>506</v>
      </c>
      <c r="C138" t="s">
        <v>507</v>
      </c>
    </row>
    <row r="139" spans="1:3" x14ac:dyDescent="0.25">
      <c r="A139" s="2" t="s">
        <v>171</v>
      </c>
      <c r="B139" t="s">
        <v>508</v>
      </c>
      <c r="C139" t="s">
        <v>509</v>
      </c>
    </row>
    <row r="140" spans="1:3" x14ac:dyDescent="0.25">
      <c r="A140" s="2" t="s">
        <v>172</v>
      </c>
      <c r="B140" t="s">
        <v>510</v>
      </c>
      <c r="C140" t="s">
        <v>511</v>
      </c>
    </row>
    <row r="141" spans="1:3" x14ac:dyDescent="0.25">
      <c r="A141" s="2" t="s">
        <v>173</v>
      </c>
      <c r="B141" t="s">
        <v>512</v>
      </c>
      <c r="C141" t="s">
        <v>513</v>
      </c>
    </row>
    <row r="142" spans="1:3" x14ac:dyDescent="0.25">
      <c r="A142" s="2" t="s">
        <v>174</v>
      </c>
      <c r="B142" t="s">
        <v>514</v>
      </c>
      <c r="C142" t="s">
        <v>515</v>
      </c>
    </row>
    <row r="143" spans="1:3" x14ac:dyDescent="0.25">
      <c r="A143" s="2" t="s">
        <v>175</v>
      </c>
      <c r="B143" t="s">
        <v>516</v>
      </c>
      <c r="C143" t="s">
        <v>517</v>
      </c>
    </row>
    <row r="144" spans="1:3" x14ac:dyDescent="0.25">
      <c r="A144" s="2" t="s">
        <v>176</v>
      </c>
      <c r="B144" t="s">
        <v>518</v>
      </c>
      <c r="C144" t="s">
        <v>519</v>
      </c>
    </row>
    <row r="145" spans="1:3" x14ac:dyDescent="0.25">
      <c r="A145" s="2" t="s">
        <v>177</v>
      </c>
      <c r="B145" t="s">
        <v>520</v>
      </c>
      <c r="C145" t="s">
        <v>521</v>
      </c>
    </row>
    <row r="146" spans="1:3" x14ac:dyDescent="0.25">
      <c r="A146" s="2" t="s">
        <v>178</v>
      </c>
      <c r="B146" t="s">
        <v>522</v>
      </c>
      <c r="C146" t="s">
        <v>523</v>
      </c>
    </row>
    <row r="147" spans="1:3" x14ac:dyDescent="0.25">
      <c r="A147" s="2" t="s">
        <v>179</v>
      </c>
      <c r="B147" t="s">
        <v>524</v>
      </c>
      <c r="C147" t="s">
        <v>525</v>
      </c>
    </row>
    <row r="148" spans="1:3" x14ac:dyDescent="0.25">
      <c r="A148" s="2" t="s">
        <v>180</v>
      </c>
      <c r="B148" t="s">
        <v>526</v>
      </c>
      <c r="C148" t="s">
        <v>527</v>
      </c>
    </row>
    <row r="149" spans="1:3" x14ac:dyDescent="0.25">
      <c r="A149" s="2" t="s">
        <v>181</v>
      </c>
      <c r="B149" t="s">
        <v>528</v>
      </c>
      <c r="C149" t="s">
        <v>529</v>
      </c>
    </row>
    <row r="150" spans="1:3" x14ac:dyDescent="0.25">
      <c r="A150" s="2" t="s">
        <v>182</v>
      </c>
      <c r="B150" t="s">
        <v>530</v>
      </c>
      <c r="C150" t="s">
        <v>531</v>
      </c>
    </row>
    <row r="151" spans="1:3" x14ac:dyDescent="0.25">
      <c r="A151" s="2" t="s">
        <v>183</v>
      </c>
      <c r="B151" t="s">
        <v>532</v>
      </c>
      <c r="C151" t="s">
        <v>533</v>
      </c>
    </row>
    <row r="152" spans="1:3" x14ac:dyDescent="0.25">
      <c r="A152" s="2" t="s">
        <v>184</v>
      </c>
      <c r="B152" t="s">
        <v>534</v>
      </c>
      <c r="C152" t="s">
        <v>535</v>
      </c>
    </row>
    <row r="153" spans="1:3" x14ac:dyDescent="0.25">
      <c r="A153" s="2" t="s">
        <v>185</v>
      </c>
      <c r="B153" t="s">
        <v>536</v>
      </c>
      <c r="C153" t="s">
        <v>537</v>
      </c>
    </row>
    <row r="154" spans="1:3" x14ac:dyDescent="0.25">
      <c r="A154" s="2" t="s">
        <v>186</v>
      </c>
      <c r="B154" t="s">
        <v>538</v>
      </c>
      <c r="C154" t="s">
        <v>539</v>
      </c>
    </row>
    <row r="155" spans="1:3" x14ac:dyDescent="0.25">
      <c r="A155" s="2" t="s">
        <v>187</v>
      </c>
      <c r="B155" t="s">
        <v>540</v>
      </c>
      <c r="C155" t="s">
        <v>541</v>
      </c>
    </row>
    <row r="156" spans="1:3" x14ac:dyDescent="0.25">
      <c r="A156" s="2" t="s">
        <v>188</v>
      </c>
      <c r="B156" t="s">
        <v>542</v>
      </c>
      <c r="C156" t="s">
        <v>543</v>
      </c>
    </row>
    <row r="157" spans="1:3" x14ac:dyDescent="0.25">
      <c r="A157" s="2" t="s">
        <v>189</v>
      </c>
      <c r="B157" t="s">
        <v>544</v>
      </c>
      <c r="C157" t="s">
        <v>545</v>
      </c>
    </row>
    <row r="158" spans="1:3" x14ac:dyDescent="0.25">
      <c r="A158" s="2" t="s">
        <v>190</v>
      </c>
      <c r="B158" t="s">
        <v>546</v>
      </c>
      <c r="C158" t="s">
        <v>547</v>
      </c>
    </row>
    <row r="159" spans="1:3" x14ac:dyDescent="0.25">
      <c r="A159" s="2" t="s">
        <v>191</v>
      </c>
      <c r="B159" t="s">
        <v>548</v>
      </c>
      <c r="C159" t="s">
        <v>549</v>
      </c>
    </row>
    <row r="160" spans="1:3" x14ac:dyDescent="0.25">
      <c r="A160" s="2" t="s">
        <v>192</v>
      </c>
      <c r="B160" t="s">
        <v>550</v>
      </c>
      <c r="C160" t="s">
        <v>551</v>
      </c>
    </row>
    <row r="161" spans="1:3" x14ac:dyDescent="0.25">
      <c r="A161" s="2" t="s">
        <v>193</v>
      </c>
      <c r="B161" t="s">
        <v>552</v>
      </c>
      <c r="C161" t="s">
        <v>553</v>
      </c>
    </row>
    <row r="162" spans="1:3" x14ac:dyDescent="0.25">
      <c r="A162" s="2" t="s">
        <v>194</v>
      </c>
      <c r="B162" t="s">
        <v>554</v>
      </c>
      <c r="C162" t="s">
        <v>555</v>
      </c>
    </row>
    <row r="163" spans="1:3" x14ac:dyDescent="0.25">
      <c r="A163" s="2" t="s">
        <v>195</v>
      </c>
      <c r="B163" t="s">
        <v>556</v>
      </c>
      <c r="C163" t="s">
        <v>557</v>
      </c>
    </row>
    <row r="164" spans="1:3" x14ac:dyDescent="0.25">
      <c r="A164" s="2" t="s">
        <v>196</v>
      </c>
      <c r="B164" t="s">
        <v>558</v>
      </c>
      <c r="C164" t="s">
        <v>559</v>
      </c>
    </row>
    <row r="165" spans="1:3" x14ac:dyDescent="0.25">
      <c r="A165" s="2" t="s">
        <v>197</v>
      </c>
      <c r="B165" t="s">
        <v>560</v>
      </c>
      <c r="C165" t="s">
        <v>561</v>
      </c>
    </row>
    <row r="166" spans="1:3" x14ac:dyDescent="0.25">
      <c r="A166" s="2" t="s">
        <v>198</v>
      </c>
      <c r="B166" t="s">
        <v>562</v>
      </c>
      <c r="C166" t="s">
        <v>563</v>
      </c>
    </row>
    <row r="167" spans="1:3" x14ac:dyDescent="0.25">
      <c r="A167" s="2" t="s">
        <v>199</v>
      </c>
      <c r="B167" t="s">
        <v>564</v>
      </c>
      <c r="C167" t="s">
        <v>565</v>
      </c>
    </row>
    <row r="168" spans="1:3" x14ac:dyDescent="0.25">
      <c r="A168" s="2" t="s">
        <v>200</v>
      </c>
      <c r="B168" t="s">
        <v>566</v>
      </c>
      <c r="C168" t="s">
        <v>567</v>
      </c>
    </row>
    <row r="169" spans="1:3" x14ac:dyDescent="0.25">
      <c r="A169" s="2" t="s">
        <v>201</v>
      </c>
      <c r="B169" t="s">
        <v>568</v>
      </c>
      <c r="C169" t="s">
        <v>569</v>
      </c>
    </row>
    <row r="170" spans="1:3" x14ac:dyDescent="0.25">
      <c r="A170" s="2" t="s">
        <v>202</v>
      </c>
      <c r="B170" t="s">
        <v>570</v>
      </c>
      <c r="C170" t="s">
        <v>571</v>
      </c>
    </row>
    <row r="171" spans="1:3" x14ac:dyDescent="0.25">
      <c r="A171" s="2" t="s">
        <v>203</v>
      </c>
      <c r="B171" t="s">
        <v>572</v>
      </c>
      <c r="C171" t="s">
        <v>573</v>
      </c>
    </row>
    <row r="172" spans="1:3" x14ac:dyDescent="0.25">
      <c r="A172" s="2" t="s">
        <v>204</v>
      </c>
      <c r="B172" t="s">
        <v>574</v>
      </c>
      <c r="C172" t="s">
        <v>575</v>
      </c>
    </row>
    <row r="173" spans="1:3" x14ac:dyDescent="0.25">
      <c r="A173" s="2" t="s">
        <v>205</v>
      </c>
      <c r="B173" t="s">
        <v>576</v>
      </c>
      <c r="C173" t="s">
        <v>577</v>
      </c>
    </row>
    <row r="174" spans="1:3" x14ac:dyDescent="0.25">
      <c r="A174" s="2" t="s">
        <v>206</v>
      </c>
      <c r="B174" t="s">
        <v>578</v>
      </c>
      <c r="C174" t="s">
        <v>579</v>
      </c>
    </row>
    <row r="175" spans="1:3" x14ac:dyDescent="0.25">
      <c r="A175" s="2" t="s">
        <v>207</v>
      </c>
      <c r="B175" t="s">
        <v>580</v>
      </c>
      <c r="C175" t="s">
        <v>581</v>
      </c>
    </row>
    <row r="176" spans="1:3" x14ac:dyDescent="0.25">
      <c r="A176" s="2" t="s">
        <v>208</v>
      </c>
      <c r="B176" t="s">
        <v>582</v>
      </c>
      <c r="C176" t="s">
        <v>583</v>
      </c>
    </row>
    <row r="177" spans="1:3" x14ac:dyDescent="0.25">
      <c r="A177" s="2" t="s">
        <v>209</v>
      </c>
      <c r="B177" t="s">
        <v>584</v>
      </c>
      <c r="C177" t="s">
        <v>585</v>
      </c>
    </row>
    <row r="178" spans="1:3" x14ac:dyDescent="0.25">
      <c r="A178" s="2" t="s">
        <v>210</v>
      </c>
      <c r="B178" t="s">
        <v>586</v>
      </c>
      <c r="C178" t="s">
        <v>587</v>
      </c>
    </row>
    <row r="179" spans="1:3" x14ac:dyDescent="0.25">
      <c r="A179" s="2" t="s">
        <v>216</v>
      </c>
      <c r="B179" t="s">
        <v>588</v>
      </c>
      <c r="C179" t="s">
        <v>589</v>
      </c>
    </row>
    <row r="180" spans="1:3" x14ac:dyDescent="0.25">
      <c r="A180" s="2" t="s">
        <v>217</v>
      </c>
      <c r="B180" t="s">
        <v>590</v>
      </c>
      <c r="C180" t="s">
        <v>591</v>
      </c>
    </row>
    <row r="181" spans="1:3" x14ac:dyDescent="0.25">
      <c r="A181" s="2" t="s">
        <v>218</v>
      </c>
      <c r="B181" t="s">
        <v>592</v>
      </c>
      <c r="C181" t="s">
        <v>593</v>
      </c>
    </row>
    <row r="182" spans="1:3" x14ac:dyDescent="0.25">
      <c r="A182" s="2" t="s">
        <v>219</v>
      </c>
      <c r="B182" t="s">
        <v>594</v>
      </c>
      <c r="C182" t="s">
        <v>595</v>
      </c>
    </row>
    <row r="183" spans="1:3" x14ac:dyDescent="0.25">
      <c r="A183" s="2" t="s">
        <v>220</v>
      </c>
      <c r="B183" t="s">
        <v>596</v>
      </c>
      <c r="C183" t="s">
        <v>597</v>
      </c>
    </row>
    <row r="184" spans="1:3" x14ac:dyDescent="0.25">
      <c r="A184" s="2" t="s">
        <v>221</v>
      </c>
      <c r="B184" t="s">
        <v>598</v>
      </c>
      <c r="C184" t="s">
        <v>599</v>
      </c>
    </row>
    <row r="185" spans="1:3" x14ac:dyDescent="0.25">
      <c r="A185" s="2" t="s">
        <v>222</v>
      </c>
      <c r="B185" t="s">
        <v>600</v>
      </c>
      <c r="C185" t="s">
        <v>601</v>
      </c>
    </row>
    <row r="186" spans="1:3" x14ac:dyDescent="0.25">
      <c r="A186" s="2" t="s">
        <v>223</v>
      </c>
      <c r="B186" t="s">
        <v>602</v>
      </c>
      <c r="C186" t="s">
        <v>603</v>
      </c>
    </row>
    <row r="187" spans="1:3" x14ac:dyDescent="0.25">
      <c r="A187" s="2" t="s">
        <v>224</v>
      </c>
      <c r="B187" t="s">
        <v>604</v>
      </c>
      <c r="C187" t="s">
        <v>605</v>
      </c>
    </row>
    <row r="188" spans="1:3" x14ac:dyDescent="0.25">
      <c r="A188" s="2" t="s">
        <v>225</v>
      </c>
      <c r="B188" t="s">
        <v>606</v>
      </c>
      <c r="C188" t="s">
        <v>607</v>
      </c>
    </row>
    <row r="189" spans="1:3" x14ac:dyDescent="0.25">
      <c r="A189" s="2" t="s">
        <v>226</v>
      </c>
      <c r="B189" t="s">
        <v>608</v>
      </c>
      <c r="C189" t="s">
        <v>609</v>
      </c>
    </row>
    <row r="190" spans="1:3" x14ac:dyDescent="0.25">
      <c r="A190" s="2" t="s">
        <v>227</v>
      </c>
      <c r="B190" t="s">
        <v>610</v>
      </c>
      <c r="C190" t="s">
        <v>611</v>
      </c>
    </row>
    <row r="191" spans="1:3" x14ac:dyDescent="0.25">
      <c r="A191" s="2" t="s">
        <v>228</v>
      </c>
      <c r="B191" t="s">
        <v>612</v>
      </c>
      <c r="C191" t="s">
        <v>613</v>
      </c>
    </row>
    <row r="192" spans="1:3" x14ac:dyDescent="0.25">
      <c r="A192" s="2" t="s">
        <v>229</v>
      </c>
      <c r="B192" t="s">
        <v>614</v>
      </c>
      <c r="C192" t="s">
        <v>615</v>
      </c>
    </row>
    <row r="193" spans="1:3" x14ac:dyDescent="0.25">
      <c r="A193" s="2" t="s">
        <v>230</v>
      </c>
      <c r="B193" t="s">
        <v>616</v>
      </c>
      <c r="C193" t="s">
        <v>617</v>
      </c>
    </row>
    <row r="194" spans="1:3" x14ac:dyDescent="0.25">
      <c r="A194" s="2" t="s">
        <v>231</v>
      </c>
      <c r="B194" t="s">
        <v>618</v>
      </c>
      <c r="C194" t="s">
        <v>619</v>
      </c>
    </row>
    <row r="195" spans="1:3" x14ac:dyDescent="0.25">
      <c r="A195" s="2" t="s">
        <v>232</v>
      </c>
      <c r="B195" t="s">
        <v>620</v>
      </c>
      <c r="C195" t="s">
        <v>621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BD9B-8436-4697-80EF-76D68B986A08}">
  <dimension ref="A1:M69"/>
  <sheetViews>
    <sheetView workbookViewId="0">
      <selection activeCell="I2" sqref="I2"/>
    </sheetView>
  </sheetViews>
  <sheetFormatPr defaultRowHeight="15" x14ac:dyDescent="0.25"/>
  <cols>
    <col min="1" max="1" width="10.42578125" bestFit="1" customWidth="1"/>
    <col min="2" max="2" width="15.85546875" customWidth="1"/>
    <col min="3" max="3" width="17.42578125" bestFit="1" customWidth="1"/>
    <col min="4" max="4" width="12.7109375" bestFit="1" customWidth="1"/>
    <col min="5" max="5" width="20.5703125" customWidth="1"/>
    <col min="6" max="6" width="13.5703125" customWidth="1"/>
    <col min="7" max="7" width="22.28515625" customWidth="1"/>
    <col min="8" max="8" width="11.42578125" customWidth="1"/>
    <col min="9" max="9" width="22.7109375" customWidth="1"/>
  </cols>
  <sheetData>
    <row r="1" spans="1:9" x14ac:dyDescent="0.25">
      <c r="A1" s="3" t="s">
        <v>1</v>
      </c>
      <c r="B1" s="3" t="s">
        <v>2</v>
      </c>
      <c r="C1" s="3" t="s">
        <v>3</v>
      </c>
      <c r="D1" s="3" t="s">
        <v>624</v>
      </c>
      <c r="E1" s="3" t="s">
        <v>5</v>
      </c>
      <c r="F1" s="3" t="s">
        <v>692</v>
      </c>
      <c r="G1" s="3" t="s">
        <v>693</v>
      </c>
      <c r="H1" s="3" t="s">
        <v>695</v>
      </c>
      <c r="I1" s="3" t="s">
        <v>696</v>
      </c>
    </row>
    <row r="2" spans="1:9" x14ac:dyDescent="0.25">
      <c r="A2" s="5">
        <v>45741</v>
      </c>
      <c r="B2" s="6" t="s">
        <v>634</v>
      </c>
      <c r="C2" s="6" t="s">
        <v>686</v>
      </c>
      <c r="D2" s="6">
        <v>90</v>
      </c>
      <c r="E2" s="6" t="s">
        <v>11</v>
      </c>
      <c r="F2" s="6"/>
      <c r="G2" s="6"/>
      <c r="H2" s="6"/>
      <c r="I2" s="20"/>
    </row>
    <row r="3" spans="1:9" x14ac:dyDescent="0.25">
      <c r="A3" s="5">
        <v>45723</v>
      </c>
      <c r="B3" s="6" t="s">
        <v>634</v>
      </c>
      <c r="C3" s="6" t="s">
        <v>668</v>
      </c>
      <c r="D3" s="6">
        <v>70</v>
      </c>
      <c r="E3" s="6" t="s">
        <v>630</v>
      </c>
      <c r="F3" s="6"/>
      <c r="G3" s="6"/>
      <c r="H3" s="6"/>
      <c r="I3" s="6"/>
    </row>
    <row r="4" spans="1:9" x14ac:dyDescent="0.25">
      <c r="A4" s="5">
        <v>45710</v>
      </c>
      <c r="B4" s="6" t="s">
        <v>634</v>
      </c>
      <c r="C4" s="6" t="s">
        <v>655</v>
      </c>
      <c r="D4" s="6">
        <v>55</v>
      </c>
      <c r="E4" s="6" t="s">
        <v>627</v>
      </c>
      <c r="F4" s="6"/>
      <c r="G4" s="6"/>
      <c r="H4" s="6"/>
      <c r="I4" s="6"/>
    </row>
    <row r="5" spans="1:9" x14ac:dyDescent="0.25">
      <c r="A5" s="5">
        <v>45693</v>
      </c>
      <c r="B5" s="6" t="s">
        <v>634</v>
      </c>
      <c r="C5" s="6" t="s">
        <v>635</v>
      </c>
      <c r="D5" s="6">
        <v>45.6</v>
      </c>
      <c r="E5" s="6" t="s">
        <v>627</v>
      </c>
      <c r="F5" s="6"/>
      <c r="G5" s="6"/>
      <c r="H5" s="6"/>
      <c r="I5" s="6"/>
    </row>
    <row r="6" spans="1:9" x14ac:dyDescent="0.25">
      <c r="A6" s="5">
        <v>45693</v>
      </c>
      <c r="B6" s="6" t="s">
        <v>634</v>
      </c>
      <c r="C6" s="6" t="s">
        <v>635</v>
      </c>
      <c r="D6" s="6">
        <v>45.6</v>
      </c>
      <c r="E6" s="6" t="s">
        <v>627</v>
      </c>
      <c r="F6" s="6"/>
      <c r="G6" s="6"/>
      <c r="H6" s="6"/>
      <c r="I6" s="6"/>
    </row>
    <row r="7" spans="1:9" x14ac:dyDescent="0.25">
      <c r="A7" s="5">
        <v>45703</v>
      </c>
      <c r="B7" s="6" t="s">
        <v>634</v>
      </c>
      <c r="C7" s="6" t="s">
        <v>648</v>
      </c>
      <c r="D7" s="6">
        <v>35</v>
      </c>
      <c r="E7" s="6" t="s">
        <v>630</v>
      </c>
      <c r="F7" s="6"/>
      <c r="G7" s="6"/>
      <c r="H7" s="6"/>
      <c r="I7" s="6"/>
    </row>
    <row r="8" spans="1:9" x14ac:dyDescent="0.25">
      <c r="A8" s="5">
        <v>45698</v>
      </c>
      <c r="B8" s="6" t="s">
        <v>634</v>
      </c>
      <c r="C8" s="6" t="s">
        <v>641</v>
      </c>
      <c r="D8" s="6">
        <v>25.5</v>
      </c>
      <c r="E8" s="6" t="s">
        <v>11</v>
      </c>
      <c r="F8" s="6"/>
      <c r="G8" s="6"/>
      <c r="H8" s="6"/>
      <c r="I8" s="6"/>
    </row>
    <row r="9" spans="1:9" x14ac:dyDescent="0.25">
      <c r="A9" s="5">
        <v>45698</v>
      </c>
      <c r="B9" s="6" t="s">
        <v>634</v>
      </c>
      <c r="C9" s="6" t="s">
        <v>641</v>
      </c>
      <c r="D9" s="6">
        <v>25.5</v>
      </c>
      <c r="E9" s="6" t="s">
        <v>11</v>
      </c>
      <c r="F9" s="6"/>
      <c r="G9" s="6"/>
      <c r="H9" s="6"/>
      <c r="I9" s="6"/>
    </row>
    <row r="10" spans="1:9" x14ac:dyDescent="0.25">
      <c r="A10" s="5">
        <v>45734</v>
      </c>
      <c r="B10" s="6" t="s">
        <v>634</v>
      </c>
      <c r="C10" s="6" t="s">
        <v>679</v>
      </c>
      <c r="D10" s="6">
        <v>15</v>
      </c>
      <c r="E10" s="6" t="s">
        <v>627</v>
      </c>
      <c r="F10" s="6"/>
      <c r="G10" s="6"/>
      <c r="H10" s="6"/>
      <c r="I10" s="6"/>
    </row>
    <row r="11" spans="1:9" x14ac:dyDescent="0.25">
      <c r="A11" s="5">
        <v>45718</v>
      </c>
      <c r="B11" s="6" t="s">
        <v>634</v>
      </c>
      <c r="C11" s="6" t="s">
        <v>663</v>
      </c>
      <c r="D11" s="6">
        <v>10</v>
      </c>
      <c r="E11" s="6" t="s">
        <v>11</v>
      </c>
      <c r="F11" s="6"/>
      <c r="G11" s="6"/>
      <c r="H11" s="6"/>
      <c r="I11" s="6"/>
    </row>
    <row r="12" spans="1:9" x14ac:dyDescent="0.25">
      <c r="A12" s="5">
        <v>45730</v>
      </c>
      <c r="B12" s="6" t="s">
        <v>634</v>
      </c>
      <c r="C12" s="6" t="s">
        <v>675</v>
      </c>
      <c r="D12" s="6">
        <v>10</v>
      </c>
      <c r="E12" s="6" t="s">
        <v>630</v>
      </c>
      <c r="F12" s="6"/>
      <c r="G12" s="6"/>
      <c r="H12" s="6"/>
      <c r="I12" s="6"/>
    </row>
    <row r="13" spans="1:9" x14ac:dyDescent="0.25">
      <c r="A13" s="5">
        <v>45706</v>
      </c>
      <c r="B13" s="6" t="s">
        <v>631</v>
      </c>
      <c r="C13" s="6" t="s">
        <v>651</v>
      </c>
      <c r="D13" s="6">
        <v>60</v>
      </c>
      <c r="E13" s="6" t="s">
        <v>627</v>
      </c>
      <c r="F13" s="6"/>
      <c r="G13" s="6"/>
      <c r="H13" s="6"/>
      <c r="I13" s="6"/>
    </row>
    <row r="14" spans="1:9" x14ac:dyDescent="0.25">
      <c r="A14" s="5">
        <v>45732</v>
      </c>
      <c r="B14" s="6" t="s">
        <v>631</v>
      </c>
      <c r="C14" s="6" t="s">
        <v>677</v>
      </c>
      <c r="D14" s="6">
        <v>50</v>
      </c>
      <c r="E14" s="6" t="s">
        <v>630</v>
      </c>
      <c r="F14" s="6"/>
      <c r="G14" s="6"/>
      <c r="H14" s="6"/>
      <c r="I14" s="6"/>
    </row>
    <row r="15" spans="1:9" x14ac:dyDescent="0.25">
      <c r="A15" s="5">
        <v>45712</v>
      </c>
      <c r="B15" s="6" t="s">
        <v>631</v>
      </c>
      <c r="C15" s="6" t="s">
        <v>657</v>
      </c>
      <c r="D15" s="6">
        <v>40</v>
      </c>
      <c r="E15" s="6" t="s">
        <v>11</v>
      </c>
      <c r="F15" s="6"/>
      <c r="G15" s="6"/>
      <c r="H15" s="6"/>
      <c r="I15" s="6"/>
    </row>
    <row r="16" spans="1:9" x14ac:dyDescent="0.25">
      <c r="A16" s="5">
        <v>45727</v>
      </c>
      <c r="B16" s="6" t="s">
        <v>631</v>
      </c>
      <c r="C16" s="6" t="s">
        <v>672</v>
      </c>
      <c r="D16" s="6">
        <v>40</v>
      </c>
      <c r="E16" s="6" t="s">
        <v>630</v>
      </c>
      <c r="F16" s="6"/>
      <c r="G16" s="6"/>
      <c r="H16" s="6"/>
      <c r="I16" s="6"/>
    </row>
    <row r="17" spans="1:9" x14ac:dyDescent="0.25">
      <c r="A17" s="5">
        <v>45742</v>
      </c>
      <c r="B17" s="6" t="s">
        <v>631</v>
      </c>
      <c r="C17" s="6" t="s">
        <v>687</v>
      </c>
      <c r="D17" s="6">
        <v>30</v>
      </c>
      <c r="E17" s="6" t="s">
        <v>630</v>
      </c>
      <c r="F17" s="6"/>
      <c r="G17" s="6"/>
      <c r="H17" s="6"/>
      <c r="I17" s="6"/>
    </row>
    <row r="18" spans="1:9" x14ac:dyDescent="0.25">
      <c r="A18" s="5">
        <v>45719</v>
      </c>
      <c r="B18" s="6" t="s">
        <v>631</v>
      </c>
      <c r="C18" s="6" t="s">
        <v>664</v>
      </c>
      <c r="D18" s="6">
        <v>25</v>
      </c>
      <c r="E18" s="6" t="s">
        <v>627</v>
      </c>
      <c r="F18" s="6"/>
      <c r="G18" s="6"/>
      <c r="H18" s="6"/>
      <c r="I18" s="6"/>
    </row>
    <row r="19" spans="1:9" x14ac:dyDescent="0.25">
      <c r="A19" s="5">
        <v>45691</v>
      </c>
      <c r="B19" s="6" t="s">
        <v>631</v>
      </c>
      <c r="C19" s="6" t="s">
        <v>632</v>
      </c>
      <c r="D19" s="6">
        <v>15</v>
      </c>
      <c r="E19" s="6" t="s">
        <v>11</v>
      </c>
      <c r="F19" s="6"/>
      <c r="G19" s="6"/>
      <c r="H19" s="6"/>
      <c r="I19" s="6" t="s">
        <v>630</v>
      </c>
    </row>
    <row r="20" spans="1:9" x14ac:dyDescent="0.25">
      <c r="A20" s="5">
        <v>45691</v>
      </c>
      <c r="B20" s="6" t="s">
        <v>631</v>
      </c>
      <c r="C20" s="6" t="s">
        <v>632</v>
      </c>
      <c r="D20" s="6">
        <v>15</v>
      </c>
      <c r="E20" s="6" t="s">
        <v>11</v>
      </c>
      <c r="F20" s="6"/>
      <c r="G20" s="6"/>
      <c r="H20" s="6"/>
      <c r="I20" s="6"/>
    </row>
    <row r="21" spans="1:9" x14ac:dyDescent="0.25">
      <c r="A21" s="5">
        <v>45696</v>
      </c>
      <c r="B21" s="6" t="s">
        <v>631</v>
      </c>
      <c r="C21" s="6" t="s">
        <v>639</v>
      </c>
      <c r="D21" s="6">
        <v>10.99</v>
      </c>
      <c r="E21" s="6" t="s">
        <v>11</v>
      </c>
      <c r="F21" s="6"/>
      <c r="G21" s="6"/>
      <c r="H21" s="6"/>
      <c r="I21" s="6"/>
    </row>
    <row r="22" spans="1:9" x14ac:dyDescent="0.25">
      <c r="A22" s="5">
        <v>45696</v>
      </c>
      <c r="B22" s="6" t="s">
        <v>631</v>
      </c>
      <c r="C22" s="6" t="s">
        <v>639</v>
      </c>
      <c r="D22" s="6">
        <v>10.99</v>
      </c>
      <c r="E22" s="6" t="s">
        <v>11</v>
      </c>
      <c r="F22" s="6"/>
      <c r="G22" s="6"/>
      <c r="H22" s="6"/>
      <c r="I22" s="6"/>
    </row>
    <row r="23" spans="1:9" x14ac:dyDescent="0.25">
      <c r="A23" s="5">
        <v>45714</v>
      </c>
      <c r="B23" s="6" t="s">
        <v>625</v>
      </c>
      <c r="C23" s="6" t="s">
        <v>659</v>
      </c>
      <c r="D23" s="6">
        <v>30</v>
      </c>
      <c r="E23" s="6" t="s">
        <v>630</v>
      </c>
      <c r="F23" s="6"/>
      <c r="G23" s="6"/>
      <c r="H23" s="6"/>
      <c r="I23" s="6"/>
    </row>
    <row r="24" spans="1:9" x14ac:dyDescent="0.25">
      <c r="A24" s="5">
        <v>45736</v>
      </c>
      <c r="B24" s="6" t="s">
        <v>625</v>
      </c>
      <c r="C24" s="6" t="s">
        <v>681</v>
      </c>
      <c r="D24" s="6">
        <v>25</v>
      </c>
      <c r="E24" s="6" t="s">
        <v>627</v>
      </c>
      <c r="F24" s="6"/>
      <c r="G24" s="6"/>
      <c r="H24" s="6"/>
      <c r="I24" s="6"/>
    </row>
    <row r="25" spans="1:9" x14ac:dyDescent="0.25">
      <c r="A25" s="5">
        <v>45705</v>
      </c>
      <c r="B25" s="6" t="s">
        <v>625</v>
      </c>
      <c r="C25" s="6" t="s">
        <v>650</v>
      </c>
      <c r="D25" s="6">
        <v>22.8</v>
      </c>
      <c r="E25" s="6" t="s">
        <v>630</v>
      </c>
      <c r="F25" s="6"/>
      <c r="G25" s="6"/>
      <c r="H25" s="6"/>
      <c r="I25" s="6"/>
    </row>
    <row r="26" spans="1:9" x14ac:dyDescent="0.25">
      <c r="A26" s="5">
        <v>45689</v>
      </c>
      <c r="B26" s="6" t="s">
        <v>625</v>
      </c>
      <c r="C26" s="6" t="s">
        <v>626</v>
      </c>
      <c r="D26" s="6">
        <v>20.5</v>
      </c>
      <c r="E26" s="6" t="s">
        <v>627</v>
      </c>
      <c r="F26" s="5">
        <v>45992</v>
      </c>
      <c r="G26" s="6" t="s">
        <v>694</v>
      </c>
      <c r="H26" s="6">
        <v>44</v>
      </c>
      <c r="I26" s="6" t="s">
        <v>11</v>
      </c>
    </row>
    <row r="27" spans="1:9" x14ac:dyDescent="0.25">
      <c r="A27" s="5">
        <v>45689</v>
      </c>
      <c r="B27" s="6" t="s">
        <v>625</v>
      </c>
      <c r="C27" s="6" t="s">
        <v>626</v>
      </c>
      <c r="D27" s="6">
        <v>20.5</v>
      </c>
      <c r="E27" s="6" t="s">
        <v>627</v>
      </c>
      <c r="F27" s="6"/>
      <c r="G27" s="6"/>
      <c r="H27" s="6"/>
      <c r="I27" s="6"/>
    </row>
    <row r="28" spans="1:9" x14ac:dyDescent="0.25">
      <c r="A28" s="5">
        <v>45733</v>
      </c>
      <c r="B28" s="6" t="s">
        <v>625</v>
      </c>
      <c r="C28" s="6" t="s">
        <v>678</v>
      </c>
      <c r="D28" s="6">
        <v>20</v>
      </c>
      <c r="E28" s="6" t="s">
        <v>11</v>
      </c>
      <c r="F28" s="6"/>
      <c r="G28" s="6"/>
      <c r="H28" s="6"/>
      <c r="I28" s="6"/>
    </row>
    <row r="29" spans="1:9" x14ac:dyDescent="0.25">
      <c r="A29" s="5">
        <v>45709</v>
      </c>
      <c r="B29" s="6" t="s">
        <v>625</v>
      </c>
      <c r="C29" s="6" t="s">
        <v>654</v>
      </c>
      <c r="D29" s="6">
        <v>18.5</v>
      </c>
      <c r="E29" s="6" t="s">
        <v>630</v>
      </c>
      <c r="F29" s="6"/>
      <c r="G29" s="6"/>
      <c r="H29" s="6"/>
      <c r="I29" s="6"/>
    </row>
    <row r="30" spans="1:9" x14ac:dyDescent="0.25">
      <c r="A30" s="5">
        <v>45692</v>
      </c>
      <c r="B30" s="6" t="s">
        <v>625</v>
      </c>
      <c r="C30" s="6" t="s">
        <v>633</v>
      </c>
      <c r="D30" s="6">
        <v>18.3</v>
      </c>
      <c r="E30" s="6" t="s">
        <v>11</v>
      </c>
      <c r="F30" s="6"/>
      <c r="G30" s="6"/>
      <c r="H30" s="6"/>
      <c r="I30" s="6"/>
    </row>
    <row r="31" spans="1:9" x14ac:dyDescent="0.25">
      <c r="A31" s="5">
        <v>45692</v>
      </c>
      <c r="B31" s="6" t="s">
        <v>625</v>
      </c>
      <c r="C31" s="6" t="s">
        <v>633</v>
      </c>
      <c r="D31" s="6">
        <v>18.3</v>
      </c>
      <c r="E31" s="6" t="s">
        <v>11</v>
      </c>
      <c r="F31" s="6"/>
      <c r="G31" s="6"/>
      <c r="H31" s="6"/>
      <c r="I31" s="6"/>
    </row>
    <row r="32" spans="1:9" x14ac:dyDescent="0.25">
      <c r="A32" s="5">
        <v>45717</v>
      </c>
      <c r="B32" s="6" t="s">
        <v>625</v>
      </c>
      <c r="C32" s="6" t="s">
        <v>662</v>
      </c>
      <c r="D32" s="6">
        <v>15</v>
      </c>
      <c r="E32" s="6" t="s">
        <v>630</v>
      </c>
      <c r="F32" s="6"/>
      <c r="G32" s="6"/>
      <c r="H32" s="6"/>
      <c r="I32" s="6"/>
    </row>
    <row r="33" spans="1:13" x14ac:dyDescent="0.25">
      <c r="A33" s="5">
        <v>45740</v>
      </c>
      <c r="B33" s="6" t="s">
        <v>625</v>
      </c>
      <c r="C33" s="6" t="s">
        <v>685</v>
      </c>
      <c r="D33" s="6">
        <v>15</v>
      </c>
      <c r="E33" s="6" t="s">
        <v>630</v>
      </c>
      <c r="F33" s="6"/>
      <c r="G33" s="6"/>
      <c r="H33" s="6"/>
      <c r="I33" s="6"/>
    </row>
    <row r="34" spans="1:13" x14ac:dyDescent="0.25">
      <c r="A34" s="5">
        <v>45694</v>
      </c>
      <c r="B34" s="6" t="s">
        <v>625</v>
      </c>
      <c r="C34" s="6" t="s">
        <v>636</v>
      </c>
      <c r="D34" s="6">
        <v>12.8</v>
      </c>
      <c r="E34" s="6" t="s">
        <v>630</v>
      </c>
      <c r="F34" s="6"/>
      <c r="G34" s="6"/>
      <c r="H34" s="6"/>
      <c r="I34" s="6"/>
    </row>
    <row r="35" spans="1:13" x14ac:dyDescent="0.25">
      <c r="A35" s="5">
        <v>45694</v>
      </c>
      <c r="B35" s="6" t="s">
        <v>625</v>
      </c>
      <c r="C35" s="6" t="s">
        <v>636</v>
      </c>
      <c r="D35" s="6">
        <v>12.8</v>
      </c>
      <c r="E35" s="6" t="s">
        <v>630</v>
      </c>
      <c r="F35" s="6"/>
      <c r="G35" s="6"/>
      <c r="H35" s="6"/>
      <c r="I35" s="6"/>
    </row>
    <row r="36" spans="1:13" x14ac:dyDescent="0.25">
      <c r="A36" s="5">
        <v>45726</v>
      </c>
      <c r="B36" s="6" t="s">
        <v>625</v>
      </c>
      <c r="C36" s="6" t="s">
        <v>671</v>
      </c>
      <c r="D36" s="6">
        <v>12.5</v>
      </c>
      <c r="E36" s="6" t="s">
        <v>627</v>
      </c>
      <c r="F36" s="6"/>
      <c r="G36" s="6"/>
      <c r="H36" s="6"/>
      <c r="I36" s="6"/>
    </row>
    <row r="37" spans="1:13" x14ac:dyDescent="0.25">
      <c r="A37" s="5">
        <v>45702</v>
      </c>
      <c r="B37" s="6" t="s">
        <v>625</v>
      </c>
      <c r="C37" s="6" t="s">
        <v>647</v>
      </c>
      <c r="D37" s="6">
        <v>12</v>
      </c>
      <c r="E37" s="6" t="s">
        <v>627</v>
      </c>
      <c r="F37" s="6"/>
      <c r="G37" s="6"/>
      <c r="H37" s="6"/>
      <c r="I37" s="6"/>
    </row>
    <row r="38" spans="1:13" x14ac:dyDescent="0.25">
      <c r="A38" s="5">
        <v>45746</v>
      </c>
      <c r="B38" s="6" t="s">
        <v>625</v>
      </c>
      <c r="C38" s="6" t="s">
        <v>691</v>
      </c>
      <c r="D38" s="6">
        <v>10</v>
      </c>
      <c r="E38" s="6" t="s">
        <v>11</v>
      </c>
      <c r="F38" s="6"/>
      <c r="G38" s="6"/>
      <c r="H38" s="6"/>
      <c r="I38" s="6"/>
      <c r="M38">
        <v>10</v>
      </c>
    </row>
    <row r="39" spans="1:13" x14ac:dyDescent="0.25">
      <c r="A39" s="5">
        <v>45724</v>
      </c>
      <c r="B39" s="6" t="s">
        <v>625</v>
      </c>
      <c r="C39" s="6" t="s">
        <v>669</v>
      </c>
      <c r="D39" s="6">
        <v>9</v>
      </c>
      <c r="E39" s="6" t="s">
        <v>11</v>
      </c>
      <c r="F39" s="6"/>
      <c r="G39" s="6"/>
      <c r="H39" s="6"/>
      <c r="I39" s="6"/>
      <c r="M39">
        <v>20</v>
      </c>
    </row>
    <row r="40" spans="1:13" x14ac:dyDescent="0.25">
      <c r="A40" s="5">
        <v>45725</v>
      </c>
      <c r="B40" s="6" t="s">
        <v>644</v>
      </c>
      <c r="C40" s="6" t="s">
        <v>670</v>
      </c>
      <c r="D40" s="6">
        <v>100</v>
      </c>
      <c r="E40" s="6" t="s">
        <v>630</v>
      </c>
      <c r="F40" s="6"/>
      <c r="G40" s="6"/>
      <c r="H40" s="6"/>
      <c r="I40" s="6"/>
      <c r="M40">
        <v>30</v>
      </c>
    </row>
    <row r="41" spans="1:13" x14ac:dyDescent="0.25">
      <c r="A41" s="5">
        <v>45739</v>
      </c>
      <c r="B41" s="6" t="s">
        <v>644</v>
      </c>
      <c r="C41" s="6" t="s">
        <v>684</v>
      </c>
      <c r="D41" s="6">
        <v>50</v>
      </c>
      <c r="E41" s="6" t="s">
        <v>627</v>
      </c>
      <c r="F41" s="6"/>
      <c r="G41" s="6"/>
      <c r="H41" s="6"/>
      <c r="I41" s="6"/>
      <c r="M41">
        <v>40</v>
      </c>
    </row>
    <row r="42" spans="1:13" x14ac:dyDescent="0.25">
      <c r="A42" s="5">
        <v>45700</v>
      </c>
      <c r="B42" s="6" t="s">
        <v>644</v>
      </c>
      <c r="C42" s="6" t="s">
        <v>645</v>
      </c>
      <c r="D42" s="6">
        <v>40</v>
      </c>
      <c r="E42" s="6" t="s">
        <v>630</v>
      </c>
      <c r="F42" s="6"/>
      <c r="G42" s="6"/>
      <c r="H42" s="6"/>
      <c r="I42" s="6"/>
      <c r="M42">
        <v>50</v>
      </c>
    </row>
    <row r="43" spans="1:13" x14ac:dyDescent="0.25">
      <c r="A43" s="5">
        <v>45715</v>
      </c>
      <c r="B43" s="6" t="s">
        <v>644</v>
      </c>
      <c r="C43" s="6" t="s">
        <v>660</v>
      </c>
      <c r="D43" s="6">
        <v>20</v>
      </c>
      <c r="E43" s="6" t="s">
        <v>627</v>
      </c>
      <c r="F43" s="6"/>
      <c r="G43" s="6"/>
      <c r="H43" s="6"/>
      <c r="I43" s="6"/>
      <c r="M43">
        <v>60</v>
      </c>
    </row>
    <row r="44" spans="1:13" x14ac:dyDescent="0.25">
      <c r="A44" s="5">
        <v>45707</v>
      </c>
      <c r="B44" s="6" t="s">
        <v>644</v>
      </c>
      <c r="C44" s="6" t="s">
        <v>652</v>
      </c>
      <c r="D44" s="6">
        <v>15</v>
      </c>
      <c r="E44" s="6" t="s">
        <v>11</v>
      </c>
      <c r="F44" s="6"/>
      <c r="G44" s="6"/>
      <c r="H44" s="6"/>
      <c r="I44" s="6"/>
      <c r="M44">
        <v>70</v>
      </c>
    </row>
    <row r="45" spans="1:13" x14ac:dyDescent="0.25">
      <c r="A45" s="5">
        <v>45713</v>
      </c>
      <c r="B45" s="6" t="s">
        <v>642</v>
      </c>
      <c r="C45" s="6" t="s">
        <v>658</v>
      </c>
      <c r="D45" s="6">
        <v>200</v>
      </c>
      <c r="E45" s="6" t="s">
        <v>627</v>
      </c>
      <c r="F45" s="6"/>
      <c r="G45" s="6"/>
      <c r="H45" s="6"/>
      <c r="I45" s="6"/>
      <c r="M45">
        <v>80</v>
      </c>
    </row>
    <row r="46" spans="1:13" x14ac:dyDescent="0.25">
      <c r="A46" s="5">
        <v>45744</v>
      </c>
      <c r="B46" s="6" t="s">
        <v>642</v>
      </c>
      <c r="C46" s="6" t="s">
        <v>689</v>
      </c>
      <c r="D46" s="6">
        <v>150</v>
      </c>
      <c r="E46" s="6" t="s">
        <v>630</v>
      </c>
      <c r="F46" s="6"/>
      <c r="G46" s="6"/>
      <c r="H46" s="6"/>
      <c r="I46" s="6"/>
      <c r="M46">
        <v>90</v>
      </c>
    </row>
    <row r="47" spans="1:13" x14ac:dyDescent="0.25">
      <c r="A47" s="5">
        <v>45737</v>
      </c>
      <c r="B47" s="6" t="s">
        <v>642</v>
      </c>
      <c r="C47" s="6" t="s">
        <v>682</v>
      </c>
      <c r="D47" s="6">
        <v>120</v>
      </c>
      <c r="E47" s="6" t="s">
        <v>630</v>
      </c>
      <c r="F47" s="6"/>
      <c r="G47" s="6"/>
      <c r="H47" s="6"/>
      <c r="I47" s="6"/>
      <c r="M47">
        <v>100</v>
      </c>
    </row>
    <row r="48" spans="1:13" x14ac:dyDescent="0.25">
      <c r="A48" s="5">
        <v>45699</v>
      </c>
      <c r="B48" s="6" t="s">
        <v>642</v>
      </c>
      <c r="C48" s="6" t="s">
        <v>643</v>
      </c>
      <c r="D48" s="6">
        <v>85</v>
      </c>
      <c r="E48" s="6" t="s">
        <v>627</v>
      </c>
      <c r="F48" s="6"/>
      <c r="G48" s="6"/>
      <c r="H48" s="6"/>
      <c r="I48" s="6"/>
    </row>
    <row r="49" spans="1:9" x14ac:dyDescent="0.25">
      <c r="A49" s="5">
        <v>45722</v>
      </c>
      <c r="B49" s="6" t="s">
        <v>642</v>
      </c>
      <c r="C49" s="6" t="s">
        <v>667</v>
      </c>
      <c r="D49" s="6">
        <v>60</v>
      </c>
      <c r="E49" s="6" t="s">
        <v>627</v>
      </c>
      <c r="F49" s="6"/>
      <c r="G49" s="6"/>
      <c r="H49" s="6"/>
      <c r="I49" s="6"/>
    </row>
    <row r="50" spans="1:9" x14ac:dyDescent="0.25">
      <c r="A50" s="5">
        <v>45729</v>
      </c>
      <c r="B50" s="6" t="s">
        <v>642</v>
      </c>
      <c r="C50" s="6" t="s">
        <v>674</v>
      </c>
      <c r="D50" s="6">
        <v>45</v>
      </c>
      <c r="E50" s="6" t="s">
        <v>627</v>
      </c>
      <c r="F50" s="6"/>
      <c r="G50" s="6"/>
      <c r="H50" s="6"/>
      <c r="I50" s="6"/>
    </row>
    <row r="51" spans="1:9" x14ac:dyDescent="0.25">
      <c r="A51" s="5">
        <v>45735</v>
      </c>
      <c r="B51" s="6" t="s">
        <v>637</v>
      </c>
      <c r="C51" s="6" t="s">
        <v>680</v>
      </c>
      <c r="D51" s="6">
        <v>80</v>
      </c>
      <c r="E51" s="6" t="s">
        <v>630</v>
      </c>
      <c r="F51" s="6"/>
      <c r="G51" s="6"/>
      <c r="H51" s="6"/>
      <c r="I51" s="6"/>
    </row>
    <row r="52" spans="1:9" x14ac:dyDescent="0.25">
      <c r="A52" s="5">
        <v>45743</v>
      </c>
      <c r="B52" s="6" t="s">
        <v>637</v>
      </c>
      <c r="C52" s="6" t="s">
        <v>688</v>
      </c>
      <c r="D52" s="6">
        <v>55</v>
      </c>
      <c r="E52" s="6" t="s">
        <v>627</v>
      </c>
      <c r="F52" s="6"/>
      <c r="G52" s="6"/>
      <c r="H52" s="6"/>
      <c r="I52" s="6"/>
    </row>
    <row r="53" spans="1:9" x14ac:dyDescent="0.25">
      <c r="A53" s="5">
        <v>45695</v>
      </c>
      <c r="B53" s="6" t="s">
        <v>637</v>
      </c>
      <c r="C53" s="6" t="s">
        <v>638</v>
      </c>
      <c r="D53" s="6">
        <v>30</v>
      </c>
      <c r="E53" s="6" t="s">
        <v>630</v>
      </c>
      <c r="F53" s="6"/>
      <c r="G53" s="6"/>
      <c r="H53" s="6"/>
      <c r="I53" s="6"/>
    </row>
    <row r="54" spans="1:9" x14ac:dyDescent="0.25">
      <c r="A54" s="5">
        <v>45695</v>
      </c>
      <c r="B54" s="6" t="s">
        <v>637</v>
      </c>
      <c r="C54" s="6" t="s">
        <v>638</v>
      </c>
      <c r="D54" s="6">
        <v>30</v>
      </c>
      <c r="E54" s="6" t="s">
        <v>630</v>
      </c>
      <c r="F54" s="6"/>
      <c r="G54" s="6"/>
      <c r="H54" s="6"/>
      <c r="I54" s="6"/>
    </row>
    <row r="55" spans="1:9" x14ac:dyDescent="0.25">
      <c r="A55" s="5">
        <v>45701</v>
      </c>
      <c r="B55" s="6" t="s">
        <v>637</v>
      </c>
      <c r="C55" s="6" t="s">
        <v>646</v>
      </c>
      <c r="D55" s="6">
        <v>20</v>
      </c>
      <c r="E55" s="6" t="s">
        <v>11</v>
      </c>
      <c r="F55" s="6"/>
      <c r="G55" s="6"/>
      <c r="H55" s="6"/>
      <c r="I55" s="6"/>
    </row>
    <row r="56" spans="1:9" x14ac:dyDescent="0.25">
      <c r="A56" s="5">
        <v>45728</v>
      </c>
      <c r="B56" s="6" t="s">
        <v>637</v>
      </c>
      <c r="C56" s="6" t="s">
        <v>673</v>
      </c>
      <c r="D56" s="6">
        <v>18</v>
      </c>
      <c r="E56" s="6" t="s">
        <v>11</v>
      </c>
      <c r="F56" s="6"/>
      <c r="G56" s="6"/>
      <c r="H56" s="6"/>
      <c r="I56" s="6"/>
    </row>
    <row r="57" spans="1:9" x14ac:dyDescent="0.25">
      <c r="A57" s="5">
        <v>45721</v>
      </c>
      <c r="B57" s="6" t="s">
        <v>637</v>
      </c>
      <c r="C57" s="6" t="s">
        <v>666</v>
      </c>
      <c r="D57" s="6">
        <v>8</v>
      </c>
      <c r="E57" s="6" t="s">
        <v>11</v>
      </c>
      <c r="F57" s="6"/>
      <c r="G57" s="6"/>
      <c r="H57" s="6"/>
      <c r="I57" s="6"/>
    </row>
    <row r="58" spans="1:9" x14ac:dyDescent="0.25">
      <c r="A58" s="5">
        <v>45708</v>
      </c>
      <c r="B58" s="6" t="s">
        <v>637</v>
      </c>
      <c r="C58" s="6" t="s">
        <v>653</v>
      </c>
      <c r="D58" s="6">
        <v>5</v>
      </c>
      <c r="E58" s="6" t="s">
        <v>11</v>
      </c>
      <c r="F58" s="6"/>
      <c r="G58" s="6"/>
      <c r="H58" s="6"/>
      <c r="I58" s="6"/>
    </row>
    <row r="59" spans="1:9" x14ac:dyDescent="0.25">
      <c r="A59" s="5">
        <v>45716</v>
      </c>
      <c r="B59" s="6" t="s">
        <v>637</v>
      </c>
      <c r="C59" s="6" t="s">
        <v>661</v>
      </c>
      <c r="D59" s="6">
        <v>2.5</v>
      </c>
      <c r="E59" s="6" t="s">
        <v>11</v>
      </c>
      <c r="F59" s="6"/>
      <c r="G59" s="6"/>
      <c r="H59" s="6"/>
      <c r="I59" s="6"/>
    </row>
    <row r="60" spans="1:9" x14ac:dyDescent="0.25">
      <c r="A60" s="5">
        <v>45745</v>
      </c>
      <c r="B60" s="6" t="s">
        <v>628</v>
      </c>
      <c r="C60" s="6" t="s">
        <v>690</v>
      </c>
      <c r="D60" s="6">
        <v>80</v>
      </c>
      <c r="E60" s="6" t="s">
        <v>627</v>
      </c>
      <c r="F60" s="6"/>
      <c r="G60" s="6"/>
      <c r="H60" s="6"/>
      <c r="I60" s="6"/>
    </row>
    <row r="61" spans="1:9" x14ac:dyDescent="0.25">
      <c r="A61" s="5">
        <v>45690</v>
      </c>
      <c r="B61" s="6" t="s">
        <v>628</v>
      </c>
      <c r="C61" s="6" t="s">
        <v>629</v>
      </c>
      <c r="D61" s="6">
        <v>75</v>
      </c>
      <c r="E61" s="6" t="s">
        <v>630</v>
      </c>
      <c r="F61" s="6"/>
      <c r="G61" s="6"/>
      <c r="H61" s="6"/>
      <c r="I61" s="6" t="s">
        <v>9</v>
      </c>
    </row>
    <row r="62" spans="1:9" x14ac:dyDescent="0.25">
      <c r="A62" s="5">
        <v>45690</v>
      </c>
      <c r="B62" s="6" t="s">
        <v>628</v>
      </c>
      <c r="C62" s="6" t="s">
        <v>629</v>
      </c>
      <c r="D62" s="6">
        <v>75</v>
      </c>
      <c r="E62" s="6" t="s">
        <v>630</v>
      </c>
      <c r="F62" s="6"/>
      <c r="G62" s="6"/>
      <c r="H62" s="6"/>
      <c r="I62" s="6"/>
    </row>
    <row r="63" spans="1:9" x14ac:dyDescent="0.25">
      <c r="A63" s="5">
        <v>45697</v>
      </c>
      <c r="B63" s="6" t="s">
        <v>628</v>
      </c>
      <c r="C63" s="6" t="s">
        <v>640</v>
      </c>
      <c r="D63" s="6">
        <v>60</v>
      </c>
      <c r="E63" s="6" t="s">
        <v>627</v>
      </c>
      <c r="F63" s="6"/>
      <c r="G63" s="6"/>
      <c r="H63" s="6"/>
      <c r="I63" s="6"/>
    </row>
    <row r="64" spans="1:9" x14ac:dyDescent="0.25">
      <c r="A64" s="5">
        <v>45697</v>
      </c>
      <c r="B64" s="6" t="s">
        <v>628</v>
      </c>
      <c r="C64" s="6" t="s">
        <v>640</v>
      </c>
      <c r="D64" s="6">
        <v>60</v>
      </c>
      <c r="E64" s="6" t="s">
        <v>627</v>
      </c>
      <c r="F64" s="6"/>
      <c r="G64" s="6"/>
      <c r="H64" s="6"/>
      <c r="I64" s="6"/>
    </row>
    <row r="65" spans="1:9" x14ac:dyDescent="0.25">
      <c r="A65" s="5">
        <v>45731</v>
      </c>
      <c r="B65" s="6" t="s">
        <v>628</v>
      </c>
      <c r="C65" s="6" t="s">
        <v>676</v>
      </c>
      <c r="D65" s="6">
        <v>60</v>
      </c>
      <c r="E65" s="6" t="s">
        <v>627</v>
      </c>
      <c r="F65" s="6"/>
      <c r="G65" s="6"/>
      <c r="H65" s="6"/>
      <c r="I65" s="6"/>
    </row>
    <row r="66" spans="1:9" x14ac:dyDescent="0.25">
      <c r="A66" s="5">
        <v>45711</v>
      </c>
      <c r="B66" s="6" t="s">
        <v>628</v>
      </c>
      <c r="C66" s="6" t="s">
        <v>656</v>
      </c>
      <c r="D66" s="6">
        <v>50</v>
      </c>
      <c r="E66" s="6" t="s">
        <v>630</v>
      </c>
      <c r="F66" s="6"/>
      <c r="G66" s="6"/>
      <c r="H66" s="6"/>
      <c r="I66" s="6"/>
    </row>
    <row r="67" spans="1:9" x14ac:dyDescent="0.25">
      <c r="A67" s="5">
        <v>45720</v>
      </c>
      <c r="B67" s="6" t="s">
        <v>628</v>
      </c>
      <c r="C67" s="6" t="s">
        <v>665</v>
      </c>
      <c r="D67" s="6">
        <v>40</v>
      </c>
      <c r="E67" s="6" t="s">
        <v>630</v>
      </c>
      <c r="F67" s="6"/>
      <c r="G67" s="6"/>
      <c r="H67" s="6"/>
      <c r="I67" s="6"/>
    </row>
    <row r="68" spans="1:9" x14ac:dyDescent="0.25">
      <c r="A68" s="5">
        <v>45738</v>
      </c>
      <c r="B68" s="6" t="s">
        <v>628</v>
      </c>
      <c r="C68" s="6" t="s">
        <v>683</v>
      </c>
      <c r="D68" s="6">
        <v>40</v>
      </c>
      <c r="E68" s="6" t="s">
        <v>11</v>
      </c>
      <c r="F68" s="6"/>
      <c r="G68" s="6"/>
      <c r="H68" s="6"/>
      <c r="I68" s="6"/>
    </row>
    <row r="69" spans="1:9" x14ac:dyDescent="0.25">
      <c r="A69" s="5">
        <v>45704</v>
      </c>
      <c r="B69" s="6" t="s">
        <v>628</v>
      </c>
      <c r="C69" s="6" t="s">
        <v>649</v>
      </c>
      <c r="D69" s="6">
        <v>25.5</v>
      </c>
      <c r="E69" s="6" t="s">
        <v>627</v>
      </c>
      <c r="F69" s="6"/>
      <c r="G69" s="6"/>
      <c r="H69" s="6"/>
      <c r="I69" s="6"/>
    </row>
  </sheetData>
  <conditionalFormatting sqref="B1:B1048576">
    <cfRule type="containsText" dxfId="11" priority="8" operator="containsText" text="Dining">
      <formula>NOT(ISERROR(SEARCH("Dining",B1)))</formula>
    </cfRule>
  </conditionalFormatting>
  <conditionalFormatting sqref="D1:D1048576">
    <cfRule type="iconSet" priority="6">
      <iconSet iconSet="3Arrows">
        <cfvo type="percent" val="0"/>
        <cfvo type="percent" val="33"/>
        <cfvo type="percent" val="67"/>
      </iconSet>
    </cfRule>
    <cfRule type="dataBar" priority="7">
      <dataBar>
        <cfvo type="min"/>
        <cfvo type="max"/>
        <color rgb="FFD6007B"/>
      </dataBar>
      <extLst>
        <ext xmlns:x14="http://schemas.microsoft.com/office/spreadsheetml/2009/9/main" uri="{B025F937-C7B1-47D3-B67F-A62EFF666E3E}">
          <x14:id>{4F8F7673-E097-4E4D-9863-1A584927CDCF}</x14:id>
        </ext>
      </extLst>
    </cfRule>
  </conditionalFormatting>
  <conditionalFormatting sqref="M38:M51">
    <cfRule type="iconSet" priority="3">
      <iconSet iconSet="3Arrows">
        <cfvo type="percent" val="0"/>
        <cfvo type="percent" val="33"/>
        <cfvo type="percent" val="67"/>
      </iconSet>
    </cfRule>
    <cfRule type="dataBar" priority="4">
      <dataBar>
        <cfvo type="min"/>
        <cfvo type="max"/>
        <color rgb="FF008AEF"/>
      </dataBar>
      <extLst>
        <ext xmlns:x14="http://schemas.microsoft.com/office/spreadsheetml/2009/9/main" uri="{B025F937-C7B1-47D3-B67F-A62EFF666E3E}">
          <x14:id>{013321E7-7085-4FB6-B0A5-0703BFB41A7D}</x14:id>
        </ext>
      </extLst>
    </cfRule>
    <cfRule type="colorScale" priority="5">
      <colorScale>
        <cfvo type="min"/>
        <cfvo type="max"/>
        <color rgb="FF63BE7B"/>
        <color rgb="FFFFEF9C"/>
      </colorScale>
    </cfRule>
  </conditionalFormatting>
  <conditionalFormatting sqref="E2:E69">
    <cfRule type="colorScale" priority="1">
      <colorScale>
        <cfvo type="min"/>
        <cfvo type="max"/>
        <color rgb="FFFFEF9C"/>
        <color rgb="FF63BE7B"/>
      </colorScale>
    </cfRule>
    <cfRule type="dataBar" priority="2">
      <dataBar>
        <cfvo type="min"/>
        <cfvo type="max"/>
        <color rgb="FF63C384"/>
      </dataBar>
      <extLst>
        <ext xmlns:x14="http://schemas.microsoft.com/office/spreadsheetml/2009/9/main" uri="{B025F937-C7B1-47D3-B67F-A62EFF666E3E}">
          <x14:id>{E6A469A4-A03C-4D90-A0B0-66157B1A4816}</x14:id>
        </ext>
      </extLst>
    </cfRule>
  </conditionalFormatting>
  <dataValidations count="4">
    <dataValidation type="date" allowBlank="1" showInputMessage="1" showErrorMessage="1" sqref="F1:F1048576" xr:uid="{509C48FA-7041-474C-9643-D137C19722A7}">
      <formula1>45658</formula1>
      <formula2>46022</formula2>
    </dataValidation>
    <dataValidation type="textLength" allowBlank="1" showInputMessage="1" showErrorMessage="1" sqref="G1:G1048576" xr:uid="{BB0CEAE9-704C-4F31-ADF3-0ABB8423F0CA}">
      <formula1>2</formula1>
      <formula2>20</formula2>
    </dataValidation>
    <dataValidation type="whole" allowBlank="1" showInputMessage="1" showErrorMessage="1" sqref="H1:H1048576" xr:uid="{953540E3-6DE0-45F3-AE45-7ADD0BDBC9D6}">
      <formula1>10</formula1>
      <formula2>50000</formula2>
    </dataValidation>
    <dataValidation type="list" allowBlank="1" showInputMessage="1" showErrorMessage="1" sqref="I1:I1048576" xr:uid="{E8A48714-7C70-42DF-8424-AB299EB80A33}">
      <formula1>"Credit Cart,Debit Card,Cash,UPI"</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F8F7673-E097-4E4D-9863-1A584927CDCF}">
            <x14:dataBar minLength="0" maxLength="100" border="1" negativeBarBorderColorSameAsPositive="0">
              <x14:cfvo type="autoMin"/>
              <x14:cfvo type="autoMax"/>
              <x14:borderColor rgb="FFD6007B"/>
              <x14:negativeFillColor rgb="FFFF0000"/>
              <x14:negativeBorderColor rgb="FFFF0000"/>
              <x14:axisColor rgb="FF000000"/>
            </x14:dataBar>
          </x14:cfRule>
          <xm:sqref>D1:D1048576</xm:sqref>
        </x14:conditionalFormatting>
        <x14:conditionalFormatting xmlns:xm="http://schemas.microsoft.com/office/excel/2006/main">
          <x14:cfRule type="dataBar" id="{013321E7-7085-4FB6-B0A5-0703BFB41A7D}">
            <x14:dataBar minLength="0" maxLength="100" border="1" negativeBarBorderColorSameAsPositive="0">
              <x14:cfvo type="autoMin"/>
              <x14:cfvo type="autoMax"/>
              <x14:borderColor rgb="FF008AEF"/>
              <x14:negativeFillColor rgb="FFFF0000"/>
              <x14:negativeBorderColor rgb="FFFF0000"/>
              <x14:axisColor rgb="FF000000"/>
            </x14:dataBar>
          </x14:cfRule>
          <xm:sqref>M38:M51</xm:sqref>
        </x14:conditionalFormatting>
        <x14:conditionalFormatting xmlns:xm="http://schemas.microsoft.com/office/excel/2006/main">
          <x14:cfRule type="dataBar" id="{E6A469A4-A03C-4D90-A0B0-66157B1A4816}">
            <x14:dataBar minLength="0" maxLength="100" border="1" negativeBarBorderColorSameAsPositive="0">
              <x14:cfvo type="autoMin"/>
              <x14:cfvo type="autoMax"/>
              <x14:borderColor rgb="FF63C384"/>
              <x14:negativeFillColor rgb="FFFF0000"/>
              <x14:negativeBorderColor rgb="FFFF0000"/>
              <x14:axisColor rgb="FF000000"/>
            </x14:dataBar>
          </x14:cfRule>
          <xm:sqref>E2:E69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7FAA0-FFC7-47FE-8824-A688A23CC5C0}">
  <dimension ref="A1:G14"/>
  <sheetViews>
    <sheetView workbookViewId="0">
      <selection sqref="A1:G14"/>
    </sheetView>
  </sheetViews>
  <sheetFormatPr defaultRowHeight="15" x14ac:dyDescent="0.25"/>
  <cols>
    <col min="1" max="7" width="43.5703125" bestFit="1" customWidth="1"/>
  </cols>
  <sheetData>
    <row r="1" spans="1:7" x14ac:dyDescent="0.25">
      <c r="A1" t="s">
        <v>697</v>
      </c>
      <c r="B1" t="s">
        <v>698</v>
      </c>
      <c r="C1" t="s">
        <v>699</v>
      </c>
      <c r="D1" t="s">
        <v>700</v>
      </c>
      <c r="E1" t="s">
        <v>701</v>
      </c>
      <c r="F1" t="s">
        <v>702</v>
      </c>
      <c r="G1" t="s">
        <v>703</v>
      </c>
    </row>
    <row r="2" spans="1:7" x14ac:dyDescent="0.25">
      <c r="A2" t="s">
        <v>704</v>
      </c>
      <c r="B2" t="s">
        <v>704</v>
      </c>
      <c r="C2" t="s">
        <v>704</v>
      </c>
      <c r="D2" t="s">
        <v>704</v>
      </c>
      <c r="E2" t="s">
        <v>704</v>
      </c>
      <c r="F2" t="s">
        <v>704</v>
      </c>
      <c r="G2" t="s">
        <v>704</v>
      </c>
    </row>
    <row r="3" spans="1:7" x14ac:dyDescent="0.25">
      <c r="A3" t="s">
        <v>705</v>
      </c>
      <c r="B3" t="s">
        <v>706</v>
      </c>
      <c r="C3" t="s">
        <v>707</v>
      </c>
      <c r="D3" t="s">
        <v>708</v>
      </c>
      <c r="E3" t="s">
        <v>709</v>
      </c>
      <c r="F3" t="s">
        <v>710</v>
      </c>
      <c r="G3" t="s">
        <v>711</v>
      </c>
    </row>
    <row r="4" spans="1:7" x14ac:dyDescent="0.25">
      <c r="A4" t="s">
        <v>712</v>
      </c>
      <c r="B4" t="s">
        <v>713</v>
      </c>
      <c r="C4" t="s">
        <v>714</v>
      </c>
      <c r="D4" t="s">
        <v>715</v>
      </c>
      <c r="E4" t="s">
        <v>716</v>
      </c>
      <c r="F4" t="s">
        <v>717</v>
      </c>
      <c r="G4" t="s">
        <v>718</v>
      </c>
    </row>
    <row r="5" spans="1:7" x14ac:dyDescent="0.25">
      <c r="A5" t="s">
        <v>719</v>
      </c>
      <c r="B5" t="s">
        <v>720</v>
      </c>
      <c r="C5" t="s">
        <v>721</v>
      </c>
      <c r="D5" t="s">
        <v>722</v>
      </c>
      <c r="E5" t="s">
        <v>723</v>
      </c>
      <c r="F5" t="s">
        <v>724</v>
      </c>
      <c r="G5" t="s">
        <v>721</v>
      </c>
    </row>
    <row r="6" spans="1:7" x14ac:dyDescent="0.25">
      <c r="A6" t="s">
        <v>368</v>
      </c>
      <c r="B6" t="s">
        <v>725</v>
      </c>
      <c r="C6" t="s">
        <v>717</v>
      </c>
      <c r="D6" t="s">
        <v>726</v>
      </c>
      <c r="E6" t="s">
        <v>727</v>
      </c>
      <c r="F6" t="s">
        <v>728</v>
      </c>
      <c r="G6" t="s">
        <v>729</v>
      </c>
    </row>
    <row r="7" spans="1:7" x14ac:dyDescent="0.25">
      <c r="A7" t="s">
        <v>730</v>
      </c>
      <c r="B7" t="s">
        <v>731</v>
      </c>
      <c r="C7" t="s">
        <v>721</v>
      </c>
      <c r="D7" t="s">
        <v>732</v>
      </c>
      <c r="E7" t="s">
        <v>733</v>
      </c>
      <c r="F7" t="s">
        <v>734</v>
      </c>
      <c r="G7" t="s">
        <v>721</v>
      </c>
    </row>
    <row r="8" spans="1:7" x14ac:dyDescent="0.25">
      <c r="A8" t="s">
        <v>735</v>
      </c>
      <c r="B8" t="s">
        <v>713</v>
      </c>
      <c r="C8" t="s">
        <v>717</v>
      </c>
      <c r="D8" t="s">
        <v>736</v>
      </c>
      <c r="E8" t="s">
        <v>737</v>
      </c>
      <c r="F8" t="s">
        <v>717</v>
      </c>
      <c r="G8" t="s">
        <v>729</v>
      </c>
    </row>
    <row r="9" spans="1:7" x14ac:dyDescent="0.25">
      <c r="A9" t="s">
        <v>738</v>
      </c>
      <c r="B9" t="s">
        <v>725</v>
      </c>
      <c r="C9" t="s">
        <v>721</v>
      </c>
      <c r="D9" t="s">
        <v>739</v>
      </c>
      <c r="E9" t="s">
        <v>740</v>
      </c>
      <c r="F9" t="s">
        <v>728</v>
      </c>
      <c r="G9" t="s">
        <v>721</v>
      </c>
    </row>
    <row r="10" spans="1:7" x14ac:dyDescent="0.25">
      <c r="A10" t="s">
        <v>741</v>
      </c>
      <c r="B10" t="s">
        <v>725</v>
      </c>
      <c r="C10" t="s">
        <v>717</v>
      </c>
      <c r="D10" t="s">
        <v>742</v>
      </c>
      <c r="E10" t="s">
        <v>743</v>
      </c>
      <c r="F10" t="s">
        <v>728</v>
      </c>
      <c r="G10" t="s">
        <v>729</v>
      </c>
    </row>
    <row r="11" spans="1:7" x14ac:dyDescent="0.25">
      <c r="A11" t="s">
        <v>744</v>
      </c>
      <c r="B11" t="s">
        <v>713</v>
      </c>
      <c r="C11" t="s">
        <v>714</v>
      </c>
      <c r="D11" t="s">
        <v>745</v>
      </c>
      <c r="E11" t="s">
        <v>746</v>
      </c>
      <c r="F11" t="s">
        <v>717</v>
      </c>
      <c r="G11" t="s">
        <v>718</v>
      </c>
    </row>
    <row r="12" spans="1:7" x14ac:dyDescent="0.25">
      <c r="A12" t="s">
        <v>747</v>
      </c>
      <c r="B12" t="s">
        <v>725</v>
      </c>
      <c r="C12" t="s">
        <v>714</v>
      </c>
      <c r="D12" t="s">
        <v>748</v>
      </c>
      <c r="E12" t="s">
        <v>749</v>
      </c>
      <c r="F12" t="s">
        <v>728</v>
      </c>
      <c r="G12" t="s">
        <v>718</v>
      </c>
    </row>
    <row r="13" spans="1:7" x14ac:dyDescent="0.25">
      <c r="A13" t="s">
        <v>750</v>
      </c>
      <c r="B13" t="s">
        <v>713</v>
      </c>
      <c r="C13" t="s">
        <v>714</v>
      </c>
      <c r="D13" t="s">
        <v>751</v>
      </c>
      <c r="E13" t="s">
        <v>752</v>
      </c>
      <c r="F13" t="s">
        <v>717</v>
      </c>
      <c r="G13" t="s">
        <v>718</v>
      </c>
    </row>
    <row r="14" spans="1:7" x14ac:dyDescent="0.25">
      <c r="A14" t="s">
        <v>753</v>
      </c>
      <c r="B14" t="s">
        <v>754</v>
      </c>
      <c r="C14" t="s">
        <v>755</v>
      </c>
      <c r="D14" t="s">
        <v>756</v>
      </c>
      <c r="E14" t="s">
        <v>757</v>
      </c>
      <c r="F14" t="s">
        <v>758</v>
      </c>
      <c r="G14" t="s">
        <v>759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E555C-57A5-4809-BD55-6224E05C4ADD}">
  <dimension ref="A1:K431"/>
  <sheetViews>
    <sheetView workbookViewId="0">
      <selection activeCell="M12" sqref="M12"/>
    </sheetView>
  </sheetViews>
  <sheetFormatPr defaultRowHeight="15" x14ac:dyDescent="0.25"/>
  <cols>
    <col min="1" max="1" width="9" bestFit="1" customWidth="1"/>
    <col min="2" max="2" width="13.42578125" bestFit="1" customWidth="1"/>
    <col min="3" max="3" width="13" bestFit="1" customWidth="1"/>
    <col min="4" max="4" width="11" bestFit="1" customWidth="1"/>
    <col min="5" max="5" width="6.7109375" bestFit="1" customWidth="1"/>
    <col min="6" max="6" width="10" bestFit="1" customWidth="1"/>
    <col min="7" max="7" width="11.5703125" bestFit="1" customWidth="1"/>
    <col min="8" max="8" width="10.28515625" bestFit="1" customWidth="1"/>
    <col min="9" max="9" width="11.5703125" bestFit="1" customWidth="1"/>
    <col min="10" max="10" width="18.5703125" bestFit="1" customWidth="1"/>
    <col min="11" max="11" width="14" bestFit="1" customWidth="1"/>
  </cols>
  <sheetData>
    <row r="1" spans="1:11" x14ac:dyDescent="0.25">
      <c r="A1" t="s">
        <v>760</v>
      </c>
      <c r="B1" t="s">
        <v>761</v>
      </c>
      <c r="C1" t="s">
        <v>762</v>
      </c>
      <c r="D1" t="s">
        <v>763</v>
      </c>
      <c r="E1" t="s">
        <v>764</v>
      </c>
      <c r="F1" t="s">
        <v>765</v>
      </c>
      <c r="G1" t="s">
        <v>766</v>
      </c>
      <c r="H1" t="s">
        <v>767</v>
      </c>
      <c r="I1" t="s">
        <v>768</v>
      </c>
      <c r="J1" t="s">
        <v>769</v>
      </c>
      <c r="K1" t="s">
        <v>770</v>
      </c>
    </row>
    <row r="2" spans="1:11" x14ac:dyDescent="0.25">
      <c r="A2">
        <v>1</v>
      </c>
      <c r="B2" t="s">
        <v>771</v>
      </c>
      <c r="C2" t="s">
        <v>772</v>
      </c>
      <c r="D2">
        <v>9876543210</v>
      </c>
      <c r="E2">
        <v>28</v>
      </c>
      <c r="F2" t="s">
        <v>773</v>
      </c>
      <c r="G2" s="13">
        <v>50000</v>
      </c>
      <c r="H2" t="s">
        <v>383</v>
      </c>
      <c r="I2" s="13">
        <v>10000</v>
      </c>
      <c r="J2" t="s">
        <v>774</v>
      </c>
      <c r="K2" t="s">
        <v>316</v>
      </c>
    </row>
    <row r="3" spans="1:11" x14ac:dyDescent="0.25">
      <c r="A3">
        <v>2</v>
      </c>
      <c r="B3" t="s">
        <v>775</v>
      </c>
      <c r="C3" t="s">
        <v>776</v>
      </c>
      <c r="D3">
        <v>9876543211</v>
      </c>
      <c r="E3">
        <v>32</v>
      </c>
      <c r="F3" t="s">
        <v>777</v>
      </c>
      <c r="G3" s="13">
        <v>60000</v>
      </c>
      <c r="H3" t="s">
        <v>603</v>
      </c>
      <c r="I3" s="13">
        <v>12000</v>
      </c>
      <c r="J3" t="s">
        <v>778</v>
      </c>
      <c r="K3" t="s">
        <v>396</v>
      </c>
    </row>
    <row r="4" spans="1:11" x14ac:dyDescent="0.25">
      <c r="A4">
        <v>3</v>
      </c>
      <c r="B4" t="s">
        <v>779</v>
      </c>
      <c r="C4" t="s">
        <v>780</v>
      </c>
      <c r="D4">
        <v>9876543212</v>
      </c>
      <c r="E4">
        <v>26</v>
      </c>
      <c r="F4" t="s">
        <v>773</v>
      </c>
      <c r="G4" s="13">
        <v>45000</v>
      </c>
      <c r="H4" t="s">
        <v>781</v>
      </c>
      <c r="I4" s="13">
        <v>9000</v>
      </c>
      <c r="J4" t="s">
        <v>782</v>
      </c>
      <c r="K4" t="s">
        <v>783</v>
      </c>
    </row>
    <row r="5" spans="1:11" x14ac:dyDescent="0.25">
      <c r="A5">
        <v>4</v>
      </c>
      <c r="B5" t="s">
        <v>784</v>
      </c>
      <c r="C5" t="s">
        <v>785</v>
      </c>
      <c r="D5">
        <v>9876543213</v>
      </c>
      <c r="E5">
        <v>29</v>
      </c>
      <c r="F5" t="s">
        <v>777</v>
      </c>
      <c r="G5" s="13">
        <v>55000</v>
      </c>
      <c r="H5" t="s">
        <v>383</v>
      </c>
      <c r="I5" s="13">
        <v>11000</v>
      </c>
      <c r="J5" t="s">
        <v>786</v>
      </c>
      <c r="K5" t="s">
        <v>787</v>
      </c>
    </row>
    <row r="6" spans="1:11" x14ac:dyDescent="0.25">
      <c r="A6">
        <v>5</v>
      </c>
      <c r="B6" t="s">
        <v>788</v>
      </c>
      <c r="C6" t="s">
        <v>789</v>
      </c>
      <c r="D6">
        <v>9876543214</v>
      </c>
      <c r="E6">
        <v>35</v>
      </c>
      <c r="F6" t="s">
        <v>773</v>
      </c>
      <c r="G6" s="13">
        <v>70000</v>
      </c>
      <c r="H6" t="s">
        <v>603</v>
      </c>
      <c r="I6" s="13">
        <v>14000</v>
      </c>
      <c r="J6" t="s">
        <v>790</v>
      </c>
      <c r="K6" t="s">
        <v>791</v>
      </c>
    </row>
    <row r="7" spans="1:11" x14ac:dyDescent="0.25">
      <c r="A7">
        <v>6</v>
      </c>
      <c r="B7" t="s">
        <v>792</v>
      </c>
      <c r="C7" t="s">
        <v>793</v>
      </c>
      <c r="D7">
        <v>9876543215</v>
      </c>
      <c r="E7">
        <v>40</v>
      </c>
      <c r="F7" t="s">
        <v>777</v>
      </c>
      <c r="G7" s="13">
        <v>80000</v>
      </c>
      <c r="H7" t="s">
        <v>781</v>
      </c>
      <c r="I7" s="13">
        <v>16000</v>
      </c>
      <c r="J7" t="s">
        <v>794</v>
      </c>
      <c r="K7" t="s">
        <v>316</v>
      </c>
    </row>
    <row r="8" spans="1:11" x14ac:dyDescent="0.25">
      <c r="A8">
        <v>7</v>
      </c>
      <c r="B8" t="s">
        <v>795</v>
      </c>
      <c r="C8" t="s">
        <v>796</v>
      </c>
      <c r="D8">
        <v>9876543216</v>
      </c>
      <c r="E8">
        <v>27</v>
      </c>
      <c r="F8" t="s">
        <v>773</v>
      </c>
      <c r="G8" s="13">
        <v>60000</v>
      </c>
      <c r="H8" t="s">
        <v>383</v>
      </c>
      <c r="I8" s="13">
        <v>12000</v>
      </c>
      <c r="J8" t="s">
        <v>797</v>
      </c>
      <c r="K8" t="s">
        <v>396</v>
      </c>
    </row>
    <row r="9" spans="1:11" x14ac:dyDescent="0.25">
      <c r="A9">
        <v>8</v>
      </c>
      <c r="B9" t="s">
        <v>798</v>
      </c>
      <c r="C9" t="s">
        <v>799</v>
      </c>
      <c r="D9">
        <v>9876543217</v>
      </c>
      <c r="E9">
        <v>33</v>
      </c>
      <c r="F9" t="s">
        <v>777</v>
      </c>
      <c r="G9" s="13">
        <v>45000</v>
      </c>
      <c r="H9" t="s">
        <v>603</v>
      </c>
      <c r="I9" s="13">
        <v>9000</v>
      </c>
      <c r="J9" t="s">
        <v>800</v>
      </c>
      <c r="K9" t="s">
        <v>783</v>
      </c>
    </row>
    <row r="10" spans="1:11" x14ac:dyDescent="0.25">
      <c r="A10">
        <v>9</v>
      </c>
      <c r="B10" t="s">
        <v>801</v>
      </c>
      <c r="C10" t="s">
        <v>802</v>
      </c>
      <c r="D10">
        <v>9876543218</v>
      </c>
      <c r="E10">
        <v>31</v>
      </c>
      <c r="F10" t="s">
        <v>773</v>
      </c>
      <c r="G10" s="13">
        <v>55000</v>
      </c>
      <c r="H10" t="s">
        <v>781</v>
      </c>
      <c r="I10" s="13">
        <v>11000</v>
      </c>
      <c r="J10" t="s">
        <v>803</v>
      </c>
      <c r="K10" t="s">
        <v>787</v>
      </c>
    </row>
    <row r="11" spans="1:11" x14ac:dyDescent="0.25">
      <c r="A11">
        <v>10</v>
      </c>
      <c r="B11" t="s">
        <v>804</v>
      </c>
      <c r="C11" t="s">
        <v>805</v>
      </c>
      <c r="D11">
        <v>9876543219</v>
      </c>
      <c r="E11">
        <v>25</v>
      </c>
      <c r="F11" t="s">
        <v>777</v>
      </c>
      <c r="G11" s="13">
        <v>65000</v>
      </c>
      <c r="H11" t="s">
        <v>383</v>
      </c>
      <c r="I11" s="13">
        <v>13000</v>
      </c>
      <c r="J11" t="s">
        <v>790</v>
      </c>
      <c r="K11" t="s">
        <v>791</v>
      </c>
    </row>
    <row r="12" spans="1:11" x14ac:dyDescent="0.25">
      <c r="A12">
        <v>11</v>
      </c>
      <c r="B12" t="s">
        <v>806</v>
      </c>
      <c r="C12" t="s">
        <v>807</v>
      </c>
      <c r="D12">
        <v>9876543220</v>
      </c>
      <c r="E12">
        <v>34</v>
      </c>
      <c r="F12" t="s">
        <v>773</v>
      </c>
      <c r="G12" s="13">
        <v>75000</v>
      </c>
      <c r="H12" t="s">
        <v>383</v>
      </c>
      <c r="I12" s="13">
        <v>15000</v>
      </c>
      <c r="J12" t="s">
        <v>808</v>
      </c>
      <c r="K12" t="s">
        <v>787</v>
      </c>
    </row>
    <row r="13" spans="1:11" x14ac:dyDescent="0.25">
      <c r="A13">
        <v>12</v>
      </c>
      <c r="B13" t="s">
        <v>809</v>
      </c>
      <c r="C13" t="s">
        <v>810</v>
      </c>
      <c r="D13">
        <v>9876543221</v>
      </c>
      <c r="E13">
        <v>29</v>
      </c>
      <c r="F13" t="s">
        <v>777</v>
      </c>
      <c r="G13" s="13">
        <v>68000</v>
      </c>
      <c r="H13" t="s">
        <v>603</v>
      </c>
      <c r="I13" s="13">
        <v>13600</v>
      </c>
      <c r="J13" t="s">
        <v>811</v>
      </c>
      <c r="K13" t="s">
        <v>316</v>
      </c>
    </row>
    <row r="14" spans="1:11" x14ac:dyDescent="0.25">
      <c r="A14">
        <v>13</v>
      </c>
      <c r="B14" t="s">
        <v>812</v>
      </c>
      <c r="C14" t="s">
        <v>813</v>
      </c>
      <c r="D14">
        <v>9876543222</v>
      </c>
      <c r="E14">
        <v>31</v>
      </c>
      <c r="F14" t="s">
        <v>773</v>
      </c>
      <c r="G14" s="13">
        <v>58000</v>
      </c>
      <c r="H14" t="s">
        <v>781</v>
      </c>
      <c r="I14" s="13">
        <v>11600</v>
      </c>
      <c r="J14" t="s">
        <v>814</v>
      </c>
      <c r="K14" t="s">
        <v>396</v>
      </c>
    </row>
    <row r="15" spans="1:11" x14ac:dyDescent="0.25">
      <c r="A15">
        <v>14</v>
      </c>
      <c r="B15" t="s">
        <v>815</v>
      </c>
      <c r="C15" t="s">
        <v>816</v>
      </c>
      <c r="D15">
        <v>9876543223</v>
      </c>
      <c r="E15">
        <v>37</v>
      </c>
      <c r="F15" t="s">
        <v>777</v>
      </c>
      <c r="G15" s="13">
        <v>62000</v>
      </c>
      <c r="H15" t="s">
        <v>383</v>
      </c>
      <c r="I15" s="13">
        <v>12400</v>
      </c>
      <c r="J15" t="s">
        <v>817</v>
      </c>
      <c r="K15" t="s">
        <v>791</v>
      </c>
    </row>
    <row r="16" spans="1:11" x14ac:dyDescent="0.25">
      <c r="A16">
        <v>15</v>
      </c>
      <c r="B16" t="s">
        <v>818</v>
      </c>
      <c r="C16" t="s">
        <v>805</v>
      </c>
      <c r="D16">
        <v>9876543224</v>
      </c>
      <c r="E16">
        <v>30</v>
      </c>
      <c r="F16" t="s">
        <v>773</v>
      </c>
      <c r="G16" s="13">
        <v>53000</v>
      </c>
      <c r="H16" t="s">
        <v>603</v>
      </c>
      <c r="I16" s="13">
        <v>10600</v>
      </c>
      <c r="J16" t="s">
        <v>819</v>
      </c>
      <c r="K16" t="s">
        <v>787</v>
      </c>
    </row>
    <row r="17" spans="1:11" x14ac:dyDescent="0.25">
      <c r="A17">
        <v>16</v>
      </c>
      <c r="B17" t="s">
        <v>820</v>
      </c>
      <c r="C17" t="s">
        <v>821</v>
      </c>
      <c r="D17">
        <v>9876543225</v>
      </c>
      <c r="E17">
        <v>28</v>
      </c>
      <c r="F17" t="s">
        <v>777</v>
      </c>
      <c r="G17" s="13">
        <v>54000</v>
      </c>
      <c r="H17" t="s">
        <v>781</v>
      </c>
      <c r="I17" s="13">
        <v>10800</v>
      </c>
      <c r="J17" t="s">
        <v>822</v>
      </c>
      <c r="K17" t="s">
        <v>783</v>
      </c>
    </row>
    <row r="18" spans="1:11" x14ac:dyDescent="0.25">
      <c r="A18">
        <v>17</v>
      </c>
      <c r="B18" t="s">
        <v>823</v>
      </c>
      <c r="C18" t="s">
        <v>824</v>
      </c>
      <c r="D18">
        <v>9876543226</v>
      </c>
      <c r="E18">
        <v>33</v>
      </c>
      <c r="F18" t="s">
        <v>773</v>
      </c>
      <c r="G18" s="13">
        <v>69000</v>
      </c>
      <c r="H18" t="s">
        <v>383</v>
      </c>
      <c r="I18" s="13">
        <v>13800</v>
      </c>
      <c r="J18" t="s">
        <v>825</v>
      </c>
      <c r="K18" t="s">
        <v>316</v>
      </c>
    </row>
    <row r="19" spans="1:11" x14ac:dyDescent="0.25">
      <c r="A19">
        <v>18</v>
      </c>
      <c r="B19" t="s">
        <v>826</v>
      </c>
      <c r="C19" t="s">
        <v>827</v>
      </c>
      <c r="D19">
        <v>9876543227</v>
      </c>
      <c r="E19">
        <v>32</v>
      </c>
      <c r="F19" t="s">
        <v>777</v>
      </c>
      <c r="G19" s="13">
        <v>74000</v>
      </c>
      <c r="H19" t="s">
        <v>603</v>
      </c>
      <c r="I19" s="13">
        <v>14800</v>
      </c>
      <c r="J19" t="s">
        <v>828</v>
      </c>
      <c r="K19" t="s">
        <v>396</v>
      </c>
    </row>
    <row r="20" spans="1:11" x14ac:dyDescent="0.25">
      <c r="A20">
        <v>19</v>
      </c>
      <c r="B20" t="s">
        <v>829</v>
      </c>
      <c r="C20" t="s">
        <v>830</v>
      </c>
      <c r="D20">
        <v>9876543228</v>
      </c>
      <c r="E20">
        <v>26</v>
      </c>
      <c r="F20" t="s">
        <v>773</v>
      </c>
      <c r="G20" s="13">
        <v>53000</v>
      </c>
      <c r="H20" t="s">
        <v>781</v>
      </c>
      <c r="I20" s="13">
        <v>10600</v>
      </c>
      <c r="J20" t="s">
        <v>831</v>
      </c>
      <c r="K20" t="s">
        <v>783</v>
      </c>
    </row>
    <row r="21" spans="1:11" x14ac:dyDescent="0.25">
      <c r="A21">
        <v>20</v>
      </c>
      <c r="B21" t="s">
        <v>832</v>
      </c>
      <c r="C21" t="s">
        <v>833</v>
      </c>
      <c r="D21">
        <v>9876543229</v>
      </c>
      <c r="E21">
        <v>35</v>
      </c>
      <c r="F21" t="s">
        <v>777</v>
      </c>
      <c r="G21" s="13">
        <v>68000</v>
      </c>
      <c r="H21" t="s">
        <v>383</v>
      </c>
      <c r="I21" s="13">
        <v>13600</v>
      </c>
      <c r="J21" t="s">
        <v>786</v>
      </c>
      <c r="K21" t="s">
        <v>787</v>
      </c>
    </row>
    <row r="22" spans="1:11" x14ac:dyDescent="0.25">
      <c r="A22">
        <v>21</v>
      </c>
      <c r="B22" t="s">
        <v>834</v>
      </c>
      <c r="C22" t="s">
        <v>835</v>
      </c>
      <c r="D22">
        <v>9876543230</v>
      </c>
      <c r="E22">
        <v>28</v>
      </c>
      <c r="F22" t="s">
        <v>773</v>
      </c>
      <c r="G22" s="13">
        <v>53000</v>
      </c>
      <c r="H22" t="s">
        <v>781</v>
      </c>
      <c r="I22" s="13">
        <v>10600</v>
      </c>
      <c r="J22" t="s">
        <v>836</v>
      </c>
      <c r="K22" t="s">
        <v>791</v>
      </c>
    </row>
    <row r="23" spans="1:11" x14ac:dyDescent="0.25">
      <c r="A23">
        <v>22</v>
      </c>
      <c r="B23" t="s">
        <v>837</v>
      </c>
      <c r="C23" t="s">
        <v>838</v>
      </c>
      <c r="D23">
        <v>9876543231</v>
      </c>
      <c r="E23">
        <v>29</v>
      </c>
      <c r="F23" t="s">
        <v>777</v>
      </c>
      <c r="G23" s="13">
        <v>48000</v>
      </c>
      <c r="H23" t="s">
        <v>383</v>
      </c>
      <c r="I23" s="13">
        <v>9600</v>
      </c>
      <c r="J23" t="s">
        <v>839</v>
      </c>
      <c r="K23" t="s">
        <v>396</v>
      </c>
    </row>
    <row r="24" spans="1:11" x14ac:dyDescent="0.25">
      <c r="A24">
        <v>23</v>
      </c>
      <c r="B24" t="s">
        <v>840</v>
      </c>
      <c r="C24" t="s">
        <v>841</v>
      </c>
      <c r="D24">
        <v>9876543232</v>
      </c>
      <c r="E24">
        <v>33</v>
      </c>
      <c r="F24" t="s">
        <v>773</v>
      </c>
      <c r="G24" s="13">
        <v>71000</v>
      </c>
      <c r="H24" t="s">
        <v>603</v>
      </c>
      <c r="I24" s="13">
        <v>14200</v>
      </c>
      <c r="J24" t="s">
        <v>811</v>
      </c>
      <c r="K24" t="s">
        <v>783</v>
      </c>
    </row>
    <row r="25" spans="1:11" x14ac:dyDescent="0.25">
      <c r="A25">
        <v>24</v>
      </c>
      <c r="B25" t="s">
        <v>842</v>
      </c>
      <c r="C25" t="s">
        <v>843</v>
      </c>
      <c r="D25">
        <v>9876543233</v>
      </c>
      <c r="E25">
        <v>36</v>
      </c>
      <c r="F25" t="s">
        <v>777</v>
      </c>
      <c r="G25" s="13">
        <v>60000</v>
      </c>
      <c r="H25" t="s">
        <v>781</v>
      </c>
      <c r="I25" s="13">
        <v>12000</v>
      </c>
      <c r="J25" t="s">
        <v>797</v>
      </c>
      <c r="K25" t="s">
        <v>787</v>
      </c>
    </row>
    <row r="26" spans="1:11" x14ac:dyDescent="0.25">
      <c r="A26">
        <v>25</v>
      </c>
      <c r="B26" t="s">
        <v>844</v>
      </c>
      <c r="C26" t="s">
        <v>796</v>
      </c>
      <c r="D26">
        <v>9876543234</v>
      </c>
      <c r="E26">
        <v>31</v>
      </c>
      <c r="F26" t="s">
        <v>773</v>
      </c>
      <c r="G26" s="13">
        <v>65000</v>
      </c>
      <c r="H26" t="s">
        <v>383</v>
      </c>
      <c r="I26" s="13">
        <v>13000</v>
      </c>
      <c r="J26" t="s">
        <v>845</v>
      </c>
      <c r="K26" t="s">
        <v>316</v>
      </c>
    </row>
    <row r="27" spans="1:11" x14ac:dyDescent="0.25">
      <c r="A27">
        <v>26</v>
      </c>
      <c r="B27" t="s">
        <v>846</v>
      </c>
      <c r="C27" t="s">
        <v>802</v>
      </c>
      <c r="D27">
        <v>9876543235</v>
      </c>
      <c r="E27">
        <v>28</v>
      </c>
      <c r="F27" t="s">
        <v>777</v>
      </c>
      <c r="G27" s="13">
        <v>56000</v>
      </c>
      <c r="H27" t="s">
        <v>603</v>
      </c>
      <c r="I27" s="13">
        <v>11200</v>
      </c>
      <c r="J27" t="s">
        <v>790</v>
      </c>
      <c r="K27" t="s">
        <v>396</v>
      </c>
    </row>
    <row r="28" spans="1:11" x14ac:dyDescent="0.25">
      <c r="A28">
        <v>27</v>
      </c>
      <c r="B28" t="s">
        <v>847</v>
      </c>
      <c r="C28" t="s">
        <v>810</v>
      </c>
      <c r="D28">
        <v>9876543236</v>
      </c>
      <c r="E28">
        <v>30</v>
      </c>
      <c r="F28" t="s">
        <v>773</v>
      </c>
      <c r="G28" s="13">
        <v>54000</v>
      </c>
      <c r="H28" t="s">
        <v>781</v>
      </c>
      <c r="I28" s="13">
        <v>10800</v>
      </c>
      <c r="J28" t="s">
        <v>848</v>
      </c>
      <c r="K28" t="s">
        <v>783</v>
      </c>
    </row>
    <row r="29" spans="1:11" x14ac:dyDescent="0.25">
      <c r="A29">
        <v>28</v>
      </c>
      <c r="B29" t="s">
        <v>832</v>
      </c>
      <c r="C29" t="s">
        <v>805</v>
      </c>
      <c r="D29">
        <v>9876543237</v>
      </c>
      <c r="E29">
        <v>34</v>
      </c>
      <c r="F29" t="s">
        <v>777</v>
      </c>
      <c r="G29" s="13">
        <v>67000</v>
      </c>
      <c r="H29" t="s">
        <v>383</v>
      </c>
      <c r="I29" s="13">
        <v>13400</v>
      </c>
      <c r="J29" t="s">
        <v>825</v>
      </c>
      <c r="K29" t="s">
        <v>791</v>
      </c>
    </row>
    <row r="30" spans="1:11" x14ac:dyDescent="0.25">
      <c r="A30">
        <v>29</v>
      </c>
      <c r="B30" t="s">
        <v>849</v>
      </c>
      <c r="C30" t="s">
        <v>850</v>
      </c>
      <c r="D30">
        <v>9876543238</v>
      </c>
      <c r="E30">
        <v>27</v>
      </c>
      <c r="F30" t="s">
        <v>773</v>
      </c>
      <c r="G30" s="13">
        <v>52000</v>
      </c>
      <c r="H30" t="s">
        <v>603</v>
      </c>
      <c r="I30" s="13">
        <v>10400</v>
      </c>
      <c r="J30" t="s">
        <v>851</v>
      </c>
      <c r="K30" t="s">
        <v>787</v>
      </c>
    </row>
    <row r="31" spans="1:11" x14ac:dyDescent="0.25">
      <c r="A31">
        <v>30</v>
      </c>
      <c r="B31" t="s">
        <v>852</v>
      </c>
      <c r="C31" t="s">
        <v>853</v>
      </c>
      <c r="D31">
        <v>9876543239</v>
      </c>
      <c r="E31">
        <v>35</v>
      </c>
      <c r="F31" t="s">
        <v>777</v>
      </c>
      <c r="G31" s="13">
        <v>59000</v>
      </c>
      <c r="H31" t="s">
        <v>781</v>
      </c>
      <c r="I31" s="13">
        <v>11800</v>
      </c>
      <c r="J31" t="s">
        <v>854</v>
      </c>
      <c r="K31" t="s">
        <v>316</v>
      </c>
    </row>
    <row r="32" spans="1:11" x14ac:dyDescent="0.25">
      <c r="A32">
        <v>31</v>
      </c>
      <c r="B32" t="s">
        <v>855</v>
      </c>
      <c r="C32" t="s">
        <v>807</v>
      </c>
      <c r="D32">
        <v>9876543240</v>
      </c>
      <c r="E32">
        <v>29</v>
      </c>
      <c r="F32" t="s">
        <v>773</v>
      </c>
      <c r="G32" s="13">
        <v>66000</v>
      </c>
      <c r="H32" t="s">
        <v>383</v>
      </c>
      <c r="I32" s="13">
        <v>13200</v>
      </c>
      <c r="J32" t="s">
        <v>786</v>
      </c>
      <c r="K32" t="s">
        <v>396</v>
      </c>
    </row>
    <row r="33" spans="1:11" x14ac:dyDescent="0.25">
      <c r="A33">
        <v>32</v>
      </c>
      <c r="B33" t="s">
        <v>815</v>
      </c>
      <c r="C33" t="s">
        <v>827</v>
      </c>
      <c r="D33">
        <v>9876543241</v>
      </c>
      <c r="E33">
        <v>33</v>
      </c>
      <c r="F33" t="s">
        <v>777</v>
      </c>
      <c r="G33" s="13">
        <v>72000</v>
      </c>
      <c r="H33" t="s">
        <v>603</v>
      </c>
      <c r="I33" s="13">
        <v>14400</v>
      </c>
      <c r="J33" t="s">
        <v>856</v>
      </c>
      <c r="K33" t="s">
        <v>783</v>
      </c>
    </row>
    <row r="34" spans="1:11" x14ac:dyDescent="0.25">
      <c r="A34">
        <v>33</v>
      </c>
      <c r="B34" t="s">
        <v>857</v>
      </c>
      <c r="C34" t="s">
        <v>858</v>
      </c>
      <c r="D34">
        <v>9876543242</v>
      </c>
      <c r="E34">
        <v>30</v>
      </c>
      <c r="F34" t="s">
        <v>773</v>
      </c>
      <c r="G34" s="13">
        <v>58000</v>
      </c>
      <c r="H34" t="s">
        <v>781</v>
      </c>
      <c r="I34" s="13">
        <v>11600</v>
      </c>
      <c r="J34" t="s">
        <v>859</v>
      </c>
      <c r="K34" t="s">
        <v>791</v>
      </c>
    </row>
    <row r="35" spans="1:11" x14ac:dyDescent="0.25">
      <c r="A35">
        <v>34</v>
      </c>
      <c r="B35" t="s">
        <v>860</v>
      </c>
      <c r="C35" t="s">
        <v>813</v>
      </c>
      <c r="D35">
        <v>9876543243</v>
      </c>
      <c r="E35">
        <v>31</v>
      </c>
      <c r="F35" t="s">
        <v>777</v>
      </c>
      <c r="G35" s="13">
        <v>63000</v>
      </c>
      <c r="H35" t="s">
        <v>383</v>
      </c>
      <c r="I35" s="13">
        <v>12600</v>
      </c>
      <c r="J35" t="s">
        <v>839</v>
      </c>
      <c r="K35" t="s">
        <v>316</v>
      </c>
    </row>
    <row r="36" spans="1:11" x14ac:dyDescent="0.25">
      <c r="A36">
        <v>35</v>
      </c>
      <c r="B36" t="s">
        <v>861</v>
      </c>
      <c r="C36" t="s">
        <v>862</v>
      </c>
      <c r="D36">
        <v>9876543244</v>
      </c>
      <c r="E36">
        <v>32</v>
      </c>
      <c r="F36" t="s">
        <v>773</v>
      </c>
      <c r="G36" s="13">
        <v>56000</v>
      </c>
      <c r="H36" t="s">
        <v>603</v>
      </c>
      <c r="I36" s="13">
        <v>11200</v>
      </c>
      <c r="J36" t="s">
        <v>845</v>
      </c>
      <c r="K36" t="s">
        <v>396</v>
      </c>
    </row>
    <row r="37" spans="1:11" x14ac:dyDescent="0.25">
      <c r="A37">
        <v>36</v>
      </c>
      <c r="B37" t="s">
        <v>863</v>
      </c>
      <c r="C37" t="s">
        <v>864</v>
      </c>
      <c r="D37">
        <v>9876543245</v>
      </c>
      <c r="E37">
        <v>29</v>
      </c>
      <c r="F37" t="s">
        <v>777</v>
      </c>
      <c r="G37" s="13">
        <v>65000</v>
      </c>
      <c r="H37" t="s">
        <v>781</v>
      </c>
      <c r="I37" s="13">
        <v>13000</v>
      </c>
      <c r="J37" t="s">
        <v>865</v>
      </c>
      <c r="K37" t="s">
        <v>787</v>
      </c>
    </row>
    <row r="38" spans="1:11" x14ac:dyDescent="0.25">
      <c r="A38">
        <v>37</v>
      </c>
      <c r="B38" t="s">
        <v>866</v>
      </c>
      <c r="C38" t="s">
        <v>867</v>
      </c>
      <c r="D38">
        <v>9876543246</v>
      </c>
      <c r="E38">
        <v>34</v>
      </c>
      <c r="F38" t="s">
        <v>773</v>
      </c>
      <c r="G38" s="13">
        <v>75000</v>
      </c>
      <c r="H38" t="s">
        <v>383</v>
      </c>
      <c r="I38" s="13">
        <v>15000</v>
      </c>
      <c r="J38" t="s">
        <v>868</v>
      </c>
      <c r="K38" t="s">
        <v>783</v>
      </c>
    </row>
    <row r="39" spans="1:11" x14ac:dyDescent="0.25">
      <c r="A39">
        <v>38</v>
      </c>
      <c r="B39" t="s">
        <v>784</v>
      </c>
      <c r="C39" t="s">
        <v>869</v>
      </c>
      <c r="D39">
        <v>9876543247</v>
      </c>
      <c r="E39">
        <v>30</v>
      </c>
      <c r="F39" t="s">
        <v>777</v>
      </c>
      <c r="G39" s="13">
        <v>70000</v>
      </c>
      <c r="H39" t="s">
        <v>603</v>
      </c>
      <c r="I39" s="13">
        <v>14000</v>
      </c>
      <c r="J39" t="s">
        <v>831</v>
      </c>
      <c r="K39" t="s">
        <v>791</v>
      </c>
    </row>
    <row r="40" spans="1:11" x14ac:dyDescent="0.25">
      <c r="A40">
        <v>39</v>
      </c>
      <c r="B40" t="s">
        <v>870</v>
      </c>
      <c r="C40" t="s">
        <v>871</v>
      </c>
      <c r="D40">
        <v>9876543248</v>
      </c>
      <c r="E40">
        <v>32</v>
      </c>
      <c r="F40" t="s">
        <v>773</v>
      </c>
      <c r="G40" s="13">
        <v>53000</v>
      </c>
      <c r="H40" t="s">
        <v>781</v>
      </c>
      <c r="I40" s="13">
        <v>10600</v>
      </c>
      <c r="J40" t="s">
        <v>872</v>
      </c>
      <c r="K40" t="s">
        <v>316</v>
      </c>
    </row>
    <row r="41" spans="1:11" x14ac:dyDescent="0.25">
      <c r="A41">
        <v>40</v>
      </c>
      <c r="B41" t="s">
        <v>873</v>
      </c>
      <c r="C41" t="s">
        <v>821</v>
      </c>
      <c r="D41">
        <v>9876543249</v>
      </c>
      <c r="E41">
        <v>33</v>
      </c>
      <c r="F41" t="s">
        <v>777</v>
      </c>
      <c r="G41" s="13">
        <v>68000</v>
      </c>
      <c r="H41" t="s">
        <v>383</v>
      </c>
      <c r="I41" s="13">
        <v>13600</v>
      </c>
      <c r="J41" t="s">
        <v>797</v>
      </c>
      <c r="K41" t="s">
        <v>787</v>
      </c>
    </row>
    <row r="42" spans="1:11" x14ac:dyDescent="0.25">
      <c r="A42">
        <v>41</v>
      </c>
      <c r="B42" t="s">
        <v>834</v>
      </c>
      <c r="C42" t="s">
        <v>813</v>
      </c>
      <c r="D42">
        <v>9876543250</v>
      </c>
      <c r="E42">
        <v>28</v>
      </c>
      <c r="F42" t="s">
        <v>773</v>
      </c>
      <c r="G42" s="13">
        <v>62000</v>
      </c>
      <c r="H42" t="s">
        <v>603</v>
      </c>
      <c r="I42" s="13">
        <v>12400</v>
      </c>
      <c r="J42" t="s">
        <v>851</v>
      </c>
      <c r="K42" t="s">
        <v>396</v>
      </c>
    </row>
    <row r="43" spans="1:11" x14ac:dyDescent="0.25">
      <c r="A43">
        <v>42</v>
      </c>
      <c r="B43" t="s">
        <v>874</v>
      </c>
      <c r="C43" t="s">
        <v>875</v>
      </c>
      <c r="D43">
        <v>9876543251</v>
      </c>
      <c r="E43">
        <v>29</v>
      </c>
      <c r="F43" t="s">
        <v>777</v>
      </c>
      <c r="G43" s="13">
        <v>54000</v>
      </c>
      <c r="H43" t="s">
        <v>781</v>
      </c>
      <c r="I43" s="13">
        <v>10800</v>
      </c>
      <c r="J43" t="s">
        <v>876</v>
      </c>
      <c r="K43" t="s">
        <v>791</v>
      </c>
    </row>
    <row r="44" spans="1:11" x14ac:dyDescent="0.25">
      <c r="A44">
        <v>43</v>
      </c>
      <c r="B44" t="s">
        <v>801</v>
      </c>
      <c r="C44" t="s">
        <v>807</v>
      </c>
      <c r="D44">
        <v>9876543252</v>
      </c>
      <c r="E44">
        <v>31</v>
      </c>
      <c r="F44" t="s">
        <v>773</v>
      </c>
      <c r="G44" s="13">
        <v>59000</v>
      </c>
      <c r="H44" t="s">
        <v>383</v>
      </c>
      <c r="I44" s="13">
        <v>11800</v>
      </c>
      <c r="J44" t="s">
        <v>877</v>
      </c>
      <c r="K44" t="s">
        <v>783</v>
      </c>
    </row>
    <row r="45" spans="1:11" x14ac:dyDescent="0.25">
      <c r="A45">
        <v>44</v>
      </c>
      <c r="B45" t="s">
        <v>798</v>
      </c>
      <c r="C45" t="s">
        <v>816</v>
      </c>
      <c r="D45">
        <v>9876543253</v>
      </c>
      <c r="E45">
        <v>34</v>
      </c>
      <c r="F45" t="s">
        <v>777</v>
      </c>
      <c r="G45" s="13">
        <v>65000</v>
      </c>
      <c r="H45" t="s">
        <v>603</v>
      </c>
      <c r="I45" s="13">
        <v>13000</v>
      </c>
      <c r="J45" t="s">
        <v>878</v>
      </c>
      <c r="K45" t="s">
        <v>316</v>
      </c>
    </row>
    <row r="46" spans="1:11" x14ac:dyDescent="0.25">
      <c r="A46">
        <v>45</v>
      </c>
      <c r="B46" t="s">
        <v>879</v>
      </c>
      <c r="C46" t="s">
        <v>796</v>
      </c>
      <c r="D46">
        <v>9876543254</v>
      </c>
      <c r="E46">
        <v>30</v>
      </c>
      <c r="F46" t="s">
        <v>773</v>
      </c>
      <c r="G46" s="13">
        <v>71000</v>
      </c>
      <c r="H46" t="s">
        <v>781</v>
      </c>
      <c r="I46" s="13">
        <v>14200</v>
      </c>
      <c r="J46" t="s">
        <v>880</v>
      </c>
      <c r="K46" t="s">
        <v>787</v>
      </c>
    </row>
    <row r="47" spans="1:11" x14ac:dyDescent="0.25">
      <c r="A47">
        <v>46</v>
      </c>
      <c r="B47" t="s">
        <v>881</v>
      </c>
      <c r="C47" t="s">
        <v>830</v>
      </c>
      <c r="D47">
        <v>9876543255</v>
      </c>
      <c r="E47">
        <v>32</v>
      </c>
      <c r="F47" t="s">
        <v>777</v>
      </c>
      <c r="G47" s="13">
        <v>60000</v>
      </c>
      <c r="H47" t="s">
        <v>383</v>
      </c>
      <c r="I47" s="13">
        <v>12000</v>
      </c>
      <c r="J47" t="s">
        <v>882</v>
      </c>
      <c r="K47" t="s">
        <v>396</v>
      </c>
    </row>
    <row r="48" spans="1:11" x14ac:dyDescent="0.25">
      <c r="A48">
        <v>47</v>
      </c>
      <c r="B48" t="s">
        <v>883</v>
      </c>
      <c r="C48" t="s">
        <v>793</v>
      </c>
      <c r="D48">
        <v>9876543256</v>
      </c>
      <c r="E48">
        <v>29</v>
      </c>
      <c r="F48" t="s">
        <v>773</v>
      </c>
      <c r="G48" s="13">
        <v>55000</v>
      </c>
      <c r="H48" t="s">
        <v>603</v>
      </c>
      <c r="I48" s="13">
        <v>11000</v>
      </c>
      <c r="J48" t="s">
        <v>839</v>
      </c>
      <c r="K48" t="s">
        <v>791</v>
      </c>
    </row>
    <row r="49" spans="1:11" x14ac:dyDescent="0.25">
      <c r="A49">
        <v>48</v>
      </c>
      <c r="B49" t="s">
        <v>815</v>
      </c>
      <c r="C49" t="s">
        <v>796</v>
      </c>
      <c r="D49">
        <v>9876543257</v>
      </c>
      <c r="E49">
        <v>31</v>
      </c>
      <c r="F49" t="s">
        <v>777</v>
      </c>
      <c r="G49" s="13">
        <v>62000</v>
      </c>
      <c r="H49" t="s">
        <v>781</v>
      </c>
      <c r="I49" s="13">
        <v>12400</v>
      </c>
      <c r="J49" t="s">
        <v>868</v>
      </c>
      <c r="K49" t="s">
        <v>316</v>
      </c>
    </row>
    <row r="50" spans="1:11" x14ac:dyDescent="0.25">
      <c r="A50">
        <v>49</v>
      </c>
      <c r="B50" t="s">
        <v>829</v>
      </c>
      <c r="C50" t="s">
        <v>799</v>
      </c>
      <c r="D50">
        <v>9876543258</v>
      </c>
      <c r="E50">
        <v>33</v>
      </c>
      <c r="F50" t="s">
        <v>773</v>
      </c>
      <c r="G50" s="13">
        <v>67000</v>
      </c>
      <c r="H50" t="s">
        <v>383</v>
      </c>
      <c r="I50" s="13">
        <v>13400</v>
      </c>
      <c r="J50" t="s">
        <v>825</v>
      </c>
      <c r="K50" t="s">
        <v>783</v>
      </c>
    </row>
    <row r="51" spans="1:11" x14ac:dyDescent="0.25">
      <c r="A51">
        <v>50</v>
      </c>
      <c r="B51" t="s">
        <v>832</v>
      </c>
      <c r="C51" t="s">
        <v>827</v>
      </c>
      <c r="D51">
        <v>9876543259</v>
      </c>
      <c r="E51">
        <v>28</v>
      </c>
      <c r="F51" t="s">
        <v>777</v>
      </c>
      <c r="G51" s="13">
        <v>54000</v>
      </c>
      <c r="H51" t="s">
        <v>603</v>
      </c>
      <c r="I51" s="13">
        <v>10800</v>
      </c>
      <c r="J51" t="s">
        <v>790</v>
      </c>
      <c r="K51" t="s">
        <v>396</v>
      </c>
    </row>
    <row r="52" spans="1:11" x14ac:dyDescent="0.25">
      <c r="A52">
        <v>51</v>
      </c>
      <c r="B52" t="s">
        <v>838</v>
      </c>
      <c r="C52" t="s">
        <v>884</v>
      </c>
      <c r="D52">
        <v>9876543260</v>
      </c>
      <c r="E52">
        <v>30</v>
      </c>
      <c r="F52" t="s">
        <v>773</v>
      </c>
      <c r="G52" s="13">
        <v>60000</v>
      </c>
      <c r="H52" t="s">
        <v>781</v>
      </c>
      <c r="I52" s="13">
        <v>12000</v>
      </c>
      <c r="J52" t="s">
        <v>878</v>
      </c>
      <c r="K52" t="s">
        <v>787</v>
      </c>
    </row>
    <row r="53" spans="1:11" x14ac:dyDescent="0.25">
      <c r="A53">
        <v>52</v>
      </c>
      <c r="B53" t="s">
        <v>826</v>
      </c>
      <c r="C53" t="s">
        <v>785</v>
      </c>
      <c r="D53">
        <v>9876543261</v>
      </c>
      <c r="E53">
        <v>29</v>
      </c>
      <c r="F53" t="s">
        <v>777</v>
      </c>
      <c r="G53" s="13">
        <v>65000</v>
      </c>
      <c r="H53" t="s">
        <v>383</v>
      </c>
      <c r="I53" s="13">
        <v>13000</v>
      </c>
      <c r="J53" t="s">
        <v>819</v>
      </c>
      <c r="K53" t="s">
        <v>316</v>
      </c>
    </row>
    <row r="54" spans="1:11" x14ac:dyDescent="0.25">
      <c r="A54">
        <v>53</v>
      </c>
      <c r="B54" t="s">
        <v>847</v>
      </c>
      <c r="C54" t="s">
        <v>869</v>
      </c>
      <c r="D54">
        <v>9876543262</v>
      </c>
      <c r="E54">
        <v>32</v>
      </c>
      <c r="F54" t="s">
        <v>773</v>
      </c>
      <c r="G54" s="13">
        <v>55000</v>
      </c>
      <c r="H54" t="s">
        <v>603</v>
      </c>
      <c r="I54" s="13">
        <v>11000</v>
      </c>
      <c r="J54" t="s">
        <v>865</v>
      </c>
      <c r="K54" t="s">
        <v>396</v>
      </c>
    </row>
    <row r="55" spans="1:11" x14ac:dyDescent="0.25">
      <c r="A55">
        <v>54</v>
      </c>
      <c r="B55" t="s">
        <v>804</v>
      </c>
      <c r="C55" t="s">
        <v>780</v>
      </c>
      <c r="D55">
        <v>9876543263</v>
      </c>
      <c r="E55">
        <v>34</v>
      </c>
      <c r="F55" t="s">
        <v>777</v>
      </c>
      <c r="G55" s="13">
        <v>60000</v>
      </c>
      <c r="H55" t="s">
        <v>781</v>
      </c>
      <c r="I55" s="13">
        <v>12000</v>
      </c>
      <c r="J55" t="s">
        <v>811</v>
      </c>
      <c r="K55" t="s">
        <v>783</v>
      </c>
    </row>
    <row r="56" spans="1:11" x14ac:dyDescent="0.25">
      <c r="A56">
        <v>55</v>
      </c>
      <c r="B56" t="s">
        <v>870</v>
      </c>
      <c r="C56" t="s">
        <v>796</v>
      </c>
      <c r="D56">
        <v>9876543264</v>
      </c>
      <c r="E56">
        <v>33</v>
      </c>
      <c r="F56" t="s">
        <v>773</v>
      </c>
      <c r="G56" s="13">
        <v>67000</v>
      </c>
      <c r="H56" t="s">
        <v>383</v>
      </c>
      <c r="I56" s="13">
        <v>13400</v>
      </c>
      <c r="J56" t="s">
        <v>822</v>
      </c>
      <c r="K56" t="s">
        <v>791</v>
      </c>
    </row>
    <row r="57" spans="1:11" x14ac:dyDescent="0.25">
      <c r="A57">
        <v>56</v>
      </c>
      <c r="B57" t="s">
        <v>798</v>
      </c>
      <c r="C57" t="s">
        <v>789</v>
      </c>
      <c r="D57">
        <v>9876543265</v>
      </c>
      <c r="E57">
        <v>30</v>
      </c>
      <c r="F57" t="s">
        <v>777</v>
      </c>
      <c r="G57" s="13">
        <v>72000</v>
      </c>
      <c r="H57" t="s">
        <v>603</v>
      </c>
      <c r="I57" s="13">
        <v>14400</v>
      </c>
      <c r="J57" t="s">
        <v>790</v>
      </c>
      <c r="K57" t="s">
        <v>787</v>
      </c>
    </row>
    <row r="58" spans="1:11" x14ac:dyDescent="0.25">
      <c r="A58">
        <v>57</v>
      </c>
      <c r="B58" t="s">
        <v>885</v>
      </c>
      <c r="C58" t="s">
        <v>858</v>
      </c>
      <c r="D58">
        <v>9876543266</v>
      </c>
      <c r="E58">
        <v>29</v>
      </c>
      <c r="F58" t="s">
        <v>773</v>
      </c>
      <c r="G58" s="13">
        <v>53000</v>
      </c>
      <c r="H58" t="s">
        <v>781</v>
      </c>
      <c r="I58" s="13">
        <v>10600</v>
      </c>
      <c r="J58" t="s">
        <v>886</v>
      </c>
      <c r="K58" t="s">
        <v>316</v>
      </c>
    </row>
    <row r="59" spans="1:11" x14ac:dyDescent="0.25">
      <c r="A59">
        <v>58</v>
      </c>
      <c r="B59" t="s">
        <v>887</v>
      </c>
      <c r="C59" t="s">
        <v>888</v>
      </c>
      <c r="D59">
        <v>9876543267</v>
      </c>
      <c r="E59">
        <v>32</v>
      </c>
      <c r="F59" t="s">
        <v>777</v>
      </c>
      <c r="G59" s="13">
        <v>67000</v>
      </c>
      <c r="H59" t="s">
        <v>383</v>
      </c>
      <c r="I59" s="13">
        <v>13400</v>
      </c>
      <c r="J59" t="s">
        <v>797</v>
      </c>
      <c r="K59" t="s">
        <v>396</v>
      </c>
    </row>
    <row r="60" spans="1:11" x14ac:dyDescent="0.25">
      <c r="A60">
        <v>59</v>
      </c>
      <c r="B60" t="s">
        <v>801</v>
      </c>
      <c r="C60" t="s">
        <v>838</v>
      </c>
      <c r="D60">
        <v>9876543268</v>
      </c>
      <c r="E60">
        <v>33</v>
      </c>
      <c r="F60" t="s">
        <v>773</v>
      </c>
      <c r="G60" s="13">
        <v>70000</v>
      </c>
      <c r="H60" t="s">
        <v>603</v>
      </c>
      <c r="I60" s="13">
        <v>14000</v>
      </c>
      <c r="J60" t="s">
        <v>831</v>
      </c>
      <c r="K60" t="s">
        <v>791</v>
      </c>
    </row>
    <row r="61" spans="1:11" x14ac:dyDescent="0.25">
      <c r="A61">
        <v>60</v>
      </c>
      <c r="B61" t="s">
        <v>784</v>
      </c>
      <c r="C61" t="s">
        <v>807</v>
      </c>
      <c r="D61">
        <v>9876543269</v>
      </c>
      <c r="E61">
        <v>30</v>
      </c>
      <c r="F61" t="s">
        <v>777</v>
      </c>
      <c r="G61" s="13">
        <v>62000</v>
      </c>
      <c r="H61" t="s">
        <v>781</v>
      </c>
      <c r="I61" s="13">
        <v>12400</v>
      </c>
      <c r="J61" t="s">
        <v>889</v>
      </c>
      <c r="K61" t="s">
        <v>787</v>
      </c>
    </row>
    <row r="62" spans="1:11" x14ac:dyDescent="0.25">
      <c r="A62">
        <v>61</v>
      </c>
      <c r="B62" t="s">
        <v>890</v>
      </c>
      <c r="C62" t="s">
        <v>891</v>
      </c>
      <c r="D62">
        <v>9876543270</v>
      </c>
      <c r="E62">
        <v>27</v>
      </c>
      <c r="F62" t="s">
        <v>773</v>
      </c>
      <c r="G62" s="13">
        <v>58000</v>
      </c>
      <c r="H62" t="s">
        <v>383</v>
      </c>
      <c r="I62" s="13">
        <v>11600</v>
      </c>
      <c r="J62" t="s">
        <v>851</v>
      </c>
      <c r="K62" t="s">
        <v>396</v>
      </c>
    </row>
    <row r="63" spans="1:11" x14ac:dyDescent="0.25">
      <c r="A63">
        <v>62</v>
      </c>
      <c r="B63" t="s">
        <v>832</v>
      </c>
      <c r="C63" t="s">
        <v>789</v>
      </c>
      <c r="D63">
        <v>9876543271</v>
      </c>
      <c r="E63">
        <v>32</v>
      </c>
      <c r="F63" t="s">
        <v>777</v>
      </c>
      <c r="G63" s="13">
        <v>63000</v>
      </c>
      <c r="H63" t="s">
        <v>603</v>
      </c>
      <c r="I63" s="13">
        <v>12600</v>
      </c>
      <c r="J63" t="s">
        <v>865</v>
      </c>
      <c r="K63" t="s">
        <v>316</v>
      </c>
    </row>
    <row r="64" spans="1:11" x14ac:dyDescent="0.25">
      <c r="A64">
        <v>63</v>
      </c>
      <c r="B64" t="s">
        <v>806</v>
      </c>
      <c r="C64" t="s">
        <v>793</v>
      </c>
      <c r="D64">
        <v>9876543272</v>
      </c>
      <c r="E64">
        <v>33</v>
      </c>
      <c r="F64" t="s">
        <v>773</v>
      </c>
      <c r="G64" s="13">
        <v>65000</v>
      </c>
      <c r="H64" t="s">
        <v>781</v>
      </c>
      <c r="I64" s="13">
        <v>13000</v>
      </c>
      <c r="J64" t="s">
        <v>868</v>
      </c>
      <c r="K64" t="s">
        <v>791</v>
      </c>
    </row>
    <row r="65" spans="1:11" x14ac:dyDescent="0.25">
      <c r="A65">
        <v>64</v>
      </c>
      <c r="B65" t="s">
        <v>887</v>
      </c>
      <c r="C65" t="s">
        <v>884</v>
      </c>
      <c r="D65">
        <v>9876543273</v>
      </c>
      <c r="E65">
        <v>28</v>
      </c>
      <c r="F65" t="s">
        <v>777</v>
      </c>
      <c r="G65" s="13">
        <v>71000</v>
      </c>
      <c r="H65" t="s">
        <v>383</v>
      </c>
      <c r="I65" s="13">
        <v>14200</v>
      </c>
      <c r="J65" t="s">
        <v>856</v>
      </c>
      <c r="K65" t="s">
        <v>787</v>
      </c>
    </row>
    <row r="66" spans="1:11" x14ac:dyDescent="0.25">
      <c r="A66">
        <v>65</v>
      </c>
      <c r="B66" t="s">
        <v>812</v>
      </c>
      <c r="C66" t="s">
        <v>807</v>
      </c>
      <c r="D66">
        <v>9876543274</v>
      </c>
      <c r="E66">
        <v>29</v>
      </c>
      <c r="F66" t="s">
        <v>773</v>
      </c>
      <c r="G66" s="13">
        <v>59000</v>
      </c>
      <c r="H66" t="s">
        <v>603</v>
      </c>
      <c r="I66" s="13">
        <v>11800</v>
      </c>
      <c r="J66" t="s">
        <v>878</v>
      </c>
      <c r="K66" t="s">
        <v>396</v>
      </c>
    </row>
    <row r="67" spans="1:11" x14ac:dyDescent="0.25">
      <c r="A67">
        <v>66</v>
      </c>
      <c r="B67" t="s">
        <v>844</v>
      </c>
      <c r="C67" t="s">
        <v>869</v>
      </c>
      <c r="D67">
        <v>9876543275</v>
      </c>
      <c r="E67">
        <v>30</v>
      </c>
      <c r="F67" t="s">
        <v>773</v>
      </c>
      <c r="G67" s="13">
        <v>67000</v>
      </c>
      <c r="H67" t="s">
        <v>781</v>
      </c>
      <c r="I67" s="13">
        <v>13400</v>
      </c>
      <c r="J67" t="s">
        <v>845</v>
      </c>
      <c r="K67" t="s">
        <v>316</v>
      </c>
    </row>
    <row r="68" spans="1:11" x14ac:dyDescent="0.25">
      <c r="A68">
        <v>67</v>
      </c>
      <c r="B68" t="s">
        <v>820</v>
      </c>
      <c r="C68" t="s">
        <v>789</v>
      </c>
      <c r="D68">
        <v>9876543276</v>
      </c>
      <c r="E68">
        <v>31</v>
      </c>
      <c r="F68" t="s">
        <v>777</v>
      </c>
      <c r="G68" s="13">
        <v>75000</v>
      </c>
      <c r="H68" t="s">
        <v>383</v>
      </c>
      <c r="I68" s="13">
        <v>15000</v>
      </c>
      <c r="J68" t="s">
        <v>886</v>
      </c>
      <c r="K68" t="s">
        <v>787</v>
      </c>
    </row>
    <row r="69" spans="1:11" x14ac:dyDescent="0.25">
      <c r="A69">
        <v>68</v>
      </c>
      <c r="B69" t="s">
        <v>834</v>
      </c>
      <c r="C69" t="s">
        <v>810</v>
      </c>
      <c r="D69">
        <v>9876543277</v>
      </c>
      <c r="E69">
        <v>32</v>
      </c>
      <c r="F69" t="s">
        <v>773</v>
      </c>
      <c r="G69" s="13">
        <v>63000</v>
      </c>
      <c r="H69" t="s">
        <v>603</v>
      </c>
      <c r="I69" s="13">
        <v>12600</v>
      </c>
      <c r="J69" t="s">
        <v>786</v>
      </c>
      <c r="K69" t="s">
        <v>783</v>
      </c>
    </row>
    <row r="70" spans="1:11" x14ac:dyDescent="0.25">
      <c r="A70">
        <v>69</v>
      </c>
      <c r="B70" t="s">
        <v>852</v>
      </c>
      <c r="C70" t="s">
        <v>816</v>
      </c>
      <c r="D70">
        <v>9876543278</v>
      </c>
      <c r="E70">
        <v>33</v>
      </c>
      <c r="F70" t="s">
        <v>777</v>
      </c>
      <c r="G70" s="13">
        <v>54000</v>
      </c>
      <c r="H70" t="s">
        <v>781</v>
      </c>
      <c r="I70" s="13">
        <v>10800</v>
      </c>
      <c r="J70" t="s">
        <v>828</v>
      </c>
      <c r="K70" t="s">
        <v>791</v>
      </c>
    </row>
    <row r="71" spans="1:11" x14ac:dyDescent="0.25">
      <c r="A71">
        <v>70</v>
      </c>
      <c r="B71" t="s">
        <v>801</v>
      </c>
      <c r="C71" t="s">
        <v>796</v>
      </c>
      <c r="D71">
        <v>9876543279</v>
      </c>
      <c r="E71">
        <v>28</v>
      </c>
      <c r="F71" t="s">
        <v>773</v>
      </c>
      <c r="G71" s="13">
        <v>71000</v>
      </c>
      <c r="H71" t="s">
        <v>383</v>
      </c>
      <c r="I71" s="13">
        <v>14200</v>
      </c>
      <c r="J71" t="s">
        <v>831</v>
      </c>
      <c r="K71" t="s">
        <v>316</v>
      </c>
    </row>
    <row r="72" spans="1:11" x14ac:dyDescent="0.25">
      <c r="A72">
        <v>71</v>
      </c>
      <c r="B72" t="s">
        <v>892</v>
      </c>
      <c r="C72" t="s">
        <v>799</v>
      </c>
      <c r="D72">
        <v>9876543280</v>
      </c>
      <c r="E72">
        <v>35</v>
      </c>
      <c r="F72" t="s">
        <v>777</v>
      </c>
      <c r="G72" s="13">
        <v>67000</v>
      </c>
      <c r="H72" t="s">
        <v>603</v>
      </c>
      <c r="I72" s="13">
        <v>13400</v>
      </c>
      <c r="J72" t="s">
        <v>790</v>
      </c>
      <c r="K72" t="s">
        <v>787</v>
      </c>
    </row>
    <row r="73" spans="1:11" x14ac:dyDescent="0.25">
      <c r="A73">
        <v>72</v>
      </c>
      <c r="B73" t="s">
        <v>795</v>
      </c>
      <c r="C73" t="s">
        <v>853</v>
      </c>
      <c r="D73">
        <v>9876543281</v>
      </c>
      <c r="E73">
        <v>32</v>
      </c>
      <c r="F73" t="s">
        <v>773</v>
      </c>
      <c r="G73" s="13">
        <v>66000</v>
      </c>
      <c r="H73" t="s">
        <v>781</v>
      </c>
      <c r="I73" s="13">
        <v>13200</v>
      </c>
      <c r="J73" t="s">
        <v>825</v>
      </c>
      <c r="K73" t="s">
        <v>396</v>
      </c>
    </row>
    <row r="74" spans="1:11" x14ac:dyDescent="0.25">
      <c r="A74">
        <v>73</v>
      </c>
      <c r="B74" t="s">
        <v>826</v>
      </c>
      <c r="C74" t="s">
        <v>813</v>
      </c>
      <c r="D74">
        <v>9876543282</v>
      </c>
      <c r="E74">
        <v>29</v>
      </c>
      <c r="F74" t="s">
        <v>777</v>
      </c>
      <c r="G74" s="13">
        <v>60000</v>
      </c>
      <c r="H74" t="s">
        <v>383</v>
      </c>
      <c r="I74" s="13">
        <v>12000</v>
      </c>
      <c r="J74" t="s">
        <v>893</v>
      </c>
      <c r="K74" t="s">
        <v>316</v>
      </c>
    </row>
    <row r="75" spans="1:11" x14ac:dyDescent="0.25">
      <c r="A75">
        <v>74</v>
      </c>
      <c r="B75" t="s">
        <v>812</v>
      </c>
      <c r="C75" t="s">
        <v>841</v>
      </c>
      <c r="D75">
        <v>9876543283</v>
      </c>
      <c r="E75">
        <v>31</v>
      </c>
      <c r="F75" t="s">
        <v>773</v>
      </c>
      <c r="G75" s="13">
        <v>73000</v>
      </c>
      <c r="H75" t="s">
        <v>603</v>
      </c>
      <c r="I75" s="13">
        <v>14600</v>
      </c>
      <c r="J75" t="s">
        <v>822</v>
      </c>
      <c r="K75" t="s">
        <v>791</v>
      </c>
    </row>
    <row r="76" spans="1:11" x14ac:dyDescent="0.25">
      <c r="A76">
        <v>75</v>
      </c>
      <c r="B76" t="s">
        <v>798</v>
      </c>
      <c r="C76" t="s">
        <v>888</v>
      </c>
      <c r="D76">
        <v>9876543284</v>
      </c>
      <c r="E76">
        <v>34</v>
      </c>
      <c r="F76" t="s">
        <v>777</v>
      </c>
      <c r="G76" s="13">
        <v>75000</v>
      </c>
      <c r="H76" t="s">
        <v>781</v>
      </c>
      <c r="I76" s="13">
        <v>15000</v>
      </c>
      <c r="J76" t="s">
        <v>894</v>
      </c>
      <c r="K76" t="s">
        <v>787</v>
      </c>
    </row>
    <row r="77" spans="1:11" x14ac:dyDescent="0.25">
      <c r="A77">
        <v>76</v>
      </c>
      <c r="B77" t="s">
        <v>829</v>
      </c>
      <c r="C77" t="s">
        <v>802</v>
      </c>
      <c r="D77">
        <v>9876543285</v>
      </c>
      <c r="E77">
        <v>30</v>
      </c>
      <c r="F77" t="s">
        <v>773</v>
      </c>
      <c r="G77" s="13">
        <v>68000</v>
      </c>
      <c r="H77" t="s">
        <v>383</v>
      </c>
      <c r="I77" s="13">
        <v>13600</v>
      </c>
      <c r="J77" t="s">
        <v>868</v>
      </c>
      <c r="K77" t="s">
        <v>396</v>
      </c>
    </row>
    <row r="78" spans="1:11" x14ac:dyDescent="0.25">
      <c r="A78">
        <v>77</v>
      </c>
      <c r="B78" t="s">
        <v>890</v>
      </c>
      <c r="C78" t="s">
        <v>891</v>
      </c>
      <c r="D78">
        <v>9876543286</v>
      </c>
      <c r="E78">
        <v>33</v>
      </c>
      <c r="F78" t="s">
        <v>773</v>
      </c>
      <c r="G78" s="13">
        <v>71000</v>
      </c>
      <c r="H78" t="s">
        <v>603</v>
      </c>
      <c r="I78" s="13">
        <v>14200</v>
      </c>
      <c r="J78" t="s">
        <v>878</v>
      </c>
      <c r="K78" t="s">
        <v>316</v>
      </c>
    </row>
    <row r="79" spans="1:11" x14ac:dyDescent="0.25">
      <c r="A79">
        <v>78</v>
      </c>
      <c r="B79" t="s">
        <v>815</v>
      </c>
      <c r="C79" t="s">
        <v>807</v>
      </c>
      <c r="D79">
        <v>9876543287</v>
      </c>
      <c r="E79">
        <v>32</v>
      </c>
      <c r="F79" t="s">
        <v>777</v>
      </c>
      <c r="G79" s="13">
        <v>56000</v>
      </c>
      <c r="H79" t="s">
        <v>781</v>
      </c>
      <c r="I79" s="13">
        <v>11200</v>
      </c>
      <c r="J79" t="s">
        <v>877</v>
      </c>
      <c r="K79" t="s">
        <v>791</v>
      </c>
    </row>
    <row r="80" spans="1:11" x14ac:dyDescent="0.25">
      <c r="A80">
        <v>79</v>
      </c>
      <c r="B80" t="s">
        <v>866</v>
      </c>
      <c r="C80" t="s">
        <v>862</v>
      </c>
      <c r="D80">
        <v>9876543288</v>
      </c>
      <c r="E80">
        <v>29</v>
      </c>
      <c r="F80" t="s">
        <v>773</v>
      </c>
      <c r="G80" s="13">
        <v>69000</v>
      </c>
      <c r="H80" t="s">
        <v>383</v>
      </c>
      <c r="I80" s="13">
        <v>13800</v>
      </c>
      <c r="J80" t="s">
        <v>790</v>
      </c>
      <c r="K80" t="s">
        <v>787</v>
      </c>
    </row>
    <row r="81" spans="1:11" x14ac:dyDescent="0.25">
      <c r="A81">
        <v>80</v>
      </c>
      <c r="B81" t="s">
        <v>804</v>
      </c>
      <c r="C81" t="s">
        <v>802</v>
      </c>
      <c r="D81">
        <v>9876543289</v>
      </c>
      <c r="E81">
        <v>28</v>
      </c>
      <c r="F81" t="s">
        <v>777</v>
      </c>
      <c r="G81" s="13">
        <v>57000</v>
      </c>
      <c r="H81" t="s">
        <v>603</v>
      </c>
      <c r="I81" s="13">
        <v>11400</v>
      </c>
      <c r="J81" t="s">
        <v>819</v>
      </c>
      <c r="K81" t="s">
        <v>316</v>
      </c>
    </row>
    <row r="82" spans="1:11" x14ac:dyDescent="0.25">
      <c r="A82">
        <v>81</v>
      </c>
      <c r="B82" t="s">
        <v>818</v>
      </c>
      <c r="C82" t="s">
        <v>858</v>
      </c>
      <c r="D82">
        <v>9876543290</v>
      </c>
      <c r="E82">
        <v>31</v>
      </c>
      <c r="F82" t="s">
        <v>773</v>
      </c>
      <c r="G82" s="13">
        <v>74000</v>
      </c>
      <c r="H82" t="s">
        <v>781</v>
      </c>
      <c r="I82" s="13">
        <v>14800</v>
      </c>
      <c r="J82" t="s">
        <v>856</v>
      </c>
      <c r="K82" t="s">
        <v>396</v>
      </c>
    </row>
    <row r="83" spans="1:11" x14ac:dyDescent="0.25">
      <c r="A83">
        <v>82</v>
      </c>
      <c r="B83" t="s">
        <v>784</v>
      </c>
      <c r="C83" t="s">
        <v>810</v>
      </c>
      <c r="D83">
        <v>9876543291</v>
      </c>
      <c r="E83">
        <v>30</v>
      </c>
      <c r="F83" t="s">
        <v>777</v>
      </c>
      <c r="G83" s="13">
        <v>71000</v>
      </c>
      <c r="H83" t="s">
        <v>383</v>
      </c>
      <c r="I83" s="13">
        <v>14200</v>
      </c>
      <c r="J83" t="s">
        <v>831</v>
      </c>
      <c r="K83" t="s">
        <v>791</v>
      </c>
    </row>
    <row r="84" spans="1:11" x14ac:dyDescent="0.25">
      <c r="A84">
        <v>83</v>
      </c>
      <c r="B84" t="s">
        <v>883</v>
      </c>
      <c r="C84" t="s">
        <v>789</v>
      </c>
      <c r="D84">
        <v>9876543292</v>
      </c>
      <c r="E84">
        <v>29</v>
      </c>
      <c r="F84" t="s">
        <v>773</v>
      </c>
      <c r="G84" s="13">
        <v>68000</v>
      </c>
      <c r="H84" t="s">
        <v>603</v>
      </c>
      <c r="I84" s="13">
        <v>13600</v>
      </c>
      <c r="J84" t="s">
        <v>851</v>
      </c>
      <c r="K84" t="s">
        <v>316</v>
      </c>
    </row>
    <row r="85" spans="1:11" x14ac:dyDescent="0.25">
      <c r="A85">
        <v>84</v>
      </c>
      <c r="B85" t="s">
        <v>852</v>
      </c>
      <c r="C85" t="s">
        <v>891</v>
      </c>
      <c r="D85">
        <v>9876543293</v>
      </c>
      <c r="E85">
        <v>31</v>
      </c>
      <c r="F85" t="s">
        <v>777</v>
      </c>
      <c r="G85" s="13">
        <v>73000</v>
      </c>
      <c r="H85" t="s">
        <v>781</v>
      </c>
      <c r="I85" s="13">
        <v>14600</v>
      </c>
      <c r="J85" t="s">
        <v>865</v>
      </c>
      <c r="K85" t="s">
        <v>396</v>
      </c>
    </row>
    <row r="86" spans="1:11" x14ac:dyDescent="0.25">
      <c r="A86">
        <v>85</v>
      </c>
      <c r="B86" t="s">
        <v>847</v>
      </c>
      <c r="C86" t="s">
        <v>838</v>
      </c>
      <c r="D86">
        <v>9876543294</v>
      </c>
      <c r="E86">
        <v>28</v>
      </c>
      <c r="F86" t="s">
        <v>773</v>
      </c>
      <c r="G86" s="13">
        <v>70000</v>
      </c>
      <c r="H86" t="s">
        <v>383</v>
      </c>
      <c r="I86" s="13">
        <v>14000</v>
      </c>
      <c r="J86" t="s">
        <v>822</v>
      </c>
      <c r="K86" t="s">
        <v>787</v>
      </c>
    </row>
    <row r="87" spans="1:11" x14ac:dyDescent="0.25">
      <c r="A87">
        <v>86</v>
      </c>
      <c r="B87" t="s">
        <v>837</v>
      </c>
      <c r="C87" t="s">
        <v>805</v>
      </c>
      <c r="D87">
        <v>9876543295</v>
      </c>
      <c r="E87">
        <v>30</v>
      </c>
      <c r="F87" t="s">
        <v>777</v>
      </c>
      <c r="G87" s="13">
        <v>59000</v>
      </c>
      <c r="H87" t="s">
        <v>603</v>
      </c>
      <c r="I87" s="13">
        <v>11800</v>
      </c>
      <c r="J87" t="s">
        <v>790</v>
      </c>
      <c r="K87" t="s">
        <v>316</v>
      </c>
    </row>
    <row r="88" spans="1:11" x14ac:dyDescent="0.25">
      <c r="A88">
        <v>87</v>
      </c>
      <c r="B88" t="s">
        <v>801</v>
      </c>
      <c r="C88" t="s">
        <v>864</v>
      </c>
      <c r="D88">
        <v>9876543296</v>
      </c>
      <c r="E88">
        <v>31</v>
      </c>
      <c r="F88" t="s">
        <v>773</v>
      </c>
      <c r="G88" s="13">
        <v>62000</v>
      </c>
      <c r="H88" t="s">
        <v>781</v>
      </c>
      <c r="I88" s="13">
        <v>12400</v>
      </c>
      <c r="J88" t="s">
        <v>868</v>
      </c>
      <c r="K88" t="s">
        <v>791</v>
      </c>
    </row>
    <row r="89" spans="1:11" x14ac:dyDescent="0.25">
      <c r="A89">
        <v>88</v>
      </c>
      <c r="B89" t="s">
        <v>895</v>
      </c>
      <c r="C89" t="s">
        <v>799</v>
      </c>
      <c r="D89">
        <v>9876543297</v>
      </c>
      <c r="E89">
        <v>34</v>
      </c>
      <c r="F89" t="s">
        <v>777</v>
      </c>
      <c r="G89" s="13">
        <v>65000</v>
      </c>
      <c r="H89" t="s">
        <v>383</v>
      </c>
      <c r="I89" s="13">
        <v>13000</v>
      </c>
      <c r="J89" t="s">
        <v>819</v>
      </c>
      <c r="K89" t="s">
        <v>396</v>
      </c>
    </row>
    <row r="90" spans="1:11" x14ac:dyDescent="0.25">
      <c r="A90">
        <v>89</v>
      </c>
      <c r="B90" t="s">
        <v>806</v>
      </c>
      <c r="C90" t="s">
        <v>813</v>
      </c>
      <c r="D90">
        <v>9876543298</v>
      </c>
      <c r="E90">
        <v>29</v>
      </c>
      <c r="F90" t="s">
        <v>773</v>
      </c>
      <c r="G90" s="13">
        <v>55000</v>
      </c>
      <c r="H90" t="s">
        <v>603</v>
      </c>
      <c r="I90" s="13">
        <v>11000</v>
      </c>
      <c r="J90" t="s">
        <v>877</v>
      </c>
      <c r="K90" t="s">
        <v>316</v>
      </c>
    </row>
    <row r="91" spans="1:11" x14ac:dyDescent="0.25">
      <c r="A91">
        <v>90</v>
      </c>
      <c r="B91" t="s">
        <v>832</v>
      </c>
      <c r="C91" t="s">
        <v>816</v>
      </c>
      <c r="D91">
        <v>9876543299</v>
      </c>
      <c r="E91">
        <v>30</v>
      </c>
      <c r="F91" t="s">
        <v>777</v>
      </c>
      <c r="G91" s="13">
        <v>60000</v>
      </c>
      <c r="H91" t="s">
        <v>781</v>
      </c>
      <c r="I91" s="13">
        <v>12000</v>
      </c>
      <c r="J91" t="s">
        <v>856</v>
      </c>
      <c r="K91" t="s">
        <v>791</v>
      </c>
    </row>
    <row r="92" spans="1:11" x14ac:dyDescent="0.25">
      <c r="A92">
        <v>91</v>
      </c>
      <c r="B92" t="s">
        <v>844</v>
      </c>
      <c r="C92" t="s">
        <v>796</v>
      </c>
      <c r="D92">
        <v>9876543300</v>
      </c>
      <c r="E92">
        <v>32</v>
      </c>
      <c r="F92" t="s">
        <v>773</v>
      </c>
      <c r="G92" s="13">
        <v>67000</v>
      </c>
      <c r="H92" t="s">
        <v>383</v>
      </c>
      <c r="I92" s="13">
        <v>13400</v>
      </c>
      <c r="J92" t="s">
        <v>845</v>
      </c>
      <c r="K92" t="s">
        <v>787</v>
      </c>
    </row>
    <row r="93" spans="1:11" x14ac:dyDescent="0.25">
      <c r="A93">
        <v>92</v>
      </c>
      <c r="B93" t="s">
        <v>829</v>
      </c>
      <c r="C93" t="s">
        <v>869</v>
      </c>
      <c r="D93">
        <v>9876543301</v>
      </c>
      <c r="E93">
        <v>33</v>
      </c>
      <c r="F93" t="s">
        <v>773</v>
      </c>
      <c r="G93" s="13">
        <v>64000</v>
      </c>
      <c r="H93" t="s">
        <v>603</v>
      </c>
      <c r="I93" s="13">
        <v>12800</v>
      </c>
      <c r="J93" t="s">
        <v>865</v>
      </c>
      <c r="K93" t="s">
        <v>316</v>
      </c>
    </row>
    <row r="94" spans="1:11" x14ac:dyDescent="0.25">
      <c r="A94">
        <v>93</v>
      </c>
      <c r="B94" t="s">
        <v>826</v>
      </c>
      <c r="C94" t="s">
        <v>858</v>
      </c>
      <c r="D94">
        <v>9876543302</v>
      </c>
      <c r="E94">
        <v>28</v>
      </c>
      <c r="F94" t="s">
        <v>777</v>
      </c>
      <c r="G94" s="13">
        <v>56000</v>
      </c>
      <c r="H94" t="s">
        <v>781</v>
      </c>
      <c r="I94" s="13">
        <v>11200</v>
      </c>
      <c r="J94" t="s">
        <v>878</v>
      </c>
      <c r="K94" t="s">
        <v>791</v>
      </c>
    </row>
    <row r="95" spans="1:11" x14ac:dyDescent="0.25">
      <c r="A95">
        <v>94</v>
      </c>
      <c r="B95" t="s">
        <v>866</v>
      </c>
      <c r="C95" t="s">
        <v>816</v>
      </c>
      <c r="D95">
        <v>9876543303</v>
      </c>
      <c r="E95">
        <v>30</v>
      </c>
      <c r="F95" t="s">
        <v>773</v>
      </c>
      <c r="G95" s="13">
        <v>75000</v>
      </c>
      <c r="H95" t="s">
        <v>383</v>
      </c>
      <c r="I95" s="13">
        <v>15000</v>
      </c>
      <c r="J95" t="s">
        <v>896</v>
      </c>
      <c r="K95" t="s">
        <v>787</v>
      </c>
    </row>
    <row r="96" spans="1:11" x14ac:dyDescent="0.25">
      <c r="A96">
        <v>95</v>
      </c>
      <c r="B96" t="s">
        <v>847</v>
      </c>
      <c r="C96" t="s">
        <v>888</v>
      </c>
      <c r="D96">
        <v>9876543304</v>
      </c>
      <c r="E96">
        <v>29</v>
      </c>
      <c r="F96" t="s">
        <v>773</v>
      </c>
      <c r="G96" s="13">
        <v>59000</v>
      </c>
      <c r="H96" t="s">
        <v>603</v>
      </c>
      <c r="I96" s="13">
        <v>11800</v>
      </c>
      <c r="J96" t="s">
        <v>851</v>
      </c>
      <c r="K96" t="s">
        <v>316</v>
      </c>
    </row>
    <row r="97" spans="1:11" x14ac:dyDescent="0.25">
      <c r="A97">
        <v>96</v>
      </c>
      <c r="B97" t="s">
        <v>798</v>
      </c>
      <c r="C97" t="s">
        <v>807</v>
      </c>
      <c r="D97">
        <v>9876543305</v>
      </c>
      <c r="E97">
        <v>32</v>
      </c>
      <c r="F97" t="s">
        <v>777</v>
      </c>
      <c r="G97" s="13">
        <v>64000</v>
      </c>
      <c r="H97" t="s">
        <v>781</v>
      </c>
      <c r="I97" s="13">
        <v>12800</v>
      </c>
      <c r="J97" t="s">
        <v>886</v>
      </c>
      <c r="K97" t="s">
        <v>396</v>
      </c>
    </row>
    <row r="98" spans="1:11" x14ac:dyDescent="0.25">
      <c r="A98">
        <v>97</v>
      </c>
      <c r="B98" t="s">
        <v>840</v>
      </c>
      <c r="C98" t="s">
        <v>891</v>
      </c>
      <c r="D98">
        <v>9876543306</v>
      </c>
      <c r="E98">
        <v>31</v>
      </c>
      <c r="F98" t="s">
        <v>773</v>
      </c>
      <c r="G98" s="13">
        <v>58000</v>
      </c>
      <c r="H98" t="s">
        <v>383</v>
      </c>
      <c r="I98" s="13">
        <v>11600</v>
      </c>
      <c r="J98" t="s">
        <v>868</v>
      </c>
      <c r="K98" t="s">
        <v>787</v>
      </c>
    </row>
    <row r="99" spans="1:11" x14ac:dyDescent="0.25">
      <c r="A99">
        <v>98</v>
      </c>
      <c r="B99" t="s">
        <v>832</v>
      </c>
      <c r="C99" t="s">
        <v>802</v>
      </c>
      <c r="D99">
        <v>9876543307</v>
      </c>
      <c r="E99">
        <v>33</v>
      </c>
      <c r="F99" t="s">
        <v>777</v>
      </c>
      <c r="G99" s="13">
        <v>62000</v>
      </c>
      <c r="H99" t="s">
        <v>603</v>
      </c>
      <c r="I99" s="13">
        <v>12400</v>
      </c>
      <c r="J99" t="s">
        <v>882</v>
      </c>
      <c r="K99" t="s">
        <v>316</v>
      </c>
    </row>
    <row r="100" spans="1:11" x14ac:dyDescent="0.25">
      <c r="A100">
        <v>99</v>
      </c>
      <c r="B100" t="s">
        <v>897</v>
      </c>
      <c r="C100" t="s">
        <v>805</v>
      </c>
      <c r="D100">
        <v>9876543308</v>
      </c>
      <c r="E100">
        <v>29</v>
      </c>
      <c r="F100" t="s">
        <v>773</v>
      </c>
      <c r="G100" s="13">
        <v>67000</v>
      </c>
      <c r="H100" t="s">
        <v>781</v>
      </c>
      <c r="I100" s="13">
        <v>13400</v>
      </c>
      <c r="J100" t="s">
        <v>825</v>
      </c>
      <c r="K100" t="s">
        <v>791</v>
      </c>
    </row>
    <row r="101" spans="1:11" x14ac:dyDescent="0.25">
      <c r="A101">
        <v>100</v>
      </c>
      <c r="B101" t="s">
        <v>898</v>
      </c>
      <c r="C101" t="s">
        <v>780</v>
      </c>
      <c r="D101">
        <v>9876543309</v>
      </c>
      <c r="E101">
        <v>30</v>
      </c>
      <c r="F101" t="s">
        <v>777</v>
      </c>
      <c r="G101" s="13">
        <v>69000</v>
      </c>
      <c r="H101" t="s">
        <v>383</v>
      </c>
      <c r="I101" s="13">
        <v>13800</v>
      </c>
      <c r="J101" t="s">
        <v>790</v>
      </c>
      <c r="K101" t="s">
        <v>787</v>
      </c>
    </row>
    <row r="102" spans="1:11" x14ac:dyDescent="0.25">
      <c r="A102">
        <v>101</v>
      </c>
      <c r="B102" t="s">
        <v>899</v>
      </c>
      <c r="C102" t="s">
        <v>789</v>
      </c>
      <c r="D102">
        <v>9876543310</v>
      </c>
      <c r="E102">
        <v>28</v>
      </c>
      <c r="F102" t="s">
        <v>773</v>
      </c>
      <c r="G102" s="13">
        <v>55000</v>
      </c>
      <c r="H102" t="s">
        <v>603</v>
      </c>
      <c r="I102" s="13">
        <v>11000</v>
      </c>
      <c r="J102" t="s">
        <v>819</v>
      </c>
      <c r="K102" t="s">
        <v>316</v>
      </c>
    </row>
    <row r="103" spans="1:11" x14ac:dyDescent="0.25">
      <c r="A103">
        <v>102</v>
      </c>
      <c r="B103" t="s">
        <v>900</v>
      </c>
      <c r="C103" t="s">
        <v>884</v>
      </c>
      <c r="D103">
        <v>9876543311</v>
      </c>
      <c r="E103">
        <v>34</v>
      </c>
      <c r="F103" t="s">
        <v>777</v>
      </c>
      <c r="G103" s="13">
        <v>63000</v>
      </c>
      <c r="H103" t="s">
        <v>781</v>
      </c>
      <c r="I103" s="13">
        <v>12600</v>
      </c>
      <c r="J103" t="s">
        <v>901</v>
      </c>
      <c r="K103" t="s">
        <v>396</v>
      </c>
    </row>
    <row r="104" spans="1:11" x14ac:dyDescent="0.25">
      <c r="A104">
        <v>103</v>
      </c>
      <c r="B104" t="s">
        <v>806</v>
      </c>
      <c r="C104" t="s">
        <v>807</v>
      </c>
      <c r="D104">
        <v>9876543312</v>
      </c>
      <c r="E104">
        <v>31</v>
      </c>
      <c r="F104" t="s">
        <v>773</v>
      </c>
      <c r="G104" s="13">
        <v>70000</v>
      </c>
      <c r="H104" t="s">
        <v>383</v>
      </c>
      <c r="I104" s="13">
        <v>14000</v>
      </c>
      <c r="J104" t="s">
        <v>831</v>
      </c>
      <c r="K104" t="s">
        <v>791</v>
      </c>
    </row>
    <row r="105" spans="1:11" x14ac:dyDescent="0.25">
      <c r="A105">
        <v>104</v>
      </c>
      <c r="B105" t="s">
        <v>815</v>
      </c>
      <c r="C105" t="s">
        <v>799</v>
      </c>
      <c r="D105">
        <v>9876543313</v>
      </c>
      <c r="E105">
        <v>30</v>
      </c>
      <c r="F105" t="s">
        <v>777</v>
      </c>
      <c r="G105" s="13">
        <v>74000</v>
      </c>
      <c r="H105" t="s">
        <v>603</v>
      </c>
      <c r="I105" s="13">
        <v>14800</v>
      </c>
      <c r="J105" t="s">
        <v>868</v>
      </c>
      <c r="K105" t="s">
        <v>316</v>
      </c>
    </row>
    <row r="106" spans="1:11" x14ac:dyDescent="0.25">
      <c r="A106">
        <v>105</v>
      </c>
      <c r="B106" t="s">
        <v>834</v>
      </c>
      <c r="C106" t="s">
        <v>793</v>
      </c>
      <c r="D106">
        <v>9876543314</v>
      </c>
      <c r="E106">
        <v>32</v>
      </c>
      <c r="F106" t="s">
        <v>773</v>
      </c>
      <c r="G106" s="13">
        <v>68000</v>
      </c>
      <c r="H106" t="s">
        <v>781</v>
      </c>
      <c r="I106" s="13">
        <v>13600</v>
      </c>
      <c r="J106" t="s">
        <v>856</v>
      </c>
      <c r="K106" t="s">
        <v>396</v>
      </c>
    </row>
    <row r="107" spans="1:11" x14ac:dyDescent="0.25">
      <c r="A107">
        <v>106</v>
      </c>
      <c r="B107" t="s">
        <v>812</v>
      </c>
      <c r="C107" t="s">
        <v>864</v>
      </c>
      <c r="D107">
        <v>9876543315</v>
      </c>
      <c r="E107">
        <v>28</v>
      </c>
      <c r="F107" t="s">
        <v>773</v>
      </c>
      <c r="G107" s="13">
        <v>67000</v>
      </c>
      <c r="H107" t="s">
        <v>383</v>
      </c>
      <c r="I107" s="13">
        <v>13400</v>
      </c>
      <c r="J107" t="s">
        <v>790</v>
      </c>
      <c r="K107" t="s">
        <v>787</v>
      </c>
    </row>
    <row r="108" spans="1:11" x14ac:dyDescent="0.25">
      <c r="A108">
        <v>107</v>
      </c>
      <c r="B108" t="s">
        <v>832</v>
      </c>
      <c r="C108" t="s">
        <v>789</v>
      </c>
      <c r="D108">
        <v>9876543316</v>
      </c>
      <c r="E108">
        <v>29</v>
      </c>
      <c r="F108" t="s">
        <v>777</v>
      </c>
      <c r="G108" s="13">
        <v>70000</v>
      </c>
      <c r="H108" t="s">
        <v>603</v>
      </c>
      <c r="I108" s="13">
        <v>14000</v>
      </c>
      <c r="J108" t="s">
        <v>878</v>
      </c>
      <c r="K108" t="s">
        <v>316</v>
      </c>
    </row>
    <row r="109" spans="1:11" x14ac:dyDescent="0.25">
      <c r="A109">
        <v>108</v>
      </c>
      <c r="B109" t="s">
        <v>879</v>
      </c>
      <c r="C109" t="s">
        <v>816</v>
      </c>
      <c r="D109">
        <v>9876543317</v>
      </c>
      <c r="E109">
        <v>30</v>
      </c>
      <c r="F109" t="s">
        <v>773</v>
      </c>
      <c r="G109" s="13">
        <v>65000</v>
      </c>
      <c r="H109" t="s">
        <v>781</v>
      </c>
      <c r="I109" s="13">
        <v>13000</v>
      </c>
      <c r="J109" t="s">
        <v>845</v>
      </c>
      <c r="K109" t="s">
        <v>396</v>
      </c>
    </row>
    <row r="110" spans="1:11" x14ac:dyDescent="0.25">
      <c r="A110">
        <v>109</v>
      </c>
      <c r="B110" t="s">
        <v>881</v>
      </c>
      <c r="C110" t="s">
        <v>869</v>
      </c>
      <c r="D110">
        <v>9876543318</v>
      </c>
      <c r="E110">
        <v>33</v>
      </c>
      <c r="F110" t="s">
        <v>777</v>
      </c>
      <c r="G110" s="13">
        <v>56000</v>
      </c>
      <c r="H110" t="s">
        <v>383</v>
      </c>
      <c r="I110" s="13">
        <v>11200</v>
      </c>
      <c r="J110" t="s">
        <v>786</v>
      </c>
      <c r="K110" t="s">
        <v>791</v>
      </c>
    </row>
    <row r="111" spans="1:11" x14ac:dyDescent="0.25">
      <c r="A111">
        <v>110</v>
      </c>
      <c r="B111" t="s">
        <v>829</v>
      </c>
      <c r="C111" t="s">
        <v>858</v>
      </c>
      <c r="D111">
        <v>9876543319</v>
      </c>
      <c r="E111">
        <v>28</v>
      </c>
      <c r="F111" t="s">
        <v>773</v>
      </c>
      <c r="G111" s="13">
        <v>62000</v>
      </c>
      <c r="H111" t="s">
        <v>603</v>
      </c>
      <c r="I111" s="13">
        <v>12400</v>
      </c>
      <c r="J111" t="s">
        <v>851</v>
      </c>
      <c r="K111" t="s">
        <v>787</v>
      </c>
    </row>
    <row r="112" spans="1:11" x14ac:dyDescent="0.25">
      <c r="A112">
        <v>111</v>
      </c>
      <c r="B112" t="s">
        <v>890</v>
      </c>
      <c r="C112" t="s">
        <v>807</v>
      </c>
      <c r="D112">
        <v>9876543320</v>
      </c>
      <c r="E112">
        <v>31</v>
      </c>
      <c r="F112" t="s">
        <v>773</v>
      </c>
      <c r="G112" s="13">
        <v>70000</v>
      </c>
      <c r="H112" t="s">
        <v>781</v>
      </c>
      <c r="I112" s="13">
        <v>14000</v>
      </c>
      <c r="J112" t="s">
        <v>865</v>
      </c>
      <c r="K112" t="s">
        <v>396</v>
      </c>
    </row>
    <row r="113" spans="1:11" x14ac:dyDescent="0.25">
      <c r="A113">
        <v>112</v>
      </c>
      <c r="B113" t="s">
        <v>820</v>
      </c>
      <c r="C113" t="s">
        <v>799</v>
      </c>
      <c r="D113">
        <v>9876543321</v>
      </c>
      <c r="E113">
        <v>30</v>
      </c>
      <c r="F113" t="s">
        <v>777</v>
      </c>
      <c r="G113" s="13">
        <v>60000</v>
      </c>
      <c r="H113" t="s">
        <v>603</v>
      </c>
      <c r="I113" s="13">
        <v>12000</v>
      </c>
      <c r="J113" t="s">
        <v>896</v>
      </c>
      <c r="K113" t="s">
        <v>787</v>
      </c>
    </row>
    <row r="114" spans="1:11" x14ac:dyDescent="0.25">
      <c r="A114">
        <v>113</v>
      </c>
      <c r="B114" t="s">
        <v>897</v>
      </c>
      <c r="C114" t="s">
        <v>810</v>
      </c>
      <c r="D114">
        <v>9876543322</v>
      </c>
      <c r="E114">
        <v>28</v>
      </c>
      <c r="F114" t="s">
        <v>773</v>
      </c>
      <c r="G114" s="13">
        <v>67000</v>
      </c>
      <c r="H114" t="s">
        <v>383</v>
      </c>
      <c r="I114" s="13">
        <v>13400</v>
      </c>
      <c r="J114" t="s">
        <v>856</v>
      </c>
      <c r="K114" t="s">
        <v>316</v>
      </c>
    </row>
    <row r="115" spans="1:11" x14ac:dyDescent="0.25">
      <c r="A115">
        <v>114</v>
      </c>
      <c r="B115" t="s">
        <v>809</v>
      </c>
      <c r="C115" t="s">
        <v>793</v>
      </c>
      <c r="D115">
        <v>9876543323</v>
      </c>
      <c r="E115">
        <v>32</v>
      </c>
      <c r="F115" t="s">
        <v>777</v>
      </c>
      <c r="G115" s="13">
        <v>55000</v>
      </c>
      <c r="H115" t="s">
        <v>781</v>
      </c>
      <c r="I115" s="13">
        <v>11000</v>
      </c>
      <c r="J115" t="s">
        <v>878</v>
      </c>
      <c r="K115" t="s">
        <v>791</v>
      </c>
    </row>
    <row r="116" spans="1:11" x14ac:dyDescent="0.25">
      <c r="A116">
        <v>115</v>
      </c>
      <c r="B116" t="s">
        <v>840</v>
      </c>
      <c r="C116" t="s">
        <v>884</v>
      </c>
      <c r="D116">
        <v>9876543324</v>
      </c>
      <c r="E116">
        <v>29</v>
      </c>
      <c r="F116" t="s">
        <v>773</v>
      </c>
      <c r="G116" s="13">
        <v>71000</v>
      </c>
      <c r="H116" t="s">
        <v>603</v>
      </c>
      <c r="I116" s="13">
        <v>14200</v>
      </c>
      <c r="J116" t="s">
        <v>828</v>
      </c>
      <c r="K116" t="s">
        <v>787</v>
      </c>
    </row>
    <row r="117" spans="1:11" x14ac:dyDescent="0.25">
      <c r="A117">
        <v>116</v>
      </c>
      <c r="B117" t="s">
        <v>852</v>
      </c>
      <c r="C117" t="s">
        <v>805</v>
      </c>
      <c r="D117">
        <v>9876543325</v>
      </c>
      <c r="E117">
        <v>30</v>
      </c>
      <c r="F117" t="s">
        <v>777</v>
      </c>
      <c r="G117" s="13">
        <v>63000</v>
      </c>
      <c r="H117" t="s">
        <v>383</v>
      </c>
      <c r="I117" s="13">
        <v>12600</v>
      </c>
      <c r="J117" t="s">
        <v>790</v>
      </c>
      <c r="K117" t="s">
        <v>396</v>
      </c>
    </row>
    <row r="118" spans="1:11" x14ac:dyDescent="0.25">
      <c r="A118">
        <v>117</v>
      </c>
      <c r="B118" t="s">
        <v>902</v>
      </c>
      <c r="C118" t="s">
        <v>796</v>
      </c>
      <c r="D118">
        <v>9876543326</v>
      </c>
      <c r="E118">
        <v>34</v>
      </c>
      <c r="F118" t="s">
        <v>773</v>
      </c>
      <c r="G118" s="13">
        <v>75000</v>
      </c>
      <c r="H118" t="s">
        <v>603</v>
      </c>
      <c r="I118" s="13">
        <v>15000</v>
      </c>
      <c r="J118" t="s">
        <v>822</v>
      </c>
      <c r="K118" t="s">
        <v>791</v>
      </c>
    </row>
    <row r="119" spans="1:11" x14ac:dyDescent="0.25">
      <c r="A119">
        <v>118</v>
      </c>
      <c r="B119" t="s">
        <v>815</v>
      </c>
      <c r="C119" t="s">
        <v>789</v>
      </c>
      <c r="D119">
        <v>9876543327</v>
      </c>
      <c r="E119">
        <v>28</v>
      </c>
      <c r="F119" t="s">
        <v>777</v>
      </c>
      <c r="G119" s="13">
        <v>69000</v>
      </c>
      <c r="H119" t="s">
        <v>781</v>
      </c>
      <c r="I119" s="13">
        <v>13800</v>
      </c>
      <c r="J119" t="s">
        <v>831</v>
      </c>
      <c r="K119" t="s">
        <v>787</v>
      </c>
    </row>
    <row r="120" spans="1:11" x14ac:dyDescent="0.25">
      <c r="A120">
        <v>119</v>
      </c>
      <c r="B120" t="s">
        <v>806</v>
      </c>
      <c r="C120" t="s">
        <v>858</v>
      </c>
      <c r="D120">
        <v>9876543328</v>
      </c>
      <c r="E120">
        <v>33</v>
      </c>
      <c r="F120" t="s">
        <v>773</v>
      </c>
      <c r="G120" s="13">
        <v>74000</v>
      </c>
      <c r="H120" t="s">
        <v>383</v>
      </c>
      <c r="I120" s="13">
        <v>14800</v>
      </c>
      <c r="J120" t="s">
        <v>868</v>
      </c>
      <c r="K120" t="s">
        <v>316</v>
      </c>
    </row>
    <row r="121" spans="1:11" x14ac:dyDescent="0.25">
      <c r="A121">
        <v>120</v>
      </c>
      <c r="B121" t="s">
        <v>846</v>
      </c>
      <c r="C121" t="s">
        <v>780</v>
      </c>
      <c r="D121">
        <v>9876543329</v>
      </c>
      <c r="E121">
        <v>30</v>
      </c>
      <c r="F121" t="s">
        <v>777</v>
      </c>
      <c r="G121" s="13">
        <v>58000</v>
      </c>
      <c r="H121" t="s">
        <v>603</v>
      </c>
      <c r="I121" s="13">
        <v>11600</v>
      </c>
      <c r="J121" t="s">
        <v>893</v>
      </c>
      <c r="K121" t="s">
        <v>396</v>
      </c>
    </row>
    <row r="122" spans="1:11" x14ac:dyDescent="0.25">
      <c r="A122">
        <v>121</v>
      </c>
      <c r="B122" t="s">
        <v>812</v>
      </c>
      <c r="C122" t="s">
        <v>789</v>
      </c>
      <c r="D122">
        <v>9876543330</v>
      </c>
      <c r="E122">
        <v>35</v>
      </c>
      <c r="F122" t="s">
        <v>773</v>
      </c>
      <c r="G122" s="13">
        <v>68000</v>
      </c>
      <c r="H122" t="s">
        <v>781</v>
      </c>
      <c r="I122" s="13">
        <v>13600</v>
      </c>
      <c r="J122" t="s">
        <v>896</v>
      </c>
      <c r="K122" t="s">
        <v>791</v>
      </c>
    </row>
    <row r="123" spans="1:11" x14ac:dyDescent="0.25">
      <c r="A123">
        <v>122</v>
      </c>
      <c r="B123" t="s">
        <v>820</v>
      </c>
      <c r="C123" t="s">
        <v>869</v>
      </c>
      <c r="D123">
        <v>9876543331</v>
      </c>
      <c r="E123">
        <v>29</v>
      </c>
      <c r="F123" t="s">
        <v>777</v>
      </c>
      <c r="G123" s="13">
        <v>54000</v>
      </c>
      <c r="H123" t="s">
        <v>383</v>
      </c>
      <c r="I123" s="13">
        <v>10800</v>
      </c>
      <c r="J123" t="s">
        <v>790</v>
      </c>
      <c r="K123" t="s">
        <v>787</v>
      </c>
    </row>
    <row r="124" spans="1:11" x14ac:dyDescent="0.25">
      <c r="A124">
        <v>123</v>
      </c>
      <c r="B124" t="s">
        <v>847</v>
      </c>
      <c r="C124" t="s">
        <v>785</v>
      </c>
      <c r="D124">
        <v>9876543332</v>
      </c>
      <c r="E124">
        <v>30</v>
      </c>
      <c r="F124" t="s">
        <v>773</v>
      </c>
      <c r="G124" s="13">
        <v>75000</v>
      </c>
      <c r="H124" t="s">
        <v>603</v>
      </c>
      <c r="I124" s="13">
        <v>15000</v>
      </c>
      <c r="J124" t="s">
        <v>894</v>
      </c>
      <c r="K124" t="s">
        <v>316</v>
      </c>
    </row>
    <row r="125" spans="1:11" x14ac:dyDescent="0.25">
      <c r="A125">
        <v>124</v>
      </c>
      <c r="B125" t="s">
        <v>844</v>
      </c>
      <c r="C125" t="s">
        <v>799</v>
      </c>
      <c r="D125">
        <v>9876543333</v>
      </c>
      <c r="E125">
        <v>33</v>
      </c>
      <c r="F125" t="s">
        <v>773</v>
      </c>
      <c r="G125" s="13">
        <v>68000</v>
      </c>
      <c r="H125" t="s">
        <v>781</v>
      </c>
      <c r="I125" s="13">
        <v>13600</v>
      </c>
      <c r="J125" t="s">
        <v>825</v>
      </c>
      <c r="K125" t="s">
        <v>396</v>
      </c>
    </row>
    <row r="126" spans="1:11" x14ac:dyDescent="0.25">
      <c r="A126">
        <v>125</v>
      </c>
      <c r="B126" t="s">
        <v>784</v>
      </c>
      <c r="C126" t="s">
        <v>864</v>
      </c>
      <c r="D126">
        <v>9876543334</v>
      </c>
      <c r="E126">
        <v>29</v>
      </c>
      <c r="F126" t="s">
        <v>777</v>
      </c>
      <c r="G126" s="13">
        <v>69000</v>
      </c>
      <c r="H126" t="s">
        <v>383</v>
      </c>
      <c r="I126" s="13">
        <v>13800</v>
      </c>
      <c r="J126" t="s">
        <v>878</v>
      </c>
      <c r="K126" t="s">
        <v>791</v>
      </c>
    </row>
    <row r="127" spans="1:11" x14ac:dyDescent="0.25">
      <c r="A127">
        <v>126</v>
      </c>
      <c r="B127" t="s">
        <v>798</v>
      </c>
      <c r="C127" t="s">
        <v>802</v>
      </c>
      <c r="D127">
        <v>9876543335</v>
      </c>
      <c r="E127">
        <v>32</v>
      </c>
      <c r="F127" t="s">
        <v>777</v>
      </c>
      <c r="G127" s="13">
        <v>64000</v>
      </c>
      <c r="H127" t="s">
        <v>603</v>
      </c>
      <c r="I127" s="13">
        <v>12800</v>
      </c>
      <c r="J127" t="s">
        <v>868</v>
      </c>
      <c r="K127" t="s">
        <v>787</v>
      </c>
    </row>
    <row r="128" spans="1:11" x14ac:dyDescent="0.25">
      <c r="A128">
        <v>127</v>
      </c>
      <c r="B128" t="s">
        <v>849</v>
      </c>
      <c r="C128" t="s">
        <v>807</v>
      </c>
      <c r="D128">
        <v>9876543336</v>
      </c>
      <c r="E128">
        <v>34</v>
      </c>
      <c r="F128" t="s">
        <v>773</v>
      </c>
      <c r="G128" s="13">
        <v>70000</v>
      </c>
      <c r="H128" t="s">
        <v>781</v>
      </c>
      <c r="I128" s="13">
        <v>14000</v>
      </c>
      <c r="J128" t="s">
        <v>790</v>
      </c>
      <c r="K128" t="s">
        <v>316</v>
      </c>
    </row>
    <row r="129" spans="1:11" x14ac:dyDescent="0.25">
      <c r="A129">
        <v>128</v>
      </c>
      <c r="B129" t="s">
        <v>818</v>
      </c>
      <c r="C129" t="s">
        <v>891</v>
      </c>
      <c r="D129">
        <v>9876543337</v>
      </c>
      <c r="E129">
        <v>31</v>
      </c>
      <c r="F129" t="s">
        <v>773</v>
      </c>
      <c r="G129" s="13">
        <v>74000</v>
      </c>
      <c r="H129" t="s">
        <v>383</v>
      </c>
      <c r="I129" s="13">
        <v>14800</v>
      </c>
      <c r="J129" t="s">
        <v>896</v>
      </c>
      <c r="K129" t="s">
        <v>791</v>
      </c>
    </row>
    <row r="130" spans="1:11" x14ac:dyDescent="0.25">
      <c r="A130">
        <v>129</v>
      </c>
      <c r="B130" t="s">
        <v>837</v>
      </c>
      <c r="C130" t="s">
        <v>816</v>
      </c>
      <c r="D130">
        <v>9876543338</v>
      </c>
      <c r="E130">
        <v>28</v>
      </c>
      <c r="F130" t="s">
        <v>777</v>
      </c>
      <c r="G130" s="13">
        <v>62000</v>
      </c>
      <c r="H130" t="s">
        <v>603</v>
      </c>
      <c r="I130" s="13">
        <v>12400</v>
      </c>
      <c r="J130" t="s">
        <v>878</v>
      </c>
      <c r="K130" t="s">
        <v>787</v>
      </c>
    </row>
    <row r="131" spans="1:11" x14ac:dyDescent="0.25">
      <c r="A131">
        <v>130</v>
      </c>
      <c r="B131" t="s">
        <v>903</v>
      </c>
      <c r="C131" t="s">
        <v>869</v>
      </c>
      <c r="D131">
        <v>9876543339</v>
      </c>
      <c r="E131">
        <v>30</v>
      </c>
      <c r="F131" t="s">
        <v>773</v>
      </c>
      <c r="G131" s="13">
        <v>59000</v>
      </c>
      <c r="H131" t="s">
        <v>781</v>
      </c>
      <c r="I131" s="13">
        <v>11800</v>
      </c>
      <c r="J131" t="s">
        <v>856</v>
      </c>
      <c r="K131" t="s">
        <v>316</v>
      </c>
    </row>
    <row r="132" spans="1:11" x14ac:dyDescent="0.25">
      <c r="A132">
        <v>131</v>
      </c>
      <c r="B132" t="s">
        <v>820</v>
      </c>
      <c r="C132" t="s">
        <v>807</v>
      </c>
      <c r="D132">
        <v>9876543340</v>
      </c>
      <c r="E132">
        <v>33</v>
      </c>
      <c r="F132" t="s">
        <v>777</v>
      </c>
      <c r="G132" s="13">
        <v>71000</v>
      </c>
      <c r="H132" t="s">
        <v>383</v>
      </c>
      <c r="I132" s="13">
        <v>14200</v>
      </c>
      <c r="J132" t="s">
        <v>894</v>
      </c>
      <c r="K132" t="s">
        <v>396</v>
      </c>
    </row>
    <row r="133" spans="1:11" x14ac:dyDescent="0.25">
      <c r="A133">
        <v>132</v>
      </c>
      <c r="B133" t="s">
        <v>834</v>
      </c>
      <c r="C133" t="s">
        <v>796</v>
      </c>
      <c r="D133">
        <v>9876543341</v>
      </c>
      <c r="E133">
        <v>29</v>
      </c>
      <c r="F133" t="s">
        <v>773</v>
      </c>
      <c r="G133" s="13">
        <v>60000</v>
      </c>
      <c r="H133" t="s">
        <v>603</v>
      </c>
      <c r="I133" s="13">
        <v>12000</v>
      </c>
      <c r="J133" t="s">
        <v>877</v>
      </c>
      <c r="K133" t="s">
        <v>787</v>
      </c>
    </row>
    <row r="134" spans="1:11" x14ac:dyDescent="0.25">
      <c r="A134">
        <v>133</v>
      </c>
      <c r="B134" t="s">
        <v>815</v>
      </c>
      <c r="C134" t="s">
        <v>785</v>
      </c>
      <c r="D134">
        <v>9876543342</v>
      </c>
      <c r="E134">
        <v>30</v>
      </c>
      <c r="F134" t="s">
        <v>777</v>
      </c>
      <c r="G134" s="13">
        <v>66000</v>
      </c>
      <c r="H134" t="s">
        <v>781</v>
      </c>
      <c r="I134" s="13">
        <v>13200</v>
      </c>
      <c r="J134" t="s">
        <v>845</v>
      </c>
      <c r="K134" t="s">
        <v>316</v>
      </c>
    </row>
    <row r="135" spans="1:11" x14ac:dyDescent="0.25">
      <c r="A135">
        <v>134</v>
      </c>
      <c r="B135" t="s">
        <v>870</v>
      </c>
      <c r="C135" t="s">
        <v>780</v>
      </c>
      <c r="D135">
        <v>9876543343</v>
      </c>
      <c r="E135">
        <v>31</v>
      </c>
      <c r="F135" t="s">
        <v>773</v>
      </c>
      <c r="G135" s="13">
        <v>67000</v>
      </c>
      <c r="H135" t="s">
        <v>383</v>
      </c>
      <c r="I135" s="13">
        <v>13400</v>
      </c>
      <c r="J135" t="s">
        <v>831</v>
      </c>
      <c r="K135" t="s">
        <v>791</v>
      </c>
    </row>
    <row r="136" spans="1:11" x14ac:dyDescent="0.25">
      <c r="A136">
        <v>135</v>
      </c>
      <c r="B136" t="s">
        <v>801</v>
      </c>
      <c r="C136" t="s">
        <v>810</v>
      </c>
      <c r="D136">
        <v>9876543344</v>
      </c>
      <c r="E136">
        <v>33</v>
      </c>
      <c r="F136" t="s">
        <v>773</v>
      </c>
      <c r="G136" s="13">
        <v>65000</v>
      </c>
      <c r="H136" t="s">
        <v>603</v>
      </c>
      <c r="I136" s="13">
        <v>13000</v>
      </c>
      <c r="J136" t="s">
        <v>825</v>
      </c>
      <c r="K136" t="s">
        <v>396</v>
      </c>
    </row>
    <row r="137" spans="1:11" x14ac:dyDescent="0.25">
      <c r="A137">
        <v>136</v>
      </c>
      <c r="B137" t="s">
        <v>798</v>
      </c>
      <c r="C137" t="s">
        <v>805</v>
      </c>
      <c r="D137">
        <v>9876543345</v>
      </c>
      <c r="E137">
        <v>29</v>
      </c>
      <c r="F137" t="s">
        <v>777</v>
      </c>
      <c r="G137" s="13">
        <v>59000</v>
      </c>
      <c r="H137" t="s">
        <v>781</v>
      </c>
      <c r="I137" s="13">
        <v>11800</v>
      </c>
      <c r="J137" t="s">
        <v>790</v>
      </c>
      <c r="K137" t="s">
        <v>316</v>
      </c>
    </row>
    <row r="138" spans="1:11" x14ac:dyDescent="0.25">
      <c r="A138">
        <v>137</v>
      </c>
      <c r="B138" t="s">
        <v>818</v>
      </c>
      <c r="C138" t="s">
        <v>838</v>
      </c>
      <c r="D138">
        <v>9876543346</v>
      </c>
      <c r="E138">
        <v>30</v>
      </c>
      <c r="F138" t="s">
        <v>773</v>
      </c>
      <c r="G138" s="13">
        <v>60000</v>
      </c>
      <c r="H138" t="s">
        <v>383</v>
      </c>
      <c r="I138" s="13">
        <v>12000</v>
      </c>
      <c r="J138" t="s">
        <v>786</v>
      </c>
      <c r="K138" t="s">
        <v>787</v>
      </c>
    </row>
    <row r="139" spans="1:11" x14ac:dyDescent="0.25">
      <c r="A139">
        <v>138</v>
      </c>
      <c r="B139" t="s">
        <v>804</v>
      </c>
      <c r="C139" t="s">
        <v>869</v>
      </c>
      <c r="D139">
        <v>9876543347</v>
      </c>
      <c r="E139">
        <v>34</v>
      </c>
      <c r="F139" t="s">
        <v>777</v>
      </c>
      <c r="G139" s="13">
        <v>67000</v>
      </c>
      <c r="H139" t="s">
        <v>603</v>
      </c>
      <c r="I139" s="13">
        <v>13400</v>
      </c>
      <c r="J139" t="s">
        <v>878</v>
      </c>
      <c r="K139" t="s">
        <v>791</v>
      </c>
    </row>
    <row r="140" spans="1:11" x14ac:dyDescent="0.25">
      <c r="A140">
        <v>139</v>
      </c>
      <c r="B140" t="s">
        <v>847</v>
      </c>
      <c r="C140" t="s">
        <v>816</v>
      </c>
      <c r="D140">
        <v>9876543348</v>
      </c>
      <c r="E140">
        <v>31</v>
      </c>
      <c r="F140" t="s">
        <v>773</v>
      </c>
      <c r="G140" s="13">
        <v>69000</v>
      </c>
      <c r="H140" t="s">
        <v>781</v>
      </c>
      <c r="I140" s="13">
        <v>13800</v>
      </c>
      <c r="J140" t="s">
        <v>856</v>
      </c>
      <c r="K140" t="s">
        <v>316</v>
      </c>
    </row>
    <row r="141" spans="1:11" x14ac:dyDescent="0.25">
      <c r="A141">
        <v>140</v>
      </c>
      <c r="B141" t="s">
        <v>809</v>
      </c>
      <c r="C141" t="s">
        <v>807</v>
      </c>
      <c r="D141">
        <v>9876543349</v>
      </c>
      <c r="E141">
        <v>30</v>
      </c>
      <c r="F141" t="s">
        <v>777</v>
      </c>
      <c r="G141" s="13">
        <v>71000</v>
      </c>
      <c r="H141" t="s">
        <v>383</v>
      </c>
      <c r="I141" s="13">
        <v>14200</v>
      </c>
      <c r="J141" t="s">
        <v>822</v>
      </c>
      <c r="K141" t="s">
        <v>396</v>
      </c>
    </row>
    <row r="142" spans="1:11" x14ac:dyDescent="0.25">
      <c r="A142">
        <v>141</v>
      </c>
      <c r="B142" t="s">
        <v>902</v>
      </c>
      <c r="C142" t="s">
        <v>785</v>
      </c>
      <c r="D142">
        <v>9876543350</v>
      </c>
      <c r="E142">
        <v>28</v>
      </c>
      <c r="F142" t="s">
        <v>773</v>
      </c>
      <c r="G142" s="13">
        <v>63000</v>
      </c>
      <c r="H142" t="s">
        <v>603</v>
      </c>
      <c r="I142" s="13">
        <v>12600</v>
      </c>
      <c r="J142" t="s">
        <v>877</v>
      </c>
      <c r="K142" t="s">
        <v>787</v>
      </c>
    </row>
    <row r="143" spans="1:11" x14ac:dyDescent="0.25">
      <c r="A143">
        <v>142</v>
      </c>
      <c r="B143" t="s">
        <v>798</v>
      </c>
      <c r="C143" t="s">
        <v>789</v>
      </c>
      <c r="D143">
        <v>9876543351</v>
      </c>
      <c r="E143">
        <v>33</v>
      </c>
      <c r="F143" t="s">
        <v>777</v>
      </c>
      <c r="G143" s="13">
        <v>65000</v>
      </c>
      <c r="H143" t="s">
        <v>781</v>
      </c>
      <c r="I143" s="13">
        <v>13000</v>
      </c>
      <c r="J143" t="s">
        <v>831</v>
      </c>
      <c r="K143" t="s">
        <v>791</v>
      </c>
    </row>
    <row r="144" spans="1:11" x14ac:dyDescent="0.25">
      <c r="A144">
        <v>143</v>
      </c>
      <c r="B144" t="s">
        <v>806</v>
      </c>
      <c r="C144" t="s">
        <v>858</v>
      </c>
      <c r="D144">
        <v>9876543352</v>
      </c>
      <c r="E144">
        <v>29</v>
      </c>
      <c r="F144" t="s">
        <v>773</v>
      </c>
      <c r="G144" s="13">
        <v>71000</v>
      </c>
      <c r="H144" t="s">
        <v>383</v>
      </c>
      <c r="I144" s="13">
        <v>14200</v>
      </c>
      <c r="J144" t="s">
        <v>790</v>
      </c>
      <c r="K144" t="s">
        <v>316</v>
      </c>
    </row>
    <row r="145" spans="1:11" x14ac:dyDescent="0.25">
      <c r="A145">
        <v>144</v>
      </c>
      <c r="B145" t="s">
        <v>866</v>
      </c>
      <c r="C145" t="s">
        <v>810</v>
      </c>
      <c r="D145">
        <v>9876543353</v>
      </c>
      <c r="E145">
        <v>30</v>
      </c>
      <c r="F145" t="s">
        <v>773</v>
      </c>
      <c r="G145" s="13">
        <v>68000</v>
      </c>
      <c r="H145" t="s">
        <v>603</v>
      </c>
      <c r="I145" s="13">
        <v>13600</v>
      </c>
      <c r="J145" t="s">
        <v>868</v>
      </c>
      <c r="K145" t="s">
        <v>396</v>
      </c>
    </row>
    <row r="146" spans="1:11" x14ac:dyDescent="0.25">
      <c r="A146">
        <v>145</v>
      </c>
      <c r="B146" t="s">
        <v>842</v>
      </c>
      <c r="C146" t="s">
        <v>869</v>
      </c>
      <c r="D146">
        <v>9876543354</v>
      </c>
      <c r="E146">
        <v>31</v>
      </c>
      <c r="F146" t="s">
        <v>777</v>
      </c>
      <c r="G146" s="13">
        <v>59000</v>
      </c>
      <c r="H146" t="s">
        <v>781</v>
      </c>
      <c r="I146" s="13">
        <v>11800</v>
      </c>
      <c r="J146" t="s">
        <v>896</v>
      </c>
      <c r="K146" t="s">
        <v>787</v>
      </c>
    </row>
    <row r="147" spans="1:11" x14ac:dyDescent="0.25">
      <c r="A147">
        <v>146</v>
      </c>
      <c r="B147" t="s">
        <v>812</v>
      </c>
      <c r="C147" t="s">
        <v>816</v>
      </c>
      <c r="D147">
        <v>9876543355</v>
      </c>
      <c r="E147">
        <v>32</v>
      </c>
      <c r="F147" t="s">
        <v>773</v>
      </c>
      <c r="G147" s="13">
        <v>75000</v>
      </c>
      <c r="H147" t="s">
        <v>383</v>
      </c>
      <c r="I147" s="13">
        <v>15000</v>
      </c>
      <c r="J147" t="s">
        <v>904</v>
      </c>
      <c r="K147" t="s">
        <v>316</v>
      </c>
    </row>
    <row r="148" spans="1:11" x14ac:dyDescent="0.25">
      <c r="A148">
        <v>147</v>
      </c>
      <c r="B148" t="s">
        <v>801</v>
      </c>
      <c r="C148" t="s">
        <v>802</v>
      </c>
      <c r="D148">
        <v>9876543356</v>
      </c>
      <c r="E148">
        <v>33</v>
      </c>
      <c r="F148" t="s">
        <v>773</v>
      </c>
      <c r="G148" s="13">
        <v>64000</v>
      </c>
      <c r="H148" t="s">
        <v>603</v>
      </c>
      <c r="I148" s="13">
        <v>12800</v>
      </c>
      <c r="J148" t="s">
        <v>790</v>
      </c>
      <c r="K148" t="s">
        <v>396</v>
      </c>
    </row>
    <row r="149" spans="1:11" x14ac:dyDescent="0.25">
      <c r="A149">
        <v>148</v>
      </c>
      <c r="B149" t="s">
        <v>798</v>
      </c>
      <c r="C149" t="s">
        <v>807</v>
      </c>
      <c r="D149">
        <v>9876543357</v>
      </c>
      <c r="E149">
        <v>30</v>
      </c>
      <c r="F149" t="s">
        <v>777</v>
      </c>
      <c r="G149" s="13">
        <v>67000</v>
      </c>
      <c r="H149" t="s">
        <v>781</v>
      </c>
      <c r="I149" s="13">
        <v>13400</v>
      </c>
      <c r="J149" t="s">
        <v>905</v>
      </c>
      <c r="K149" t="s">
        <v>787</v>
      </c>
    </row>
    <row r="150" spans="1:11" x14ac:dyDescent="0.25">
      <c r="A150">
        <v>149</v>
      </c>
      <c r="B150" t="s">
        <v>847</v>
      </c>
      <c r="C150" t="s">
        <v>785</v>
      </c>
      <c r="D150">
        <v>9876543358</v>
      </c>
      <c r="E150">
        <v>28</v>
      </c>
      <c r="F150" t="s">
        <v>773</v>
      </c>
      <c r="G150" s="13">
        <v>62000</v>
      </c>
      <c r="H150" t="s">
        <v>383</v>
      </c>
      <c r="I150" s="13">
        <v>12400</v>
      </c>
      <c r="J150" t="s">
        <v>901</v>
      </c>
      <c r="K150" t="s">
        <v>316</v>
      </c>
    </row>
    <row r="151" spans="1:11" x14ac:dyDescent="0.25">
      <c r="A151">
        <v>150</v>
      </c>
      <c r="B151" t="s">
        <v>837</v>
      </c>
      <c r="C151" t="s">
        <v>805</v>
      </c>
      <c r="D151">
        <v>9876543359</v>
      </c>
      <c r="E151">
        <v>31</v>
      </c>
      <c r="F151" t="s">
        <v>777</v>
      </c>
      <c r="G151" s="13">
        <v>73000</v>
      </c>
      <c r="H151" t="s">
        <v>603</v>
      </c>
      <c r="I151" s="13">
        <v>14600</v>
      </c>
      <c r="J151" t="s">
        <v>878</v>
      </c>
      <c r="K151" t="s">
        <v>791</v>
      </c>
    </row>
    <row r="152" spans="1:11" x14ac:dyDescent="0.25">
      <c r="A152">
        <v>151</v>
      </c>
      <c r="B152" t="s">
        <v>795</v>
      </c>
      <c r="C152" t="s">
        <v>807</v>
      </c>
      <c r="D152">
        <v>9876543360</v>
      </c>
      <c r="E152">
        <v>30</v>
      </c>
      <c r="F152" t="s">
        <v>773</v>
      </c>
      <c r="G152" s="13">
        <v>69000</v>
      </c>
      <c r="H152" t="s">
        <v>781</v>
      </c>
      <c r="I152" s="13">
        <v>13800</v>
      </c>
      <c r="J152" t="s">
        <v>904</v>
      </c>
      <c r="K152" t="s">
        <v>787</v>
      </c>
    </row>
    <row r="153" spans="1:11" x14ac:dyDescent="0.25">
      <c r="A153">
        <v>152</v>
      </c>
      <c r="B153" t="s">
        <v>832</v>
      </c>
      <c r="C153" t="s">
        <v>869</v>
      </c>
      <c r="D153">
        <v>9876543361</v>
      </c>
      <c r="E153">
        <v>28</v>
      </c>
      <c r="F153" t="s">
        <v>777</v>
      </c>
      <c r="G153" s="13">
        <v>60000</v>
      </c>
      <c r="H153" t="s">
        <v>383</v>
      </c>
      <c r="I153" s="13">
        <v>12000</v>
      </c>
      <c r="J153" t="s">
        <v>868</v>
      </c>
      <c r="K153" t="s">
        <v>316</v>
      </c>
    </row>
    <row r="154" spans="1:11" x14ac:dyDescent="0.25">
      <c r="A154">
        <v>153</v>
      </c>
      <c r="B154" t="s">
        <v>844</v>
      </c>
      <c r="C154" t="s">
        <v>802</v>
      </c>
      <c r="D154">
        <v>9876543362</v>
      </c>
      <c r="E154">
        <v>32</v>
      </c>
      <c r="F154" t="s">
        <v>773</v>
      </c>
      <c r="G154" s="13">
        <v>67000</v>
      </c>
      <c r="H154" t="s">
        <v>603</v>
      </c>
      <c r="I154" s="13">
        <v>13400</v>
      </c>
      <c r="J154" t="s">
        <v>790</v>
      </c>
      <c r="K154" t="s">
        <v>791</v>
      </c>
    </row>
    <row r="155" spans="1:11" x14ac:dyDescent="0.25">
      <c r="A155">
        <v>154</v>
      </c>
      <c r="B155" t="s">
        <v>829</v>
      </c>
      <c r="C155" t="s">
        <v>789</v>
      </c>
      <c r="D155">
        <v>9876543363</v>
      </c>
      <c r="E155">
        <v>29</v>
      </c>
      <c r="F155" t="s">
        <v>773</v>
      </c>
      <c r="G155" s="13">
        <v>75000</v>
      </c>
      <c r="H155" t="s">
        <v>781</v>
      </c>
      <c r="I155" s="13">
        <v>15000</v>
      </c>
      <c r="J155" t="s">
        <v>896</v>
      </c>
      <c r="K155" t="s">
        <v>396</v>
      </c>
    </row>
    <row r="156" spans="1:11" x14ac:dyDescent="0.25">
      <c r="A156">
        <v>155</v>
      </c>
      <c r="B156" t="s">
        <v>815</v>
      </c>
      <c r="C156" t="s">
        <v>858</v>
      </c>
      <c r="D156">
        <v>9876543364</v>
      </c>
      <c r="E156">
        <v>30</v>
      </c>
      <c r="F156" t="s">
        <v>777</v>
      </c>
      <c r="G156" s="13">
        <v>71000</v>
      </c>
      <c r="H156" t="s">
        <v>383</v>
      </c>
      <c r="I156" s="13">
        <v>14200</v>
      </c>
      <c r="J156" t="s">
        <v>831</v>
      </c>
      <c r="K156" t="s">
        <v>787</v>
      </c>
    </row>
    <row r="157" spans="1:11" x14ac:dyDescent="0.25">
      <c r="A157">
        <v>156</v>
      </c>
      <c r="B157" t="s">
        <v>806</v>
      </c>
      <c r="C157" t="s">
        <v>816</v>
      </c>
      <c r="D157">
        <v>9876543365</v>
      </c>
      <c r="E157">
        <v>31</v>
      </c>
      <c r="F157" t="s">
        <v>773</v>
      </c>
      <c r="G157" s="13">
        <v>62000</v>
      </c>
      <c r="H157" t="s">
        <v>603</v>
      </c>
      <c r="I157" s="13">
        <v>12400</v>
      </c>
      <c r="J157" t="s">
        <v>894</v>
      </c>
      <c r="K157" t="s">
        <v>316</v>
      </c>
    </row>
    <row r="158" spans="1:11" x14ac:dyDescent="0.25">
      <c r="A158">
        <v>157</v>
      </c>
      <c r="B158" t="s">
        <v>903</v>
      </c>
      <c r="C158" t="s">
        <v>789</v>
      </c>
      <c r="D158">
        <v>9876543366</v>
      </c>
      <c r="E158">
        <v>33</v>
      </c>
      <c r="F158" t="s">
        <v>773</v>
      </c>
      <c r="G158" s="13">
        <v>58000</v>
      </c>
      <c r="H158" t="s">
        <v>781</v>
      </c>
      <c r="I158" s="13">
        <v>11600</v>
      </c>
      <c r="J158" t="s">
        <v>790</v>
      </c>
      <c r="K158" t="s">
        <v>396</v>
      </c>
    </row>
    <row r="159" spans="1:11" x14ac:dyDescent="0.25">
      <c r="A159">
        <v>158</v>
      </c>
      <c r="B159" t="s">
        <v>809</v>
      </c>
      <c r="C159" t="s">
        <v>793</v>
      </c>
      <c r="D159">
        <v>9876543367</v>
      </c>
      <c r="E159">
        <v>32</v>
      </c>
      <c r="F159" t="s">
        <v>777</v>
      </c>
      <c r="G159" s="13">
        <v>65000</v>
      </c>
      <c r="H159" t="s">
        <v>383</v>
      </c>
      <c r="I159" s="13">
        <v>13000</v>
      </c>
      <c r="J159" t="s">
        <v>786</v>
      </c>
      <c r="K159" t="s">
        <v>787</v>
      </c>
    </row>
    <row r="160" spans="1:11" x14ac:dyDescent="0.25">
      <c r="A160">
        <v>159</v>
      </c>
      <c r="B160" t="s">
        <v>870</v>
      </c>
      <c r="C160" t="s">
        <v>858</v>
      </c>
      <c r="D160">
        <v>9876543368</v>
      </c>
      <c r="E160">
        <v>30</v>
      </c>
      <c r="F160" t="s">
        <v>773</v>
      </c>
      <c r="G160" s="13">
        <v>72000</v>
      </c>
      <c r="H160" t="s">
        <v>603</v>
      </c>
      <c r="I160" s="13">
        <v>14400</v>
      </c>
      <c r="J160" t="s">
        <v>868</v>
      </c>
      <c r="K160" t="s">
        <v>316</v>
      </c>
    </row>
    <row r="161" spans="1:11" x14ac:dyDescent="0.25">
      <c r="A161">
        <v>160</v>
      </c>
      <c r="B161" t="s">
        <v>812</v>
      </c>
      <c r="C161" t="s">
        <v>891</v>
      </c>
      <c r="D161">
        <v>9876543369</v>
      </c>
      <c r="E161">
        <v>29</v>
      </c>
      <c r="F161" t="s">
        <v>773</v>
      </c>
      <c r="G161" s="13">
        <v>65000</v>
      </c>
      <c r="H161" t="s">
        <v>781</v>
      </c>
      <c r="I161" s="13">
        <v>13000</v>
      </c>
      <c r="J161" t="s">
        <v>878</v>
      </c>
      <c r="K161" t="s">
        <v>791</v>
      </c>
    </row>
    <row r="162" spans="1:11" x14ac:dyDescent="0.25">
      <c r="A162">
        <v>161</v>
      </c>
      <c r="B162" t="s">
        <v>798</v>
      </c>
      <c r="C162" t="s">
        <v>807</v>
      </c>
      <c r="D162">
        <v>9876543370</v>
      </c>
      <c r="E162">
        <v>33</v>
      </c>
      <c r="F162" t="s">
        <v>777</v>
      </c>
      <c r="G162" s="13">
        <v>68000</v>
      </c>
      <c r="H162" t="s">
        <v>383</v>
      </c>
      <c r="I162" s="13">
        <v>13600</v>
      </c>
      <c r="J162" t="s">
        <v>790</v>
      </c>
      <c r="K162" t="s">
        <v>787</v>
      </c>
    </row>
    <row r="163" spans="1:11" x14ac:dyDescent="0.25">
      <c r="A163">
        <v>162</v>
      </c>
      <c r="B163" t="s">
        <v>847</v>
      </c>
      <c r="C163" t="s">
        <v>802</v>
      </c>
      <c r="D163">
        <v>9876543371</v>
      </c>
      <c r="E163">
        <v>30</v>
      </c>
      <c r="F163" t="s">
        <v>773</v>
      </c>
      <c r="G163" s="13">
        <v>71000</v>
      </c>
      <c r="H163" t="s">
        <v>603</v>
      </c>
      <c r="I163" s="13">
        <v>14200</v>
      </c>
      <c r="J163" t="s">
        <v>831</v>
      </c>
      <c r="K163" t="s">
        <v>316</v>
      </c>
    </row>
    <row r="164" spans="1:11" x14ac:dyDescent="0.25">
      <c r="A164">
        <v>163</v>
      </c>
      <c r="B164" t="s">
        <v>820</v>
      </c>
      <c r="C164" t="s">
        <v>816</v>
      </c>
      <c r="D164">
        <v>9876543372</v>
      </c>
      <c r="E164">
        <v>34</v>
      </c>
      <c r="F164" t="s">
        <v>777</v>
      </c>
      <c r="G164" s="13">
        <v>65000</v>
      </c>
      <c r="H164" t="s">
        <v>781</v>
      </c>
      <c r="I164" s="13">
        <v>13000</v>
      </c>
      <c r="J164" t="s">
        <v>877</v>
      </c>
      <c r="K164" t="s">
        <v>791</v>
      </c>
    </row>
    <row r="165" spans="1:11" x14ac:dyDescent="0.25">
      <c r="A165">
        <v>164</v>
      </c>
      <c r="B165" t="s">
        <v>844</v>
      </c>
      <c r="C165" t="s">
        <v>785</v>
      </c>
      <c r="D165">
        <v>9876543373</v>
      </c>
      <c r="E165">
        <v>29</v>
      </c>
      <c r="F165" t="s">
        <v>773</v>
      </c>
      <c r="G165" s="13">
        <v>70000</v>
      </c>
      <c r="H165" t="s">
        <v>383</v>
      </c>
      <c r="I165" s="13">
        <v>14000</v>
      </c>
      <c r="J165" t="s">
        <v>865</v>
      </c>
      <c r="K165" t="s">
        <v>396</v>
      </c>
    </row>
    <row r="166" spans="1:11" x14ac:dyDescent="0.25">
      <c r="A166">
        <v>165</v>
      </c>
      <c r="B166" t="s">
        <v>784</v>
      </c>
      <c r="C166" t="s">
        <v>838</v>
      </c>
      <c r="D166">
        <v>9876543374</v>
      </c>
      <c r="E166">
        <v>31</v>
      </c>
      <c r="F166" t="s">
        <v>777</v>
      </c>
      <c r="G166" s="13">
        <v>59000</v>
      </c>
      <c r="H166" t="s">
        <v>603</v>
      </c>
      <c r="I166" s="13">
        <v>11800</v>
      </c>
      <c r="J166" t="s">
        <v>878</v>
      </c>
      <c r="K166" t="s">
        <v>787</v>
      </c>
    </row>
    <row r="167" spans="1:11" x14ac:dyDescent="0.25">
      <c r="A167">
        <v>166</v>
      </c>
      <c r="B167" t="s">
        <v>849</v>
      </c>
      <c r="C167" t="s">
        <v>780</v>
      </c>
      <c r="D167">
        <v>9876543375</v>
      </c>
      <c r="E167">
        <v>30</v>
      </c>
      <c r="F167" t="s">
        <v>773</v>
      </c>
      <c r="G167" s="13">
        <v>62000</v>
      </c>
      <c r="H167" t="s">
        <v>781</v>
      </c>
      <c r="I167" s="13">
        <v>12400</v>
      </c>
      <c r="J167" t="s">
        <v>901</v>
      </c>
      <c r="K167" t="s">
        <v>316</v>
      </c>
    </row>
    <row r="168" spans="1:11" x14ac:dyDescent="0.25">
      <c r="A168">
        <v>167</v>
      </c>
      <c r="B168" t="s">
        <v>809</v>
      </c>
      <c r="C168" t="s">
        <v>799</v>
      </c>
      <c r="D168">
        <v>9876543376</v>
      </c>
      <c r="E168">
        <v>32</v>
      </c>
      <c r="F168" t="s">
        <v>777</v>
      </c>
      <c r="G168" s="13">
        <v>66000</v>
      </c>
      <c r="H168" t="s">
        <v>383</v>
      </c>
      <c r="I168" s="13">
        <v>13200</v>
      </c>
      <c r="J168" t="s">
        <v>831</v>
      </c>
      <c r="K168" t="s">
        <v>787</v>
      </c>
    </row>
    <row r="169" spans="1:11" x14ac:dyDescent="0.25">
      <c r="A169">
        <v>168</v>
      </c>
      <c r="B169" t="s">
        <v>902</v>
      </c>
      <c r="C169" t="s">
        <v>869</v>
      </c>
      <c r="D169">
        <v>9876543377</v>
      </c>
      <c r="E169">
        <v>30</v>
      </c>
      <c r="F169" t="s">
        <v>773</v>
      </c>
      <c r="G169" s="13">
        <v>69000</v>
      </c>
      <c r="H169" t="s">
        <v>603</v>
      </c>
      <c r="I169" s="13">
        <v>13800</v>
      </c>
      <c r="J169" t="s">
        <v>856</v>
      </c>
      <c r="K169" t="s">
        <v>396</v>
      </c>
    </row>
    <row r="170" spans="1:11" x14ac:dyDescent="0.25">
      <c r="A170">
        <v>169</v>
      </c>
      <c r="B170" t="s">
        <v>834</v>
      </c>
      <c r="C170" t="s">
        <v>891</v>
      </c>
      <c r="D170">
        <v>9876543378</v>
      </c>
      <c r="E170">
        <v>33</v>
      </c>
      <c r="F170" t="s">
        <v>773</v>
      </c>
      <c r="G170" s="13">
        <v>71000</v>
      </c>
      <c r="H170" t="s">
        <v>781</v>
      </c>
      <c r="I170" s="13">
        <v>14200</v>
      </c>
      <c r="J170" t="s">
        <v>878</v>
      </c>
      <c r="K170" t="s">
        <v>791</v>
      </c>
    </row>
    <row r="171" spans="1:11" x14ac:dyDescent="0.25">
      <c r="A171">
        <v>170</v>
      </c>
      <c r="B171" t="s">
        <v>837</v>
      </c>
      <c r="C171" t="s">
        <v>789</v>
      </c>
      <c r="D171">
        <v>9876543379</v>
      </c>
      <c r="E171">
        <v>28</v>
      </c>
      <c r="F171" t="s">
        <v>777</v>
      </c>
      <c r="G171" s="13">
        <v>73000</v>
      </c>
      <c r="H171" t="s">
        <v>383</v>
      </c>
      <c r="I171" s="13">
        <v>14600</v>
      </c>
      <c r="J171" t="s">
        <v>786</v>
      </c>
      <c r="K171" t="s">
        <v>316</v>
      </c>
    </row>
    <row r="172" spans="1:11" x14ac:dyDescent="0.25">
      <c r="A172">
        <v>171</v>
      </c>
      <c r="B172" t="s">
        <v>795</v>
      </c>
      <c r="C172" t="s">
        <v>807</v>
      </c>
      <c r="D172">
        <v>9876543380</v>
      </c>
      <c r="E172">
        <v>30</v>
      </c>
      <c r="F172" t="s">
        <v>773</v>
      </c>
      <c r="G172" s="13">
        <v>65000</v>
      </c>
      <c r="H172" t="s">
        <v>603</v>
      </c>
      <c r="I172" s="13">
        <v>13000</v>
      </c>
      <c r="J172" t="s">
        <v>904</v>
      </c>
      <c r="K172" t="s">
        <v>787</v>
      </c>
    </row>
    <row r="173" spans="1:11" x14ac:dyDescent="0.25">
      <c r="A173">
        <v>172</v>
      </c>
      <c r="B173" t="s">
        <v>818</v>
      </c>
      <c r="C173" t="s">
        <v>789</v>
      </c>
      <c r="D173">
        <v>9876543381</v>
      </c>
      <c r="E173">
        <v>32</v>
      </c>
      <c r="F173" t="s">
        <v>773</v>
      </c>
      <c r="G173" s="13">
        <v>62000</v>
      </c>
      <c r="H173" t="s">
        <v>781</v>
      </c>
      <c r="I173" s="13">
        <v>12400</v>
      </c>
      <c r="J173" t="s">
        <v>893</v>
      </c>
      <c r="K173" t="s">
        <v>316</v>
      </c>
    </row>
    <row r="174" spans="1:11" x14ac:dyDescent="0.25">
      <c r="A174">
        <v>173</v>
      </c>
      <c r="B174" t="s">
        <v>829</v>
      </c>
      <c r="C174" t="s">
        <v>869</v>
      </c>
      <c r="D174">
        <v>9876543382</v>
      </c>
      <c r="E174">
        <v>33</v>
      </c>
      <c r="F174" t="s">
        <v>773</v>
      </c>
      <c r="G174" s="13">
        <v>68000</v>
      </c>
      <c r="H174" t="s">
        <v>383</v>
      </c>
      <c r="I174" s="13">
        <v>13600</v>
      </c>
      <c r="J174" t="s">
        <v>868</v>
      </c>
      <c r="K174" t="s">
        <v>396</v>
      </c>
    </row>
    <row r="175" spans="1:11" x14ac:dyDescent="0.25">
      <c r="A175">
        <v>174</v>
      </c>
      <c r="B175" t="s">
        <v>837</v>
      </c>
      <c r="C175" t="s">
        <v>858</v>
      </c>
      <c r="D175">
        <v>9876543383</v>
      </c>
      <c r="E175">
        <v>28</v>
      </c>
      <c r="F175" t="s">
        <v>777</v>
      </c>
      <c r="G175" s="13">
        <v>54000</v>
      </c>
      <c r="H175" t="s">
        <v>603</v>
      </c>
      <c r="I175" s="13">
        <v>10800</v>
      </c>
      <c r="J175" t="s">
        <v>901</v>
      </c>
      <c r="K175" t="s">
        <v>791</v>
      </c>
    </row>
    <row r="176" spans="1:11" x14ac:dyDescent="0.25">
      <c r="A176">
        <v>175</v>
      </c>
      <c r="B176" t="s">
        <v>844</v>
      </c>
      <c r="C176" t="s">
        <v>816</v>
      </c>
      <c r="D176">
        <v>9876543384</v>
      </c>
      <c r="E176">
        <v>31</v>
      </c>
      <c r="F176" t="s">
        <v>773</v>
      </c>
      <c r="G176" s="13">
        <v>71000</v>
      </c>
      <c r="H176" t="s">
        <v>781</v>
      </c>
      <c r="I176" s="13">
        <v>14200</v>
      </c>
      <c r="J176" t="s">
        <v>831</v>
      </c>
      <c r="K176" t="s">
        <v>316</v>
      </c>
    </row>
    <row r="177" spans="1:11" x14ac:dyDescent="0.25">
      <c r="A177">
        <v>176</v>
      </c>
      <c r="B177" t="s">
        <v>798</v>
      </c>
      <c r="C177" t="s">
        <v>785</v>
      </c>
      <c r="D177">
        <v>9876543385</v>
      </c>
      <c r="E177">
        <v>30</v>
      </c>
      <c r="F177" t="s">
        <v>777</v>
      </c>
      <c r="G177" s="13">
        <v>75000</v>
      </c>
      <c r="H177" t="s">
        <v>383</v>
      </c>
      <c r="I177" s="13">
        <v>15000</v>
      </c>
      <c r="J177" t="s">
        <v>790</v>
      </c>
      <c r="K177" t="s">
        <v>787</v>
      </c>
    </row>
    <row r="178" spans="1:11" x14ac:dyDescent="0.25">
      <c r="A178">
        <v>177</v>
      </c>
      <c r="B178" t="s">
        <v>847</v>
      </c>
      <c r="C178" t="s">
        <v>891</v>
      </c>
      <c r="D178">
        <v>9876543386</v>
      </c>
      <c r="E178">
        <v>28</v>
      </c>
      <c r="F178" t="s">
        <v>773</v>
      </c>
      <c r="G178" s="13">
        <v>67000</v>
      </c>
      <c r="H178" t="s">
        <v>603</v>
      </c>
      <c r="I178" s="13">
        <v>13400</v>
      </c>
      <c r="J178" t="s">
        <v>828</v>
      </c>
      <c r="K178" t="s">
        <v>316</v>
      </c>
    </row>
    <row r="179" spans="1:11" x14ac:dyDescent="0.25">
      <c r="A179">
        <v>178</v>
      </c>
      <c r="B179" t="s">
        <v>812</v>
      </c>
      <c r="C179" t="s">
        <v>805</v>
      </c>
      <c r="D179">
        <v>9876543387</v>
      </c>
      <c r="E179">
        <v>32</v>
      </c>
      <c r="F179" t="s">
        <v>773</v>
      </c>
      <c r="G179" s="13">
        <v>68000</v>
      </c>
      <c r="H179" t="s">
        <v>781</v>
      </c>
      <c r="I179" s="13">
        <v>13600</v>
      </c>
      <c r="J179" t="s">
        <v>896</v>
      </c>
      <c r="K179" t="s">
        <v>396</v>
      </c>
    </row>
    <row r="180" spans="1:11" x14ac:dyDescent="0.25">
      <c r="A180">
        <v>179</v>
      </c>
      <c r="B180" t="s">
        <v>837</v>
      </c>
      <c r="C180" t="s">
        <v>869</v>
      </c>
      <c r="D180">
        <v>9876543388</v>
      </c>
      <c r="E180">
        <v>31</v>
      </c>
      <c r="F180" t="s">
        <v>777</v>
      </c>
      <c r="G180" s="13">
        <v>63000</v>
      </c>
      <c r="H180" t="s">
        <v>383</v>
      </c>
      <c r="I180" s="13">
        <v>12600</v>
      </c>
      <c r="J180" t="s">
        <v>865</v>
      </c>
      <c r="K180" t="s">
        <v>787</v>
      </c>
    </row>
    <row r="181" spans="1:11" x14ac:dyDescent="0.25">
      <c r="A181">
        <v>180</v>
      </c>
      <c r="B181" t="s">
        <v>806</v>
      </c>
      <c r="C181" t="s">
        <v>807</v>
      </c>
      <c r="D181">
        <v>9876543389</v>
      </c>
      <c r="E181">
        <v>29</v>
      </c>
      <c r="F181" t="s">
        <v>773</v>
      </c>
      <c r="G181" s="13">
        <v>74000</v>
      </c>
      <c r="H181" t="s">
        <v>603</v>
      </c>
      <c r="I181" s="13">
        <v>14800</v>
      </c>
      <c r="J181" t="s">
        <v>893</v>
      </c>
      <c r="K181" t="s">
        <v>316</v>
      </c>
    </row>
    <row r="182" spans="1:11" x14ac:dyDescent="0.25">
      <c r="A182">
        <v>181</v>
      </c>
      <c r="B182" t="s">
        <v>881</v>
      </c>
      <c r="C182" t="s">
        <v>789</v>
      </c>
      <c r="D182">
        <v>9876543390</v>
      </c>
      <c r="E182">
        <v>33</v>
      </c>
      <c r="F182" t="s">
        <v>777</v>
      </c>
      <c r="G182" s="13">
        <v>65000</v>
      </c>
      <c r="H182" t="s">
        <v>781</v>
      </c>
      <c r="I182" s="13">
        <v>13000</v>
      </c>
      <c r="J182" t="s">
        <v>878</v>
      </c>
      <c r="K182" t="s">
        <v>791</v>
      </c>
    </row>
    <row r="183" spans="1:11" x14ac:dyDescent="0.25">
      <c r="A183">
        <v>182</v>
      </c>
      <c r="B183" t="s">
        <v>798</v>
      </c>
      <c r="C183" t="s">
        <v>858</v>
      </c>
      <c r="D183">
        <v>9876543391</v>
      </c>
      <c r="E183">
        <v>28</v>
      </c>
      <c r="F183" t="s">
        <v>777</v>
      </c>
      <c r="G183" s="13">
        <v>69000</v>
      </c>
      <c r="H183" t="s">
        <v>383</v>
      </c>
      <c r="I183" s="13">
        <v>13800</v>
      </c>
      <c r="J183" t="s">
        <v>896</v>
      </c>
      <c r="K183" t="s">
        <v>396</v>
      </c>
    </row>
    <row r="184" spans="1:11" x14ac:dyDescent="0.25">
      <c r="A184">
        <v>183</v>
      </c>
      <c r="B184" t="s">
        <v>818</v>
      </c>
      <c r="C184" t="s">
        <v>785</v>
      </c>
      <c r="D184">
        <v>9876543392</v>
      </c>
      <c r="E184">
        <v>30</v>
      </c>
      <c r="F184" t="s">
        <v>773</v>
      </c>
      <c r="G184" s="13">
        <v>62000</v>
      </c>
      <c r="H184" t="s">
        <v>603</v>
      </c>
      <c r="I184" s="13">
        <v>12400</v>
      </c>
      <c r="J184" t="s">
        <v>790</v>
      </c>
      <c r="K184" t="s">
        <v>787</v>
      </c>
    </row>
    <row r="185" spans="1:11" x14ac:dyDescent="0.25">
      <c r="A185">
        <v>184</v>
      </c>
      <c r="B185" t="s">
        <v>847</v>
      </c>
      <c r="C185" t="s">
        <v>838</v>
      </c>
      <c r="D185">
        <v>9876543393</v>
      </c>
      <c r="E185">
        <v>31</v>
      </c>
      <c r="F185" t="s">
        <v>773</v>
      </c>
      <c r="G185" s="13">
        <v>58000</v>
      </c>
      <c r="H185" t="s">
        <v>781</v>
      </c>
      <c r="I185" s="13">
        <v>11600</v>
      </c>
      <c r="J185" t="s">
        <v>878</v>
      </c>
      <c r="K185" t="s">
        <v>316</v>
      </c>
    </row>
    <row r="186" spans="1:11" x14ac:dyDescent="0.25">
      <c r="A186">
        <v>185</v>
      </c>
      <c r="B186" t="s">
        <v>784</v>
      </c>
      <c r="C186" t="s">
        <v>891</v>
      </c>
      <c r="D186">
        <v>9876543394</v>
      </c>
      <c r="E186">
        <v>32</v>
      </c>
      <c r="F186" t="s">
        <v>777</v>
      </c>
      <c r="G186" s="13">
        <v>63000</v>
      </c>
      <c r="H186" t="s">
        <v>383</v>
      </c>
      <c r="I186" s="13">
        <v>12600</v>
      </c>
      <c r="J186" t="s">
        <v>865</v>
      </c>
      <c r="K186" t="s">
        <v>396</v>
      </c>
    </row>
    <row r="187" spans="1:11" x14ac:dyDescent="0.25">
      <c r="A187">
        <v>186</v>
      </c>
      <c r="B187" t="s">
        <v>820</v>
      </c>
      <c r="C187" t="s">
        <v>789</v>
      </c>
      <c r="D187">
        <v>9876543395</v>
      </c>
      <c r="E187">
        <v>30</v>
      </c>
      <c r="F187" t="s">
        <v>777</v>
      </c>
      <c r="G187" s="13">
        <v>60000</v>
      </c>
      <c r="H187" t="s">
        <v>603</v>
      </c>
      <c r="I187" s="13">
        <v>12000</v>
      </c>
      <c r="J187" t="s">
        <v>877</v>
      </c>
      <c r="K187" t="s">
        <v>787</v>
      </c>
    </row>
    <row r="188" spans="1:11" x14ac:dyDescent="0.25">
      <c r="A188">
        <v>187</v>
      </c>
      <c r="B188" t="s">
        <v>902</v>
      </c>
      <c r="C188" t="s">
        <v>858</v>
      </c>
      <c r="D188">
        <v>9876543396</v>
      </c>
      <c r="E188">
        <v>29</v>
      </c>
      <c r="F188" t="s">
        <v>773</v>
      </c>
      <c r="G188" s="13">
        <v>65000</v>
      </c>
      <c r="H188" t="s">
        <v>781</v>
      </c>
      <c r="I188" s="13">
        <v>13000</v>
      </c>
      <c r="J188" t="s">
        <v>856</v>
      </c>
      <c r="K188" t="s">
        <v>316</v>
      </c>
    </row>
    <row r="189" spans="1:11" x14ac:dyDescent="0.25">
      <c r="A189">
        <v>188</v>
      </c>
      <c r="B189" t="s">
        <v>801</v>
      </c>
      <c r="C189" t="s">
        <v>807</v>
      </c>
      <c r="D189">
        <v>9876543397</v>
      </c>
      <c r="E189">
        <v>33</v>
      </c>
      <c r="F189" t="s">
        <v>773</v>
      </c>
      <c r="G189" s="13">
        <v>68000</v>
      </c>
      <c r="H189" t="s">
        <v>383</v>
      </c>
      <c r="I189" s="13">
        <v>13600</v>
      </c>
      <c r="J189" t="s">
        <v>868</v>
      </c>
      <c r="K189" t="s">
        <v>396</v>
      </c>
    </row>
    <row r="190" spans="1:11" x14ac:dyDescent="0.25">
      <c r="A190">
        <v>189</v>
      </c>
      <c r="B190" t="s">
        <v>804</v>
      </c>
      <c r="C190" t="s">
        <v>796</v>
      </c>
      <c r="D190">
        <v>9876543398</v>
      </c>
      <c r="E190">
        <v>28</v>
      </c>
      <c r="F190" t="s">
        <v>777</v>
      </c>
      <c r="G190" s="13">
        <v>71000</v>
      </c>
      <c r="H190" t="s">
        <v>603</v>
      </c>
      <c r="I190" s="13">
        <v>14200</v>
      </c>
      <c r="J190" t="s">
        <v>878</v>
      </c>
      <c r="K190" t="s">
        <v>791</v>
      </c>
    </row>
    <row r="191" spans="1:11" x14ac:dyDescent="0.25">
      <c r="A191">
        <v>190</v>
      </c>
      <c r="B191" t="s">
        <v>812</v>
      </c>
      <c r="C191" t="s">
        <v>838</v>
      </c>
      <c r="D191">
        <v>9876543399</v>
      </c>
      <c r="E191">
        <v>30</v>
      </c>
      <c r="F191" t="s">
        <v>773</v>
      </c>
      <c r="G191" s="13">
        <v>67000</v>
      </c>
      <c r="H191" t="s">
        <v>781</v>
      </c>
      <c r="I191" s="13">
        <v>13400</v>
      </c>
      <c r="J191" t="s">
        <v>901</v>
      </c>
      <c r="K191" t="s">
        <v>316</v>
      </c>
    </row>
    <row r="192" spans="1:11" x14ac:dyDescent="0.25">
      <c r="A192">
        <v>191</v>
      </c>
      <c r="B192" t="s">
        <v>903</v>
      </c>
      <c r="C192" t="s">
        <v>793</v>
      </c>
      <c r="D192">
        <v>9876543400</v>
      </c>
      <c r="E192">
        <v>32</v>
      </c>
      <c r="F192" t="s">
        <v>773</v>
      </c>
      <c r="G192" s="13">
        <v>72000</v>
      </c>
      <c r="H192" t="s">
        <v>781</v>
      </c>
      <c r="I192" s="13">
        <v>14400</v>
      </c>
      <c r="J192" t="s">
        <v>790</v>
      </c>
      <c r="K192" t="s">
        <v>316</v>
      </c>
    </row>
    <row r="193" spans="1:11" x14ac:dyDescent="0.25">
      <c r="A193">
        <v>192</v>
      </c>
      <c r="B193" t="s">
        <v>832</v>
      </c>
      <c r="C193" t="s">
        <v>838</v>
      </c>
      <c r="D193">
        <v>9876543401</v>
      </c>
      <c r="E193">
        <v>30</v>
      </c>
      <c r="F193" t="s">
        <v>777</v>
      </c>
      <c r="G193" s="13">
        <v>65000</v>
      </c>
      <c r="H193" t="s">
        <v>383</v>
      </c>
      <c r="I193" s="13">
        <v>13000</v>
      </c>
      <c r="J193" t="s">
        <v>877</v>
      </c>
      <c r="K193" t="s">
        <v>396</v>
      </c>
    </row>
    <row r="194" spans="1:11" x14ac:dyDescent="0.25">
      <c r="A194">
        <v>193</v>
      </c>
      <c r="B194" t="s">
        <v>866</v>
      </c>
      <c r="C194" t="s">
        <v>805</v>
      </c>
      <c r="D194">
        <v>9876543402</v>
      </c>
      <c r="E194">
        <v>31</v>
      </c>
      <c r="F194" t="s">
        <v>773</v>
      </c>
      <c r="G194" s="13">
        <v>68000</v>
      </c>
      <c r="H194" t="s">
        <v>603</v>
      </c>
      <c r="I194" s="13">
        <v>13600</v>
      </c>
      <c r="J194" t="s">
        <v>894</v>
      </c>
      <c r="K194" t="s">
        <v>787</v>
      </c>
    </row>
    <row r="195" spans="1:11" x14ac:dyDescent="0.25">
      <c r="A195">
        <v>194</v>
      </c>
      <c r="B195" t="s">
        <v>837</v>
      </c>
      <c r="C195" t="s">
        <v>780</v>
      </c>
      <c r="D195">
        <v>9876543403</v>
      </c>
      <c r="E195">
        <v>28</v>
      </c>
      <c r="F195" t="s">
        <v>777</v>
      </c>
      <c r="G195" s="13">
        <v>71000</v>
      </c>
      <c r="H195" t="s">
        <v>781</v>
      </c>
      <c r="I195" s="13">
        <v>14200</v>
      </c>
      <c r="J195" t="s">
        <v>878</v>
      </c>
      <c r="K195" t="s">
        <v>791</v>
      </c>
    </row>
    <row r="196" spans="1:11" x14ac:dyDescent="0.25">
      <c r="A196">
        <v>195</v>
      </c>
      <c r="B196" t="s">
        <v>844</v>
      </c>
      <c r="C196" t="s">
        <v>789</v>
      </c>
      <c r="D196">
        <v>9876543404</v>
      </c>
      <c r="E196">
        <v>34</v>
      </c>
      <c r="F196" t="s">
        <v>773</v>
      </c>
      <c r="G196" s="13">
        <v>74000</v>
      </c>
      <c r="H196" t="s">
        <v>383</v>
      </c>
      <c r="I196" s="13">
        <v>14800</v>
      </c>
      <c r="J196" t="s">
        <v>893</v>
      </c>
      <c r="K196" t="s">
        <v>316</v>
      </c>
    </row>
    <row r="197" spans="1:11" x14ac:dyDescent="0.25">
      <c r="A197">
        <v>196</v>
      </c>
      <c r="B197" t="s">
        <v>798</v>
      </c>
      <c r="C197" t="s">
        <v>785</v>
      </c>
      <c r="D197">
        <v>9876543405</v>
      </c>
      <c r="E197">
        <v>30</v>
      </c>
      <c r="F197" t="s">
        <v>777</v>
      </c>
      <c r="G197" s="13">
        <v>67000</v>
      </c>
      <c r="H197" t="s">
        <v>603</v>
      </c>
      <c r="I197" s="13">
        <v>13400</v>
      </c>
      <c r="J197" t="s">
        <v>901</v>
      </c>
      <c r="K197" t="s">
        <v>396</v>
      </c>
    </row>
    <row r="198" spans="1:11" x14ac:dyDescent="0.25">
      <c r="A198">
        <v>197</v>
      </c>
      <c r="B198" t="s">
        <v>849</v>
      </c>
      <c r="C198" t="s">
        <v>799</v>
      </c>
      <c r="D198">
        <v>9876543406</v>
      </c>
      <c r="E198">
        <v>29</v>
      </c>
      <c r="F198" t="s">
        <v>773</v>
      </c>
      <c r="G198" s="13">
        <v>70000</v>
      </c>
      <c r="H198" t="s">
        <v>781</v>
      </c>
      <c r="I198" s="13">
        <v>14000</v>
      </c>
      <c r="J198" t="s">
        <v>868</v>
      </c>
      <c r="K198" t="s">
        <v>787</v>
      </c>
    </row>
    <row r="199" spans="1:11" x14ac:dyDescent="0.25">
      <c r="A199">
        <v>198</v>
      </c>
      <c r="B199" t="s">
        <v>815</v>
      </c>
      <c r="C199" t="s">
        <v>805</v>
      </c>
      <c r="D199">
        <v>9876543407</v>
      </c>
      <c r="E199">
        <v>33</v>
      </c>
      <c r="F199" t="s">
        <v>777</v>
      </c>
      <c r="G199" s="13">
        <v>66000</v>
      </c>
      <c r="H199" t="s">
        <v>383</v>
      </c>
      <c r="I199" s="13">
        <v>13200</v>
      </c>
      <c r="J199" t="s">
        <v>790</v>
      </c>
      <c r="K199" t="s">
        <v>791</v>
      </c>
    </row>
    <row r="200" spans="1:11" x14ac:dyDescent="0.25">
      <c r="A200">
        <v>199</v>
      </c>
      <c r="B200" t="s">
        <v>834</v>
      </c>
      <c r="C200" t="s">
        <v>838</v>
      </c>
      <c r="D200">
        <v>9876543408</v>
      </c>
      <c r="E200">
        <v>31</v>
      </c>
      <c r="F200" t="s">
        <v>773</v>
      </c>
      <c r="G200" s="13">
        <v>65000</v>
      </c>
      <c r="H200" t="s">
        <v>603</v>
      </c>
      <c r="I200" s="13">
        <v>13000</v>
      </c>
      <c r="J200" t="s">
        <v>878</v>
      </c>
      <c r="K200" t="s">
        <v>396</v>
      </c>
    </row>
    <row r="201" spans="1:11" x14ac:dyDescent="0.25">
      <c r="A201">
        <v>200</v>
      </c>
      <c r="B201" t="s">
        <v>842</v>
      </c>
      <c r="C201" t="s">
        <v>802</v>
      </c>
      <c r="D201">
        <v>9876543409</v>
      </c>
      <c r="E201">
        <v>28</v>
      </c>
      <c r="F201" t="s">
        <v>777</v>
      </c>
      <c r="G201" s="13">
        <v>69000</v>
      </c>
      <c r="H201" t="s">
        <v>781</v>
      </c>
      <c r="I201" s="13">
        <v>13800</v>
      </c>
      <c r="J201" t="s">
        <v>786</v>
      </c>
      <c r="K201" t="s">
        <v>316</v>
      </c>
    </row>
    <row r="202" spans="1:11" x14ac:dyDescent="0.25">
      <c r="A202">
        <v>201</v>
      </c>
      <c r="B202" t="s">
        <v>798</v>
      </c>
      <c r="C202" t="s">
        <v>807</v>
      </c>
      <c r="D202">
        <v>9876543410</v>
      </c>
      <c r="E202">
        <v>32</v>
      </c>
      <c r="F202" t="s">
        <v>777</v>
      </c>
      <c r="G202" s="13">
        <v>74000</v>
      </c>
      <c r="H202" t="s">
        <v>383</v>
      </c>
      <c r="I202" s="13">
        <v>14800</v>
      </c>
      <c r="J202" t="s">
        <v>878</v>
      </c>
      <c r="K202" t="s">
        <v>787</v>
      </c>
    </row>
    <row r="203" spans="1:11" x14ac:dyDescent="0.25">
      <c r="A203">
        <v>202</v>
      </c>
      <c r="B203" t="s">
        <v>902</v>
      </c>
      <c r="C203" t="s">
        <v>789</v>
      </c>
      <c r="D203">
        <v>9876543411</v>
      </c>
      <c r="E203">
        <v>30</v>
      </c>
      <c r="F203" t="s">
        <v>773</v>
      </c>
      <c r="G203" s="13">
        <v>68000</v>
      </c>
      <c r="H203" t="s">
        <v>603</v>
      </c>
      <c r="I203" s="13">
        <v>13600</v>
      </c>
      <c r="J203" t="s">
        <v>790</v>
      </c>
      <c r="K203" t="s">
        <v>791</v>
      </c>
    </row>
    <row r="204" spans="1:11" x14ac:dyDescent="0.25">
      <c r="A204">
        <v>203</v>
      </c>
      <c r="B204" t="s">
        <v>844</v>
      </c>
      <c r="C204" t="s">
        <v>869</v>
      </c>
      <c r="D204">
        <v>9876543412</v>
      </c>
      <c r="E204">
        <v>28</v>
      </c>
      <c r="F204" t="s">
        <v>773</v>
      </c>
      <c r="G204" s="13">
        <v>72000</v>
      </c>
      <c r="H204" t="s">
        <v>781</v>
      </c>
      <c r="I204" s="13">
        <v>14400</v>
      </c>
      <c r="J204" t="s">
        <v>856</v>
      </c>
      <c r="K204" t="s">
        <v>316</v>
      </c>
    </row>
    <row r="205" spans="1:11" x14ac:dyDescent="0.25">
      <c r="A205">
        <v>204</v>
      </c>
      <c r="B205" t="s">
        <v>815</v>
      </c>
      <c r="C205" t="s">
        <v>799</v>
      </c>
      <c r="D205">
        <v>9876543413</v>
      </c>
      <c r="E205">
        <v>31</v>
      </c>
      <c r="F205" t="s">
        <v>777</v>
      </c>
      <c r="G205" s="13">
        <v>68000</v>
      </c>
      <c r="H205" t="s">
        <v>383</v>
      </c>
      <c r="I205" s="13">
        <v>13600</v>
      </c>
      <c r="J205" t="s">
        <v>901</v>
      </c>
      <c r="K205" t="s">
        <v>396</v>
      </c>
    </row>
    <row r="206" spans="1:11" x14ac:dyDescent="0.25">
      <c r="A206">
        <v>205</v>
      </c>
      <c r="B206" t="s">
        <v>847</v>
      </c>
      <c r="C206" t="s">
        <v>807</v>
      </c>
      <c r="D206">
        <v>9876543414</v>
      </c>
      <c r="E206">
        <v>33</v>
      </c>
      <c r="F206" t="s">
        <v>773</v>
      </c>
      <c r="G206" s="13">
        <v>65000</v>
      </c>
      <c r="H206" t="s">
        <v>603</v>
      </c>
      <c r="I206" s="13">
        <v>13000</v>
      </c>
      <c r="J206" t="s">
        <v>868</v>
      </c>
      <c r="K206" t="s">
        <v>787</v>
      </c>
    </row>
    <row r="207" spans="1:11" x14ac:dyDescent="0.25">
      <c r="A207">
        <v>206</v>
      </c>
      <c r="B207" t="s">
        <v>852</v>
      </c>
      <c r="C207" t="s">
        <v>789</v>
      </c>
      <c r="D207">
        <v>9876543415</v>
      </c>
      <c r="E207">
        <v>30</v>
      </c>
      <c r="F207" t="s">
        <v>777</v>
      </c>
      <c r="G207" s="13">
        <v>60000</v>
      </c>
      <c r="H207" t="s">
        <v>781</v>
      </c>
      <c r="I207" s="13">
        <v>12000</v>
      </c>
      <c r="J207" t="s">
        <v>831</v>
      </c>
      <c r="K207" t="s">
        <v>791</v>
      </c>
    </row>
    <row r="208" spans="1:11" x14ac:dyDescent="0.25">
      <c r="A208">
        <v>207</v>
      </c>
      <c r="B208" t="s">
        <v>829</v>
      </c>
      <c r="C208" t="s">
        <v>805</v>
      </c>
      <c r="D208">
        <v>9876543416</v>
      </c>
      <c r="E208">
        <v>29</v>
      </c>
      <c r="F208" t="s">
        <v>773</v>
      </c>
      <c r="G208" s="13">
        <v>67000</v>
      </c>
      <c r="H208" t="s">
        <v>383</v>
      </c>
      <c r="I208" s="13">
        <v>13400</v>
      </c>
      <c r="J208" t="s">
        <v>894</v>
      </c>
      <c r="K208" t="s">
        <v>316</v>
      </c>
    </row>
    <row r="209" spans="1:11" x14ac:dyDescent="0.25">
      <c r="A209">
        <v>208</v>
      </c>
      <c r="B209" t="s">
        <v>866</v>
      </c>
      <c r="C209" t="s">
        <v>891</v>
      </c>
      <c r="D209">
        <v>9876543417</v>
      </c>
      <c r="E209">
        <v>32</v>
      </c>
      <c r="F209" t="s">
        <v>773</v>
      </c>
      <c r="G209" s="13">
        <v>75000</v>
      </c>
      <c r="H209" t="s">
        <v>603</v>
      </c>
      <c r="I209" s="13">
        <v>15000</v>
      </c>
      <c r="J209" t="s">
        <v>896</v>
      </c>
      <c r="K209" t="s">
        <v>787</v>
      </c>
    </row>
    <row r="210" spans="1:11" x14ac:dyDescent="0.25">
      <c r="A210">
        <v>209</v>
      </c>
      <c r="B210" t="s">
        <v>837</v>
      </c>
      <c r="C210" t="s">
        <v>807</v>
      </c>
      <c r="D210">
        <v>9876543418</v>
      </c>
      <c r="E210">
        <v>28</v>
      </c>
      <c r="F210" t="s">
        <v>777</v>
      </c>
      <c r="G210" s="13">
        <v>62000</v>
      </c>
      <c r="H210" t="s">
        <v>781</v>
      </c>
      <c r="I210" s="13">
        <v>12400</v>
      </c>
      <c r="J210" t="s">
        <v>878</v>
      </c>
      <c r="K210" t="s">
        <v>316</v>
      </c>
    </row>
    <row r="211" spans="1:11" x14ac:dyDescent="0.25">
      <c r="A211">
        <v>210</v>
      </c>
      <c r="B211" t="s">
        <v>818</v>
      </c>
      <c r="C211" t="s">
        <v>858</v>
      </c>
      <c r="D211">
        <v>9876543419</v>
      </c>
      <c r="E211">
        <v>30</v>
      </c>
      <c r="F211" t="s">
        <v>773</v>
      </c>
      <c r="G211" s="13">
        <v>67000</v>
      </c>
      <c r="H211" t="s">
        <v>383</v>
      </c>
      <c r="I211" s="13">
        <v>13400</v>
      </c>
      <c r="J211" t="s">
        <v>893</v>
      </c>
      <c r="K211" t="s">
        <v>791</v>
      </c>
    </row>
    <row r="212" spans="1:11" x14ac:dyDescent="0.25">
      <c r="A212">
        <v>211</v>
      </c>
      <c r="B212" t="s">
        <v>795</v>
      </c>
      <c r="C212" t="s">
        <v>869</v>
      </c>
      <c r="D212">
        <v>9876543420</v>
      </c>
      <c r="E212">
        <v>31</v>
      </c>
      <c r="F212" t="s">
        <v>773</v>
      </c>
      <c r="G212" s="13">
        <v>71000</v>
      </c>
      <c r="H212" t="s">
        <v>603</v>
      </c>
      <c r="I212" s="13">
        <v>14200</v>
      </c>
      <c r="J212" t="s">
        <v>868</v>
      </c>
      <c r="K212" t="s">
        <v>396</v>
      </c>
    </row>
    <row r="213" spans="1:11" x14ac:dyDescent="0.25">
      <c r="A213">
        <v>212</v>
      </c>
      <c r="B213" t="s">
        <v>820</v>
      </c>
      <c r="C213" t="s">
        <v>802</v>
      </c>
      <c r="D213">
        <v>9876543421</v>
      </c>
      <c r="E213">
        <v>32</v>
      </c>
      <c r="F213" t="s">
        <v>777</v>
      </c>
      <c r="G213" s="13">
        <v>65000</v>
      </c>
      <c r="H213" t="s">
        <v>781</v>
      </c>
      <c r="I213" s="13">
        <v>13000</v>
      </c>
      <c r="J213" t="s">
        <v>901</v>
      </c>
      <c r="K213" t="s">
        <v>316</v>
      </c>
    </row>
    <row r="214" spans="1:11" x14ac:dyDescent="0.25">
      <c r="A214">
        <v>213</v>
      </c>
      <c r="B214" t="s">
        <v>834</v>
      </c>
      <c r="C214" t="s">
        <v>789</v>
      </c>
      <c r="D214">
        <v>9876543422</v>
      </c>
      <c r="E214">
        <v>30</v>
      </c>
      <c r="F214" t="s">
        <v>773</v>
      </c>
      <c r="G214" s="13">
        <v>63000</v>
      </c>
      <c r="H214" t="s">
        <v>383</v>
      </c>
      <c r="I214" s="13">
        <v>12600</v>
      </c>
      <c r="J214" t="s">
        <v>790</v>
      </c>
      <c r="K214" t="s">
        <v>787</v>
      </c>
    </row>
    <row r="215" spans="1:11" x14ac:dyDescent="0.25">
      <c r="A215">
        <v>214</v>
      </c>
      <c r="B215" t="s">
        <v>870</v>
      </c>
      <c r="C215" t="s">
        <v>807</v>
      </c>
      <c r="D215">
        <v>9876543423</v>
      </c>
      <c r="E215">
        <v>34</v>
      </c>
      <c r="F215" t="s">
        <v>773</v>
      </c>
      <c r="G215" s="13">
        <v>68000</v>
      </c>
      <c r="H215" t="s">
        <v>603</v>
      </c>
      <c r="I215" s="13">
        <v>13600</v>
      </c>
      <c r="J215" t="s">
        <v>878</v>
      </c>
      <c r="K215" t="s">
        <v>316</v>
      </c>
    </row>
    <row r="216" spans="1:11" x14ac:dyDescent="0.25">
      <c r="A216">
        <v>215</v>
      </c>
      <c r="B216" t="s">
        <v>881</v>
      </c>
      <c r="C216" t="s">
        <v>785</v>
      </c>
      <c r="D216">
        <v>9876543424</v>
      </c>
      <c r="E216">
        <v>29</v>
      </c>
      <c r="F216" t="s">
        <v>777</v>
      </c>
      <c r="G216" s="13">
        <v>59000</v>
      </c>
      <c r="H216" t="s">
        <v>781</v>
      </c>
      <c r="I216" s="13">
        <v>11800</v>
      </c>
      <c r="J216" t="s">
        <v>786</v>
      </c>
      <c r="K216" t="s">
        <v>396</v>
      </c>
    </row>
    <row r="217" spans="1:11" x14ac:dyDescent="0.25">
      <c r="A217">
        <v>216</v>
      </c>
      <c r="B217" t="s">
        <v>847</v>
      </c>
      <c r="C217" t="s">
        <v>789</v>
      </c>
      <c r="D217">
        <v>9876543425</v>
      </c>
      <c r="E217">
        <v>30</v>
      </c>
      <c r="F217" t="s">
        <v>773</v>
      </c>
      <c r="G217" s="13">
        <v>70000</v>
      </c>
      <c r="H217" t="s">
        <v>383</v>
      </c>
      <c r="I217" s="13">
        <v>14000</v>
      </c>
      <c r="J217" t="s">
        <v>856</v>
      </c>
      <c r="K217" t="s">
        <v>791</v>
      </c>
    </row>
    <row r="218" spans="1:11" x14ac:dyDescent="0.25">
      <c r="A218">
        <v>217</v>
      </c>
      <c r="B218" t="s">
        <v>852</v>
      </c>
      <c r="C218" t="s">
        <v>807</v>
      </c>
      <c r="D218">
        <v>9876543426</v>
      </c>
      <c r="E218">
        <v>33</v>
      </c>
      <c r="F218" t="s">
        <v>777</v>
      </c>
      <c r="G218" s="13">
        <v>65000</v>
      </c>
      <c r="H218" t="s">
        <v>603</v>
      </c>
      <c r="I218" s="13">
        <v>13000</v>
      </c>
      <c r="J218" t="s">
        <v>790</v>
      </c>
      <c r="K218" t="s">
        <v>316</v>
      </c>
    </row>
    <row r="219" spans="1:11" x14ac:dyDescent="0.25">
      <c r="A219">
        <v>218</v>
      </c>
      <c r="B219" t="s">
        <v>834</v>
      </c>
      <c r="C219" t="s">
        <v>869</v>
      </c>
      <c r="D219">
        <v>9876543427</v>
      </c>
      <c r="E219">
        <v>31</v>
      </c>
      <c r="F219" t="s">
        <v>773</v>
      </c>
      <c r="G219" s="13">
        <v>73000</v>
      </c>
      <c r="H219" t="s">
        <v>781</v>
      </c>
      <c r="I219" s="13">
        <v>14600</v>
      </c>
      <c r="J219" t="s">
        <v>901</v>
      </c>
      <c r="K219" t="s">
        <v>787</v>
      </c>
    </row>
    <row r="220" spans="1:11" x14ac:dyDescent="0.25">
      <c r="A220">
        <v>219</v>
      </c>
      <c r="B220" t="s">
        <v>815</v>
      </c>
      <c r="C220" t="s">
        <v>789</v>
      </c>
      <c r="D220">
        <v>9876543428</v>
      </c>
      <c r="E220">
        <v>32</v>
      </c>
      <c r="F220" t="s">
        <v>777</v>
      </c>
      <c r="G220" s="13">
        <v>69000</v>
      </c>
      <c r="H220" t="s">
        <v>383</v>
      </c>
      <c r="I220" s="13">
        <v>13800</v>
      </c>
      <c r="J220" t="s">
        <v>831</v>
      </c>
      <c r="K220" t="s">
        <v>396</v>
      </c>
    </row>
    <row r="221" spans="1:11" x14ac:dyDescent="0.25">
      <c r="A221">
        <v>220</v>
      </c>
      <c r="B221" t="s">
        <v>849</v>
      </c>
      <c r="C221" t="s">
        <v>858</v>
      </c>
      <c r="D221">
        <v>9876543429</v>
      </c>
      <c r="E221">
        <v>30</v>
      </c>
      <c r="F221" t="s">
        <v>773</v>
      </c>
      <c r="G221" s="13">
        <v>76000</v>
      </c>
      <c r="H221" t="s">
        <v>603</v>
      </c>
      <c r="I221" s="13">
        <v>15200</v>
      </c>
      <c r="J221" t="s">
        <v>893</v>
      </c>
      <c r="K221" t="s">
        <v>791</v>
      </c>
    </row>
    <row r="222" spans="1:11" x14ac:dyDescent="0.25">
      <c r="A222">
        <v>221</v>
      </c>
      <c r="B222" t="s">
        <v>798</v>
      </c>
      <c r="C222" t="s">
        <v>780</v>
      </c>
      <c r="D222">
        <v>9876543430</v>
      </c>
      <c r="E222">
        <v>28</v>
      </c>
      <c r="F222" t="s">
        <v>777</v>
      </c>
      <c r="G222" s="13">
        <v>65000</v>
      </c>
      <c r="H222" t="s">
        <v>781</v>
      </c>
      <c r="I222" s="13">
        <v>13000</v>
      </c>
      <c r="J222" t="s">
        <v>786</v>
      </c>
      <c r="K222" t="s">
        <v>316</v>
      </c>
    </row>
    <row r="223" spans="1:11" x14ac:dyDescent="0.25">
      <c r="A223">
        <v>222</v>
      </c>
      <c r="B223" t="s">
        <v>847</v>
      </c>
      <c r="C223" t="s">
        <v>805</v>
      </c>
      <c r="D223">
        <v>9876543431</v>
      </c>
      <c r="E223">
        <v>31</v>
      </c>
      <c r="F223" t="s">
        <v>773</v>
      </c>
      <c r="G223" s="13">
        <v>71000</v>
      </c>
      <c r="H223" t="s">
        <v>383</v>
      </c>
      <c r="I223" s="13">
        <v>14200</v>
      </c>
      <c r="J223" t="s">
        <v>868</v>
      </c>
      <c r="K223" t="s">
        <v>787</v>
      </c>
    </row>
    <row r="224" spans="1:11" x14ac:dyDescent="0.25">
      <c r="A224">
        <v>223</v>
      </c>
      <c r="B224" t="s">
        <v>784</v>
      </c>
      <c r="C224" t="s">
        <v>869</v>
      </c>
      <c r="D224">
        <v>9876543432</v>
      </c>
      <c r="E224">
        <v>30</v>
      </c>
      <c r="F224" t="s">
        <v>777</v>
      </c>
      <c r="G224" s="13">
        <v>64000</v>
      </c>
      <c r="H224" t="s">
        <v>603</v>
      </c>
      <c r="I224" s="13">
        <v>12800</v>
      </c>
      <c r="J224" t="s">
        <v>878</v>
      </c>
      <c r="K224" t="s">
        <v>396</v>
      </c>
    </row>
    <row r="225" spans="1:11" x14ac:dyDescent="0.25">
      <c r="A225">
        <v>224</v>
      </c>
      <c r="B225" t="s">
        <v>849</v>
      </c>
      <c r="C225" t="s">
        <v>807</v>
      </c>
      <c r="D225">
        <v>9876543433</v>
      </c>
      <c r="E225">
        <v>28</v>
      </c>
      <c r="F225" t="s">
        <v>773</v>
      </c>
      <c r="G225" s="13">
        <v>67000</v>
      </c>
      <c r="H225" t="s">
        <v>781</v>
      </c>
      <c r="I225" s="13">
        <v>13400</v>
      </c>
      <c r="J225" t="s">
        <v>790</v>
      </c>
      <c r="K225" t="s">
        <v>791</v>
      </c>
    </row>
    <row r="226" spans="1:11" x14ac:dyDescent="0.25">
      <c r="A226">
        <v>225</v>
      </c>
      <c r="B226" t="s">
        <v>829</v>
      </c>
      <c r="C226" t="s">
        <v>858</v>
      </c>
      <c r="D226">
        <v>9876543434</v>
      </c>
      <c r="E226">
        <v>29</v>
      </c>
      <c r="F226" t="s">
        <v>773</v>
      </c>
      <c r="G226" s="13">
        <v>60000</v>
      </c>
      <c r="H226" t="s">
        <v>383</v>
      </c>
      <c r="I226" s="13">
        <v>12000</v>
      </c>
      <c r="J226" t="s">
        <v>901</v>
      </c>
      <c r="K226" t="s">
        <v>316</v>
      </c>
    </row>
    <row r="227" spans="1:11" x14ac:dyDescent="0.25">
      <c r="A227">
        <v>226</v>
      </c>
      <c r="B227" t="s">
        <v>844</v>
      </c>
      <c r="C227" t="s">
        <v>789</v>
      </c>
      <c r="D227">
        <v>9876543435</v>
      </c>
      <c r="E227">
        <v>32</v>
      </c>
      <c r="F227" t="s">
        <v>773</v>
      </c>
      <c r="G227" s="13">
        <v>65000</v>
      </c>
      <c r="H227" t="s">
        <v>603</v>
      </c>
      <c r="I227" s="13">
        <v>13000</v>
      </c>
      <c r="J227" t="s">
        <v>856</v>
      </c>
      <c r="K227" t="s">
        <v>787</v>
      </c>
    </row>
    <row r="228" spans="1:11" x14ac:dyDescent="0.25">
      <c r="A228">
        <v>227</v>
      </c>
      <c r="B228" t="s">
        <v>837</v>
      </c>
      <c r="C228" t="s">
        <v>780</v>
      </c>
      <c r="D228">
        <v>9876543436</v>
      </c>
      <c r="E228">
        <v>31</v>
      </c>
      <c r="F228" t="s">
        <v>777</v>
      </c>
      <c r="G228" s="13">
        <v>71000</v>
      </c>
      <c r="H228" t="s">
        <v>781</v>
      </c>
      <c r="I228" s="13">
        <v>14200</v>
      </c>
      <c r="J228" t="s">
        <v>831</v>
      </c>
      <c r="K228" t="s">
        <v>316</v>
      </c>
    </row>
    <row r="229" spans="1:11" x14ac:dyDescent="0.25">
      <c r="A229">
        <v>228</v>
      </c>
      <c r="B229" t="s">
        <v>795</v>
      </c>
      <c r="C229" t="s">
        <v>805</v>
      </c>
      <c r="D229">
        <v>9876543437</v>
      </c>
      <c r="E229">
        <v>30</v>
      </c>
      <c r="F229" t="s">
        <v>773</v>
      </c>
      <c r="G229" s="13">
        <v>67000</v>
      </c>
      <c r="H229" t="s">
        <v>383</v>
      </c>
      <c r="I229" s="13">
        <v>13400</v>
      </c>
      <c r="J229" t="s">
        <v>786</v>
      </c>
      <c r="K229" t="s">
        <v>791</v>
      </c>
    </row>
    <row r="230" spans="1:11" x14ac:dyDescent="0.25">
      <c r="A230">
        <v>229</v>
      </c>
      <c r="B230" t="s">
        <v>798</v>
      </c>
      <c r="C230" t="s">
        <v>789</v>
      </c>
      <c r="D230">
        <v>9876543438</v>
      </c>
      <c r="E230">
        <v>33</v>
      </c>
      <c r="F230" t="s">
        <v>777</v>
      </c>
      <c r="G230" s="13">
        <v>72000</v>
      </c>
      <c r="H230" t="s">
        <v>603</v>
      </c>
      <c r="I230" s="13">
        <v>14400</v>
      </c>
      <c r="J230" t="s">
        <v>878</v>
      </c>
      <c r="K230" t="s">
        <v>396</v>
      </c>
    </row>
    <row r="231" spans="1:11" x14ac:dyDescent="0.25">
      <c r="A231">
        <v>230</v>
      </c>
      <c r="B231" t="s">
        <v>847</v>
      </c>
      <c r="C231" t="s">
        <v>858</v>
      </c>
      <c r="D231">
        <v>9876543439</v>
      </c>
      <c r="E231">
        <v>29</v>
      </c>
      <c r="F231" t="s">
        <v>773</v>
      </c>
      <c r="G231" s="13">
        <v>69000</v>
      </c>
      <c r="H231" t="s">
        <v>781</v>
      </c>
      <c r="I231" s="13">
        <v>13800</v>
      </c>
      <c r="J231" t="s">
        <v>868</v>
      </c>
      <c r="K231" t="s">
        <v>787</v>
      </c>
    </row>
    <row r="232" spans="1:11" x14ac:dyDescent="0.25">
      <c r="A232">
        <v>231</v>
      </c>
      <c r="B232" t="s">
        <v>844</v>
      </c>
      <c r="C232" t="s">
        <v>785</v>
      </c>
      <c r="D232">
        <v>9876543440</v>
      </c>
      <c r="E232">
        <v>30</v>
      </c>
      <c r="F232" t="s">
        <v>773</v>
      </c>
      <c r="G232" s="13">
        <v>64000</v>
      </c>
      <c r="H232" t="s">
        <v>383</v>
      </c>
      <c r="I232" s="13">
        <v>12800</v>
      </c>
      <c r="J232" t="s">
        <v>790</v>
      </c>
      <c r="K232" t="s">
        <v>316</v>
      </c>
    </row>
    <row r="233" spans="1:11" x14ac:dyDescent="0.25">
      <c r="A233">
        <v>232</v>
      </c>
      <c r="B233" t="s">
        <v>902</v>
      </c>
      <c r="C233" t="s">
        <v>805</v>
      </c>
      <c r="D233">
        <v>9876543441</v>
      </c>
      <c r="E233">
        <v>34</v>
      </c>
      <c r="F233" t="s">
        <v>773</v>
      </c>
      <c r="G233" s="13">
        <v>68000</v>
      </c>
      <c r="H233" t="s">
        <v>603</v>
      </c>
      <c r="I233" s="13">
        <v>13600</v>
      </c>
      <c r="J233" t="s">
        <v>901</v>
      </c>
      <c r="K233" t="s">
        <v>396</v>
      </c>
    </row>
    <row r="234" spans="1:11" x14ac:dyDescent="0.25">
      <c r="A234">
        <v>233</v>
      </c>
      <c r="B234" t="s">
        <v>804</v>
      </c>
      <c r="C234" t="s">
        <v>799</v>
      </c>
      <c r="D234">
        <v>9876543442</v>
      </c>
      <c r="E234">
        <v>28</v>
      </c>
      <c r="F234" t="s">
        <v>777</v>
      </c>
      <c r="G234" s="13">
        <v>71000</v>
      </c>
      <c r="H234" t="s">
        <v>781</v>
      </c>
      <c r="I234" s="13">
        <v>14200</v>
      </c>
      <c r="J234" t="s">
        <v>831</v>
      </c>
      <c r="K234" t="s">
        <v>791</v>
      </c>
    </row>
    <row r="235" spans="1:11" x14ac:dyDescent="0.25">
      <c r="A235">
        <v>234</v>
      </c>
      <c r="B235" t="s">
        <v>806</v>
      </c>
      <c r="C235" t="s">
        <v>789</v>
      </c>
      <c r="D235">
        <v>9876543443</v>
      </c>
      <c r="E235">
        <v>30</v>
      </c>
      <c r="F235" t="s">
        <v>773</v>
      </c>
      <c r="G235" s="13">
        <v>69000</v>
      </c>
      <c r="H235" t="s">
        <v>383</v>
      </c>
      <c r="I235" s="13">
        <v>13800</v>
      </c>
      <c r="J235" t="s">
        <v>893</v>
      </c>
      <c r="K235" t="s">
        <v>787</v>
      </c>
    </row>
    <row r="236" spans="1:11" x14ac:dyDescent="0.25">
      <c r="A236">
        <v>235</v>
      </c>
      <c r="B236" t="s">
        <v>832</v>
      </c>
      <c r="C236" t="s">
        <v>858</v>
      </c>
      <c r="D236">
        <v>9876543444</v>
      </c>
      <c r="E236">
        <v>32</v>
      </c>
      <c r="F236" t="s">
        <v>777</v>
      </c>
      <c r="G236" s="13">
        <v>65000</v>
      </c>
      <c r="H236" t="s">
        <v>603</v>
      </c>
      <c r="I236" s="13">
        <v>13000</v>
      </c>
      <c r="J236" t="s">
        <v>896</v>
      </c>
      <c r="K236" t="s">
        <v>396</v>
      </c>
    </row>
    <row r="237" spans="1:11" x14ac:dyDescent="0.25">
      <c r="A237">
        <v>236</v>
      </c>
      <c r="B237" t="s">
        <v>849</v>
      </c>
      <c r="C237" t="s">
        <v>789</v>
      </c>
      <c r="D237">
        <v>9876543445</v>
      </c>
      <c r="E237">
        <v>31</v>
      </c>
      <c r="F237" t="s">
        <v>773</v>
      </c>
      <c r="G237" s="13">
        <v>64000</v>
      </c>
      <c r="H237" t="s">
        <v>781</v>
      </c>
      <c r="I237" s="13">
        <v>12800</v>
      </c>
      <c r="J237" t="s">
        <v>868</v>
      </c>
      <c r="K237" t="s">
        <v>791</v>
      </c>
    </row>
    <row r="238" spans="1:11" x14ac:dyDescent="0.25">
      <c r="A238">
        <v>237</v>
      </c>
      <c r="B238" t="s">
        <v>820</v>
      </c>
      <c r="C238" t="s">
        <v>799</v>
      </c>
      <c r="D238">
        <v>9876543446</v>
      </c>
      <c r="E238">
        <v>29</v>
      </c>
      <c r="F238" t="s">
        <v>777</v>
      </c>
      <c r="G238" s="13">
        <v>67000</v>
      </c>
      <c r="H238" t="s">
        <v>383</v>
      </c>
      <c r="I238" s="13">
        <v>13400</v>
      </c>
      <c r="J238" t="s">
        <v>878</v>
      </c>
      <c r="K238" t="s">
        <v>316</v>
      </c>
    </row>
    <row r="239" spans="1:11" x14ac:dyDescent="0.25">
      <c r="A239">
        <v>238</v>
      </c>
      <c r="B239" t="s">
        <v>834</v>
      </c>
      <c r="C239" t="s">
        <v>807</v>
      </c>
      <c r="D239">
        <v>9876543447</v>
      </c>
      <c r="E239">
        <v>28</v>
      </c>
      <c r="F239" t="s">
        <v>773</v>
      </c>
      <c r="G239" s="13">
        <v>69000</v>
      </c>
      <c r="H239" t="s">
        <v>603</v>
      </c>
      <c r="I239" s="13">
        <v>13800</v>
      </c>
      <c r="J239" t="s">
        <v>790</v>
      </c>
      <c r="K239" t="s">
        <v>787</v>
      </c>
    </row>
    <row r="240" spans="1:11" x14ac:dyDescent="0.25">
      <c r="A240">
        <v>239</v>
      </c>
      <c r="B240" t="s">
        <v>847</v>
      </c>
      <c r="C240" t="s">
        <v>780</v>
      </c>
      <c r="D240">
        <v>9876543448</v>
      </c>
      <c r="E240">
        <v>30</v>
      </c>
      <c r="F240" t="s">
        <v>773</v>
      </c>
      <c r="G240" s="13">
        <v>71000</v>
      </c>
      <c r="H240" t="s">
        <v>781</v>
      </c>
      <c r="I240" s="13">
        <v>14200</v>
      </c>
      <c r="J240" t="s">
        <v>901</v>
      </c>
      <c r="K240" t="s">
        <v>316</v>
      </c>
    </row>
    <row r="241" spans="1:11" x14ac:dyDescent="0.25">
      <c r="A241">
        <v>240</v>
      </c>
      <c r="B241" t="s">
        <v>798</v>
      </c>
      <c r="C241" t="s">
        <v>858</v>
      </c>
      <c r="D241">
        <v>9876543449</v>
      </c>
      <c r="E241">
        <v>32</v>
      </c>
      <c r="F241" t="s">
        <v>777</v>
      </c>
      <c r="G241" s="13">
        <v>75000</v>
      </c>
      <c r="H241" t="s">
        <v>383</v>
      </c>
      <c r="I241" s="13">
        <v>15000</v>
      </c>
      <c r="J241" t="s">
        <v>831</v>
      </c>
      <c r="K241" t="s">
        <v>791</v>
      </c>
    </row>
    <row r="242" spans="1:11" x14ac:dyDescent="0.25">
      <c r="A242">
        <v>241</v>
      </c>
      <c r="B242" t="s">
        <v>870</v>
      </c>
      <c r="C242" t="s">
        <v>807</v>
      </c>
      <c r="D242">
        <v>9876543450</v>
      </c>
      <c r="E242">
        <v>28</v>
      </c>
      <c r="F242" t="s">
        <v>773</v>
      </c>
      <c r="G242" s="13">
        <v>67000</v>
      </c>
      <c r="H242" t="s">
        <v>603</v>
      </c>
      <c r="I242" s="13">
        <v>13400</v>
      </c>
      <c r="J242" t="s">
        <v>893</v>
      </c>
      <c r="K242" t="s">
        <v>787</v>
      </c>
    </row>
    <row r="243" spans="1:11" x14ac:dyDescent="0.25">
      <c r="A243">
        <v>242</v>
      </c>
      <c r="B243" t="s">
        <v>815</v>
      </c>
      <c r="C243" t="s">
        <v>805</v>
      </c>
      <c r="D243">
        <v>9876543451</v>
      </c>
      <c r="E243">
        <v>29</v>
      </c>
      <c r="F243" t="s">
        <v>777</v>
      </c>
      <c r="G243" s="13">
        <v>69000</v>
      </c>
      <c r="H243" t="s">
        <v>781</v>
      </c>
      <c r="I243" s="13">
        <v>13800</v>
      </c>
      <c r="J243" t="s">
        <v>901</v>
      </c>
      <c r="K243" t="s">
        <v>396</v>
      </c>
    </row>
    <row r="244" spans="1:11" x14ac:dyDescent="0.25">
      <c r="A244">
        <v>243</v>
      </c>
      <c r="B244" t="s">
        <v>844</v>
      </c>
      <c r="C244" t="s">
        <v>858</v>
      </c>
      <c r="D244">
        <v>9876543452</v>
      </c>
      <c r="E244">
        <v>33</v>
      </c>
      <c r="F244" t="s">
        <v>773</v>
      </c>
      <c r="G244" s="13">
        <v>68000</v>
      </c>
      <c r="H244" t="s">
        <v>383</v>
      </c>
      <c r="I244" s="13">
        <v>13600</v>
      </c>
      <c r="J244" t="s">
        <v>831</v>
      </c>
      <c r="K244" t="s">
        <v>791</v>
      </c>
    </row>
    <row r="245" spans="1:11" x14ac:dyDescent="0.25">
      <c r="A245">
        <v>244</v>
      </c>
      <c r="B245" t="s">
        <v>852</v>
      </c>
      <c r="C245" t="s">
        <v>807</v>
      </c>
      <c r="D245">
        <v>9876543453</v>
      </c>
      <c r="E245">
        <v>30</v>
      </c>
      <c r="F245" t="s">
        <v>777</v>
      </c>
      <c r="G245" s="13">
        <v>66000</v>
      </c>
      <c r="H245" t="s">
        <v>603</v>
      </c>
      <c r="I245" s="13">
        <v>13200</v>
      </c>
      <c r="J245" t="s">
        <v>790</v>
      </c>
      <c r="K245" t="s">
        <v>316</v>
      </c>
    </row>
    <row r="246" spans="1:11" x14ac:dyDescent="0.25">
      <c r="A246">
        <v>245</v>
      </c>
      <c r="B246" t="s">
        <v>902</v>
      </c>
      <c r="C246" t="s">
        <v>805</v>
      </c>
      <c r="D246">
        <v>9876543454</v>
      </c>
      <c r="E246">
        <v>31</v>
      </c>
      <c r="F246" t="s">
        <v>773</v>
      </c>
      <c r="G246" s="13">
        <v>74000</v>
      </c>
      <c r="H246" t="s">
        <v>781</v>
      </c>
      <c r="I246" s="13">
        <v>14800</v>
      </c>
      <c r="J246" t="s">
        <v>878</v>
      </c>
      <c r="K246" t="s">
        <v>787</v>
      </c>
    </row>
    <row r="247" spans="1:11" x14ac:dyDescent="0.25">
      <c r="A247">
        <v>246</v>
      </c>
      <c r="B247" t="s">
        <v>829</v>
      </c>
      <c r="C247" t="s">
        <v>789</v>
      </c>
      <c r="D247">
        <v>9876543455</v>
      </c>
      <c r="E247">
        <v>30</v>
      </c>
      <c r="F247" t="s">
        <v>773</v>
      </c>
      <c r="G247" s="13">
        <v>71000</v>
      </c>
      <c r="H247" t="s">
        <v>383</v>
      </c>
      <c r="I247" s="13">
        <v>14200</v>
      </c>
      <c r="J247" t="s">
        <v>896</v>
      </c>
      <c r="K247" t="s">
        <v>396</v>
      </c>
    </row>
    <row r="248" spans="1:11" x14ac:dyDescent="0.25">
      <c r="A248">
        <v>247</v>
      </c>
      <c r="B248" t="s">
        <v>795</v>
      </c>
      <c r="C248" t="s">
        <v>869</v>
      </c>
      <c r="D248">
        <v>9876543456</v>
      </c>
      <c r="E248">
        <v>28</v>
      </c>
      <c r="F248" t="s">
        <v>773</v>
      </c>
      <c r="G248" s="13">
        <v>64000</v>
      </c>
      <c r="H248" t="s">
        <v>603</v>
      </c>
      <c r="I248" s="13">
        <v>12800</v>
      </c>
      <c r="J248" t="s">
        <v>893</v>
      </c>
      <c r="K248" t="s">
        <v>791</v>
      </c>
    </row>
    <row r="249" spans="1:11" x14ac:dyDescent="0.25">
      <c r="A249">
        <v>248</v>
      </c>
      <c r="B249" t="s">
        <v>844</v>
      </c>
      <c r="C249" t="s">
        <v>838</v>
      </c>
      <c r="D249">
        <v>9876543457</v>
      </c>
      <c r="E249">
        <v>33</v>
      </c>
      <c r="F249" t="s">
        <v>773</v>
      </c>
      <c r="G249" s="13">
        <v>67000</v>
      </c>
      <c r="H249" t="s">
        <v>781</v>
      </c>
      <c r="I249" s="13">
        <v>13400</v>
      </c>
      <c r="J249" t="s">
        <v>831</v>
      </c>
      <c r="K249" t="s">
        <v>316</v>
      </c>
    </row>
    <row r="250" spans="1:11" x14ac:dyDescent="0.25">
      <c r="A250">
        <v>249</v>
      </c>
      <c r="B250" t="s">
        <v>837</v>
      </c>
      <c r="C250" t="s">
        <v>858</v>
      </c>
      <c r="D250">
        <v>9876543458</v>
      </c>
      <c r="E250">
        <v>31</v>
      </c>
      <c r="F250" t="s">
        <v>777</v>
      </c>
      <c r="G250" s="13">
        <v>69000</v>
      </c>
      <c r="H250" t="s">
        <v>383</v>
      </c>
      <c r="I250" s="13">
        <v>13800</v>
      </c>
      <c r="J250" t="s">
        <v>868</v>
      </c>
      <c r="K250" t="s">
        <v>787</v>
      </c>
    </row>
    <row r="251" spans="1:11" x14ac:dyDescent="0.25">
      <c r="A251">
        <v>250</v>
      </c>
      <c r="B251" t="s">
        <v>847</v>
      </c>
      <c r="C251" t="s">
        <v>780</v>
      </c>
      <c r="D251">
        <v>9876543459</v>
      </c>
      <c r="E251">
        <v>28</v>
      </c>
      <c r="F251" t="s">
        <v>773</v>
      </c>
      <c r="G251" s="13">
        <v>71000</v>
      </c>
      <c r="H251" t="s">
        <v>603</v>
      </c>
      <c r="I251" s="13">
        <v>14200</v>
      </c>
      <c r="J251" t="s">
        <v>901</v>
      </c>
      <c r="K251" t="s">
        <v>316</v>
      </c>
    </row>
    <row r="252" spans="1:11" x14ac:dyDescent="0.25">
      <c r="A252">
        <v>251</v>
      </c>
      <c r="B252" t="s">
        <v>852</v>
      </c>
      <c r="C252" t="s">
        <v>891</v>
      </c>
      <c r="D252">
        <v>9876543460</v>
      </c>
      <c r="E252">
        <v>30</v>
      </c>
      <c r="F252" t="s">
        <v>777</v>
      </c>
      <c r="G252" s="13">
        <v>63000</v>
      </c>
      <c r="H252" t="s">
        <v>781</v>
      </c>
      <c r="I252" s="13">
        <v>12600</v>
      </c>
      <c r="J252" t="s">
        <v>878</v>
      </c>
      <c r="K252" t="s">
        <v>791</v>
      </c>
    </row>
    <row r="253" spans="1:11" x14ac:dyDescent="0.25">
      <c r="A253">
        <v>252</v>
      </c>
      <c r="B253" t="s">
        <v>834</v>
      </c>
      <c r="C253" t="s">
        <v>789</v>
      </c>
      <c r="D253">
        <v>9876543461</v>
      </c>
      <c r="E253">
        <v>32</v>
      </c>
      <c r="F253" t="s">
        <v>773</v>
      </c>
      <c r="G253" s="13">
        <v>66000</v>
      </c>
      <c r="H253" t="s">
        <v>383</v>
      </c>
      <c r="I253" s="13">
        <v>13200</v>
      </c>
      <c r="J253" t="s">
        <v>893</v>
      </c>
      <c r="K253" t="s">
        <v>396</v>
      </c>
    </row>
    <row r="254" spans="1:11" x14ac:dyDescent="0.25">
      <c r="A254">
        <v>253</v>
      </c>
      <c r="B254" t="s">
        <v>798</v>
      </c>
      <c r="C254" t="s">
        <v>807</v>
      </c>
      <c r="D254">
        <v>9876543462</v>
      </c>
      <c r="E254">
        <v>28</v>
      </c>
      <c r="F254" t="s">
        <v>777</v>
      </c>
      <c r="G254" s="13">
        <v>69000</v>
      </c>
      <c r="H254" t="s">
        <v>603</v>
      </c>
      <c r="I254" s="13">
        <v>13800</v>
      </c>
      <c r="J254" t="s">
        <v>868</v>
      </c>
      <c r="K254" t="s">
        <v>787</v>
      </c>
    </row>
    <row r="255" spans="1:11" x14ac:dyDescent="0.25">
      <c r="A255">
        <v>254</v>
      </c>
      <c r="B255" t="s">
        <v>847</v>
      </c>
      <c r="C255" t="s">
        <v>805</v>
      </c>
      <c r="D255">
        <v>9876543463</v>
      </c>
      <c r="E255">
        <v>31</v>
      </c>
      <c r="F255" t="s">
        <v>773</v>
      </c>
      <c r="G255" s="13">
        <v>67000</v>
      </c>
      <c r="H255" t="s">
        <v>781</v>
      </c>
      <c r="I255" s="13">
        <v>13400</v>
      </c>
      <c r="J255" t="s">
        <v>901</v>
      </c>
      <c r="K255" t="s">
        <v>316</v>
      </c>
    </row>
    <row r="256" spans="1:11" x14ac:dyDescent="0.25">
      <c r="A256">
        <v>255</v>
      </c>
      <c r="B256" t="s">
        <v>815</v>
      </c>
      <c r="C256" t="s">
        <v>789</v>
      </c>
      <c r="D256">
        <v>9876543464</v>
      </c>
      <c r="E256">
        <v>30</v>
      </c>
      <c r="F256" t="s">
        <v>777</v>
      </c>
      <c r="G256" s="13">
        <v>71000</v>
      </c>
      <c r="H256" t="s">
        <v>383</v>
      </c>
      <c r="I256" s="13">
        <v>14200</v>
      </c>
      <c r="J256" t="s">
        <v>831</v>
      </c>
      <c r="K256" t="s">
        <v>791</v>
      </c>
    </row>
    <row r="257" spans="1:11" x14ac:dyDescent="0.25">
      <c r="A257">
        <v>256</v>
      </c>
      <c r="B257" t="s">
        <v>829</v>
      </c>
      <c r="C257" t="s">
        <v>858</v>
      </c>
      <c r="D257">
        <v>9876543465</v>
      </c>
      <c r="E257">
        <v>32</v>
      </c>
      <c r="F257" t="s">
        <v>773</v>
      </c>
      <c r="G257" s="13">
        <v>64000</v>
      </c>
      <c r="H257" t="s">
        <v>603</v>
      </c>
      <c r="I257" s="13">
        <v>12800</v>
      </c>
      <c r="J257" t="s">
        <v>856</v>
      </c>
      <c r="K257" t="s">
        <v>396</v>
      </c>
    </row>
    <row r="258" spans="1:11" x14ac:dyDescent="0.25">
      <c r="A258">
        <v>257</v>
      </c>
      <c r="B258" t="s">
        <v>834</v>
      </c>
      <c r="C258" t="s">
        <v>869</v>
      </c>
      <c r="D258">
        <v>9876543466</v>
      </c>
      <c r="E258">
        <v>30</v>
      </c>
      <c r="F258" t="s">
        <v>773</v>
      </c>
      <c r="G258" s="13">
        <v>72000</v>
      </c>
      <c r="H258" t="s">
        <v>781</v>
      </c>
      <c r="I258" s="13">
        <v>14400</v>
      </c>
      <c r="J258" t="s">
        <v>896</v>
      </c>
      <c r="K258" t="s">
        <v>316</v>
      </c>
    </row>
    <row r="259" spans="1:11" x14ac:dyDescent="0.25">
      <c r="A259">
        <v>258</v>
      </c>
      <c r="B259" t="s">
        <v>844</v>
      </c>
      <c r="C259" t="s">
        <v>789</v>
      </c>
      <c r="D259">
        <v>9876543467</v>
      </c>
      <c r="E259">
        <v>33</v>
      </c>
      <c r="F259" t="s">
        <v>773</v>
      </c>
      <c r="G259" s="13">
        <v>68000</v>
      </c>
      <c r="H259" t="s">
        <v>383</v>
      </c>
      <c r="I259" s="13">
        <v>13600</v>
      </c>
      <c r="J259" t="s">
        <v>878</v>
      </c>
      <c r="K259" t="s">
        <v>787</v>
      </c>
    </row>
    <row r="260" spans="1:11" x14ac:dyDescent="0.25">
      <c r="A260">
        <v>259</v>
      </c>
      <c r="B260" t="s">
        <v>784</v>
      </c>
      <c r="C260" t="s">
        <v>785</v>
      </c>
      <c r="D260">
        <v>9876543468</v>
      </c>
      <c r="E260">
        <v>29</v>
      </c>
      <c r="F260" t="s">
        <v>777</v>
      </c>
      <c r="G260" s="13">
        <v>63000</v>
      </c>
      <c r="H260" t="s">
        <v>603</v>
      </c>
      <c r="I260" s="13">
        <v>12600</v>
      </c>
      <c r="J260" t="s">
        <v>901</v>
      </c>
      <c r="K260" t="s">
        <v>791</v>
      </c>
    </row>
    <row r="261" spans="1:11" x14ac:dyDescent="0.25">
      <c r="A261">
        <v>260</v>
      </c>
      <c r="B261" t="s">
        <v>847</v>
      </c>
      <c r="C261" t="s">
        <v>858</v>
      </c>
      <c r="D261">
        <v>9876543469</v>
      </c>
      <c r="E261">
        <v>31</v>
      </c>
      <c r="F261" t="s">
        <v>773</v>
      </c>
      <c r="G261" s="13">
        <v>75000</v>
      </c>
      <c r="H261" t="s">
        <v>781</v>
      </c>
      <c r="I261" s="13">
        <v>15000</v>
      </c>
      <c r="J261" t="s">
        <v>893</v>
      </c>
      <c r="K261" t="s">
        <v>316</v>
      </c>
    </row>
    <row r="262" spans="1:11" x14ac:dyDescent="0.25">
      <c r="A262">
        <v>261</v>
      </c>
      <c r="B262" t="s">
        <v>849</v>
      </c>
      <c r="C262" t="s">
        <v>869</v>
      </c>
      <c r="D262">
        <v>9876543470</v>
      </c>
      <c r="E262">
        <v>28</v>
      </c>
      <c r="F262" t="s">
        <v>773</v>
      </c>
      <c r="G262" s="13">
        <v>67000</v>
      </c>
      <c r="H262" t="s">
        <v>383</v>
      </c>
      <c r="I262" s="13">
        <v>13400</v>
      </c>
      <c r="J262" t="s">
        <v>878</v>
      </c>
      <c r="K262" t="s">
        <v>396</v>
      </c>
    </row>
    <row r="263" spans="1:11" x14ac:dyDescent="0.25">
      <c r="A263">
        <v>262</v>
      </c>
      <c r="B263" t="s">
        <v>798</v>
      </c>
      <c r="C263" t="s">
        <v>807</v>
      </c>
      <c r="D263">
        <v>9876543471</v>
      </c>
      <c r="E263">
        <v>30</v>
      </c>
      <c r="F263" t="s">
        <v>777</v>
      </c>
      <c r="G263" s="13">
        <v>68000</v>
      </c>
      <c r="H263" t="s">
        <v>603</v>
      </c>
      <c r="I263" s="13">
        <v>13600</v>
      </c>
      <c r="J263" t="s">
        <v>790</v>
      </c>
      <c r="K263" t="s">
        <v>787</v>
      </c>
    </row>
    <row r="264" spans="1:11" x14ac:dyDescent="0.25">
      <c r="A264">
        <v>263</v>
      </c>
      <c r="B264" t="s">
        <v>866</v>
      </c>
      <c r="C264" t="s">
        <v>858</v>
      </c>
      <c r="D264">
        <v>9876543472</v>
      </c>
      <c r="E264">
        <v>33</v>
      </c>
      <c r="F264" t="s">
        <v>773</v>
      </c>
      <c r="G264" s="13">
        <v>69000</v>
      </c>
      <c r="H264" t="s">
        <v>781</v>
      </c>
      <c r="I264" s="13">
        <v>13800</v>
      </c>
      <c r="J264" t="s">
        <v>786</v>
      </c>
      <c r="K264" t="s">
        <v>316</v>
      </c>
    </row>
    <row r="265" spans="1:11" x14ac:dyDescent="0.25">
      <c r="A265">
        <v>264</v>
      </c>
      <c r="B265" t="s">
        <v>815</v>
      </c>
      <c r="C265" t="s">
        <v>805</v>
      </c>
      <c r="D265">
        <v>9876543473</v>
      </c>
      <c r="E265">
        <v>31</v>
      </c>
      <c r="F265" t="s">
        <v>777</v>
      </c>
      <c r="G265" s="13">
        <v>64000</v>
      </c>
      <c r="H265" t="s">
        <v>383</v>
      </c>
      <c r="I265" s="13">
        <v>12800</v>
      </c>
      <c r="J265" t="s">
        <v>893</v>
      </c>
      <c r="K265" t="s">
        <v>396</v>
      </c>
    </row>
    <row r="266" spans="1:11" x14ac:dyDescent="0.25">
      <c r="A266">
        <v>265</v>
      </c>
      <c r="B266" t="s">
        <v>834</v>
      </c>
      <c r="C266" t="s">
        <v>780</v>
      </c>
      <c r="D266">
        <v>9876543474</v>
      </c>
      <c r="E266">
        <v>30</v>
      </c>
      <c r="F266" t="s">
        <v>773</v>
      </c>
      <c r="G266" s="13">
        <v>71000</v>
      </c>
      <c r="H266" t="s">
        <v>603</v>
      </c>
      <c r="I266" s="13">
        <v>14200</v>
      </c>
      <c r="J266" t="s">
        <v>868</v>
      </c>
      <c r="K266" t="s">
        <v>791</v>
      </c>
    </row>
    <row r="267" spans="1:11" x14ac:dyDescent="0.25">
      <c r="A267">
        <v>266</v>
      </c>
      <c r="B267" t="s">
        <v>798</v>
      </c>
      <c r="C267" t="s">
        <v>789</v>
      </c>
      <c r="D267">
        <v>9876543475</v>
      </c>
      <c r="E267">
        <v>28</v>
      </c>
      <c r="F267" t="s">
        <v>777</v>
      </c>
      <c r="G267" s="13">
        <v>66000</v>
      </c>
      <c r="H267" t="s">
        <v>781</v>
      </c>
      <c r="I267" s="13">
        <v>13200</v>
      </c>
      <c r="J267" t="s">
        <v>878</v>
      </c>
      <c r="K267" t="s">
        <v>787</v>
      </c>
    </row>
    <row r="268" spans="1:11" x14ac:dyDescent="0.25">
      <c r="A268">
        <v>267</v>
      </c>
      <c r="B268" t="s">
        <v>806</v>
      </c>
      <c r="C268" t="s">
        <v>807</v>
      </c>
      <c r="D268">
        <v>9876543476</v>
      </c>
      <c r="E268">
        <v>30</v>
      </c>
      <c r="F268" t="s">
        <v>773</v>
      </c>
      <c r="G268" s="13">
        <v>67000</v>
      </c>
      <c r="H268" t="s">
        <v>383</v>
      </c>
      <c r="I268" s="13">
        <v>13400</v>
      </c>
      <c r="J268" t="s">
        <v>901</v>
      </c>
      <c r="K268" t="s">
        <v>316</v>
      </c>
    </row>
    <row r="269" spans="1:11" x14ac:dyDescent="0.25">
      <c r="A269">
        <v>268</v>
      </c>
      <c r="B269" t="s">
        <v>847</v>
      </c>
      <c r="C269" t="s">
        <v>838</v>
      </c>
      <c r="D269">
        <v>9876543477</v>
      </c>
      <c r="E269">
        <v>32</v>
      </c>
      <c r="F269" t="s">
        <v>773</v>
      </c>
      <c r="G269" s="13">
        <v>74000</v>
      </c>
      <c r="H269" t="s">
        <v>603</v>
      </c>
      <c r="I269" s="13">
        <v>14800</v>
      </c>
      <c r="J269" t="s">
        <v>790</v>
      </c>
      <c r="K269" t="s">
        <v>791</v>
      </c>
    </row>
    <row r="270" spans="1:11" x14ac:dyDescent="0.25">
      <c r="A270">
        <v>269</v>
      </c>
      <c r="B270" t="s">
        <v>844</v>
      </c>
      <c r="C270" t="s">
        <v>785</v>
      </c>
      <c r="D270">
        <v>9876543478</v>
      </c>
      <c r="E270">
        <v>31</v>
      </c>
      <c r="F270" t="s">
        <v>773</v>
      </c>
      <c r="G270" s="13">
        <v>70000</v>
      </c>
      <c r="H270" t="s">
        <v>781</v>
      </c>
      <c r="I270" s="13">
        <v>14000</v>
      </c>
      <c r="J270" t="s">
        <v>831</v>
      </c>
      <c r="K270" t="s">
        <v>316</v>
      </c>
    </row>
    <row r="271" spans="1:11" x14ac:dyDescent="0.25">
      <c r="A271">
        <v>270</v>
      </c>
      <c r="B271" t="s">
        <v>815</v>
      </c>
      <c r="C271" t="s">
        <v>807</v>
      </c>
      <c r="D271">
        <v>9876543479</v>
      </c>
      <c r="E271">
        <v>28</v>
      </c>
      <c r="F271" t="s">
        <v>777</v>
      </c>
      <c r="G271" s="13">
        <v>63000</v>
      </c>
      <c r="H271" t="s">
        <v>383</v>
      </c>
      <c r="I271" s="13">
        <v>12600</v>
      </c>
      <c r="J271" t="s">
        <v>786</v>
      </c>
      <c r="K271" t="s">
        <v>396</v>
      </c>
    </row>
    <row r="272" spans="1:11" x14ac:dyDescent="0.25">
      <c r="A272">
        <v>271</v>
      </c>
      <c r="B272" t="s">
        <v>849</v>
      </c>
      <c r="C272" t="s">
        <v>858</v>
      </c>
      <c r="D272">
        <v>9876543480</v>
      </c>
      <c r="E272">
        <v>30</v>
      </c>
      <c r="F272" t="s">
        <v>773</v>
      </c>
      <c r="G272" s="13">
        <v>68000</v>
      </c>
      <c r="H272" t="s">
        <v>603</v>
      </c>
      <c r="I272" s="13">
        <v>13600</v>
      </c>
      <c r="J272" t="s">
        <v>868</v>
      </c>
      <c r="K272" t="s">
        <v>787</v>
      </c>
    </row>
    <row r="273" spans="1:11" x14ac:dyDescent="0.25">
      <c r="A273">
        <v>272</v>
      </c>
      <c r="B273" t="s">
        <v>820</v>
      </c>
      <c r="C273" t="s">
        <v>869</v>
      </c>
      <c r="D273">
        <v>9876543481</v>
      </c>
      <c r="E273">
        <v>33</v>
      </c>
      <c r="F273" t="s">
        <v>777</v>
      </c>
      <c r="G273" s="13">
        <v>71000</v>
      </c>
      <c r="H273" t="s">
        <v>781</v>
      </c>
      <c r="I273" s="13">
        <v>14200</v>
      </c>
      <c r="J273" t="s">
        <v>856</v>
      </c>
      <c r="K273" t="s">
        <v>316</v>
      </c>
    </row>
    <row r="274" spans="1:11" x14ac:dyDescent="0.25">
      <c r="A274">
        <v>273</v>
      </c>
      <c r="B274" t="s">
        <v>795</v>
      </c>
      <c r="C274" t="s">
        <v>789</v>
      </c>
      <c r="D274">
        <v>9876543482</v>
      </c>
      <c r="E274">
        <v>31</v>
      </c>
      <c r="F274" t="s">
        <v>773</v>
      </c>
      <c r="G274" s="13">
        <v>65000</v>
      </c>
      <c r="H274" t="s">
        <v>383</v>
      </c>
      <c r="I274" s="13">
        <v>13000</v>
      </c>
      <c r="J274" t="s">
        <v>878</v>
      </c>
      <c r="K274" t="s">
        <v>791</v>
      </c>
    </row>
    <row r="275" spans="1:11" x14ac:dyDescent="0.25">
      <c r="A275">
        <v>274</v>
      </c>
      <c r="B275" t="s">
        <v>784</v>
      </c>
      <c r="C275" t="s">
        <v>858</v>
      </c>
      <c r="D275">
        <v>9876543483</v>
      </c>
      <c r="E275">
        <v>29</v>
      </c>
      <c r="F275" t="s">
        <v>777</v>
      </c>
      <c r="G275" s="13">
        <v>70000</v>
      </c>
      <c r="H275" t="s">
        <v>603</v>
      </c>
      <c r="I275" s="13">
        <v>14000</v>
      </c>
      <c r="J275" t="s">
        <v>896</v>
      </c>
      <c r="K275" t="s">
        <v>396</v>
      </c>
    </row>
    <row r="276" spans="1:11" x14ac:dyDescent="0.25">
      <c r="A276">
        <v>275</v>
      </c>
      <c r="B276" t="s">
        <v>834</v>
      </c>
      <c r="C276" t="s">
        <v>805</v>
      </c>
      <c r="D276">
        <v>9876543484</v>
      </c>
      <c r="E276">
        <v>30</v>
      </c>
      <c r="F276" t="s">
        <v>773</v>
      </c>
      <c r="G276" s="13">
        <v>71000</v>
      </c>
      <c r="H276" t="s">
        <v>781</v>
      </c>
      <c r="I276" s="13">
        <v>14200</v>
      </c>
      <c r="J276" t="s">
        <v>790</v>
      </c>
      <c r="K276" t="s">
        <v>787</v>
      </c>
    </row>
    <row r="277" spans="1:11" x14ac:dyDescent="0.25">
      <c r="A277">
        <v>276</v>
      </c>
      <c r="B277" t="s">
        <v>866</v>
      </c>
      <c r="C277" t="s">
        <v>799</v>
      </c>
      <c r="D277">
        <v>9876543485</v>
      </c>
      <c r="E277">
        <v>28</v>
      </c>
      <c r="F277" t="s">
        <v>773</v>
      </c>
      <c r="G277" s="13">
        <v>67000</v>
      </c>
      <c r="H277" t="s">
        <v>383</v>
      </c>
      <c r="I277" s="13">
        <v>13400</v>
      </c>
      <c r="J277" t="s">
        <v>893</v>
      </c>
      <c r="K277" t="s">
        <v>316</v>
      </c>
    </row>
    <row r="278" spans="1:11" x14ac:dyDescent="0.25">
      <c r="A278">
        <v>277</v>
      </c>
      <c r="B278" t="s">
        <v>881</v>
      </c>
      <c r="C278" t="s">
        <v>780</v>
      </c>
      <c r="D278">
        <v>9876543486</v>
      </c>
      <c r="E278">
        <v>30</v>
      </c>
      <c r="F278" t="s">
        <v>777</v>
      </c>
      <c r="G278" s="13">
        <v>65000</v>
      </c>
      <c r="H278" t="s">
        <v>603</v>
      </c>
      <c r="I278" s="13">
        <v>13000</v>
      </c>
      <c r="J278" t="s">
        <v>878</v>
      </c>
      <c r="K278" t="s">
        <v>791</v>
      </c>
    </row>
    <row r="279" spans="1:11" x14ac:dyDescent="0.25">
      <c r="A279">
        <v>278</v>
      </c>
      <c r="B279" t="s">
        <v>849</v>
      </c>
      <c r="C279" t="s">
        <v>789</v>
      </c>
      <c r="D279">
        <v>9876543487</v>
      </c>
      <c r="E279">
        <v>32</v>
      </c>
      <c r="F279" t="s">
        <v>773</v>
      </c>
      <c r="G279" s="13">
        <v>74000</v>
      </c>
      <c r="H279" t="s">
        <v>781</v>
      </c>
      <c r="I279" s="13">
        <v>14800</v>
      </c>
      <c r="J279" t="s">
        <v>786</v>
      </c>
      <c r="K279" t="s">
        <v>396</v>
      </c>
    </row>
    <row r="280" spans="1:11" x14ac:dyDescent="0.25">
      <c r="A280">
        <v>279</v>
      </c>
      <c r="B280" t="s">
        <v>847</v>
      </c>
      <c r="C280" t="s">
        <v>799</v>
      </c>
      <c r="D280">
        <v>9876543488</v>
      </c>
      <c r="E280">
        <v>29</v>
      </c>
      <c r="F280" t="s">
        <v>773</v>
      </c>
      <c r="G280" s="13">
        <v>69000</v>
      </c>
      <c r="H280" t="s">
        <v>383</v>
      </c>
      <c r="I280" s="13">
        <v>13800</v>
      </c>
      <c r="J280" t="s">
        <v>868</v>
      </c>
      <c r="K280" t="s">
        <v>787</v>
      </c>
    </row>
    <row r="281" spans="1:11" x14ac:dyDescent="0.25">
      <c r="A281">
        <v>280</v>
      </c>
      <c r="B281" t="s">
        <v>815</v>
      </c>
      <c r="C281" t="s">
        <v>780</v>
      </c>
      <c r="D281">
        <v>9876543489</v>
      </c>
      <c r="E281">
        <v>31</v>
      </c>
      <c r="F281" t="s">
        <v>777</v>
      </c>
      <c r="G281" s="13">
        <v>68000</v>
      </c>
      <c r="H281" t="s">
        <v>603</v>
      </c>
      <c r="I281" s="13">
        <v>13600</v>
      </c>
      <c r="J281" t="s">
        <v>831</v>
      </c>
      <c r="K281" t="s">
        <v>316</v>
      </c>
    </row>
    <row r="282" spans="1:11" x14ac:dyDescent="0.25">
      <c r="A282">
        <v>281</v>
      </c>
      <c r="B282" t="s">
        <v>834</v>
      </c>
      <c r="C282" t="s">
        <v>838</v>
      </c>
      <c r="D282">
        <v>9876543490</v>
      </c>
      <c r="E282">
        <v>30</v>
      </c>
      <c r="F282" t="s">
        <v>773</v>
      </c>
      <c r="G282" s="13">
        <v>71000</v>
      </c>
      <c r="H282" t="s">
        <v>781</v>
      </c>
      <c r="I282" s="13">
        <v>14200</v>
      </c>
      <c r="J282" t="s">
        <v>790</v>
      </c>
      <c r="K282" t="s">
        <v>791</v>
      </c>
    </row>
    <row r="283" spans="1:11" x14ac:dyDescent="0.25">
      <c r="A283">
        <v>282</v>
      </c>
      <c r="B283" t="s">
        <v>798</v>
      </c>
      <c r="C283" t="s">
        <v>858</v>
      </c>
      <c r="D283">
        <v>9876543491</v>
      </c>
      <c r="E283">
        <v>33</v>
      </c>
      <c r="F283" t="s">
        <v>777</v>
      </c>
      <c r="G283" s="13">
        <v>72000</v>
      </c>
      <c r="H283" t="s">
        <v>383</v>
      </c>
      <c r="I283" s="13">
        <v>14400</v>
      </c>
      <c r="J283" t="s">
        <v>878</v>
      </c>
      <c r="K283" t="s">
        <v>396</v>
      </c>
    </row>
    <row r="284" spans="1:11" x14ac:dyDescent="0.25">
      <c r="A284">
        <v>283</v>
      </c>
      <c r="B284" t="s">
        <v>866</v>
      </c>
      <c r="C284" t="s">
        <v>789</v>
      </c>
      <c r="D284">
        <v>9876543492</v>
      </c>
      <c r="E284">
        <v>29</v>
      </c>
      <c r="F284" t="s">
        <v>773</v>
      </c>
      <c r="G284" s="13">
        <v>65000</v>
      </c>
      <c r="H284" t="s">
        <v>603</v>
      </c>
      <c r="I284" s="13">
        <v>13000</v>
      </c>
      <c r="J284" t="s">
        <v>896</v>
      </c>
      <c r="K284" t="s">
        <v>787</v>
      </c>
    </row>
    <row r="285" spans="1:11" x14ac:dyDescent="0.25">
      <c r="A285">
        <v>284</v>
      </c>
      <c r="B285" t="s">
        <v>832</v>
      </c>
      <c r="C285" t="s">
        <v>805</v>
      </c>
      <c r="D285">
        <v>9876543493</v>
      </c>
      <c r="E285">
        <v>30</v>
      </c>
      <c r="F285" t="s">
        <v>777</v>
      </c>
      <c r="G285" s="13">
        <v>63000</v>
      </c>
      <c r="H285" t="s">
        <v>781</v>
      </c>
      <c r="I285" s="13">
        <v>12600</v>
      </c>
      <c r="J285" t="s">
        <v>878</v>
      </c>
      <c r="K285" t="s">
        <v>316</v>
      </c>
    </row>
    <row r="286" spans="1:11" x14ac:dyDescent="0.25">
      <c r="A286">
        <v>285</v>
      </c>
      <c r="B286" t="s">
        <v>847</v>
      </c>
      <c r="C286" t="s">
        <v>858</v>
      </c>
      <c r="D286">
        <v>9876543494</v>
      </c>
      <c r="E286">
        <v>32</v>
      </c>
      <c r="F286" t="s">
        <v>773</v>
      </c>
      <c r="G286" s="13">
        <v>69000</v>
      </c>
      <c r="H286" t="s">
        <v>383</v>
      </c>
      <c r="I286" s="13">
        <v>13800</v>
      </c>
      <c r="J286" t="s">
        <v>856</v>
      </c>
      <c r="K286" t="s">
        <v>791</v>
      </c>
    </row>
    <row r="287" spans="1:11" x14ac:dyDescent="0.25">
      <c r="A287">
        <v>286</v>
      </c>
      <c r="B287" t="s">
        <v>834</v>
      </c>
      <c r="C287" t="s">
        <v>780</v>
      </c>
      <c r="D287">
        <v>9876543495</v>
      </c>
      <c r="E287">
        <v>28</v>
      </c>
      <c r="F287" t="s">
        <v>773</v>
      </c>
      <c r="G287" s="13">
        <v>71000</v>
      </c>
      <c r="H287" t="s">
        <v>603</v>
      </c>
      <c r="I287" s="13">
        <v>14200</v>
      </c>
      <c r="J287" t="s">
        <v>901</v>
      </c>
      <c r="K287" t="s">
        <v>316</v>
      </c>
    </row>
    <row r="288" spans="1:11" x14ac:dyDescent="0.25">
      <c r="A288">
        <v>287</v>
      </c>
      <c r="B288" t="s">
        <v>815</v>
      </c>
      <c r="C288" t="s">
        <v>789</v>
      </c>
      <c r="D288">
        <v>9876543496</v>
      </c>
      <c r="E288">
        <v>29</v>
      </c>
      <c r="F288" t="s">
        <v>777</v>
      </c>
      <c r="G288" s="13">
        <v>74000</v>
      </c>
      <c r="H288" t="s">
        <v>781</v>
      </c>
      <c r="I288" s="13">
        <v>14800</v>
      </c>
      <c r="J288" t="s">
        <v>790</v>
      </c>
      <c r="K288" t="s">
        <v>787</v>
      </c>
    </row>
    <row r="289" spans="1:11" x14ac:dyDescent="0.25">
      <c r="A289">
        <v>288</v>
      </c>
      <c r="B289" t="s">
        <v>798</v>
      </c>
      <c r="C289" t="s">
        <v>807</v>
      </c>
      <c r="D289">
        <v>9876543497</v>
      </c>
      <c r="E289">
        <v>30</v>
      </c>
      <c r="F289" t="s">
        <v>777</v>
      </c>
      <c r="G289" s="13">
        <v>65000</v>
      </c>
      <c r="H289" t="s">
        <v>383</v>
      </c>
      <c r="I289" s="13">
        <v>13000</v>
      </c>
      <c r="J289" t="s">
        <v>831</v>
      </c>
      <c r="K289" t="s">
        <v>396</v>
      </c>
    </row>
    <row r="290" spans="1:11" x14ac:dyDescent="0.25">
      <c r="A290">
        <v>289</v>
      </c>
      <c r="B290" t="s">
        <v>844</v>
      </c>
      <c r="C290" t="s">
        <v>805</v>
      </c>
      <c r="D290">
        <v>9876543498</v>
      </c>
      <c r="E290">
        <v>28</v>
      </c>
      <c r="F290" t="s">
        <v>773</v>
      </c>
      <c r="G290" s="13">
        <v>67000</v>
      </c>
      <c r="H290" t="s">
        <v>603</v>
      </c>
      <c r="I290" s="13">
        <v>13400</v>
      </c>
      <c r="J290" t="s">
        <v>786</v>
      </c>
      <c r="K290" t="s">
        <v>791</v>
      </c>
    </row>
    <row r="291" spans="1:11" x14ac:dyDescent="0.25">
      <c r="A291">
        <v>290</v>
      </c>
      <c r="B291" t="s">
        <v>902</v>
      </c>
      <c r="C291" t="s">
        <v>789</v>
      </c>
      <c r="D291">
        <v>9876543499</v>
      </c>
      <c r="E291">
        <v>31</v>
      </c>
      <c r="F291" t="s">
        <v>773</v>
      </c>
      <c r="G291" s="13">
        <v>70000</v>
      </c>
      <c r="H291" t="s">
        <v>781</v>
      </c>
      <c r="I291" s="13">
        <v>14000</v>
      </c>
      <c r="J291" t="s">
        <v>878</v>
      </c>
      <c r="K291" t="s">
        <v>316</v>
      </c>
    </row>
    <row r="292" spans="1:11" x14ac:dyDescent="0.25">
      <c r="A292">
        <v>291</v>
      </c>
      <c r="B292" t="s">
        <v>837</v>
      </c>
      <c r="C292" t="s">
        <v>838</v>
      </c>
      <c r="D292">
        <v>9876543500</v>
      </c>
      <c r="E292">
        <v>32</v>
      </c>
      <c r="F292" t="s">
        <v>777</v>
      </c>
      <c r="G292" s="13">
        <v>73000</v>
      </c>
      <c r="H292" t="s">
        <v>383</v>
      </c>
      <c r="I292" s="13">
        <v>14600</v>
      </c>
      <c r="J292" t="s">
        <v>868</v>
      </c>
      <c r="K292" t="s">
        <v>787</v>
      </c>
    </row>
    <row r="293" spans="1:11" x14ac:dyDescent="0.25">
      <c r="A293">
        <v>292</v>
      </c>
      <c r="B293" t="s">
        <v>795</v>
      </c>
      <c r="C293" t="s">
        <v>858</v>
      </c>
      <c r="D293">
        <v>9876543501</v>
      </c>
      <c r="E293">
        <v>30</v>
      </c>
      <c r="F293" t="s">
        <v>773</v>
      </c>
      <c r="G293" s="13">
        <v>66000</v>
      </c>
      <c r="H293" t="s">
        <v>603</v>
      </c>
      <c r="I293" s="13">
        <v>13200</v>
      </c>
      <c r="J293" t="s">
        <v>790</v>
      </c>
      <c r="K293" t="s">
        <v>396</v>
      </c>
    </row>
    <row r="294" spans="1:11" x14ac:dyDescent="0.25">
      <c r="A294">
        <v>293</v>
      </c>
      <c r="B294" t="s">
        <v>834</v>
      </c>
      <c r="C294" t="s">
        <v>869</v>
      </c>
      <c r="D294">
        <v>9876543502</v>
      </c>
      <c r="E294">
        <v>33</v>
      </c>
      <c r="F294" t="s">
        <v>773</v>
      </c>
      <c r="G294" s="13">
        <v>68000</v>
      </c>
      <c r="H294" t="s">
        <v>781</v>
      </c>
      <c r="I294" s="13">
        <v>13600</v>
      </c>
      <c r="J294" t="s">
        <v>896</v>
      </c>
      <c r="K294" t="s">
        <v>316</v>
      </c>
    </row>
    <row r="295" spans="1:11" x14ac:dyDescent="0.25">
      <c r="A295">
        <v>294</v>
      </c>
      <c r="B295" t="s">
        <v>881</v>
      </c>
      <c r="C295" t="s">
        <v>858</v>
      </c>
      <c r="D295">
        <v>9876543503</v>
      </c>
      <c r="E295">
        <v>30</v>
      </c>
      <c r="F295" t="s">
        <v>777</v>
      </c>
      <c r="G295" s="13">
        <v>71000</v>
      </c>
      <c r="H295" t="s">
        <v>383</v>
      </c>
      <c r="I295" s="13">
        <v>14200</v>
      </c>
      <c r="J295" t="s">
        <v>878</v>
      </c>
      <c r="K295" t="s">
        <v>791</v>
      </c>
    </row>
    <row r="296" spans="1:11" x14ac:dyDescent="0.25">
      <c r="A296">
        <v>295</v>
      </c>
      <c r="B296" t="s">
        <v>849</v>
      </c>
      <c r="C296" t="s">
        <v>807</v>
      </c>
      <c r="D296">
        <v>9876543504</v>
      </c>
      <c r="E296">
        <v>29</v>
      </c>
      <c r="F296" t="s">
        <v>773</v>
      </c>
      <c r="G296" s="13">
        <v>72000</v>
      </c>
      <c r="H296" t="s">
        <v>603</v>
      </c>
      <c r="I296" s="13">
        <v>14400</v>
      </c>
      <c r="J296" t="s">
        <v>856</v>
      </c>
      <c r="K296" t="s">
        <v>787</v>
      </c>
    </row>
    <row r="297" spans="1:11" x14ac:dyDescent="0.25">
      <c r="A297">
        <v>296</v>
      </c>
      <c r="B297" t="s">
        <v>844</v>
      </c>
      <c r="C297" t="s">
        <v>780</v>
      </c>
      <c r="D297">
        <v>9876543505</v>
      </c>
      <c r="E297">
        <v>32</v>
      </c>
      <c r="F297" t="s">
        <v>773</v>
      </c>
      <c r="G297" s="13">
        <v>68000</v>
      </c>
      <c r="H297" t="s">
        <v>383</v>
      </c>
      <c r="I297" s="13">
        <v>13600</v>
      </c>
      <c r="J297" t="s">
        <v>901</v>
      </c>
      <c r="K297" t="s">
        <v>396</v>
      </c>
    </row>
    <row r="298" spans="1:11" x14ac:dyDescent="0.25">
      <c r="A298">
        <v>297</v>
      </c>
      <c r="B298" t="s">
        <v>837</v>
      </c>
      <c r="C298" t="s">
        <v>789</v>
      </c>
      <c r="D298">
        <v>9876543506</v>
      </c>
      <c r="E298">
        <v>28</v>
      </c>
      <c r="F298" t="s">
        <v>777</v>
      </c>
      <c r="G298" s="13">
        <v>69000</v>
      </c>
      <c r="H298" t="s">
        <v>603</v>
      </c>
      <c r="I298" s="13">
        <v>13800</v>
      </c>
      <c r="J298" t="s">
        <v>831</v>
      </c>
      <c r="K298" t="s">
        <v>316</v>
      </c>
    </row>
    <row r="299" spans="1:11" x14ac:dyDescent="0.25">
      <c r="A299">
        <v>298</v>
      </c>
      <c r="B299" t="s">
        <v>902</v>
      </c>
      <c r="C299" t="s">
        <v>838</v>
      </c>
      <c r="D299">
        <v>9876543507</v>
      </c>
      <c r="E299">
        <v>30</v>
      </c>
      <c r="F299" t="s">
        <v>773</v>
      </c>
      <c r="G299" s="13">
        <v>73000</v>
      </c>
      <c r="H299" t="s">
        <v>781</v>
      </c>
      <c r="I299" s="13">
        <v>14600</v>
      </c>
      <c r="J299" t="s">
        <v>868</v>
      </c>
      <c r="K299" t="s">
        <v>791</v>
      </c>
    </row>
    <row r="300" spans="1:11" x14ac:dyDescent="0.25">
      <c r="A300">
        <v>299</v>
      </c>
      <c r="B300" t="s">
        <v>849</v>
      </c>
      <c r="C300" t="s">
        <v>858</v>
      </c>
      <c r="D300">
        <v>9876543508</v>
      </c>
      <c r="E300">
        <v>31</v>
      </c>
      <c r="F300" t="s">
        <v>773</v>
      </c>
      <c r="G300" s="13">
        <v>66000</v>
      </c>
      <c r="H300" t="s">
        <v>383</v>
      </c>
      <c r="I300" s="13">
        <v>13200</v>
      </c>
      <c r="J300" t="s">
        <v>790</v>
      </c>
      <c r="K300" t="s">
        <v>316</v>
      </c>
    </row>
    <row r="301" spans="1:11" x14ac:dyDescent="0.25">
      <c r="A301">
        <v>300</v>
      </c>
      <c r="B301" t="s">
        <v>798</v>
      </c>
      <c r="C301" t="s">
        <v>838</v>
      </c>
      <c r="D301">
        <v>9876543509</v>
      </c>
      <c r="E301">
        <v>30</v>
      </c>
      <c r="F301" t="s">
        <v>777</v>
      </c>
      <c r="G301" s="13">
        <v>65000</v>
      </c>
      <c r="H301" t="s">
        <v>603</v>
      </c>
      <c r="I301" s="13">
        <v>13000</v>
      </c>
      <c r="J301" t="s">
        <v>896</v>
      </c>
      <c r="K301" t="s">
        <v>787</v>
      </c>
    </row>
    <row r="302" spans="1:11" x14ac:dyDescent="0.25">
      <c r="A302">
        <v>301</v>
      </c>
      <c r="B302" t="s">
        <v>804</v>
      </c>
      <c r="C302" t="s">
        <v>858</v>
      </c>
      <c r="D302">
        <v>9876543510</v>
      </c>
      <c r="E302">
        <v>31</v>
      </c>
      <c r="F302" t="s">
        <v>777</v>
      </c>
      <c r="G302" s="13">
        <v>67000</v>
      </c>
      <c r="H302" t="s">
        <v>383</v>
      </c>
      <c r="I302" s="13">
        <v>13400</v>
      </c>
      <c r="J302" t="s">
        <v>856</v>
      </c>
      <c r="K302" t="s">
        <v>787</v>
      </c>
    </row>
    <row r="303" spans="1:11" x14ac:dyDescent="0.25">
      <c r="A303">
        <v>302</v>
      </c>
      <c r="B303" t="s">
        <v>844</v>
      </c>
      <c r="C303" t="s">
        <v>807</v>
      </c>
      <c r="D303">
        <v>9876543511</v>
      </c>
      <c r="E303">
        <v>30</v>
      </c>
      <c r="F303" t="s">
        <v>773</v>
      </c>
      <c r="G303" s="13">
        <v>68000</v>
      </c>
      <c r="H303" t="s">
        <v>781</v>
      </c>
      <c r="I303" s="13">
        <v>13600</v>
      </c>
      <c r="J303" t="s">
        <v>896</v>
      </c>
      <c r="K303" t="s">
        <v>396</v>
      </c>
    </row>
    <row r="304" spans="1:11" x14ac:dyDescent="0.25">
      <c r="A304">
        <v>303</v>
      </c>
      <c r="B304" t="s">
        <v>902</v>
      </c>
      <c r="C304" t="s">
        <v>780</v>
      </c>
      <c r="D304">
        <v>9876543512</v>
      </c>
      <c r="E304">
        <v>29</v>
      </c>
      <c r="F304" t="s">
        <v>773</v>
      </c>
      <c r="G304" s="13">
        <v>71000</v>
      </c>
      <c r="H304" t="s">
        <v>603</v>
      </c>
      <c r="I304" s="13">
        <v>14200</v>
      </c>
      <c r="J304" t="s">
        <v>878</v>
      </c>
      <c r="K304" t="s">
        <v>316</v>
      </c>
    </row>
    <row r="305" spans="1:11" x14ac:dyDescent="0.25">
      <c r="A305">
        <v>304</v>
      </c>
      <c r="B305" t="s">
        <v>815</v>
      </c>
      <c r="C305" t="s">
        <v>858</v>
      </c>
      <c r="D305">
        <v>9876543513</v>
      </c>
      <c r="E305">
        <v>32</v>
      </c>
      <c r="F305" t="s">
        <v>777</v>
      </c>
      <c r="G305" s="13">
        <v>72000</v>
      </c>
      <c r="H305" t="s">
        <v>383</v>
      </c>
      <c r="I305" s="13">
        <v>14400</v>
      </c>
      <c r="J305" t="s">
        <v>868</v>
      </c>
      <c r="K305" t="s">
        <v>787</v>
      </c>
    </row>
    <row r="306" spans="1:11" x14ac:dyDescent="0.25">
      <c r="A306">
        <v>305</v>
      </c>
      <c r="B306" t="s">
        <v>847</v>
      </c>
      <c r="C306" t="s">
        <v>869</v>
      </c>
      <c r="D306">
        <v>9876543514</v>
      </c>
      <c r="E306">
        <v>30</v>
      </c>
      <c r="F306" t="s">
        <v>773</v>
      </c>
      <c r="G306" s="13">
        <v>64000</v>
      </c>
      <c r="H306" t="s">
        <v>781</v>
      </c>
      <c r="I306" s="13">
        <v>12800</v>
      </c>
      <c r="J306" t="s">
        <v>893</v>
      </c>
      <c r="K306" t="s">
        <v>396</v>
      </c>
    </row>
    <row r="307" spans="1:11" x14ac:dyDescent="0.25">
      <c r="A307">
        <v>306</v>
      </c>
      <c r="B307" t="s">
        <v>798</v>
      </c>
      <c r="C307" t="s">
        <v>807</v>
      </c>
      <c r="D307">
        <v>9876543515</v>
      </c>
      <c r="E307">
        <v>33</v>
      </c>
      <c r="F307" t="s">
        <v>777</v>
      </c>
      <c r="G307" s="13">
        <v>70000</v>
      </c>
      <c r="H307" t="s">
        <v>603</v>
      </c>
      <c r="I307" s="13">
        <v>14000</v>
      </c>
      <c r="J307" t="s">
        <v>901</v>
      </c>
      <c r="K307" t="s">
        <v>791</v>
      </c>
    </row>
    <row r="308" spans="1:11" x14ac:dyDescent="0.25">
      <c r="A308">
        <v>307</v>
      </c>
      <c r="B308" t="s">
        <v>818</v>
      </c>
      <c r="C308" t="s">
        <v>858</v>
      </c>
      <c r="D308">
        <v>9876543516</v>
      </c>
      <c r="E308">
        <v>31</v>
      </c>
      <c r="F308" t="s">
        <v>773</v>
      </c>
      <c r="G308" s="13">
        <v>75000</v>
      </c>
      <c r="H308" t="s">
        <v>383</v>
      </c>
      <c r="I308" s="13">
        <v>15000</v>
      </c>
      <c r="J308" t="s">
        <v>831</v>
      </c>
      <c r="K308" t="s">
        <v>316</v>
      </c>
    </row>
    <row r="309" spans="1:11" x14ac:dyDescent="0.25">
      <c r="A309">
        <v>308</v>
      </c>
      <c r="B309" t="s">
        <v>881</v>
      </c>
      <c r="C309" t="s">
        <v>807</v>
      </c>
      <c r="D309">
        <v>9876543517</v>
      </c>
      <c r="E309">
        <v>29</v>
      </c>
      <c r="F309" t="s">
        <v>777</v>
      </c>
      <c r="G309" s="13">
        <v>69000</v>
      </c>
      <c r="H309" t="s">
        <v>781</v>
      </c>
      <c r="I309" s="13">
        <v>13800</v>
      </c>
      <c r="J309" t="s">
        <v>856</v>
      </c>
      <c r="K309" t="s">
        <v>787</v>
      </c>
    </row>
    <row r="310" spans="1:11" x14ac:dyDescent="0.25">
      <c r="A310">
        <v>309</v>
      </c>
      <c r="B310" t="s">
        <v>847</v>
      </c>
      <c r="C310" t="s">
        <v>789</v>
      </c>
      <c r="D310">
        <v>9876543518</v>
      </c>
      <c r="E310">
        <v>28</v>
      </c>
      <c r="F310" t="s">
        <v>773</v>
      </c>
      <c r="G310" s="13">
        <v>67000</v>
      </c>
      <c r="H310" t="s">
        <v>603</v>
      </c>
      <c r="I310" s="13">
        <v>13400</v>
      </c>
      <c r="J310" t="s">
        <v>878</v>
      </c>
      <c r="K310" t="s">
        <v>396</v>
      </c>
    </row>
    <row r="311" spans="1:11" x14ac:dyDescent="0.25">
      <c r="A311">
        <v>310</v>
      </c>
      <c r="B311" t="s">
        <v>834</v>
      </c>
      <c r="C311" t="s">
        <v>805</v>
      </c>
      <c r="D311">
        <v>9876543519</v>
      </c>
      <c r="E311">
        <v>30</v>
      </c>
      <c r="F311" t="s">
        <v>773</v>
      </c>
      <c r="G311" s="13">
        <v>74000</v>
      </c>
      <c r="H311" t="s">
        <v>383</v>
      </c>
      <c r="I311" s="13">
        <v>14800</v>
      </c>
      <c r="J311" t="s">
        <v>896</v>
      </c>
      <c r="K311" t="s">
        <v>316</v>
      </c>
    </row>
    <row r="312" spans="1:11" x14ac:dyDescent="0.25">
      <c r="A312">
        <v>311</v>
      </c>
      <c r="B312" t="s">
        <v>844</v>
      </c>
      <c r="C312" t="s">
        <v>858</v>
      </c>
      <c r="D312">
        <v>9876543520</v>
      </c>
      <c r="E312">
        <v>31</v>
      </c>
      <c r="F312" t="s">
        <v>773</v>
      </c>
      <c r="G312" s="13">
        <v>72000</v>
      </c>
      <c r="H312" t="s">
        <v>603</v>
      </c>
      <c r="I312" s="13">
        <v>14400</v>
      </c>
      <c r="J312" t="s">
        <v>893</v>
      </c>
      <c r="K312" t="s">
        <v>791</v>
      </c>
    </row>
    <row r="313" spans="1:11" x14ac:dyDescent="0.25">
      <c r="A313">
        <v>312</v>
      </c>
      <c r="B313" t="s">
        <v>837</v>
      </c>
      <c r="C313" t="s">
        <v>789</v>
      </c>
      <c r="D313">
        <v>9876543521</v>
      </c>
      <c r="E313">
        <v>32</v>
      </c>
      <c r="F313" t="s">
        <v>777</v>
      </c>
      <c r="G313" s="13">
        <v>66000</v>
      </c>
      <c r="H313" t="s">
        <v>781</v>
      </c>
      <c r="I313" s="13">
        <v>13200</v>
      </c>
      <c r="J313" t="s">
        <v>868</v>
      </c>
      <c r="K313" t="s">
        <v>787</v>
      </c>
    </row>
    <row r="314" spans="1:11" x14ac:dyDescent="0.25">
      <c r="A314">
        <v>313</v>
      </c>
      <c r="B314" t="s">
        <v>902</v>
      </c>
      <c r="C314" t="s">
        <v>807</v>
      </c>
      <c r="D314">
        <v>9876543522</v>
      </c>
      <c r="E314">
        <v>30</v>
      </c>
      <c r="F314" t="s">
        <v>773</v>
      </c>
      <c r="G314" s="13">
        <v>70000</v>
      </c>
      <c r="H314" t="s">
        <v>383</v>
      </c>
      <c r="I314" s="13">
        <v>14000</v>
      </c>
      <c r="J314" t="s">
        <v>901</v>
      </c>
      <c r="K314" t="s">
        <v>396</v>
      </c>
    </row>
    <row r="315" spans="1:11" x14ac:dyDescent="0.25">
      <c r="A315">
        <v>314</v>
      </c>
      <c r="B315" t="s">
        <v>798</v>
      </c>
      <c r="C315" t="s">
        <v>780</v>
      </c>
      <c r="D315">
        <v>9876543523</v>
      </c>
      <c r="E315">
        <v>33</v>
      </c>
      <c r="F315" t="s">
        <v>777</v>
      </c>
      <c r="G315" s="13">
        <v>65000</v>
      </c>
      <c r="H315" t="s">
        <v>603</v>
      </c>
      <c r="I315" s="13">
        <v>13000</v>
      </c>
      <c r="J315" t="s">
        <v>878</v>
      </c>
      <c r="K315" t="s">
        <v>316</v>
      </c>
    </row>
    <row r="316" spans="1:11" x14ac:dyDescent="0.25">
      <c r="A316">
        <v>315</v>
      </c>
      <c r="B316" t="s">
        <v>866</v>
      </c>
      <c r="C316" t="s">
        <v>858</v>
      </c>
      <c r="D316">
        <v>9876543524</v>
      </c>
      <c r="E316">
        <v>30</v>
      </c>
      <c r="F316" t="s">
        <v>773</v>
      </c>
      <c r="G316" s="13">
        <v>71000</v>
      </c>
      <c r="H316" t="s">
        <v>383</v>
      </c>
      <c r="I316" s="13">
        <v>14200</v>
      </c>
      <c r="J316" t="s">
        <v>856</v>
      </c>
      <c r="K316" t="s">
        <v>787</v>
      </c>
    </row>
    <row r="317" spans="1:11" x14ac:dyDescent="0.25">
      <c r="A317">
        <v>316</v>
      </c>
      <c r="B317" t="s">
        <v>829</v>
      </c>
      <c r="C317" t="s">
        <v>789</v>
      </c>
      <c r="D317">
        <v>9876543525</v>
      </c>
      <c r="E317">
        <v>31</v>
      </c>
      <c r="F317" t="s">
        <v>773</v>
      </c>
      <c r="G317" s="13">
        <v>68000</v>
      </c>
      <c r="H317" t="s">
        <v>781</v>
      </c>
      <c r="I317" s="13">
        <v>13600</v>
      </c>
      <c r="J317" t="s">
        <v>831</v>
      </c>
      <c r="K317" t="s">
        <v>396</v>
      </c>
    </row>
    <row r="318" spans="1:11" x14ac:dyDescent="0.25">
      <c r="A318">
        <v>317</v>
      </c>
      <c r="B318" t="s">
        <v>852</v>
      </c>
      <c r="C318" t="s">
        <v>869</v>
      </c>
      <c r="D318">
        <v>9876543526</v>
      </c>
      <c r="E318">
        <v>30</v>
      </c>
      <c r="F318" t="s">
        <v>777</v>
      </c>
      <c r="G318" s="13">
        <v>65000</v>
      </c>
      <c r="H318" t="s">
        <v>603</v>
      </c>
      <c r="I318" s="13">
        <v>13000</v>
      </c>
      <c r="J318" t="s">
        <v>786</v>
      </c>
      <c r="K318" t="s">
        <v>316</v>
      </c>
    </row>
    <row r="319" spans="1:11" x14ac:dyDescent="0.25">
      <c r="A319">
        <v>318</v>
      </c>
      <c r="B319" t="s">
        <v>844</v>
      </c>
      <c r="C319" t="s">
        <v>807</v>
      </c>
      <c r="D319">
        <v>9876543527</v>
      </c>
      <c r="E319">
        <v>32</v>
      </c>
      <c r="F319" t="s">
        <v>773</v>
      </c>
      <c r="G319" s="13">
        <v>72000</v>
      </c>
      <c r="H319" t="s">
        <v>383</v>
      </c>
      <c r="I319" s="13">
        <v>14400</v>
      </c>
      <c r="J319" t="s">
        <v>868</v>
      </c>
      <c r="K319" t="s">
        <v>787</v>
      </c>
    </row>
    <row r="320" spans="1:11" x14ac:dyDescent="0.25">
      <c r="A320">
        <v>319</v>
      </c>
      <c r="B320" t="s">
        <v>798</v>
      </c>
      <c r="C320" t="s">
        <v>789</v>
      </c>
      <c r="D320">
        <v>9876543528</v>
      </c>
      <c r="E320">
        <v>33</v>
      </c>
      <c r="F320" t="s">
        <v>777</v>
      </c>
      <c r="G320" s="13">
        <v>69000</v>
      </c>
      <c r="H320" t="s">
        <v>781</v>
      </c>
      <c r="I320" s="13">
        <v>13800</v>
      </c>
      <c r="J320" t="s">
        <v>831</v>
      </c>
      <c r="K320" t="s">
        <v>396</v>
      </c>
    </row>
    <row r="321" spans="1:11" x14ac:dyDescent="0.25">
      <c r="A321">
        <v>320</v>
      </c>
      <c r="B321" t="s">
        <v>837</v>
      </c>
      <c r="C321" t="s">
        <v>858</v>
      </c>
      <c r="D321">
        <v>9876543529</v>
      </c>
      <c r="E321">
        <v>28</v>
      </c>
      <c r="F321" t="s">
        <v>777</v>
      </c>
      <c r="G321" s="13">
        <v>67000</v>
      </c>
      <c r="H321" t="s">
        <v>603</v>
      </c>
      <c r="I321" s="13">
        <v>13400</v>
      </c>
      <c r="J321" t="s">
        <v>901</v>
      </c>
      <c r="K321" t="s">
        <v>316</v>
      </c>
    </row>
    <row r="322" spans="1:11" x14ac:dyDescent="0.25">
      <c r="A322">
        <v>321</v>
      </c>
      <c r="B322" t="s">
        <v>902</v>
      </c>
      <c r="C322" t="s">
        <v>805</v>
      </c>
      <c r="D322">
        <v>9876543530</v>
      </c>
      <c r="E322">
        <v>30</v>
      </c>
      <c r="F322" t="s">
        <v>773</v>
      </c>
      <c r="G322" s="13">
        <v>71000</v>
      </c>
      <c r="H322" t="s">
        <v>383</v>
      </c>
      <c r="I322" s="13">
        <v>14200</v>
      </c>
      <c r="J322" t="s">
        <v>790</v>
      </c>
      <c r="K322" t="s">
        <v>791</v>
      </c>
    </row>
    <row r="323" spans="1:11" x14ac:dyDescent="0.25">
      <c r="A323">
        <v>322</v>
      </c>
      <c r="B323" t="s">
        <v>829</v>
      </c>
      <c r="C323" t="s">
        <v>807</v>
      </c>
      <c r="D323">
        <v>9876543531</v>
      </c>
      <c r="E323">
        <v>31</v>
      </c>
      <c r="F323" t="s">
        <v>773</v>
      </c>
      <c r="G323" s="13">
        <v>75000</v>
      </c>
      <c r="H323" t="s">
        <v>781</v>
      </c>
      <c r="I323" s="13">
        <v>15000</v>
      </c>
      <c r="J323" t="s">
        <v>878</v>
      </c>
      <c r="K323" t="s">
        <v>316</v>
      </c>
    </row>
    <row r="324" spans="1:11" x14ac:dyDescent="0.25">
      <c r="A324">
        <v>323</v>
      </c>
      <c r="B324" t="s">
        <v>847</v>
      </c>
      <c r="C324" t="s">
        <v>780</v>
      </c>
      <c r="D324">
        <v>9876543532</v>
      </c>
      <c r="E324">
        <v>32</v>
      </c>
      <c r="F324" t="s">
        <v>773</v>
      </c>
      <c r="G324" s="13">
        <v>72000</v>
      </c>
      <c r="H324" t="s">
        <v>383</v>
      </c>
      <c r="I324" s="13">
        <v>14400</v>
      </c>
      <c r="J324" t="s">
        <v>896</v>
      </c>
      <c r="K324" t="s">
        <v>787</v>
      </c>
    </row>
    <row r="325" spans="1:11" x14ac:dyDescent="0.25">
      <c r="A325">
        <v>324</v>
      </c>
      <c r="B325" t="s">
        <v>815</v>
      </c>
      <c r="C325" t="s">
        <v>869</v>
      </c>
      <c r="D325">
        <v>9876543533</v>
      </c>
      <c r="E325">
        <v>30</v>
      </c>
      <c r="F325" t="s">
        <v>777</v>
      </c>
      <c r="G325" s="13">
        <v>70000</v>
      </c>
      <c r="H325" t="s">
        <v>603</v>
      </c>
      <c r="I325" s="13">
        <v>14000</v>
      </c>
      <c r="J325" t="s">
        <v>893</v>
      </c>
      <c r="K325" t="s">
        <v>396</v>
      </c>
    </row>
    <row r="326" spans="1:11" x14ac:dyDescent="0.25">
      <c r="A326">
        <v>325</v>
      </c>
      <c r="B326" t="s">
        <v>798</v>
      </c>
      <c r="C326" t="s">
        <v>858</v>
      </c>
      <c r="D326">
        <v>9876543534</v>
      </c>
      <c r="E326">
        <v>31</v>
      </c>
      <c r="F326" t="s">
        <v>777</v>
      </c>
      <c r="G326" s="13">
        <v>66000</v>
      </c>
      <c r="H326" t="s">
        <v>383</v>
      </c>
      <c r="I326" s="13">
        <v>13200</v>
      </c>
      <c r="J326" t="s">
        <v>901</v>
      </c>
      <c r="K326" t="s">
        <v>316</v>
      </c>
    </row>
    <row r="327" spans="1:11" x14ac:dyDescent="0.25">
      <c r="A327">
        <v>326</v>
      </c>
      <c r="B327" t="s">
        <v>847</v>
      </c>
      <c r="C327" t="s">
        <v>807</v>
      </c>
      <c r="D327">
        <v>9876543535</v>
      </c>
      <c r="E327">
        <v>29</v>
      </c>
      <c r="F327" t="s">
        <v>773</v>
      </c>
      <c r="G327" s="13">
        <v>69000</v>
      </c>
      <c r="H327" t="s">
        <v>781</v>
      </c>
      <c r="I327" s="13">
        <v>13800</v>
      </c>
      <c r="J327" t="s">
        <v>831</v>
      </c>
      <c r="K327" t="s">
        <v>791</v>
      </c>
    </row>
    <row r="328" spans="1:11" x14ac:dyDescent="0.25">
      <c r="A328">
        <v>327</v>
      </c>
      <c r="B328" t="s">
        <v>829</v>
      </c>
      <c r="C328" t="s">
        <v>789</v>
      </c>
      <c r="D328">
        <v>9876543536</v>
      </c>
      <c r="E328">
        <v>32</v>
      </c>
      <c r="F328" t="s">
        <v>773</v>
      </c>
      <c r="G328" s="13">
        <v>71000</v>
      </c>
      <c r="H328" t="s">
        <v>383</v>
      </c>
      <c r="I328" s="13">
        <v>14200</v>
      </c>
      <c r="J328" t="s">
        <v>790</v>
      </c>
      <c r="K328" t="s">
        <v>396</v>
      </c>
    </row>
    <row r="329" spans="1:11" x14ac:dyDescent="0.25">
      <c r="A329">
        <v>328</v>
      </c>
      <c r="B329" t="s">
        <v>844</v>
      </c>
      <c r="C329" t="s">
        <v>869</v>
      </c>
      <c r="D329">
        <v>9876543537</v>
      </c>
      <c r="E329">
        <v>30</v>
      </c>
      <c r="F329" t="s">
        <v>773</v>
      </c>
      <c r="G329" s="13">
        <v>64000</v>
      </c>
      <c r="H329" t="s">
        <v>603</v>
      </c>
      <c r="I329" s="13">
        <v>12800</v>
      </c>
      <c r="J329" t="s">
        <v>901</v>
      </c>
      <c r="K329" t="s">
        <v>316</v>
      </c>
    </row>
    <row r="330" spans="1:11" x14ac:dyDescent="0.25">
      <c r="A330">
        <v>329</v>
      </c>
      <c r="B330" t="s">
        <v>837</v>
      </c>
      <c r="C330" t="s">
        <v>858</v>
      </c>
      <c r="D330">
        <v>9876543538</v>
      </c>
      <c r="E330">
        <v>33</v>
      </c>
      <c r="F330" t="s">
        <v>777</v>
      </c>
      <c r="G330" s="13">
        <v>67000</v>
      </c>
      <c r="H330" t="s">
        <v>383</v>
      </c>
      <c r="I330" s="13">
        <v>13400</v>
      </c>
      <c r="J330" t="s">
        <v>878</v>
      </c>
      <c r="K330" t="s">
        <v>787</v>
      </c>
    </row>
    <row r="331" spans="1:11" x14ac:dyDescent="0.25">
      <c r="A331">
        <v>330</v>
      </c>
      <c r="B331" t="s">
        <v>847</v>
      </c>
      <c r="C331" t="s">
        <v>805</v>
      </c>
      <c r="D331">
        <v>9876543539</v>
      </c>
      <c r="E331">
        <v>30</v>
      </c>
      <c r="F331" t="s">
        <v>773</v>
      </c>
      <c r="G331" s="13">
        <v>72000</v>
      </c>
      <c r="H331" t="s">
        <v>603</v>
      </c>
      <c r="I331" s="13">
        <v>14400</v>
      </c>
      <c r="J331" t="s">
        <v>893</v>
      </c>
      <c r="K331" t="s">
        <v>791</v>
      </c>
    </row>
    <row r="332" spans="1:11" x14ac:dyDescent="0.25">
      <c r="A332">
        <v>331</v>
      </c>
      <c r="B332" t="s">
        <v>849</v>
      </c>
      <c r="C332" t="s">
        <v>789</v>
      </c>
      <c r="D332">
        <v>9876543540</v>
      </c>
      <c r="E332">
        <v>28</v>
      </c>
      <c r="F332" t="s">
        <v>773</v>
      </c>
      <c r="G332" s="13">
        <v>70000</v>
      </c>
      <c r="H332" t="s">
        <v>781</v>
      </c>
      <c r="I332" s="13">
        <v>14000</v>
      </c>
      <c r="J332" t="s">
        <v>831</v>
      </c>
      <c r="K332" t="s">
        <v>396</v>
      </c>
    </row>
    <row r="333" spans="1:11" x14ac:dyDescent="0.25">
      <c r="A333">
        <v>332</v>
      </c>
      <c r="B333" t="s">
        <v>815</v>
      </c>
      <c r="C333" t="s">
        <v>780</v>
      </c>
      <c r="D333">
        <v>9876543541</v>
      </c>
      <c r="E333">
        <v>30</v>
      </c>
      <c r="F333" t="s">
        <v>777</v>
      </c>
      <c r="G333" s="13">
        <v>68000</v>
      </c>
      <c r="H333" t="s">
        <v>383</v>
      </c>
      <c r="I333" s="13">
        <v>13600</v>
      </c>
      <c r="J333" t="s">
        <v>901</v>
      </c>
      <c r="K333" t="s">
        <v>316</v>
      </c>
    </row>
    <row r="334" spans="1:11" x14ac:dyDescent="0.25">
      <c r="A334">
        <v>333</v>
      </c>
      <c r="B334" t="s">
        <v>834</v>
      </c>
      <c r="C334" t="s">
        <v>807</v>
      </c>
      <c r="D334">
        <v>9876543542</v>
      </c>
      <c r="E334">
        <v>32</v>
      </c>
      <c r="F334" t="s">
        <v>773</v>
      </c>
      <c r="G334" s="13">
        <v>71000</v>
      </c>
      <c r="H334" t="s">
        <v>603</v>
      </c>
      <c r="I334" s="13">
        <v>14200</v>
      </c>
      <c r="J334" t="s">
        <v>790</v>
      </c>
      <c r="K334" t="s">
        <v>791</v>
      </c>
    </row>
    <row r="335" spans="1:11" x14ac:dyDescent="0.25">
      <c r="A335">
        <v>334</v>
      </c>
      <c r="B335" t="s">
        <v>798</v>
      </c>
      <c r="C335" t="s">
        <v>789</v>
      </c>
      <c r="D335">
        <v>9876543543</v>
      </c>
      <c r="E335">
        <v>30</v>
      </c>
      <c r="F335" t="s">
        <v>777</v>
      </c>
      <c r="G335" s="13">
        <v>72000</v>
      </c>
      <c r="H335" t="s">
        <v>383</v>
      </c>
      <c r="I335" s="13">
        <v>14400</v>
      </c>
      <c r="J335" t="s">
        <v>831</v>
      </c>
      <c r="K335" t="s">
        <v>787</v>
      </c>
    </row>
    <row r="336" spans="1:11" x14ac:dyDescent="0.25">
      <c r="A336">
        <v>335</v>
      </c>
      <c r="B336" t="s">
        <v>795</v>
      </c>
      <c r="C336" t="s">
        <v>807</v>
      </c>
      <c r="D336">
        <v>9876543544</v>
      </c>
      <c r="E336">
        <v>31</v>
      </c>
      <c r="F336" t="s">
        <v>773</v>
      </c>
      <c r="G336" s="13">
        <v>68000</v>
      </c>
      <c r="H336" t="s">
        <v>781</v>
      </c>
      <c r="I336" s="13">
        <v>13600</v>
      </c>
      <c r="J336" t="s">
        <v>786</v>
      </c>
      <c r="K336" t="s">
        <v>316</v>
      </c>
    </row>
    <row r="337" spans="1:11" x14ac:dyDescent="0.25">
      <c r="A337">
        <v>336</v>
      </c>
      <c r="B337" t="s">
        <v>847</v>
      </c>
      <c r="C337" t="s">
        <v>789</v>
      </c>
      <c r="D337">
        <v>9876543545</v>
      </c>
      <c r="E337">
        <v>33</v>
      </c>
      <c r="F337" t="s">
        <v>773</v>
      </c>
      <c r="G337" s="13">
        <v>69000</v>
      </c>
      <c r="H337" t="s">
        <v>383</v>
      </c>
      <c r="I337" s="13">
        <v>13800</v>
      </c>
      <c r="J337" t="s">
        <v>878</v>
      </c>
      <c r="K337" t="s">
        <v>396</v>
      </c>
    </row>
    <row r="338" spans="1:11" x14ac:dyDescent="0.25">
      <c r="A338">
        <v>337</v>
      </c>
      <c r="B338" t="s">
        <v>834</v>
      </c>
      <c r="C338" t="s">
        <v>858</v>
      </c>
      <c r="D338">
        <v>9876543546</v>
      </c>
      <c r="E338">
        <v>30</v>
      </c>
      <c r="F338" t="s">
        <v>773</v>
      </c>
      <c r="G338" s="13">
        <v>71000</v>
      </c>
      <c r="H338" t="s">
        <v>603</v>
      </c>
      <c r="I338" s="13">
        <v>14200</v>
      </c>
      <c r="J338" t="s">
        <v>856</v>
      </c>
      <c r="K338" t="s">
        <v>791</v>
      </c>
    </row>
    <row r="339" spans="1:11" x14ac:dyDescent="0.25">
      <c r="A339">
        <v>338</v>
      </c>
      <c r="B339" t="s">
        <v>866</v>
      </c>
      <c r="C339" t="s">
        <v>789</v>
      </c>
      <c r="D339">
        <v>9876543547</v>
      </c>
      <c r="E339">
        <v>31</v>
      </c>
      <c r="F339" t="s">
        <v>773</v>
      </c>
      <c r="G339" s="13">
        <v>64000</v>
      </c>
      <c r="H339" t="s">
        <v>781</v>
      </c>
      <c r="I339" s="13">
        <v>12800</v>
      </c>
      <c r="J339" t="s">
        <v>901</v>
      </c>
      <c r="K339" t="s">
        <v>316</v>
      </c>
    </row>
    <row r="340" spans="1:11" x14ac:dyDescent="0.25">
      <c r="A340">
        <v>339</v>
      </c>
      <c r="B340" t="s">
        <v>804</v>
      </c>
      <c r="C340" t="s">
        <v>869</v>
      </c>
      <c r="D340">
        <v>9876543548</v>
      </c>
      <c r="E340">
        <v>30</v>
      </c>
      <c r="F340" t="s">
        <v>777</v>
      </c>
      <c r="G340" s="13">
        <v>70000</v>
      </c>
      <c r="H340" t="s">
        <v>383</v>
      </c>
      <c r="I340" s="13">
        <v>14000</v>
      </c>
      <c r="J340" t="s">
        <v>878</v>
      </c>
      <c r="K340" t="s">
        <v>787</v>
      </c>
    </row>
    <row r="341" spans="1:11" x14ac:dyDescent="0.25">
      <c r="A341">
        <v>340</v>
      </c>
      <c r="B341" t="s">
        <v>847</v>
      </c>
      <c r="C341" t="s">
        <v>858</v>
      </c>
      <c r="D341">
        <v>9876543549</v>
      </c>
      <c r="E341">
        <v>32</v>
      </c>
      <c r="F341" t="s">
        <v>773</v>
      </c>
      <c r="G341" s="13">
        <v>71000</v>
      </c>
      <c r="H341" t="s">
        <v>603</v>
      </c>
      <c r="I341" s="13">
        <v>14200</v>
      </c>
      <c r="J341" t="s">
        <v>790</v>
      </c>
      <c r="K341" t="s">
        <v>396</v>
      </c>
    </row>
    <row r="342" spans="1:11" x14ac:dyDescent="0.25">
      <c r="A342">
        <v>341</v>
      </c>
      <c r="B342" t="s">
        <v>815</v>
      </c>
      <c r="C342" t="s">
        <v>869</v>
      </c>
      <c r="D342">
        <v>9876543550</v>
      </c>
      <c r="E342">
        <v>29</v>
      </c>
      <c r="F342" t="s">
        <v>777</v>
      </c>
      <c r="G342" s="13">
        <v>69000</v>
      </c>
      <c r="H342" t="s">
        <v>383</v>
      </c>
      <c r="I342" s="13">
        <v>13800</v>
      </c>
      <c r="J342" t="s">
        <v>786</v>
      </c>
      <c r="K342" t="s">
        <v>316</v>
      </c>
    </row>
    <row r="343" spans="1:11" x14ac:dyDescent="0.25">
      <c r="A343">
        <v>342</v>
      </c>
      <c r="B343" t="s">
        <v>795</v>
      </c>
      <c r="C343" t="s">
        <v>805</v>
      </c>
      <c r="D343">
        <v>9876543551</v>
      </c>
      <c r="E343">
        <v>30</v>
      </c>
      <c r="F343" t="s">
        <v>773</v>
      </c>
      <c r="G343" s="13">
        <v>68000</v>
      </c>
      <c r="H343" t="s">
        <v>781</v>
      </c>
      <c r="I343" s="13">
        <v>13600</v>
      </c>
      <c r="J343" t="s">
        <v>878</v>
      </c>
      <c r="K343" t="s">
        <v>791</v>
      </c>
    </row>
    <row r="344" spans="1:11" x14ac:dyDescent="0.25">
      <c r="A344">
        <v>343</v>
      </c>
      <c r="B344" t="s">
        <v>837</v>
      </c>
      <c r="C344" t="s">
        <v>869</v>
      </c>
      <c r="D344">
        <v>9876543552</v>
      </c>
      <c r="E344">
        <v>31</v>
      </c>
      <c r="F344" t="s">
        <v>777</v>
      </c>
      <c r="G344" s="13">
        <v>66000</v>
      </c>
      <c r="H344" t="s">
        <v>603</v>
      </c>
      <c r="I344" s="13">
        <v>13200</v>
      </c>
      <c r="J344" t="s">
        <v>896</v>
      </c>
      <c r="K344" t="s">
        <v>316</v>
      </c>
    </row>
    <row r="345" spans="1:11" x14ac:dyDescent="0.25">
      <c r="A345">
        <v>344</v>
      </c>
      <c r="B345" t="s">
        <v>902</v>
      </c>
      <c r="C345" t="s">
        <v>858</v>
      </c>
      <c r="D345">
        <v>9876543553</v>
      </c>
      <c r="E345">
        <v>32</v>
      </c>
      <c r="F345" t="s">
        <v>773</v>
      </c>
      <c r="G345" s="13">
        <v>70000</v>
      </c>
      <c r="H345" t="s">
        <v>383</v>
      </c>
      <c r="I345" s="13">
        <v>14000</v>
      </c>
      <c r="J345" t="s">
        <v>790</v>
      </c>
      <c r="K345" t="s">
        <v>787</v>
      </c>
    </row>
    <row r="346" spans="1:11" x14ac:dyDescent="0.25">
      <c r="A346">
        <v>345</v>
      </c>
      <c r="B346" t="s">
        <v>847</v>
      </c>
      <c r="C346" t="s">
        <v>780</v>
      </c>
      <c r="D346">
        <v>9876543554</v>
      </c>
      <c r="E346">
        <v>30</v>
      </c>
      <c r="F346" t="s">
        <v>773</v>
      </c>
      <c r="G346" s="13">
        <v>71000</v>
      </c>
      <c r="H346" t="s">
        <v>603</v>
      </c>
      <c r="I346" s="13">
        <v>14200</v>
      </c>
      <c r="J346" t="s">
        <v>878</v>
      </c>
      <c r="K346" t="s">
        <v>791</v>
      </c>
    </row>
    <row r="347" spans="1:11" x14ac:dyDescent="0.25">
      <c r="A347">
        <v>346</v>
      </c>
      <c r="B347" t="s">
        <v>815</v>
      </c>
      <c r="C347" t="s">
        <v>858</v>
      </c>
      <c r="D347">
        <v>9876543555</v>
      </c>
      <c r="E347">
        <v>29</v>
      </c>
      <c r="F347" t="s">
        <v>777</v>
      </c>
      <c r="G347" s="13">
        <v>68000</v>
      </c>
      <c r="H347" t="s">
        <v>383</v>
      </c>
      <c r="I347" s="13">
        <v>13600</v>
      </c>
      <c r="J347" t="s">
        <v>786</v>
      </c>
      <c r="K347" t="s">
        <v>316</v>
      </c>
    </row>
    <row r="348" spans="1:11" x14ac:dyDescent="0.25">
      <c r="A348">
        <v>347</v>
      </c>
      <c r="B348" t="s">
        <v>849</v>
      </c>
      <c r="C348" t="s">
        <v>805</v>
      </c>
      <c r="D348">
        <v>9876543556</v>
      </c>
      <c r="E348">
        <v>30</v>
      </c>
      <c r="F348" t="s">
        <v>773</v>
      </c>
      <c r="G348" s="13">
        <v>66000</v>
      </c>
      <c r="H348" t="s">
        <v>781</v>
      </c>
      <c r="I348" s="13">
        <v>13200</v>
      </c>
      <c r="J348" t="s">
        <v>878</v>
      </c>
      <c r="K348" t="s">
        <v>396</v>
      </c>
    </row>
    <row r="349" spans="1:11" x14ac:dyDescent="0.25">
      <c r="A349">
        <v>348</v>
      </c>
      <c r="B349" t="s">
        <v>798</v>
      </c>
      <c r="C349" t="s">
        <v>807</v>
      </c>
      <c r="D349">
        <v>9876543557</v>
      </c>
      <c r="E349">
        <v>33</v>
      </c>
      <c r="F349" t="s">
        <v>777</v>
      </c>
      <c r="G349" s="13">
        <v>71000</v>
      </c>
      <c r="H349" t="s">
        <v>603</v>
      </c>
      <c r="I349" s="13">
        <v>14200</v>
      </c>
      <c r="J349" t="s">
        <v>790</v>
      </c>
      <c r="K349" t="s">
        <v>787</v>
      </c>
    </row>
    <row r="350" spans="1:11" x14ac:dyDescent="0.25">
      <c r="A350">
        <v>349</v>
      </c>
      <c r="B350" t="s">
        <v>834</v>
      </c>
      <c r="C350" t="s">
        <v>789</v>
      </c>
      <c r="D350">
        <v>9876543558</v>
      </c>
      <c r="E350">
        <v>30</v>
      </c>
      <c r="F350" t="s">
        <v>773</v>
      </c>
      <c r="G350" s="13">
        <v>72000</v>
      </c>
      <c r="H350" t="s">
        <v>383</v>
      </c>
      <c r="I350" s="13">
        <v>14400</v>
      </c>
      <c r="J350" t="s">
        <v>831</v>
      </c>
      <c r="K350" t="s">
        <v>316</v>
      </c>
    </row>
    <row r="351" spans="1:11" x14ac:dyDescent="0.25">
      <c r="A351">
        <v>350</v>
      </c>
      <c r="B351" t="s">
        <v>837</v>
      </c>
      <c r="C351" t="s">
        <v>858</v>
      </c>
      <c r="D351">
        <v>9876543559</v>
      </c>
      <c r="E351">
        <v>28</v>
      </c>
      <c r="F351" t="s">
        <v>777</v>
      </c>
      <c r="G351" s="13">
        <v>69000</v>
      </c>
      <c r="H351" t="s">
        <v>603</v>
      </c>
      <c r="I351" s="13">
        <v>13800</v>
      </c>
      <c r="J351" t="s">
        <v>901</v>
      </c>
      <c r="K351" t="s">
        <v>791</v>
      </c>
    </row>
    <row r="352" spans="1:11" x14ac:dyDescent="0.25">
      <c r="A352">
        <v>351</v>
      </c>
      <c r="B352" t="s">
        <v>798</v>
      </c>
      <c r="C352" t="s">
        <v>780</v>
      </c>
      <c r="D352">
        <v>9876543560</v>
      </c>
      <c r="E352">
        <v>30</v>
      </c>
      <c r="F352" t="s">
        <v>777</v>
      </c>
      <c r="G352" s="13">
        <v>67000</v>
      </c>
      <c r="H352" t="s">
        <v>383</v>
      </c>
      <c r="I352" s="13">
        <v>13400</v>
      </c>
      <c r="J352" t="s">
        <v>790</v>
      </c>
      <c r="K352" t="s">
        <v>787</v>
      </c>
    </row>
    <row r="353" spans="1:11" x14ac:dyDescent="0.25">
      <c r="A353">
        <v>352</v>
      </c>
      <c r="B353" t="s">
        <v>902</v>
      </c>
      <c r="C353" t="s">
        <v>858</v>
      </c>
      <c r="D353">
        <v>9876543561</v>
      </c>
      <c r="E353">
        <v>32</v>
      </c>
      <c r="F353" t="s">
        <v>773</v>
      </c>
      <c r="G353" s="13">
        <v>70000</v>
      </c>
      <c r="H353" t="s">
        <v>603</v>
      </c>
      <c r="I353" s="13">
        <v>14000</v>
      </c>
      <c r="J353" t="s">
        <v>896</v>
      </c>
      <c r="K353" t="s">
        <v>396</v>
      </c>
    </row>
    <row r="354" spans="1:11" x14ac:dyDescent="0.25">
      <c r="A354">
        <v>353</v>
      </c>
      <c r="B354" t="s">
        <v>815</v>
      </c>
      <c r="C354" t="s">
        <v>789</v>
      </c>
      <c r="D354">
        <v>9876543562</v>
      </c>
      <c r="E354">
        <v>31</v>
      </c>
      <c r="F354" t="s">
        <v>777</v>
      </c>
      <c r="G354" s="13">
        <v>72000</v>
      </c>
      <c r="H354" t="s">
        <v>781</v>
      </c>
      <c r="I354" s="13">
        <v>14400</v>
      </c>
      <c r="J354" t="s">
        <v>878</v>
      </c>
      <c r="K354" t="s">
        <v>316</v>
      </c>
    </row>
    <row r="355" spans="1:11" x14ac:dyDescent="0.25">
      <c r="A355">
        <v>354</v>
      </c>
      <c r="B355" t="s">
        <v>795</v>
      </c>
      <c r="C355" t="s">
        <v>858</v>
      </c>
      <c r="D355">
        <v>9876543563</v>
      </c>
      <c r="E355">
        <v>30</v>
      </c>
      <c r="F355" t="s">
        <v>773</v>
      </c>
      <c r="G355" s="13">
        <v>69000</v>
      </c>
      <c r="H355" t="s">
        <v>383</v>
      </c>
      <c r="I355" s="13">
        <v>13800</v>
      </c>
      <c r="J355" t="s">
        <v>856</v>
      </c>
      <c r="K355" t="s">
        <v>791</v>
      </c>
    </row>
    <row r="356" spans="1:11" x14ac:dyDescent="0.25">
      <c r="A356">
        <v>355</v>
      </c>
      <c r="B356" t="s">
        <v>829</v>
      </c>
      <c r="C356" t="s">
        <v>807</v>
      </c>
      <c r="D356">
        <v>9876543564</v>
      </c>
      <c r="E356">
        <v>32</v>
      </c>
      <c r="F356" t="s">
        <v>773</v>
      </c>
      <c r="G356" s="13">
        <v>71000</v>
      </c>
      <c r="H356" t="s">
        <v>603</v>
      </c>
      <c r="I356" s="13">
        <v>14200</v>
      </c>
      <c r="J356" t="s">
        <v>901</v>
      </c>
      <c r="K356" t="s">
        <v>316</v>
      </c>
    </row>
    <row r="357" spans="1:11" x14ac:dyDescent="0.25">
      <c r="A357">
        <v>356</v>
      </c>
      <c r="B357" t="s">
        <v>847</v>
      </c>
      <c r="C357" t="s">
        <v>869</v>
      </c>
      <c r="D357">
        <v>9876543565</v>
      </c>
      <c r="E357">
        <v>33</v>
      </c>
      <c r="F357" t="s">
        <v>773</v>
      </c>
      <c r="G357" s="13">
        <v>67000</v>
      </c>
      <c r="H357" t="s">
        <v>383</v>
      </c>
      <c r="I357" s="13">
        <v>13400</v>
      </c>
      <c r="J357" t="s">
        <v>831</v>
      </c>
      <c r="K357" t="s">
        <v>787</v>
      </c>
    </row>
    <row r="358" spans="1:11" x14ac:dyDescent="0.25">
      <c r="A358">
        <v>357</v>
      </c>
      <c r="B358" t="s">
        <v>849</v>
      </c>
      <c r="C358" t="s">
        <v>789</v>
      </c>
      <c r="D358">
        <v>9876543566</v>
      </c>
      <c r="E358">
        <v>29</v>
      </c>
      <c r="F358" t="s">
        <v>773</v>
      </c>
      <c r="G358" s="13">
        <v>74000</v>
      </c>
      <c r="H358" t="s">
        <v>781</v>
      </c>
      <c r="I358" s="13">
        <v>14800</v>
      </c>
      <c r="J358" t="s">
        <v>790</v>
      </c>
      <c r="K358" t="s">
        <v>396</v>
      </c>
    </row>
    <row r="359" spans="1:11" x14ac:dyDescent="0.25">
      <c r="A359">
        <v>358</v>
      </c>
      <c r="B359" t="s">
        <v>834</v>
      </c>
      <c r="C359" t="s">
        <v>805</v>
      </c>
      <c r="D359">
        <v>9876543567</v>
      </c>
      <c r="E359">
        <v>30</v>
      </c>
      <c r="F359" t="s">
        <v>773</v>
      </c>
      <c r="G359" s="13">
        <v>72000</v>
      </c>
      <c r="H359" t="s">
        <v>603</v>
      </c>
      <c r="I359" s="13">
        <v>14400</v>
      </c>
      <c r="J359" t="s">
        <v>896</v>
      </c>
      <c r="K359" t="s">
        <v>791</v>
      </c>
    </row>
    <row r="360" spans="1:11" x14ac:dyDescent="0.25">
      <c r="A360">
        <v>359</v>
      </c>
      <c r="B360" t="s">
        <v>798</v>
      </c>
      <c r="C360" t="s">
        <v>869</v>
      </c>
      <c r="D360">
        <v>9876543568</v>
      </c>
      <c r="E360">
        <v>31</v>
      </c>
      <c r="F360" t="s">
        <v>777</v>
      </c>
      <c r="G360" s="13">
        <v>67000</v>
      </c>
      <c r="H360" t="s">
        <v>383</v>
      </c>
      <c r="I360" s="13">
        <v>13400</v>
      </c>
      <c r="J360" t="s">
        <v>878</v>
      </c>
      <c r="K360" t="s">
        <v>316</v>
      </c>
    </row>
    <row r="361" spans="1:11" x14ac:dyDescent="0.25">
      <c r="A361">
        <v>360</v>
      </c>
      <c r="B361" t="s">
        <v>837</v>
      </c>
      <c r="C361" t="s">
        <v>807</v>
      </c>
      <c r="D361">
        <v>9876543569</v>
      </c>
      <c r="E361">
        <v>32</v>
      </c>
      <c r="F361" t="s">
        <v>777</v>
      </c>
      <c r="G361" s="13">
        <v>69000</v>
      </c>
      <c r="H361" t="s">
        <v>781</v>
      </c>
      <c r="I361" s="13">
        <v>13800</v>
      </c>
      <c r="J361" t="s">
        <v>901</v>
      </c>
      <c r="K361" t="s">
        <v>787</v>
      </c>
    </row>
    <row r="362" spans="1:11" x14ac:dyDescent="0.25">
      <c r="A362">
        <v>361</v>
      </c>
      <c r="B362" t="s">
        <v>829</v>
      </c>
      <c r="C362" t="s">
        <v>858</v>
      </c>
      <c r="D362">
        <v>9876543570</v>
      </c>
      <c r="E362">
        <v>29</v>
      </c>
      <c r="F362" t="s">
        <v>773</v>
      </c>
      <c r="G362" s="13">
        <v>70000</v>
      </c>
      <c r="H362" t="s">
        <v>603</v>
      </c>
      <c r="I362" s="13">
        <v>14000</v>
      </c>
      <c r="J362" t="s">
        <v>856</v>
      </c>
      <c r="K362" t="s">
        <v>396</v>
      </c>
    </row>
    <row r="363" spans="1:11" x14ac:dyDescent="0.25">
      <c r="A363">
        <v>362</v>
      </c>
      <c r="B363" t="s">
        <v>815</v>
      </c>
      <c r="C363" t="s">
        <v>858</v>
      </c>
      <c r="D363">
        <v>9876543571</v>
      </c>
      <c r="E363">
        <v>28</v>
      </c>
      <c r="F363" t="s">
        <v>777</v>
      </c>
      <c r="G363" s="13">
        <v>71000</v>
      </c>
      <c r="H363" t="s">
        <v>383</v>
      </c>
      <c r="I363" s="13">
        <v>14200</v>
      </c>
      <c r="J363" t="s">
        <v>831</v>
      </c>
      <c r="K363" t="s">
        <v>316</v>
      </c>
    </row>
    <row r="364" spans="1:11" x14ac:dyDescent="0.25">
      <c r="A364">
        <v>363</v>
      </c>
      <c r="B364" t="s">
        <v>844</v>
      </c>
      <c r="C364" t="s">
        <v>789</v>
      </c>
      <c r="D364">
        <v>9876543572</v>
      </c>
      <c r="E364">
        <v>32</v>
      </c>
      <c r="F364" t="s">
        <v>773</v>
      </c>
      <c r="G364" s="13">
        <v>74000</v>
      </c>
      <c r="H364" t="s">
        <v>781</v>
      </c>
      <c r="I364" s="13">
        <v>14800</v>
      </c>
      <c r="J364" t="s">
        <v>790</v>
      </c>
      <c r="K364" t="s">
        <v>787</v>
      </c>
    </row>
    <row r="365" spans="1:11" x14ac:dyDescent="0.25">
      <c r="A365">
        <v>364</v>
      </c>
      <c r="B365" t="s">
        <v>834</v>
      </c>
      <c r="C365" t="s">
        <v>780</v>
      </c>
      <c r="D365">
        <v>9876543573</v>
      </c>
      <c r="E365">
        <v>31</v>
      </c>
      <c r="F365" t="s">
        <v>773</v>
      </c>
      <c r="G365" s="13">
        <v>71000</v>
      </c>
      <c r="H365" t="s">
        <v>603</v>
      </c>
      <c r="I365" s="13">
        <v>14200</v>
      </c>
      <c r="J365" t="s">
        <v>901</v>
      </c>
      <c r="K365" t="s">
        <v>316</v>
      </c>
    </row>
    <row r="366" spans="1:11" x14ac:dyDescent="0.25">
      <c r="A366">
        <v>365</v>
      </c>
      <c r="B366" t="s">
        <v>847</v>
      </c>
      <c r="C366" t="s">
        <v>805</v>
      </c>
      <c r="D366">
        <v>9876543574</v>
      </c>
      <c r="E366">
        <v>30</v>
      </c>
      <c r="F366" t="s">
        <v>773</v>
      </c>
      <c r="G366" s="13">
        <v>68000</v>
      </c>
      <c r="H366" t="s">
        <v>383</v>
      </c>
      <c r="I366" s="13">
        <v>13600</v>
      </c>
      <c r="J366" t="s">
        <v>878</v>
      </c>
      <c r="K366" t="s">
        <v>791</v>
      </c>
    </row>
    <row r="367" spans="1:11" x14ac:dyDescent="0.25">
      <c r="A367">
        <v>366</v>
      </c>
      <c r="B367" t="s">
        <v>902</v>
      </c>
      <c r="C367" t="s">
        <v>789</v>
      </c>
      <c r="D367">
        <v>9876543575</v>
      </c>
      <c r="E367">
        <v>33</v>
      </c>
      <c r="F367" t="s">
        <v>773</v>
      </c>
      <c r="G367" s="13">
        <v>72000</v>
      </c>
      <c r="H367" t="s">
        <v>781</v>
      </c>
      <c r="I367" s="13">
        <v>14400</v>
      </c>
      <c r="J367" t="s">
        <v>896</v>
      </c>
      <c r="K367" t="s">
        <v>396</v>
      </c>
    </row>
    <row r="368" spans="1:11" x14ac:dyDescent="0.25">
      <c r="A368">
        <v>367</v>
      </c>
      <c r="B368" t="s">
        <v>881</v>
      </c>
      <c r="C368" t="s">
        <v>807</v>
      </c>
      <c r="D368">
        <v>9876543576</v>
      </c>
      <c r="E368">
        <v>29</v>
      </c>
      <c r="F368" t="s">
        <v>777</v>
      </c>
      <c r="G368" s="13">
        <v>67000</v>
      </c>
      <c r="H368" t="s">
        <v>383</v>
      </c>
      <c r="I368" s="13">
        <v>13400</v>
      </c>
      <c r="J368" t="s">
        <v>790</v>
      </c>
      <c r="K368" t="s">
        <v>316</v>
      </c>
    </row>
    <row r="369" spans="1:11" x14ac:dyDescent="0.25">
      <c r="A369">
        <v>368</v>
      </c>
      <c r="B369" t="s">
        <v>849</v>
      </c>
      <c r="C369" t="s">
        <v>858</v>
      </c>
      <c r="D369">
        <v>9876543577</v>
      </c>
      <c r="E369">
        <v>32</v>
      </c>
      <c r="F369" t="s">
        <v>773</v>
      </c>
      <c r="G369" s="13">
        <v>69000</v>
      </c>
      <c r="H369" t="s">
        <v>603</v>
      </c>
      <c r="I369" s="13">
        <v>13800</v>
      </c>
      <c r="J369" t="s">
        <v>878</v>
      </c>
      <c r="K369" t="s">
        <v>787</v>
      </c>
    </row>
    <row r="370" spans="1:11" x14ac:dyDescent="0.25">
      <c r="A370">
        <v>369</v>
      </c>
      <c r="B370" t="s">
        <v>798</v>
      </c>
      <c r="C370" t="s">
        <v>805</v>
      </c>
      <c r="D370">
        <v>9876543578</v>
      </c>
      <c r="E370">
        <v>30</v>
      </c>
      <c r="F370" t="s">
        <v>777</v>
      </c>
      <c r="G370" s="13">
        <v>71000</v>
      </c>
      <c r="H370" t="s">
        <v>383</v>
      </c>
      <c r="I370" s="13">
        <v>14200</v>
      </c>
      <c r="J370" t="s">
        <v>901</v>
      </c>
      <c r="K370" t="s">
        <v>791</v>
      </c>
    </row>
    <row r="371" spans="1:11" x14ac:dyDescent="0.25">
      <c r="A371">
        <v>370</v>
      </c>
      <c r="B371" t="s">
        <v>866</v>
      </c>
      <c r="C371" t="s">
        <v>858</v>
      </c>
      <c r="D371">
        <v>9876543579</v>
      </c>
      <c r="E371">
        <v>31</v>
      </c>
      <c r="F371" t="s">
        <v>773</v>
      </c>
      <c r="G371" s="13">
        <v>74000</v>
      </c>
      <c r="H371" t="s">
        <v>781</v>
      </c>
      <c r="I371" s="13">
        <v>14800</v>
      </c>
      <c r="J371" t="s">
        <v>831</v>
      </c>
      <c r="K371" t="s">
        <v>316</v>
      </c>
    </row>
    <row r="372" spans="1:11" x14ac:dyDescent="0.25">
      <c r="A372">
        <v>371</v>
      </c>
      <c r="B372" t="s">
        <v>844</v>
      </c>
      <c r="C372" t="s">
        <v>869</v>
      </c>
      <c r="D372">
        <v>9876543580</v>
      </c>
      <c r="E372">
        <v>28</v>
      </c>
      <c r="F372" t="s">
        <v>773</v>
      </c>
      <c r="G372" s="13">
        <v>71000</v>
      </c>
      <c r="H372" t="s">
        <v>383</v>
      </c>
      <c r="I372" s="13">
        <v>14200</v>
      </c>
      <c r="J372" t="s">
        <v>790</v>
      </c>
      <c r="K372" t="s">
        <v>787</v>
      </c>
    </row>
    <row r="373" spans="1:11" x14ac:dyDescent="0.25">
      <c r="A373">
        <v>372</v>
      </c>
      <c r="B373" t="s">
        <v>815</v>
      </c>
      <c r="C373" t="s">
        <v>780</v>
      </c>
      <c r="D373">
        <v>9876543581</v>
      </c>
      <c r="E373">
        <v>32</v>
      </c>
      <c r="F373" t="s">
        <v>777</v>
      </c>
      <c r="G373" s="13">
        <v>67000</v>
      </c>
      <c r="H373" t="s">
        <v>603</v>
      </c>
      <c r="I373" s="13">
        <v>13400</v>
      </c>
      <c r="J373" t="s">
        <v>896</v>
      </c>
      <c r="K373" t="s">
        <v>396</v>
      </c>
    </row>
    <row r="374" spans="1:11" x14ac:dyDescent="0.25">
      <c r="A374">
        <v>373</v>
      </c>
      <c r="B374" t="s">
        <v>902</v>
      </c>
      <c r="C374" t="s">
        <v>807</v>
      </c>
      <c r="D374">
        <v>9876543582</v>
      </c>
      <c r="E374">
        <v>29</v>
      </c>
      <c r="F374" t="s">
        <v>773</v>
      </c>
      <c r="G374" s="13">
        <v>69000</v>
      </c>
      <c r="H374" t="s">
        <v>781</v>
      </c>
      <c r="I374" s="13">
        <v>13800</v>
      </c>
      <c r="J374" t="s">
        <v>878</v>
      </c>
      <c r="K374" t="s">
        <v>791</v>
      </c>
    </row>
    <row r="375" spans="1:11" x14ac:dyDescent="0.25">
      <c r="A375">
        <v>374</v>
      </c>
      <c r="B375" t="s">
        <v>847</v>
      </c>
      <c r="C375" t="s">
        <v>789</v>
      </c>
      <c r="D375">
        <v>9876543583</v>
      </c>
      <c r="E375">
        <v>30</v>
      </c>
      <c r="F375" t="s">
        <v>773</v>
      </c>
      <c r="G375" s="13">
        <v>72000</v>
      </c>
      <c r="H375" t="s">
        <v>383</v>
      </c>
      <c r="I375" s="13">
        <v>14400</v>
      </c>
      <c r="J375" t="s">
        <v>901</v>
      </c>
      <c r="K375" t="s">
        <v>316</v>
      </c>
    </row>
    <row r="376" spans="1:11" x14ac:dyDescent="0.25">
      <c r="A376">
        <v>375</v>
      </c>
      <c r="B376" t="s">
        <v>798</v>
      </c>
      <c r="C376" t="s">
        <v>858</v>
      </c>
      <c r="D376">
        <v>9876543584</v>
      </c>
      <c r="E376">
        <v>31</v>
      </c>
      <c r="F376" t="s">
        <v>777</v>
      </c>
      <c r="G376" s="13">
        <v>74000</v>
      </c>
      <c r="H376" t="s">
        <v>603</v>
      </c>
      <c r="I376" s="13">
        <v>14800</v>
      </c>
      <c r="J376" t="s">
        <v>790</v>
      </c>
      <c r="K376" t="s">
        <v>787</v>
      </c>
    </row>
    <row r="377" spans="1:11" x14ac:dyDescent="0.25">
      <c r="A377">
        <v>376</v>
      </c>
      <c r="B377" t="s">
        <v>795</v>
      </c>
      <c r="C377" t="s">
        <v>780</v>
      </c>
      <c r="D377">
        <v>9876543585</v>
      </c>
      <c r="E377">
        <v>32</v>
      </c>
      <c r="F377" t="s">
        <v>773</v>
      </c>
      <c r="G377" s="13">
        <v>68000</v>
      </c>
      <c r="H377" t="s">
        <v>383</v>
      </c>
      <c r="I377" s="13">
        <v>13600</v>
      </c>
      <c r="J377" t="s">
        <v>831</v>
      </c>
      <c r="K377" t="s">
        <v>316</v>
      </c>
    </row>
    <row r="378" spans="1:11" x14ac:dyDescent="0.25">
      <c r="A378">
        <v>377</v>
      </c>
      <c r="B378" t="s">
        <v>866</v>
      </c>
      <c r="C378" t="s">
        <v>805</v>
      </c>
      <c r="D378">
        <v>9876543586</v>
      </c>
      <c r="E378">
        <v>29</v>
      </c>
      <c r="F378" t="s">
        <v>773</v>
      </c>
      <c r="G378" s="13">
        <v>71000</v>
      </c>
      <c r="H378" t="s">
        <v>781</v>
      </c>
      <c r="I378" s="13">
        <v>14200</v>
      </c>
      <c r="J378" t="s">
        <v>901</v>
      </c>
      <c r="K378" t="s">
        <v>791</v>
      </c>
    </row>
    <row r="379" spans="1:11" x14ac:dyDescent="0.25">
      <c r="A379">
        <v>378</v>
      </c>
      <c r="B379" t="s">
        <v>834</v>
      </c>
      <c r="C379" t="s">
        <v>807</v>
      </c>
      <c r="D379">
        <v>9876543587</v>
      </c>
      <c r="E379">
        <v>30</v>
      </c>
      <c r="F379" t="s">
        <v>773</v>
      </c>
      <c r="G379" s="13">
        <v>74000</v>
      </c>
      <c r="H379" t="s">
        <v>383</v>
      </c>
      <c r="I379" s="13">
        <v>14800</v>
      </c>
      <c r="J379" t="s">
        <v>790</v>
      </c>
      <c r="K379" t="s">
        <v>787</v>
      </c>
    </row>
    <row r="380" spans="1:11" x14ac:dyDescent="0.25">
      <c r="A380">
        <v>379</v>
      </c>
      <c r="B380" t="s">
        <v>815</v>
      </c>
      <c r="C380" t="s">
        <v>789</v>
      </c>
      <c r="D380">
        <v>9876543588</v>
      </c>
      <c r="E380">
        <v>31</v>
      </c>
      <c r="F380" t="s">
        <v>777</v>
      </c>
      <c r="G380" s="13">
        <v>68000</v>
      </c>
      <c r="H380" t="s">
        <v>603</v>
      </c>
      <c r="I380" s="13">
        <v>13600</v>
      </c>
      <c r="J380" t="s">
        <v>878</v>
      </c>
      <c r="K380" t="s">
        <v>316</v>
      </c>
    </row>
    <row r="381" spans="1:11" x14ac:dyDescent="0.25">
      <c r="A381">
        <v>380</v>
      </c>
      <c r="B381" t="s">
        <v>847</v>
      </c>
      <c r="C381" t="s">
        <v>858</v>
      </c>
      <c r="D381">
        <v>9876543589</v>
      </c>
      <c r="E381">
        <v>32</v>
      </c>
      <c r="F381" t="s">
        <v>773</v>
      </c>
      <c r="G381" s="13">
        <v>71000</v>
      </c>
      <c r="H381" t="s">
        <v>383</v>
      </c>
      <c r="I381" s="13">
        <v>14200</v>
      </c>
      <c r="J381" t="s">
        <v>896</v>
      </c>
      <c r="K381" t="s">
        <v>791</v>
      </c>
    </row>
    <row r="382" spans="1:11" x14ac:dyDescent="0.25">
      <c r="A382">
        <v>381</v>
      </c>
      <c r="B382" t="s">
        <v>829</v>
      </c>
      <c r="C382" t="s">
        <v>805</v>
      </c>
      <c r="D382">
        <v>9876543590</v>
      </c>
      <c r="E382">
        <v>33</v>
      </c>
      <c r="F382" t="s">
        <v>773</v>
      </c>
      <c r="G382" s="13">
        <v>69000</v>
      </c>
      <c r="H382" t="s">
        <v>781</v>
      </c>
      <c r="I382" s="13">
        <v>13800</v>
      </c>
      <c r="J382" t="s">
        <v>878</v>
      </c>
      <c r="K382" t="s">
        <v>787</v>
      </c>
    </row>
    <row r="383" spans="1:11" x14ac:dyDescent="0.25">
      <c r="A383">
        <v>382</v>
      </c>
      <c r="B383" t="s">
        <v>798</v>
      </c>
      <c r="C383" t="s">
        <v>807</v>
      </c>
      <c r="D383">
        <v>9876543591</v>
      </c>
      <c r="E383">
        <v>30</v>
      </c>
      <c r="F383" t="s">
        <v>777</v>
      </c>
      <c r="G383" s="13">
        <v>71000</v>
      </c>
      <c r="H383" t="s">
        <v>603</v>
      </c>
      <c r="I383" s="13">
        <v>14200</v>
      </c>
      <c r="J383" t="s">
        <v>790</v>
      </c>
      <c r="K383" t="s">
        <v>316</v>
      </c>
    </row>
    <row r="384" spans="1:11" x14ac:dyDescent="0.25">
      <c r="A384">
        <v>383</v>
      </c>
      <c r="B384" t="s">
        <v>902</v>
      </c>
      <c r="C384" t="s">
        <v>780</v>
      </c>
      <c r="D384">
        <v>9876543592</v>
      </c>
      <c r="E384">
        <v>29</v>
      </c>
      <c r="F384" t="s">
        <v>773</v>
      </c>
      <c r="G384" s="13">
        <v>67000</v>
      </c>
      <c r="H384" t="s">
        <v>383</v>
      </c>
      <c r="I384" s="13">
        <v>13400</v>
      </c>
      <c r="J384" t="s">
        <v>901</v>
      </c>
      <c r="K384" t="s">
        <v>791</v>
      </c>
    </row>
    <row r="385" spans="1:11" x14ac:dyDescent="0.25">
      <c r="A385">
        <v>384</v>
      </c>
      <c r="B385" t="s">
        <v>849</v>
      </c>
      <c r="C385" t="s">
        <v>805</v>
      </c>
      <c r="D385">
        <v>9876543593</v>
      </c>
      <c r="E385">
        <v>30</v>
      </c>
      <c r="F385" t="s">
        <v>773</v>
      </c>
      <c r="G385" s="13">
        <v>72000</v>
      </c>
      <c r="H385" t="s">
        <v>781</v>
      </c>
      <c r="I385" s="13">
        <v>14400</v>
      </c>
      <c r="J385" t="s">
        <v>878</v>
      </c>
      <c r="K385" t="s">
        <v>316</v>
      </c>
    </row>
    <row r="386" spans="1:11" x14ac:dyDescent="0.25">
      <c r="A386">
        <v>385</v>
      </c>
      <c r="B386" t="s">
        <v>834</v>
      </c>
      <c r="C386" t="s">
        <v>789</v>
      </c>
      <c r="D386">
        <v>9876543594</v>
      </c>
      <c r="E386">
        <v>28</v>
      </c>
      <c r="F386" t="s">
        <v>773</v>
      </c>
      <c r="G386" s="13">
        <v>69000</v>
      </c>
      <c r="H386" t="s">
        <v>383</v>
      </c>
      <c r="I386" s="13">
        <v>13800</v>
      </c>
      <c r="J386" t="s">
        <v>790</v>
      </c>
      <c r="K386" t="s">
        <v>787</v>
      </c>
    </row>
    <row r="387" spans="1:11" x14ac:dyDescent="0.25">
      <c r="A387">
        <v>386</v>
      </c>
      <c r="B387" t="s">
        <v>815</v>
      </c>
      <c r="C387" t="s">
        <v>807</v>
      </c>
      <c r="D387">
        <v>9876543595</v>
      </c>
      <c r="E387">
        <v>31</v>
      </c>
      <c r="F387" t="s">
        <v>777</v>
      </c>
      <c r="G387" s="13">
        <v>70000</v>
      </c>
      <c r="H387" t="s">
        <v>603</v>
      </c>
      <c r="I387" s="13">
        <v>14000</v>
      </c>
      <c r="J387" t="s">
        <v>896</v>
      </c>
      <c r="K387" t="s">
        <v>316</v>
      </c>
    </row>
    <row r="388" spans="1:11" x14ac:dyDescent="0.25">
      <c r="A388">
        <v>387</v>
      </c>
      <c r="B388" t="s">
        <v>829</v>
      </c>
      <c r="C388" t="s">
        <v>858</v>
      </c>
      <c r="D388">
        <v>9876543596</v>
      </c>
      <c r="E388">
        <v>30</v>
      </c>
      <c r="F388" t="s">
        <v>773</v>
      </c>
      <c r="G388" s="13">
        <v>71000</v>
      </c>
      <c r="H388" t="s">
        <v>383</v>
      </c>
      <c r="I388" s="13">
        <v>14200</v>
      </c>
      <c r="J388" t="s">
        <v>878</v>
      </c>
      <c r="K388" t="s">
        <v>791</v>
      </c>
    </row>
    <row r="389" spans="1:11" x14ac:dyDescent="0.25">
      <c r="A389">
        <v>388</v>
      </c>
      <c r="B389" t="s">
        <v>837</v>
      </c>
      <c r="C389" t="s">
        <v>869</v>
      </c>
      <c r="D389">
        <v>9876543597</v>
      </c>
      <c r="E389">
        <v>29</v>
      </c>
      <c r="F389" t="s">
        <v>777</v>
      </c>
      <c r="G389" s="13">
        <v>74000</v>
      </c>
      <c r="H389" t="s">
        <v>781</v>
      </c>
      <c r="I389" s="13">
        <v>14800</v>
      </c>
      <c r="J389" t="s">
        <v>901</v>
      </c>
      <c r="K389" t="s">
        <v>787</v>
      </c>
    </row>
    <row r="390" spans="1:11" x14ac:dyDescent="0.25">
      <c r="A390">
        <v>389</v>
      </c>
      <c r="B390" t="s">
        <v>847</v>
      </c>
      <c r="C390" t="s">
        <v>789</v>
      </c>
      <c r="D390">
        <v>9876543598</v>
      </c>
      <c r="E390">
        <v>30</v>
      </c>
      <c r="F390" t="s">
        <v>773</v>
      </c>
      <c r="G390" s="13">
        <v>67000</v>
      </c>
      <c r="H390" t="s">
        <v>603</v>
      </c>
      <c r="I390" s="13">
        <v>13400</v>
      </c>
      <c r="J390" t="s">
        <v>790</v>
      </c>
      <c r="K390" t="s">
        <v>396</v>
      </c>
    </row>
    <row r="391" spans="1:11" x14ac:dyDescent="0.25">
      <c r="A391">
        <v>390</v>
      </c>
      <c r="B391" t="s">
        <v>844</v>
      </c>
      <c r="C391" t="s">
        <v>807</v>
      </c>
      <c r="D391">
        <v>9876543599</v>
      </c>
      <c r="E391">
        <v>32</v>
      </c>
      <c r="F391" t="s">
        <v>773</v>
      </c>
      <c r="G391" s="13">
        <v>72000</v>
      </c>
      <c r="H391" t="s">
        <v>383</v>
      </c>
      <c r="I391" s="13">
        <v>14400</v>
      </c>
      <c r="J391" t="s">
        <v>878</v>
      </c>
      <c r="K391" t="s">
        <v>316</v>
      </c>
    </row>
    <row r="392" spans="1:11" x14ac:dyDescent="0.25">
      <c r="A392">
        <v>391</v>
      </c>
      <c r="B392" t="s">
        <v>902</v>
      </c>
      <c r="C392" t="s">
        <v>858</v>
      </c>
      <c r="D392">
        <v>9876543600</v>
      </c>
      <c r="E392">
        <v>31</v>
      </c>
      <c r="F392" t="s">
        <v>773</v>
      </c>
      <c r="G392" s="13">
        <v>74000</v>
      </c>
      <c r="H392" t="s">
        <v>781</v>
      </c>
      <c r="I392" s="13">
        <v>14800</v>
      </c>
      <c r="J392" t="s">
        <v>896</v>
      </c>
      <c r="K392" t="s">
        <v>791</v>
      </c>
    </row>
    <row r="393" spans="1:11" x14ac:dyDescent="0.25">
      <c r="A393">
        <v>392</v>
      </c>
      <c r="B393" t="s">
        <v>815</v>
      </c>
      <c r="C393" t="s">
        <v>869</v>
      </c>
      <c r="D393">
        <v>9876543601</v>
      </c>
      <c r="E393">
        <v>32</v>
      </c>
      <c r="F393" t="s">
        <v>777</v>
      </c>
      <c r="G393" s="13">
        <v>71000</v>
      </c>
      <c r="H393" t="s">
        <v>603</v>
      </c>
      <c r="I393" s="13">
        <v>14200</v>
      </c>
      <c r="J393" t="s">
        <v>878</v>
      </c>
      <c r="K393" t="s">
        <v>787</v>
      </c>
    </row>
    <row r="394" spans="1:11" x14ac:dyDescent="0.25">
      <c r="A394">
        <v>393</v>
      </c>
      <c r="B394" t="s">
        <v>844</v>
      </c>
      <c r="C394" t="s">
        <v>805</v>
      </c>
      <c r="D394">
        <v>9876543602</v>
      </c>
      <c r="E394">
        <v>30</v>
      </c>
      <c r="F394" t="s">
        <v>773</v>
      </c>
      <c r="G394" s="13">
        <v>68000</v>
      </c>
      <c r="H394" t="s">
        <v>383</v>
      </c>
      <c r="I394" s="13">
        <v>13600</v>
      </c>
      <c r="J394" t="s">
        <v>790</v>
      </c>
      <c r="K394" t="s">
        <v>316</v>
      </c>
    </row>
    <row r="395" spans="1:11" x14ac:dyDescent="0.25">
      <c r="A395">
        <v>394</v>
      </c>
      <c r="B395" t="s">
        <v>798</v>
      </c>
      <c r="C395" t="s">
        <v>780</v>
      </c>
      <c r="D395">
        <v>9876543603</v>
      </c>
      <c r="E395">
        <v>29</v>
      </c>
      <c r="F395" t="s">
        <v>777</v>
      </c>
      <c r="G395" s="13">
        <v>70000</v>
      </c>
      <c r="H395" t="s">
        <v>781</v>
      </c>
      <c r="I395" s="13">
        <v>14000</v>
      </c>
      <c r="J395" t="s">
        <v>901</v>
      </c>
      <c r="K395" t="s">
        <v>791</v>
      </c>
    </row>
    <row r="396" spans="1:11" x14ac:dyDescent="0.25">
      <c r="A396">
        <v>395</v>
      </c>
      <c r="B396" t="s">
        <v>849</v>
      </c>
      <c r="C396" t="s">
        <v>858</v>
      </c>
      <c r="D396">
        <v>9876543604</v>
      </c>
      <c r="E396">
        <v>33</v>
      </c>
      <c r="F396" t="s">
        <v>773</v>
      </c>
      <c r="G396" s="13">
        <v>72000</v>
      </c>
      <c r="H396" t="s">
        <v>383</v>
      </c>
      <c r="I396" s="13">
        <v>14400</v>
      </c>
      <c r="J396" t="s">
        <v>831</v>
      </c>
      <c r="K396" t="s">
        <v>787</v>
      </c>
    </row>
    <row r="397" spans="1:11" x14ac:dyDescent="0.25">
      <c r="A397">
        <v>396</v>
      </c>
      <c r="B397" t="s">
        <v>834</v>
      </c>
      <c r="C397" t="s">
        <v>789</v>
      </c>
      <c r="D397">
        <v>9876543605</v>
      </c>
      <c r="E397">
        <v>30</v>
      </c>
      <c r="F397" t="s">
        <v>773</v>
      </c>
      <c r="G397" s="13">
        <v>69000</v>
      </c>
      <c r="H397" t="s">
        <v>603</v>
      </c>
      <c r="I397" s="13">
        <v>13800</v>
      </c>
      <c r="J397" t="s">
        <v>896</v>
      </c>
      <c r="K397" t="s">
        <v>316</v>
      </c>
    </row>
    <row r="398" spans="1:11" x14ac:dyDescent="0.25">
      <c r="A398">
        <v>397</v>
      </c>
      <c r="B398" t="s">
        <v>881</v>
      </c>
      <c r="C398" t="s">
        <v>869</v>
      </c>
      <c r="D398">
        <v>9876543606</v>
      </c>
      <c r="E398">
        <v>32</v>
      </c>
      <c r="F398" t="s">
        <v>777</v>
      </c>
      <c r="G398" s="13">
        <v>71000</v>
      </c>
      <c r="H398" t="s">
        <v>781</v>
      </c>
      <c r="I398" s="13">
        <v>14200</v>
      </c>
      <c r="J398" t="s">
        <v>878</v>
      </c>
      <c r="K398" t="s">
        <v>791</v>
      </c>
    </row>
    <row r="399" spans="1:11" x14ac:dyDescent="0.25">
      <c r="A399">
        <v>398</v>
      </c>
      <c r="B399" t="s">
        <v>795</v>
      </c>
      <c r="C399" t="s">
        <v>858</v>
      </c>
      <c r="D399">
        <v>9876543607</v>
      </c>
      <c r="E399">
        <v>30</v>
      </c>
      <c r="F399" t="s">
        <v>773</v>
      </c>
      <c r="G399" s="13">
        <v>73000</v>
      </c>
      <c r="H399" t="s">
        <v>383</v>
      </c>
      <c r="I399" s="13">
        <v>14600</v>
      </c>
      <c r="J399" t="s">
        <v>856</v>
      </c>
      <c r="K399" t="s">
        <v>396</v>
      </c>
    </row>
    <row r="400" spans="1:11" x14ac:dyDescent="0.25">
      <c r="A400">
        <v>399</v>
      </c>
      <c r="B400" t="s">
        <v>837</v>
      </c>
      <c r="C400" t="s">
        <v>807</v>
      </c>
      <c r="D400">
        <v>9876543608</v>
      </c>
      <c r="E400">
        <v>33</v>
      </c>
      <c r="F400" t="s">
        <v>777</v>
      </c>
      <c r="G400" s="13">
        <v>72000</v>
      </c>
      <c r="H400" t="s">
        <v>603</v>
      </c>
      <c r="I400" s="13">
        <v>14400</v>
      </c>
      <c r="J400" t="s">
        <v>831</v>
      </c>
      <c r="K400" t="s">
        <v>787</v>
      </c>
    </row>
    <row r="401" spans="1:11" x14ac:dyDescent="0.25">
      <c r="A401">
        <v>400</v>
      </c>
      <c r="B401" t="s">
        <v>834</v>
      </c>
      <c r="C401" t="s">
        <v>805</v>
      </c>
      <c r="D401">
        <v>9876543609</v>
      </c>
      <c r="E401">
        <v>28</v>
      </c>
      <c r="F401" t="s">
        <v>773</v>
      </c>
      <c r="G401" s="13">
        <v>67000</v>
      </c>
      <c r="H401" t="s">
        <v>781</v>
      </c>
      <c r="I401" s="13">
        <v>13400</v>
      </c>
      <c r="J401" t="s">
        <v>901</v>
      </c>
      <c r="K401" t="s">
        <v>316</v>
      </c>
    </row>
    <row r="402" spans="1:11" x14ac:dyDescent="0.25">
      <c r="A402">
        <v>401</v>
      </c>
      <c r="B402" t="s">
        <v>798</v>
      </c>
      <c r="C402" t="s">
        <v>858</v>
      </c>
      <c r="D402">
        <v>9876543610</v>
      </c>
      <c r="E402">
        <v>29</v>
      </c>
      <c r="F402" t="s">
        <v>777</v>
      </c>
      <c r="G402" s="13">
        <v>70000</v>
      </c>
      <c r="H402" t="s">
        <v>383</v>
      </c>
      <c r="I402" s="13">
        <v>14000</v>
      </c>
      <c r="J402" t="s">
        <v>878</v>
      </c>
      <c r="K402" t="s">
        <v>791</v>
      </c>
    </row>
    <row r="403" spans="1:11" x14ac:dyDescent="0.25">
      <c r="A403">
        <v>402</v>
      </c>
      <c r="B403" t="s">
        <v>902</v>
      </c>
      <c r="C403" t="s">
        <v>807</v>
      </c>
      <c r="D403">
        <v>9876543611</v>
      </c>
      <c r="E403">
        <v>30</v>
      </c>
      <c r="F403" t="s">
        <v>773</v>
      </c>
      <c r="G403" s="13">
        <v>72000</v>
      </c>
      <c r="H403" t="s">
        <v>603</v>
      </c>
      <c r="I403" s="13">
        <v>14400</v>
      </c>
      <c r="J403" t="s">
        <v>790</v>
      </c>
      <c r="K403" t="s">
        <v>787</v>
      </c>
    </row>
    <row r="404" spans="1:11" x14ac:dyDescent="0.25">
      <c r="A404">
        <v>403</v>
      </c>
      <c r="B404" t="s">
        <v>815</v>
      </c>
      <c r="C404" t="s">
        <v>789</v>
      </c>
      <c r="D404">
        <v>9876543612</v>
      </c>
      <c r="E404">
        <v>31</v>
      </c>
      <c r="F404" t="s">
        <v>777</v>
      </c>
      <c r="G404" s="13">
        <v>69000</v>
      </c>
      <c r="H404" t="s">
        <v>383</v>
      </c>
      <c r="I404" s="13">
        <v>13800</v>
      </c>
      <c r="J404" t="s">
        <v>901</v>
      </c>
      <c r="K404" t="s">
        <v>316</v>
      </c>
    </row>
    <row r="405" spans="1:11" x14ac:dyDescent="0.25">
      <c r="A405">
        <v>404</v>
      </c>
      <c r="B405" t="s">
        <v>847</v>
      </c>
      <c r="C405" t="s">
        <v>858</v>
      </c>
      <c r="D405">
        <v>9876543613</v>
      </c>
      <c r="E405">
        <v>32</v>
      </c>
      <c r="F405" t="s">
        <v>773</v>
      </c>
      <c r="G405" s="13">
        <v>71000</v>
      </c>
      <c r="H405" t="s">
        <v>781</v>
      </c>
      <c r="I405" s="13">
        <v>14200</v>
      </c>
      <c r="J405" t="s">
        <v>831</v>
      </c>
      <c r="K405" t="s">
        <v>791</v>
      </c>
    </row>
    <row r="406" spans="1:11" x14ac:dyDescent="0.25">
      <c r="A406">
        <v>405</v>
      </c>
      <c r="B406" t="s">
        <v>837</v>
      </c>
      <c r="C406" t="s">
        <v>780</v>
      </c>
      <c r="D406">
        <v>9876543614</v>
      </c>
      <c r="E406">
        <v>29</v>
      </c>
      <c r="F406" t="s">
        <v>777</v>
      </c>
      <c r="G406" s="13">
        <v>72000</v>
      </c>
      <c r="H406" t="s">
        <v>383</v>
      </c>
      <c r="I406" s="13">
        <v>14400</v>
      </c>
      <c r="J406" t="s">
        <v>896</v>
      </c>
      <c r="K406" t="s">
        <v>316</v>
      </c>
    </row>
    <row r="407" spans="1:11" x14ac:dyDescent="0.25">
      <c r="A407">
        <v>406</v>
      </c>
      <c r="B407" t="s">
        <v>844</v>
      </c>
      <c r="C407" t="s">
        <v>858</v>
      </c>
      <c r="D407">
        <v>9876543615</v>
      </c>
      <c r="E407">
        <v>28</v>
      </c>
      <c r="F407" t="s">
        <v>773</v>
      </c>
      <c r="G407" s="13">
        <v>67000</v>
      </c>
      <c r="H407" t="s">
        <v>603</v>
      </c>
      <c r="I407" s="13">
        <v>13400</v>
      </c>
      <c r="J407" t="s">
        <v>878</v>
      </c>
      <c r="K407" t="s">
        <v>791</v>
      </c>
    </row>
    <row r="408" spans="1:11" x14ac:dyDescent="0.25">
      <c r="A408">
        <v>407</v>
      </c>
      <c r="B408" t="s">
        <v>849</v>
      </c>
      <c r="C408" t="s">
        <v>805</v>
      </c>
      <c r="D408">
        <v>9876543616</v>
      </c>
      <c r="E408">
        <v>31</v>
      </c>
      <c r="F408" t="s">
        <v>773</v>
      </c>
      <c r="G408" s="13">
        <v>69000</v>
      </c>
      <c r="H408" t="s">
        <v>383</v>
      </c>
      <c r="I408" s="13">
        <v>13800</v>
      </c>
      <c r="J408" t="s">
        <v>856</v>
      </c>
      <c r="K408" t="s">
        <v>787</v>
      </c>
    </row>
    <row r="409" spans="1:11" x14ac:dyDescent="0.25">
      <c r="A409">
        <v>408</v>
      </c>
      <c r="B409" t="s">
        <v>902</v>
      </c>
      <c r="C409" t="s">
        <v>789</v>
      </c>
      <c r="D409">
        <v>9876543617</v>
      </c>
      <c r="E409">
        <v>32</v>
      </c>
      <c r="F409" t="s">
        <v>773</v>
      </c>
      <c r="G409" s="13">
        <v>74000</v>
      </c>
      <c r="H409" t="s">
        <v>781</v>
      </c>
      <c r="I409" s="13">
        <v>14800</v>
      </c>
      <c r="J409" t="s">
        <v>901</v>
      </c>
      <c r="K409" t="s">
        <v>791</v>
      </c>
    </row>
    <row r="410" spans="1:11" x14ac:dyDescent="0.25">
      <c r="A410">
        <v>409</v>
      </c>
      <c r="B410" t="s">
        <v>798</v>
      </c>
      <c r="C410" t="s">
        <v>805</v>
      </c>
      <c r="D410">
        <v>9876543618</v>
      </c>
      <c r="E410">
        <v>30</v>
      </c>
      <c r="F410" t="s">
        <v>777</v>
      </c>
      <c r="G410" s="13">
        <v>68000</v>
      </c>
      <c r="H410" t="s">
        <v>383</v>
      </c>
      <c r="I410" s="13">
        <v>13600</v>
      </c>
      <c r="J410" t="s">
        <v>831</v>
      </c>
      <c r="K410" t="s">
        <v>787</v>
      </c>
    </row>
    <row r="411" spans="1:11" x14ac:dyDescent="0.25">
      <c r="A411">
        <v>410</v>
      </c>
      <c r="B411" t="s">
        <v>834</v>
      </c>
      <c r="C411" t="s">
        <v>858</v>
      </c>
      <c r="D411">
        <v>9876543619</v>
      </c>
      <c r="E411">
        <v>28</v>
      </c>
      <c r="F411" t="s">
        <v>773</v>
      </c>
      <c r="G411" s="13">
        <v>71000</v>
      </c>
      <c r="H411" t="s">
        <v>603</v>
      </c>
      <c r="I411" s="13">
        <v>14200</v>
      </c>
      <c r="J411" t="s">
        <v>790</v>
      </c>
      <c r="K411" t="s">
        <v>316</v>
      </c>
    </row>
    <row r="412" spans="1:11" x14ac:dyDescent="0.25">
      <c r="A412">
        <v>411</v>
      </c>
      <c r="B412" t="s">
        <v>881</v>
      </c>
      <c r="C412" t="s">
        <v>789</v>
      </c>
      <c r="D412">
        <v>9876543620</v>
      </c>
      <c r="E412">
        <v>33</v>
      </c>
      <c r="F412" t="s">
        <v>777</v>
      </c>
      <c r="G412" s="13">
        <v>66000</v>
      </c>
      <c r="H412" t="s">
        <v>383</v>
      </c>
      <c r="I412" s="13">
        <v>13200</v>
      </c>
      <c r="J412" t="s">
        <v>901</v>
      </c>
      <c r="K412" t="s">
        <v>791</v>
      </c>
    </row>
    <row r="413" spans="1:11" x14ac:dyDescent="0.25">
      <c r="A413">
        <v>412</v>
      </c>
      <c r="B413" t="s">
        <v>795</v>
      </c>
      <c r="C413" t="s">
        <v>805</v>
      </c>
      <c r="D413">
        <v>9876543621</v>
      </c>
      <c r="E413">
        <v>31</v>
      </c>
      <c r="F413" t="s">
        <v>773</v>
      </c>
      <c r="G413" s="13">
        <v>72000</v>
      </c>
      <c r="H413" t="s">
        <v>781</v>
      </c>
      <c r="I413" s="13">
        <v>14400</v>
      </c>
      <c r="J413" t="s">
        <v>878</v>
      </c>
      <c r="K413" t="s">
        <v>396</v>
      </c>
    </row>
    <row r="414" spans="1:11" x14ac:dyDescent="0.25">
      <c r="A414">
        <v>413</v>
      </c>
      <c r="B414" t="s">
        <v>815</v>
      </c>
      <c r="C414" t="s">
        <v>858</v>
      </c>
      <c r="D414">
        <v>9876543622</v>
      </c>
      <c r="E414">
        <v>30</v>
      </c>
      <c r="F414" t="s">
        <v>777</v>
      </c>
      <c r="G414" s="13">
        <v>69000</v>
      </c>
      <c r="H414" t="s">
        <v>383</v>
      </c>
      <c r="I414" s="13">
        <v>13800</v>
      </c>
      <c r="J414" t="s">
        <v>790</v>
      </c>
      <c r="K414" t="s">
        <v>316</v>
      </c>
    </row>
    <row r="415" spans="1:11" x14ac:dyDescent="0.25">
      <c r="A415">
        <v>414</v>
      </c>
      <c r="B415" t="s">
        <v>849</v>
      </c>
      <c r="C415" t="s">
        <v>780</v>
      </c>
      <c r="D415">
        <v>9876543623</v>
      </c>
      <c r="E415">
        <v>29</v>
      </c>
      <c r="F415" t="s">
        <v>773</v>
      </c>
      <c r="G415" s="13">
        <v>73000</v>
      </c>
      <c r="H415" t="s">
        <v>603</v>
      </c>
      <c r="I415" s="13">
        <v>14600</v>
      </c>
      <c r="J415" t="s">
        <v>901</v>
      </c>
      <c r="K415" t="s">
        <v>791</v>
      </c>
    </row>
    <row r="416" spans="1:11" x14ac:dyDescent="0.25">
      <c r="A416">
        <v>415</v>
      </c>
      <c r="B416" t="s">
        <v>847</v>
      </c>
      <c r="C416" t="s">
        <v>807</v>
      </c>
      <c r="D416">
        <v>9876543624</v>
      </c>
      <c r="E416">
        <v>31</v>
      </c>
      <c r="F416" t="s">
        <v>773</v>
      </c>
      <c r="G416" s="13">
        <v>68000</v>
      </c>
      <c r="H416" t="s">
        <v>383</v>
      </c>
      <c r="I416" s="13">
        <v>13600</v>
      </c>
      <c r="J416" t="s">
        <v>878</v>
      </c>
      <c r="K416" t="s">
        <v>396</v>
      </c>
    </row>
    <row r="417" spans="1:11" x14ac:dyDescent="0.25">
      <c r="A417">
        <v>416</v>
      </c>
      <c r="B417" t="s">
        <v>844</v>
      </c>
      <c r="C417" t="s">
        <v>869</v>
      </c>
      <c r="D417">
        <v>9876543625</v>
      </c>
      <c r="E417">
        <v>30</v>
      </c>
      <c r="F417" t="s">
        <v>773</v>
      </c>
      <c r="G417" s="13">
        <v>70000</v>
      </c>
      <c r="H417" t="s">
        <v>781</v>
      </c>
      <c r="I417" s="13">
        <v>14000</v>
      </c>
      <c r="J417" t="s">
        <v>790</v>
      </c>
      <c r="K417" t="s">
        <v>316</v>
      </c>
    </row>
    <row r="418" spans="1:11" x14ac:dyDescent="0.25">
      <c r="A418">
        <v>417</v>
      </c>
      <c r="B418" t="s">
        <v>798</v>
      </c>
      <c r="C418" t="s">
        <v>858</v>
      </c>
      <c r="D418">
        <v>9876543626</v>
      </c>
      <c r="E418">
        <v>33</v>
      </c>
      <c r="F418" t="s">
        <v>777</v>
      </c>
      <c r="G418" s="13">
        <v>72000</v>
      </c>
      <c r="H418" t="s">
        <v>383</v>
      </c>
      <c r="I418" s="13">
        <v>14400</v>
      </c>
      <c r="J418" t="s">
        <v>901</v>
      </c>
      <c r="K418" t="s">
        <v>787</v>
      </c>
    </row>
    <row r="419" spans="1:11" x14ac:dyDescent="0.25">
      <c r="A419">
        <v>418</v>
      </c>
      <c r="B419" t="s">
        <v>902</v>
      </c>
      <c r="C419" t="s">
        <v>805</v>
      </c>
      <c r="D419">
        <v>9876543627</v>
      </c>
      <c r="E419">
        <v>29</v>
      </c>
      <c r="F419" t="s">
        <v>773</v>
      </c>
      <c r="G419" s="13">
        <v>67000</v>
      </c>
      <c r="H419" t="s">
        <v>603</v>
      </c>
      <c r="I419" s="13">
        <v>13400</v>
      </c>
      <c r="J419" t="s">
        <v>831</v>
      </c>
      <c r="K419" t="s">
        <v>791</v>
      </c>
    </row>
    <row r="420" spans="1:11" x14ac:dyDescent="0.25">
      <c r="A420">
        <v>419</v>
      </c>
      <c r="B420" t="s">
        <v>834</v>
      </c>
      <c r="C420" t="s">
        <v>780</v>
      </c>
      <c r="D420">
        <v>9876543628</v>
      </c>
      <c r="E420">
        <v>31</v>
      </c>
      <c r="F420" t="s">
        <v>773</v>
      </c>
      <c r="G420" s="13">
        <v>71000</v>
      </c>
      <c r="H420" t="s">
        <v>383</v>
      </c>
      <c r="I420" s="13">
        <v>14200</v>
      </c>
      <c r="J420" t="s">
        <v>790</v>
      </c>
      <c r="K420" t="s">
        <v>316</v>
      </c>
    </row>
    <row r="421" spans="1:11" x14ac:dyDescent="0.25">
      <c r="A421">
        <v>420</v>
      </c>
      <c r="B421" t="s">
        <v>815</v>
      </c>
      <c r="C421" t="s">
        <v>869</v>
      </c>
      <c r="D421">
        <v>9876543629</v>
      </c>
      <c r="E421">
        <v>32</v>
      </c>
      <c r="F421" t="s">
        <v>777</v>
      </c>
      <c r="G421" s="13">
        <v>68000</v>
      </c>
      <c r="H421" t="s">
        <v>781</v>
      </c>
      <c r="I421" s="13">
        <v>13600</v>
      </c>
      <c r="J421" t="s">
        <v>878</v>
      </c>
      <c r="K421" t="s">
        <v>787</v>
      </c>
    </row>
    <row r="422" spans="1:11" x14ac:dyDescent="0.25">
      <c r="A422">
        <v>421</v>
      </c>
      <c r="B422" t="s">
        <v>847</v>
      </c>
      <c r="C422" t="s">
        <v>858</v>
      </c>
      <c r="D422">
        <v>9876543630</v>
      </c>
      <c r="E422">
        <v>29</v>
      </c>
      <c r="F422" t="s">
        <v>773</v>
      </c>
      <c r="G422" s="13">
        <v>69000</v>
      </c>
      <c r="H422" t="s">
        <v>383</v>
      </c>
      <c r="I422" s="13">
        <v>13800</v>
      </c>
      <c r="J422" t="s">
        <v>896</v>
      </c>
      <c r="K422" t="s">
        <v>316</v>
      </c>
    </row>
    <row r="423" spans="1:11" x14ac:dyDescent="0.25">
      <c r="A423">
        <v>422</v>
      </c>
      <c r="B423" t="s">
        <v>798</v>
      </c>
      <c r="C423" t="s">
        <v>807</v>
      </c>
      <c r="D423">
        <v>9876543631</v>
      </c>
      <c r="E423">
        <v>30</v>
      </c>
      <c r="F423" t="s">
        <v>777</v>
      </c>
      <c r="G423" s="13">
        <v>72000</v>
      </c>
      <c r="H423" t="s">
        <v>603</v>
      </c>
      <c r="I423" s="13">
        <v>14400</v>
      </c>
      <c r="J423" t="s">
        <v>878</v>
      </c>
      <c r="K423" t="s">
        <v>791</v>
      </c>
    </row>
    <row r="424" spans="1:11" x14ac:dyDescent="0.25">
      <c r="A424">
        <v>423</v>
      </c>
      <c r="B424" t="s">
        <v>902</v>
      </c>
      <c r="C424" t="s">
        <v>858</v>
      </c>
      <c r="D424">
        <v>9876543632</v>
      </c>
      <c r="E424">
        <v>32</v>
      </c>
      <c r="F424" t="s">
        <v>773</v>
      </c>
      <c r="G424" s="13">
        <v>71000</v>
      </c>
      <c r="H424" t="s">
        <v>383</v>
      </c>
      <c r="I424" s="13">
        <v>14200</v>
      </c>
      <c r="J424" t="s">
        <v>790</v>
      </c>
      <c r="K424" t="s">
        <v>787</v>
      </c>
    </row>
    <row r="425" spans="1:11" x14ac:dyDescent="0.25">
      <c r="A425">
        <v>424</v>
      </c>
      <c r="B425" t="s">
        <v>837</v>
      </c>
      <c r="C425" t="s">
        <v>789</v>
      </c>
      <c r="D425">
        <v>9876543633</v>
      </c>
      <c r="E425">
        <v>28</v>
      </c>
      <c r="F425" t="s">
        <v>777</v>
      </c>
      <c r="G425" s="13">
        <v>68000</v>
      </c>
      <c r="H425" t="s">
        <v>603</v>
      </c>
      <c r="I425" s="13">
        <v>13600</v>
      </c>
      <c r="J425" t="s">
        <v>901</v>
      </c>
      <c r="K425" t="s">
        <v>396</v>
      </c>
    </row>
    <row r="426" spans="1:11" x14ac:dyDescent="0.25">
      <c r="A426">
        <v>425</v>
      </c>
      <c r="B426" t="s">
        <v>849</v>
      </c>
      <c r="C426" t="s">
        <v>869</v>
      </c>
      <c r="D426">
        <v>9876543634</v>
      </c>
      <c r="E426">
        <v>30</v>
      </c>
      <c r="F426" t="s">
        <v>773</v>
      </c>
      <c r="G426" s="13">
        <v>70000</v>
      </c>
      <c r="H426" t="s">
        <v>383</v>
      </c>
      <c r="I426" s="13">
        <v>14000</v>
      </c>
      <c r="J426" t="s">
        <v>831</v>
      </c>
      <c r="K426" t="s">
        <v>791</v>
      </c>
    </row>
    <row r="427" spans="1:11" x14ac:dyDescent="0.25">
      <c r="A427">
        <v>426</v>
      </c>
      <c r="B427" t="s">
        <v>829</v>
      </c>
      <c r="C427" t="s">
        <v>807</v>
      </c>
      <c r="D427">
        <v>9876543635</v>
      </c>
      <c r="E427">
        <v>33</v>
      </c>
      <c r="F427" t="s">
        <v>773</v>
      </c>
      <c r="G427" s="13">
        <v>72000</v>
      </c>
      <c r="H427" t="s">
        <v>781</v>
      </c>
      <c r="I427" s="13">
        <v>14400</v>
      </c>
      <c r="J427" t="s">
        <v>896</v>
      </c>
      <c r="K427" t="s">
        <v>316</v>
      </c>
    </row>
    <row r="428" spans="1:11" x14ac:dyDescent="0.25">
      <c r="A428">
        <v>427</v>
      </c>
      <c r="B428" t="s">
        <v>881</v>
      </c>
      <c r="C428" t="s">
        <v>789</v>
      </c>
      <c r="D428">
        <v>9876543636</v>
      </c>
      <c r="E428">
        <v>30</v>
      </c>
      <c r="F428" t="s">
        <v>777</v>
      </c>
      <c r="G428" s="13">
        <v>71000</v>
      </c>
      <c r="H428" t="s">
        <v>383</v>
      </c>
      <c r="I428" s="13">
        <v>14200</v>
      </c>
      <c r="J428" t="s">
        <v>790</v>
      </c>
      <c r="K428" t="s">
        <v>396</v>
      </c>
    </row>
    <row r="429" spans="1:11" x14ac:dyDescent="0.25">
      <c r="A429">
        <v>428</v>
      </c>
      <c r="B429" t="s">
        <v>815</v>
      </c>
      <c r="C429" t="s">
        <v>780</v>
      </c>
      <c r="D429">
        <v>9876543637</v>
      </c>
      <c r="E429">
        <v>31</v>
      </c>
      <c r="F429" t="s">
        <v>777</v>
      </c>
      <c r="G429" s="13">
        <v>69000</v>
      </c>
      <c r="H429" t="s">
        <v>603</v>
      </c>
      <c r="I429" s="13">
        <v>13800</v>
      </c>
      <c r="J429" t="s">
        <v>878</v>
      </c>
      <c r="K429" t="s">
        <v>791</v>
      </c>
    </row>
    <row r="430" spans="1:11" x14ac:dyDescent="0.25">
      <c r="A430">
        <v>429</v>
      </c>
      <c r="B430" t="s">
        <v>834</v>
      </c>
      <c r="C430" t="s">
        <v>858</v>
      </c>
      <c r="D430">
        <v>9876543638</v>
      </c>
      <c r="E430">
        <v>30</v>
      </c>
      <c r="F430" t="s">
        <v>773</v>
      </c>
      <c r="G430" s="13">
        <v>72000</v>
      </c>
      <c r="H430" t="s">
        <v>383</v>
      </c>
      <c r="I430" s="13">
        <v>14400</v>
      </c>
      <c r="J430" t="s">
        <v>901</v>
      </c>
      <c r="K430" t="s">
        <v>787</v>
      </c>
    </row>
    <row r="431" spans="1:11" x14ac:dyDescent="0.25">
      <c r="A431">
        <v>430</v>
      </c>
      <c r="B431" t="s">
        <v>847</v>
      </c>
      <c r="C431" t="s">
        <v>805</v>
      </c>
      <c r="D431">
        <v>9876543639</v>
      </c>
      <c r="E431">
        <v>29</v>
      </c>
      <c r="F431" t="s">
        <v>773</v>
      </c>
      <c r="G431" s="13">
        <v>70000</v>
      </c>
      <c r="H431" t="s">
        <v>781</v>
      </c>
      <c r="I431" s="13">
        <v>14000</v>
      </c>
      <c r="J431" t="s">
        <v>831</v>
      </c>
      <c r="K431" t="s">
        <v>316</v>
      </c>
    </row>
  </sheetData>
  <conditionalFormatting sqref="I1:I1048576">
    <cfRule type="dataBar" priority="1">
      <dataBar>
        <cfvo type="min"/>
        <cfvo type="max"/>
        <color rgb="FFD6007B"/>
      </dataBar>
      <extLst>
        <ext xmlns:x14="http://schemas.microsoft.com/office/spreadsheetml/2009/9/main" uri="{B025F937-C7B1-47D3-B67F-A62EFF666E3E}">
          <x14:id>{B16A4C4B-B07B-4E84-8EBB-7F2ADD134D07}</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16A4C4B-B07B-4E84-8EBB-7F2ADD134D07}">
            <x14:dataBar minLength="0" maxLength="100" border="1" negativeBarBorderColorSameAsPositive="0">
              <x14:cfvo type="autoMin"/>
              <x14:cfvo type="autoMax"/>
              <x14:borderColor rgb="FFD6007B"/>
              <x14:negativeFillColor rgb="FFFF0000"/>
              <x14:negativeBorderColor rgb="FFFF0000"/>
              <x14:axisColor rgb="FF000000"/>
            </x14:dataBar>
          </x14:cfRule>
          <xm:sqref>I1:I1048576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8AF97-C963-4774-AC88-9021711D444D}">
  <dimension ref="A1:N69"/>
  <sheetViews>
    <sheetView workbookViewId="0">
      <selection activeCell="M6" sqref="M6"/>
    </sheetView>
  </sheetViews>
  <sheetFormatPr defaultRowHeight="15" x14ac:dyDescent="0.25"/>
  <cols>
    <col min="1" max="1" width="10.42578125" bestFit="1" customWidth="1"/>
    <col min="3" max="3" width="10.42578125" bestFit="1" customWidth="1"/>
    <col min="9" max="9" width="33.42578125" bestFit="1" customWidth="1"/>
    <col min="10" max="10" width="13.7109375" bestFit="1" customWidth="1"/>
  </cols>
  <sheetData>
    <row r="1" spans="1:14" x14ac:dyDescent="0.25">
      <c r="A1" s="7" t="s">
        <v>1</v>
      </c>
      <c r="C1" s="7" t="s">
        <v>1</v>
      </c>
      <c r="E1" s="2" t="s">
        <v>906</v>
      </c>
      <c r="F1" s="2" t="s">
        <v>16</v>
      </c>
      <c r="G1" s="2" t="s">
        <v>764</v>
      </c>
      <c r="I1" s="2" t="s">
        <v>927</v>
      </c>
      <c r="J1" t="str">
        <f>TRIM(I1)</f>
        <v>mohit</v>
      </c>
      <c r="K1" s="2" t="s">
        <v>931</v>
      </c>
      <c r="L1" s="2"/>
    </row>
    <row r="2" spans="1:14" x14ac:dyDescent="0.25">
      <c r="A2" s="11">
        <v>45746</v>
      </c>
      <c r="C2" s="11">
        <v>45746</v>
      </c>
      <c r="E2">
        <v>1</v>
      </c>
      <c r="F2" t="s">
        <v>907</v>
      </c>
      <c r="G2">
        <v>5</v>
      </c>
      <c r="I2" t="s">
        <v>928</v>
      </c>
      <c r="J2" t="str">
        <f t="shared" ref="J2:J3" si="0">TRIM(I2)</f>
        <v>mk mk mk</v>
      </c>
      <c r="K2" s="15">
        <v>89</v>
      </c>
      <c r="L2">
        <v>89</v>
      </c>
      <c r="M2" s="14"/>
      <c r="N2" t="str">
        <f>K2&amp;L2&amp;M2</f>
        <v>8989</v>
      </c>
    </row>
    <row r="3" spans="1:14" x14ac:dyDescent="0.25">
      <c r="A3" s="9">
        <v>45745</v>
      </c>
      <c r="C3" s="9">
        <v>45745</v>
      </c>
      <c r="E3">
        <v>2</v>
      </c>
      <c r="F3" t="s">
        <v>908</v>
      </c>
      <c r="G3">
        <v>10</v>
      </c>
      <c r="I3" t="s">
        <v>929</v>
      </c>
      <c r="J3" t="str">
        <f t="shared" si="0"/>
        <v>m jkhkj jkjk jkl</v>
      </c>
      <c r="K3" s="15">
        <v>988</v>
      </c>
      <c r="L3">
        <v>987</v>
      </c>
      <c r="M3" s="14"/>
      <c r="N3" t="str">
        <f t="shared" ref="N3:N6" si="1">K3&amp;L3&amp;M3</f>
        <v>988987</v>
      </c>
    </row>
    <row r="4" spans="1:14" x14ac:dyDescent="0.25">
      <c r="A4" s="11">
        <v>45744</v>
      </c>
      <c r="C4" s="11">
        <v>45744</v>
      </c>
      <c r="E4">
        <v>3</v>
      </c>
      <c r="F4" t="s">
        <v>909</v>
      </c>
      <c r="G4">
        <v>15</v>
      </c>
      <c r="K4" s="15">
        <v>79</v>
      </c>
      <c r="L4">
        <v>768</v>
      </c>
      <c r="M4" s="14"/>
      <c r="N4" t="str">
        <f t="shared" si="1"/>
        <v>79768</v>
      </c>
    </row>
    <row r="5" spans="1:14" x14ac:dyDescent="0.25">
      <c r="A5" s="9">
        <v>45743</v>
      </c>
      <c r="C5" s="9">
        <v>45743</v>
      </c>
      <c r="D5">
        <v>80</v>
      </c>
      <c r="E5">
        <v>4</v>
      </c>
      <c r="F5" t="s">
        <v>910</v>
      </c>
      <c r="G5">
        <v>20</v>
      </c>
      <c r="I5" t="s">
        <v>930</v>
      </c>
      <c r="J5" t="str">
        <f>TRIM(I5)</f>
        <v>1 2 3 4 5 6 7 8 9</v>
      </c>
      <c r="K5" s="15">
        <v>7876</v>
      </c>
      <c r="L5">
        <v>7678</v>
      </c>
      <c r="M5" s="14"/>
      <c r="N5" t="str">
        <f t="shared" si="1"/>
        <v>78767678</v>
      </c>
    </row>
    <row r="6" spans="1:14" x14ac:dyDescent="0.25">
      <c r="A6" s="11">
        <v>45742</v>
      </c>
      <c r="C6" s="11">
        <v>45742</v>
      </c>
      <c r="D6">
        <v>100</v>
      </c>
      <c r="E6">
        <v>5</v>
      </c>
      <c r="F6" t="s">
        <v>911</v>
      </c>
      <c r="G6">
        <v>25</v>
      </c>
      <c r="I6">
        <v>1212</v>
      </c>
      <c r="J6" t="str">
        <f>TRIM(I6)</f>
        <v>1212</v>
      </c>
      <c r="K6" s="15">
        <v>979</v>
      </c>
      <c r="L6">
        <v>7665</v>
      </c>
      <c r="M6" s="14"/>
      <c r="N6" t="str">
        <f t="shared" si="1"/>
        <v>9797665</v>
      </c>
    </row>
    <row r="7" spans="1:14" x14ac:dyDescent="0.25">
      <c r="A7" s="9">
        <v>45741</v>
      </c>
      <c r="C7" s="9">
        <v>45741</v>
      </c>
      <c r="E7">
        <v>6</v>
      </c>
      <c r="F7" t="s">
        <v>912</v>
      </c>
      <c r="G7">
        <v>30</v>
      </c>
      <c r="M7" s="14"/>
    </row>
    <row r="8" spans="1:14" x14ac:dyDescent="0.25">
      <c r="A8" s="11">
        <v>45740</v>
      </c>
      <c r="C8" s="11">
        <v>45740</v>
      </c>
      <c r="E8">
        <v>7</v>
      </c>
      <c r="F8" t="s">
        <v>913</v>
      </c>
      <c r="G8">
        <v>35</v>
      </c>
      <c r="M8" s="14"/>
    </row>
    <row r="9" spans="1:14" x14ac:dyDescent="0.25">
      <c r="A9" s="9">
        <v>45739</v>
      </c>
      <c r="C9" s="9">
        <v>45739</v>
      </c>
      <c r="E9">
        <v>8</v>
      </c>
      <c r="F9" t="s">
        <v>914</v>
      </c>
      <c r="G9">
        <v>40</v>
      </c>
      <c r="M9" s="14"/>
    </row>
    <row r="10" spans="1:14" x14ac:dyDescent="0.25">
      <c r="A10" s="11">
        <v>45738</v>
      </c>
      <c r="C10" s="11">
        <v>45738</v>
      </c>
      <c r="E10">
        <v>9</v>
      </c>
      <c r="F10" t="s">
        <v>915</v>
      </c>
      <c r="G10">
        <v>45</v>
      </c>
      <c r="M10" s="14"/>
    </row>
    <row r="11" spans="1:14" x14ac:dyDescent="0.25">
      <c r="A11" s="9">
        <v>45737</v>
      </c>
      <c r="C11" s="9">
        <v>45737</v>
      </c>
      <c r="E11">
        <v>10</v>
      </c>
      <c r="F11" t="s">
        <v>916</v>
      </c>
      <c r="G11">
        <v>50</v>
      </c>
      <c r="M11" s="14"/>
    </row>
    <row r="12" spans="1:14" x14ac:dyDescent="0.25">
      <c r="A12" s="11">
        <v>45736</v>
      </c>
      <c r="C12" s="11">
        <v>45736</v>
      </c>
      <c r="E12">
        <v>11</v>
      </c>
      <c r="F12" t="s">
        <v>917</v>
      </c>
      <c r="G12">
        <v>55</v>
      </c>
    </row>
    <row r="13" spans="1:14" x14ac:dyDescent="0.25">
      <c r="A13" s="9">
        <v>45735</v>
      </c>
      <c r="C13" s="9">
        <v>45735</v>
      </c>
      <c r="E13">
        <v>12</v>
      </c>
      <c r="F13" t="s">
        <v>918</v>
      </c>
      <c r="G13">
        <v>60</v>
      </c>
    </row>
    <row r="14" spans="1:14" x14ac:dyDescent="0.25">
      <c r="A14" s="11">
        <v>45734</v>
      </c>
      <c r="C14" s="11">
        <v>45734</v>
      </c>
      <c r="E14">
        <v>13</v>
      </c>
      <c r="F14" t="s">
        <v>919</v>
      </c>
      <c r="G14">
        <v>65</v>
      </c>
    </row>
    <row r="15" spans="1:14" x14ac:dyDescent="0.25">
      <c r="A15" s="9">
        <v>45733</v>
      </c>
      <c r="C15" s="9">
        <v>45733</v>
      </c>
      <c r="E15">
        <v>14</v>
      </c>
      <c r="F15" t="s">
        <v>920</v>
      </c>
      <c r="G15">
        <v>70</v>
      </c>
    </row>
    <row r="16" spans="1:14" x14ac:dyDescent="0.25">
      <c r="A16" s="11">
        <v>45732</v>
      </c>
      <c r="C16" s="11">
        <v>45732</v>
      </c>
      <c r="E16">
        <v>15</v>
      </c>
      <c r="F16" t="s">
        <v>921</v>
      </c>
      <c r="G16">
        <v>75</v>
      </c>
    </row>
    <row r="17" spans="1:7" x14ac:dyDescent="0.25">
      <c r="A17" s="9">
        <v>45731</v>
      </c>
      <c r="C17" s="9">
        <v>45731</v>
      </c>
      <c r="E17">
        <v>16</v>
      </c>
      <c r="F17" t="s">
        <v>922</v>
      </c>
      <c r="G17">
        <v>80</v>
      </c>
    </row>
    <row r="18" spans="1:7" x14ac:dyDescent="0.25">
      <c r="A18" s="11">
        <v>45730</v>
      </c>
      <c r="C18" s="11">
        <v>45730</v>
      </c>
      <c r="E18">
        <v>17</v>
      </c>
      <c r="F18" t="s">
        <v>923</v>
      </c>
      <c r="G18">
        <v>85</v>
      </c>
    </row>
    <row r="19" spans="1:7" x14ac:dyDescent="0.25">
      <c r="A19" s="9">
        <v>45729</v>
      </c>
      <c r="C19" s="9">
        <v>45729</v>
      </c>
      <c r="E19">
        <v>18</v>
      </c>
      <c r="F19" t="s">
        <v>924</v>
      </c>
      <c r="G19">
        <v>90</v>
      </c>
    </row>
    <row r="20" spans="1:7" x14ac:dyDescent="0.25">
      <c r="A20" s="11">
        <v>45728</v>
      </c>
      <c r="C20" s="11">
        <v>45728</v>
      </c>
      <c r="E20">
        <v>19</v>
      </c>
      <c r="F20" t="s">
        <v>925</v>
      </c>
      <c r="G20">
        <v>95</v>
      </c>
    </row>
    <row r="21" spans="1:7" x14ac:dyDescent="0.25">
      <c r="A21" s="9">
        <v>45727</v>
      </c>
      <c r="C21" s="9">
        <v>45727</v>
      </c>
      <c r="E21">
        <v>20</v>
      </c>
      <c r="F21" t="s">
        <v>926</v>
      </c>
      <c r="G21">
        <v>100</v>
      </c>
    </row>
    <row r="22" spans="1:7" x14ac:dyDescent="0.25">
      <c r="A22" s="11">
        <v>45726</v>
      </c>
      <c r="C22" s="11">
        <v>45726</v>
      </c>
      <c r="E22">
        <v>21</v>
      </c>
      <c r="F22" t="s">
        <v>926</v>
      </c>
      <c r="G22">
        <v>200</v>
      </c>
    </row>
    <row r="23" spans="1:7" x14ac:dyDescent="0.25">
      <c r="A23" s="9">
        <v>45725</v>
      </c>
    </row>
    <row r="24" spans="1:7" x14ac:dyDescent="0.25">
      <c r="A24" s="11">
        <v>45724</v>
      </c>
    </row>
    <row r="25" spans="1:7" x14ac:dyDescent="0.25">
      <c r="A25" s="9">
        <v>45723</v>
      </c>
    </row>
    <row r="26" spans="1:7" x14ac:dyDescent="0.25">
      <c r="A26" s="11">
        <v>45722</v>
      </c>
    </row>
    <row r="27" spans="1:7" x14ac:dyDescent="0.25">
      <c r="A27" s="9">
        <v>45721</v>
      </c>
    </row>
    <row r="28" spans="1:7" x14ac:dyDescent="0.25">
      <c r="A28" s="11">
        <v>45720</v>
      </c>
    </row>
    <row r="29" spans="1:7" x14ac:dyDescent="0.25">
      <c r="A29" s="9">
        <v>45719</v>
      </c>
    </row>
    <row r="30" spans="1:7" x14ac:dyDescent="0.25">
      <c r="A30" s="11">
        <v>45718</v>
      </c>
    </row>
    <row r="31" spans="1:7" x14ac:dyDescent="0.25">
      <c r="A31" s="9">
        <v>45717</v>
      </c>
    </row>
    <row r="32" spans="1:7" x14ac:dyDescent="0.25">
      <c r="A32" s="11">
        <v>45716</v>
      </c>
    </row>
    <row r="33" spans="1:1" x14ac:dyDescent="0.25">
      <c r="A33" s="9">
        <v>45715</v>
      </c>
    </row>
    <row r="34" spans="1:1" x14ac:dyDescent="0.25">
      <c r="A34" s="11">
        <v>45714</v>
      </c>
    </row>
    <row r="35" spans="1:1" x14ac:dyDescent="0.25">
      <c r="A35" s="9">
        <v>45713</v>
      </c>
    </row>
    <row r="36" spans="1:1" x14ac:dyDescent="0.25">
      <c r="A36" s="11">
        <v>45712</v>
      </c>
    </row>
    <row r="37" spans="1:1" x14ac:dyDescent="0.25">
      <c r="A37" s="9">
        <v>45711</v>
      </c>
    </row>
    <row r="38" spans="1:1" x14ac:dyDescent="0.25">
      <c r="A38" s="11">
        <v>45710</v>
      </c>
    </row>
    <row r="39" spans="1:1" x14ac:dyDescent="0.25">
      <c r="A39" s="9">
        <v>45709</v>
      </c>
    </row>
    <row r="40" spans="1:1" x14ac:dyDescent="0.25">
      <c r="A40" s="11">
        <v>45708</v>
      </c>
    </row>
    <row r="41" spans="1:1" x14ac:dyDescent="0.25">
      <c r="A41" s="9">
        <v>45707</v>
      </c>
    </row>
    <row r="42" spans="1:1" x14ac:dyDescent="0.25">
      <c r="A42" s="11">
        <v>45706</v>
      </c>
    </row>
    <row r="43" spans="1:1" x14ac:dyDescent="0.25">
      <c r="A43" s="9">
        <v>45705</v>
      </c>
    </row>
    <row r="44" spans="1:1" x14ac:dyDescent="0.25">
      <c r="A44" s="11">
        <v>45704</v>
      </c>
    </row>
    <row r="45" spans="1:1" x14ac:dyDescent="0.25">
      <c r="A45" s="9">
        <v>45703</v>
      </c>
    </row>
    <row r="46" spans="1:1" x14ac:dyDescent="0.25">
      <c r="A46" s="11">
        <v>45702</v>
      </c>
    </row>
    <row r="47" spans="1:1" x14ac:dyDescent="0.25">
      <c r="A47" s="9">
        <v>45701</v>
      </c>
    </row>
    <row r="48" spans="1:1" x14ac:dyDescent="0.25">
      <c r="A48" s="11">
        <v>45700</v>
      </c>
    </row>
    <row r="49" spans="1:1" x14ac:dyDescent="0.25">
      <c r="A49" s="9">
        <v>45699</v>
      </c>
    </row>
    <row r="50" spans="1:1" x14ac:dyDescent="0.25">
      <c r="A50" s="11">
        <v>45698</v>
      </c>
    </row>
    <row r="51" spans="1:1" x14ac:dyDescent="0.25">
      <c r="A51" s="11">
        <v>45698</v>
      </c>
    </row>
    <row r="52" spans="1:1" x14ac:dyDescent="0.25">
      <c r="A52" s="9">
        <v>45697</v>
      </c>
    </row>
    <row r="53" spans="1:1" x14ac:dyDescent="0.25">
      <c r="A53" s="9">
        <v>45697</v>
      </c>
    </row>
    <row r="54" spans="1:1" x14ac:dyDescent="0.25">
      <c r="A54" s="11">
        <v>45696</v>
      </c>
    </row>
    <row r="55" spans="1:1" x14ac:dyDescent="0.25">
      <c r="A55" s="11">
        <v>45696</v>
      </c>
    </row>
    <row r="56" spans="1:1" x14ac:dyDescent="0.25">
      <c r="A56" s="9">
        <v>45695</v>
      </c>
    </row>
    <row r="57" spans="1:1" x14ac:dyDescent="0.25">
      <c r="A57" s="9">
        <v>45695</v>
      </c>
    </row>
    <row r="58" spans="1:1" x14ac:dyDescent="0.25">
      <c r="A58" s="11">
        <v>45694</v>
      </c>
    </row>
    <row r="59" spans="1:1" x14ac:dyDescent="0.25">
      <c r="A59" s="11">
        <v>45694</v>
      </c>
    </row>
    <row r="60" spans="1:1" x14ac:dyDescent="0.25">
      <c r="A60" s="9">
        <v>45693</v>
      </c>
    </row>
    <row r="61" spans="1:1" x14ac:dyDescent="0.25">
      <c r="A61" s="9">
        <v>45693</v>
      </c>
    </row>
    <row r="62" spans="1:1" x14ac:dyDescent="0.25">
      <c r="A62" s="11">
        <v>45692</v>
      </c>
    </row>
    <row r="63" spans="1:1" x14ac:dyDescent="0.25">
      <c r="A63" s="11">
        <v>45692</v>
      </c>
    </row>
    <row r="64" spans="1:1" x14ac:dyDescent="0.25">
      <c r="A64" s="9">
        <v>45691</v>
      </c>
    </row>
    <row r="65" spans="1:1" x14ac:dyDescent="0.25">
      <c r="A65" s="9">
        <v>45691</v>
      </c>
    </row>
    <row r="66" spans="1:1" x14ac:dyDescent="0.25">
      <c r="A66" s="11">
        <v>45690</v>
      </c>
    </row>
    <row r="67" spans="1:1" x14ac:dyDescent="0.25">
      <c r="A67" s="11">
        <v>45690</v>
      </c>
    </row>
    <row r="68" spans="1:1" x14ac:dyDescent="0.25">
      <c r="A68" s="9">
        <v>45689</v>
      </c>
    </row>
    <row r="69" spans="1:1" x14ac:dyDescent="0.25">
      <c r="A69" s="9">
        <v>45689</v>
      </c>
    </row>
  </sheetData>
  <sortState ref="A2:A69">
    <sortCondition descending="1" ref="A16"/>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84BA-C5E7-4C53-992E-4CD2D1A315DA}">
  <dimension ref="A1:O15"/>
  <sheetViews>
    <sheetView topLeftCell="C1" workbookViewId="0">
      <selection activeCell="N3" sqref="N3"/>
    </sheetView>
  </sheetViews>
  <sheetFormatPr defaultRowHeight="15" x14ac:dyDescent="0.25"/>
  <cols>
    <col min="1" max="1" width="8" bestFit="1" customWidth="1"/>
    <col min="2" max="2" width="13.140625" bestFit="1" customWidth="1"/>
    <col min="3" max="3" width="12.5703125" bestFit="1" customWidth="1"/>
    <col min="4" max="4" width="20.42578125" bestFit="1" customWidth="1"/>
    <col min="5" max="5" width="19.85546875" bestFit="1" customWidth="1"/>
    <col min="6" max="6" width="23.5703125" bestFit="1" customWidth="1"/>
    <col min="7" max="7" width="20" bestFit="1" customWidth="1"/>
    <col min="14" max="14" width="10.28515625" bestFit="1" customWidth="1"/>
    <col min="15" max="15" width="20.85546875" bestFit="1" customWidth="1"/>
  </cols>
  <sheetData>
    <row r="1" spans="1:15" ht="18.75" x14ac:dyDescent="0.3">
      <c r="A1" s="16" t="s">
        <v>932</v>
      </c>
      <c r="B1" s="16" t="s">
        <v>933</v>
      </c>
      <c r="C1" s="16" t="s">
        <v>934</v>
      </c>
      <c r="D1" s="16" t="s">
        <v>935</v>
      </c>
      <c r="E1" s="16" t="s">
        <v>936</v>
      </c>
      <c r="F1" s="16" t="s">
        <v>937</v>
      </c>
      <c r="G1" s="16" t="s">
        <v>938</v>
      </c>
      <c r="H1" s="16" t="s">
        <v>939</v>
      </c>
      <c r="I1" s="16" t="s">
        <v>940</v>
      </c>
      <c r="J1" s="16" t="s">
        <v>941</v>
      </c>
      <c r="K1" s="16" t="s">
        <v>942</v>
      </c>
      <c r="L1" s="16" t="s">
        <v>970</v>
      </c>
      <c r="M1" s="16" t="s">
        <v>971</v>
      </c>
      <c r="N1" s="16" t="s">
        <v>972</v>
      </c>
      <c r="O1" s="16" t="s">
        <v>973</v>
      </c>
    </row>
    <row r="2" spans="1:15" x14ac:dyDescent="0.25">
      <c r="A2" t="s">
        <v>943</v>
      </c>
      <c r="B2" t="s">
        <v>945</v>
      </c>
      <c r="C2" t="s">
        <v>969</v>
      </c>
      <c r="D2" t="str">
        <f>CONCATENATE(A2," ",B2," ",C2)</f>
        <v>MR. Raj Lu</v>
      </c>
      <c r="E2" t="str">
        <f>LOWER(D2)</f>
        <v>mr. raj lu</v>
      </c>
      <c r="F2" t="str">
        <f>UPPER(B2)</f>
        <v>RAJ</v>
      </c>
      <c r="G2" t="str">
        <f>PROPER(F2)</f>
        <v>Raj</v>
      </c>
      <c r="H2">
        <f>LEN(G2)</f>
        <v>3</v>
      </c>
      <c r="I2" t="str">
        <f>LEFT(F2,3)</f>
        <v>RAJ</v>
      </c>
      <c r="J2" t="str">
        <f>RIGHT(G2,3)</f>
        <v>Raj</v>
      </c>
      <c r="K2" t="str">
        <f>MID(E2,2,3)</f>
        <v xml:space="preserve">r. </v>
      </c>
      <c r="L2">
        <f>FIND("a",G2)</f>
        <v>2</v>
      </c>
      <c r="M2">
        <f>SEARCH("a",F2)</f>
        <v>2</v>
      </c>
      <c r="N2" t="str">
        <f>REPLACE(J2,2,1,"i")</f>
        <v>Rij</v>
      </c>
      <c r="O2" t="str">
        <f>SUBSTITUTE(D2,"a","o")</f>
        <v>MR. Roj Lu</v>
      </c>
    </row>
    <row r="3" spans="1:15" x14ac:dyDescent="0.25">
      <c r="A3" t="s">
        <v>943</v>
      </c>
      <c r="B3" t="s">
        <v>947</v>
      </c>
      <c r="C3" t="s">
        <v>968</v>
      </c>
      <c r="D3" t="str">
        <f t="shared" ref="D3:D15" si="0">CONCATENATE(A3," ",B3," ",C3)</f>
        <v>MR. Rahul Verhoff</v>
      </c>
      <c r="E3" t="str">
        <f t="shared" ref="E3:E15" si="1">LOWER(D3)</f>
        <v>mr. rahul verhoff</v>
      </c>
      <c r="F3" t="str">
        <f t="shared" ref="F3:F15" si="2">UPPER(B3)</f>
        <v>RAHUL</v>
      </c>
      <c r="G3" t="str">
        <f t="shared" ref="G3:G15" si="3">PROPER(F3)</f>
        <v>Rahul</v>
      </c>
      <c r="H3">
        <f t="shared" ref="H3:H15" si="4">LEN(G3)</f>
        <v>5</v>
      </c>
      <c r="I3" t="str">
        <f t="shared" ref="I3:I15" si="5">LEFT(F3,3)</f>
        <v>RAH</v>
      </c>
      <c r="J3" t="str">
        <f t="shared" ref="J3:J15" si="6">RIGHT(G3,3)</f>
        <v>hul</v>
      </c>
      <c r="K3" t="str">
        <f t="shared" ref="K3:K15" si="7">MID(E3,2,3)</f>
        <v xml:space="preserve">r. </v>
      </c>
      <c r="L3">
        <f t="shared" ref="L3:L15" si="8">FIND("a",G3)</f>
        <v>2</v>
      </c>
      <c r="M3">
        <f t="shared" ref="M3:M15" si="9">SEARCH("a",F3)</f>
        <v>2</v>
      </c>
      <c r="N3" t="str">
        <f t="shared" ref="N3:N15" si="10">REPLACE(J3,2,1,"i")</f>
        <v>hil</v>
      </c>
      <c r="O3" t="str">
        <f t="shared" ref="O3:O15" si="11">SUBSTITUTE(D3,"a","o")</f>
        <v>MR. Rohul Verhoff</v>
      </c>
    </row>
    <row r="4" spans="1:15" x14ac:dyDescent="0.25">
      <c r="A4" t="s">
        <v>943</v>
      </c>
      <c r="B4" t="s">
        <v>948</v>
      </c>
      <c r="C4" t="s">
        <v>805</v>
      </c>
      <c r="D4" t="str">
        <f t="shared" si="0"/>
        <v>MR. Yesh Walker</v>
      </c>
      <c r="E4" t="str">
        <f t="shared" si="1"/>
        <v>mr. yesh walker</v>
      </c>
      <c r="F4" t="str">
        <f t="shared" si="2"/>
        <v>YESH</v>
      </c>
      <c r="G4" t="str">
        <f t="shared" si="3"/>
        <v>Yesh</v>
      </c>
      <c r="H4">
        <f t="shared" si="4"/>
        <v>4</v>
      </c>
      <c r="I4" t="str">
        <f t="shared" si="5"/>
        <v>YES</v>
      </c>
      <c r="J4" t="str">
        <f t="shared" si="6"/>
        <v>esh</v>
      </c>
      <c r="K4" t="str">
        <f t="shared" si="7"/>
        <v xml:space="preserve">r. </v>
      </c>
      <c r="L4" t="e">
        <f t="shared" si="8"/>
        <v>#VALUE!</v>
      </c>
      <c r="M4" t="e">
        <f t="shared" si="9"/>
        <v>#VALUE!</v>
      </c>
      <c r="N4" t="str">
        <f t="shared" si="10"/>
        <v>eih</v>
      </c>
      <c r="O4" t="str">
        <f t="shared" si="11"/>
        <v>MR. Yesh Wolker</v>
      </c>
    </row>
    <row r="5" spans="1:15" x14ac:dyDescent="0.25">
      <c r="A5" t="s">
        <v>944</v>
      </c>
      <c r="B5" t="s">
        <v>946</v>
      </c>
      <c r="C5" t="s">
        <v>967</v>
      </c>
      <c r="D5" t="str">
        <f t="shared" si="0"/>
        <v>MRS. Rajni Rai</v>
      </c>
      <c r="E5" t="str">
        <f t="shared" si="1"/>
        <v>mrs. rajni rai</v>
      </c>
      <c r="F5" t="str">
        <f t="shared" si="2"/>
        <v>RAJNI</v>
      </c>
      <c r="G5" t="str">
        <f t="shared" si="3"/>
        <v>Rajni</v>
      </c>
      <c r="H5">
        <f t="shared" si="4"/>
        <v>5</v>
      </c>
      <c r="I5" t="str">
        <f t="shared" si="5"/>
        <v>RAJ</v>
      </c>
      <c r="J5" t="str">
        <f t="shared" si="6"/>
        <v>jni</v>
      </c>
      <c r="K5" t="str">
        <f t="shared" si="7"/>
        <v>rs.</v>
      </c>
      <c r="L5">
        <f t="shared" si="8"/>
        <v>2</v>
      </c>
      <c r="M5">
        <f t="shared" si="9"/>
        <v>2</v>
      </c>
      <c r="N5" t="str">
        <f t="shared" si="10"/>
        <v>jii</v>
      </c>
      <c r="O5" t="str">
        <f t="shared" si="11"/>
        <v>MRS. Rojni Roi</v>
      </c>
    </row>
    <row r="6" spans="1:15" x14ac:dyDescent="0.25">
      <c r="A6" t="s">
        <v>943</v>
      </c>
      <c r="B6" t="s">
        <v>949</v>
      </c>
      <c r="C6" t="s">
        <v>966</v>
      </c>
      <c r="D6" t="str">
        <f t="shared" si="0"/>
        <v>MR. Arman Khan</v>
      </c>
      <c r="E6" t="str">
        <f t="shared" si="1"/>
        <v>mr. arman khan</v>
      </c>
      <c r="F6" t="str">
        <f t="shared" si="2"/>
        <v>ARMAN</v>
      </c>
      <c r="G6" t="str">
        <f t="shared" si="3"/>
        <v>Arman</v>
      </c>
      <c r="H6">
        <f t="shared" si="4"/>
        <v>5</v>
      </c>
      <c r="I6" t="str">
        <f t="shared" si="5"/>
        <v>ARM</v>
      </c>
      <c r="J6" t="str">
        <f t="shared" si="6"/>
        <v>man</v>
      </c>
      <c r="K6" t="str">
        <f t="shared" si="7"/>
        <v xml:space="preserve">r. </v>
      </c>
      <c r="L6">
        <f t="shared" si="8"/>
        <v>4</v>
      </c>
      <c r="M6">
        <f t="shared" si="9"/>
        <v>1</v>
      </c>
      <c r="N6" t="str">
        <f t="shared" si="10"/>
        <v>min</v>
      </c>
      <c r="O6" t="str">
        <f t="shared" si="11"/>
        <v>MR. Armon Khon</v>
      </c>
    </row>
    <row r="7" spans="1:15" x14ac:dyDescent="0.25">
      <c r="A7" t="s">
        <v>944</v>
      </c>
      <c r="B7" t="s">
        <v>950</v>
      </c>
      <c r="C7" t="s">
        <v>965</v>
      </c>
      <c r="D7" t="str">
        <f t="shared" si="0"/>
        <v>MRS. Dolly Zhu</v>
      </c>
      <c r="E7" t="str">
        <f t="shared" si="1"/>
        <v>mrs. dolly zhu</v>
      </c>
      <c r="F7" t="str">
        <f t="shared" si="2"/>
        <v>DOLLY</v>
      </c>
      <c r="G7" t="str">
        <f t="shared" si="3"/>
        <v>Dolly</v>
      </c>
      <c r="H7">
        <f t="shared" si="4"/>
        <v>5</v>
      </c>
      <c r="I7" t="str">
        <f t="shared" si="5"/>
        <v>DOL</v>
      </c>
      <c r="J7" t="str">
        <f t="shared" si="6"/>
        <v>lly</v>
      </c>
      <c r="K7" t="str">
        <f t="shared" si="7"/>
        <v>rs.</v>
      </c>
      <c r="L7" t="e">
        <f t="shared" si="8"/>
        <v>#VALUE!</v>
      </c>
      <c r="M7" t="e">
        <f t="shared" si="9"/>
        <v>#VALUE!</v>
      </c>
      <c r="N7" t="str">
        <f t="shared" si="10"/>
        <v>liy</v>
      </c>
      <c r="O7" t="str">
        <f t="shared" si="11"/>
        <v>MRS. Dolly Zhu</v>
      </c>
    </row>
    <row r="8" spans="1:15" x14ac:dyDescent="0.25">
      <c r="A8" t="s">
        <v>944</v>
      </c>
      <c r="B8" t="s">
        <v>951</v>
      </c>
      <c r="C8" t="s">
        <v>964</v>
      </c>
      <c r="D8" t="str">
        <f t="shared" si="0"/>
        <v>MRS. Manu Torres</v>
      </c>
      <c r="E8" t="str">
        <f t="shared" si="1"/>
        <v>mrs. manu torres</v>
      </c>
      <c r="F8" t="str">
        <f t="shared" si="2"/>
        <v>MANU</v>
      </c>
      <c r="G8" t="str">
        <f t="shared" si="3"/>
        <v>Manu</v>
      </c>
      <c r="H8">
        <f t="shared" si="4"/>
        <v>4</v>
      </c>
      <c r="I8" t="str">
        <f t="shared" si="5"/>
        <v>MAN</v>
      </c>
      <c r="J8" t="str">
        <f t="shared" si="6"/>
        <v>anu</v>
      </c>
      <c r="K8" t="str">
        <f t="shared" si="7"/>
        <v>rs.</v>
      </c>
      <c r="L8">
        <f t="shared" si="8"/>
        <v>2</v>
      </c>
      <c r="M8">
        <f t="shared" si="9"/>
        <v>2</v>
      </c>
      <c r="N8" t="str">
        <f t="shared" si="10"/>
        <v>aiu</v>
      </c>
      <c r="O8" t="str">
        <f t="shared" si="11"/>
        <v>MRS. Monu Torres</v>
      </c>
    </row>
    <row r="9" spans="1:15" x14ac:dyDescent="0.25">
      <c r="A9" t="s">
        <v>944</v>
      </c>
      <c r="B9" t="s">
        <v>952</v>
      </c>
      <c r="C9" t="s">
        <v>27</v>
      </c>
      <c r="D9" t="str">
        <f t="shared" si="0"/>
        <v>MRS. Pinki kumari</v>
      </c>
      <c r="E9" t="str">
        <f t="shared" si="1"/>
        <v>mrs. pinki kumari</v>
      </c>
      <c r="F9" t="str">
        <f t="shared" si="2"/>
        <v>PINKI</v>
      </c>
      <c r="G9" t="str">
        <f t="shared" si="3"/>
        <v>Pinki</v>
      </c>
      <c r="H9">
        <f t="shared" si="4"/>
        <v>5</v>
      </c>
      <c r="I9" t="str">
        <f t="shared" si="5"/>
        <v>PIN</v>
      </c>
      <c r="J9" t="str">
        <f t="shared" si="6"/>
        <v>nki</v>
      </c>
      <c r="K9" t="str">
        <f t="shared" si="7"/>
        <v>rs.</v>
      </c>
      <c r="L9" t="e">
        <f t="shared" si="8"/>
        <v>#VALUE!</v>
      </c>
      <c r="M9" t="e">
        <f t="shared" si="9"/>
        <v>#VALUE!</v>
      </c>
      <c r="N9" t="str">
        <f t="shared" si="10"/>
        <v>nii</v>
      </c>
      <c r="O9" t="str">
        <f t="shared" si="11"/>
        <v>MRS. Pinki kumori</v>
      </c>
    </row>
    <row r="10" spans="1:15" x14ac:dyDescent="0.25">
      <c r="A10" t="s">
        <v>943</v>
      </c>
      <c r="B10" t="s">
        <v>953</v>
      </c>
      <c r="C10" t="s">
        <v>963</v>
      </c>
      <c r="D10" t="str">
        <f t="shared" si="0"/>
        <v>MR. Sanju Mehta</v>
      </c>
      <c r="E10" t="str">
        <f t="shared" si="1"/>
        <v>mr. sanju mehta</v>
      </c>
      <c r="F10" t="str">
        <f t="shared" si="2"/>
        <v>SANJU</v>
      </c>
      <c r="G10" t="str">
        <f t="shared" si="3"/>
        <v>Sanju</v>
      </c>
      <c r="H10">
        <f t="shared" si="4"/>
        <v>5</v>
      </c>
      <c r="I10" t="str">
        <f t="shared" si="5"/>
        <v>SAN</v>
      </c>
      <c r="J10" t="str">
        <f t="shared" si="6"/>
        <v>nju</v>
      </c>
      <c r="K10" t="str">
        <f t="shared" si="7"/>
        <v xml:space="preserve">r. </v>
      </c>
      <c r="L10">
        <f t="shared" si="8"/>
        <v>2</v>
      </c>
      <c r="M10">
        <f t="shared" si="9"/>
        <v>2</v>
      </c>
      <c r="N10" t="str">
        <f t="shared" si="10"/>
        <v>niu</v>
      </c>
      <c r="O10" t="str">
        <f t="shared" si="11"/>
        <v>MR. Sonju Mehto</v>
      </c>
    </row>
    <row r="11" spans="1:15" x14ac:dyDescent="0.25">
      <c r="A11" t="s">
        <v>943</v>
      </c>
      <c r="B11" t="s">
        <v>954</v>
      </c>
      <c r="C11" t="s">
        <v>962</v>
      </c>
      <c r="D11" t="str">
        <f t="shared" si="0"/>
        <v>MR. Sumit Kumar</v>
      </c>
      <c r="E11" t="str">
        <f t="shared" si="1"/>
        <v>mr. sumit kumar</v>
      </c>
      <c r="F11" t="str">
        <f t="shared" si="2"/>
        <v>SUMIT</v>
      </c>
      <c r="G11" t="str">
        <f t="shared" si="3"/>
        <v>Sumit</v>
      </c>
      <c r="H11">
        <f t="shared" si="4"/>
        <v>5</v>
      </c>
      <c r="I11" t="str">
        <f t="shared" si="5"/>
        <v>SUM</v>
      </c>
      <c r="J11" t="str">
        <f t="shared" si="6"/>
        <v>mit</v>
      </c>
      <c r="K11" t="str">
        <f t="shared" si="7"/>
        <v xml:space="preserve">r. </v>
      </c>
      <c r="L11" t="e">
        <f t="shared" si="8"/>
        <v>#VALUE!</v>
      </c>
      <c r="M11" t="e">
        <f t="shared" si="9"/>
        <v>#VALUE!</v>
      </c>
      <c r="N11" t="str">
        <f t="shared" si="10"/>
        <v>mit</v>
      </c>
      <c r="O11" t="str">
        <f t="shared" si="11"/>
        <v>MR. Sumit Kumor</v>
      </c>
    </row>
    <row r="12" spans="1:15" x14ac:dyDescent="0.25">
      <c r="A12" t="s">
        <v>943</v>
      </c>
      <c r="B12" t="s">
        <v>955</v>
      </c>
      <c r="C12" t="s">
        <v>961</v>
      </c>
      <c r="D12" t="str">
        <f t="shared" si="0"/>
        <v>MR. Prince Ruiz</v>
      </c>
      <c r="E12" t="str">
        <f t="shared" si="1"/>
        <v>mr. prince ruiz</v>
      </c>
      <c r="F12" t="str">
        <f t="shared" si="2"/>
        <v>PRINCE</v>
      </c>
      <c r="G12" t="str">
        <f t="shared" si="3"/>
        <v>Prince</v>
      </c>
      <c r="H12">
        <f t="shared" si="4"/>
        <v>6</v>
      </c>
      <c r="I12" t="str">
        <f t="shared" si="5"/>
        <v>PRI</v>
      </c>
      <c r="J12" t="str">
        <f t="shared" si="6"/>
        <v>nce</v>
      </c>
      <c r="K12" t="str">
        <f t="shared" si="7"/>
        <v xml:space="preserve">r. </v>
      </c>
      <c r="L12" t="e">
        <f t="shared" si="8"/>
        <v>#VALUE!</v>
      </c>
      <c r="M12" t="e">
        <f t="shared" si="9"/>
        <v>#VALUE!</v>
      </c>
      <c r="N12" t="str">
        <f t="shared" si="10"/>
        <v>nie</v>
      </c>
      <c r="O12" t="str">
        <f t="shared" si="11"/>
        <v>MR. Prince Ruiz</v>
      </c>
    </row>
    <row r="13" spans="1:15" x14ac:dyDescent="0.25">
      <c r="A13" t="s">
        <v>943</v>
      </c>
      <c r="B13" t="s">
        <v>956</v>
      </c>
      <c r="C13" t="s">
        <v>960</v>
      </c>
      <c r="D13" t="str">
        <f t="shared" si="0"/>
        <v>MR. Krishna Bhardwaj</v>
      </c>
      <c r="E13" t="str">
        <f t="shared" si="1"/>
        <v>mr. krishna bhardwaj</v>
      </c>
      <c r="F13" t="str">
        <f t="shared" si="2"/>
        <v>KRISHNA</v>
      </c>
      <c r="G13" t="str">
        <f t="shared" si="3"/>
        <v>Krishna</v>
      </c>
      <c r="H13">
        <f t="shared" si="4"/>
        <v>7</v>
      </c>
      <c r="I13" t="str">
        <f t="shared" si="5"/>
        <v>KRI</v>
      </c>
      <c r="J13" t="str">
        <f t="shared" si="6"/>
        <v>hna</v>
      </c>
      <c r="K13" t="str">
        <f t="shared" si="7"/>
        <v xml:space="preserve">r. </v>
      </c>
      <c r="L13">
        <f t="shared" si="8"/>
        <v>7</v>
      </c>
      <c r="M13">
        <f t="shared" si="9"/>
        <v>7</v>
      </c>
      <c r="N13" t="str">
        <f t="shared" si="10"/>
        <v>hia</v>
      </c>
      <c r="O13" t="str">
        <f t="shared" si="11"/>
        <v>MR. Krishno Bhordwoj</v>
      </c>
    </row>
    <row r="14" spans="1:15" x14ac:dyDescent="0.25">
      <c r="A14" t="s">
        <v>944</v>
      </c>
      <c r="B14" t="s">
        <v>957</v>
      </c>
      <c r="C14" t="s">
        <v>960</v>
      </c>
      <c r="D14" t="str">
        <f t="shared" si="0"/>
        <v>MRS. Anjali Bhardwaj</v>
      </c>
      <c r="E14" t="str">
        <f t="shared" si="1"/>
        <v>mrs. anjali bhardwaj</v>
      </c>
      <c r="F14" t="str">
        <f t="shared" si="2"/>
        <v>ANJALI</v>
      </c>
      <c r="G14" t="str">
        <f t="shared" si="3"/>
        <v>Anjali</v>
      </c>
      <c r="H14">
        <f t="shared" si="4"/>
        <v>6</v>
      </c>
      <c r="I14" t="str">
        <f t="shared" si="5"/>
        <v>ANJ</v>
      </c>
      <c r="J14" t="str">
        <f t="shared" si="6"/>
        <v>ali</v>
      </c>
      <c r="K14" t="str">
        <f t="shared" si="7"/>
        <v>rs.</v>
      </c>
      <c r="L14">
        <f t="shared" si="8"/>
        <v>4</v>
      </c>
      <c r="M14">
        <f t="shared" si="9"/>
        <v>1</v>
      </c>
      <c r="N14" t="str">
        <f t="shared" si="10"/>
        <v>aii</v>
      </c>
      <c r="O14" t="str">
        <f t="shared" si="11"/>
        <v>MRS. Anjoli Bhordwoj</v>
      </c>
    </row>
    <row r="15" spans="1:15" x14ac:dyDescent="0.25">
      <c r="A15" t="s">
        <v>943</v>
      </c>
      <c r="B15" t="s">
        <v>958</v>
      </c>
      <c r="C15" t="s">
        <v>959</v>
      </c>
      <c r="D15" t="str">
        <f t="shared" si="0"/>
        <v>MR. Golu Yang</v>
      </c>
      <c r="E15" t="str">
        <f t="shared" si="1"/>
        <v>mr. golu yang</v>
      </c>
      <c r="F15" t="str">
        <f t="shared" si="2"/>
        <v>GOLU</v>
      </c>
      <c r="G15" t="str">
        <f t="shared" si="3"/>
        <v>Golu</v>
      </c>
      <c r="H15">
        <f t="shared" si="4"/>
        <v>4</v>
      </c>
      <c r="I15" t="str">
        <f t="shared" si="5"/>
        <v>GOL</v>
      </c>
      <c r="J15" t="str">
        <f t="shared" si="6"/>
        <v>olu</v>
      </c>
      <c r="K15" t="str">
        <f t="shared" si="7"/>
        <v xml:space="preserve">r. </v>
      </c>
      <c r="L15" t="e">
        <f t="shared" si="8"/>
        <v>#VALUE!</v>
      </c>
      <c r="M15" t="e">
        <f t="shared" si="9"/>
        <v>#VALUE!</v>
      </c>
      <c r="N15" t="str">
        <f t="shared" si="10"/>
        <v>oiu</v>
      </c>
      <c r="O15" t="str">
        <f t="shared" si="11"/>
        <v>MR. Golu Yong</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x 5 B F 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D H k E 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5 B F W t T 2 w o 9 V A Q A A u A I A A B M A H A B G b 3 J t d W x h c y 9 T Z W N 0 a W 9 u M S 5 t I K I Y A C i g F A A A A A A A A A A A A A A A A A A A A A A A A A A A A H W S S W v D M B C F 7 w b / B 6 F c H P C W p W v w K T 0 U C m 0 h g R 5 C C G N 7 G g t k 2 Z X k u i b k v 9 d L 3 S Q Q 6 y L x z f D e S E 8 K I 8 0 y Q V b d P l m Y h m m o B C T G Z E T X E H I k P i U B 4 a h N g 9 R r l R U y w p p 8 Y O i + w x 6 t 5 r D M h E a h l U U T r X P 1 6 H l l W b o s 5 3 r q u 1 G W e g J L 5 c 0 e 7 m d e D Z 2 p P 5 0 7 O Y c K p Q N F a + 1 w p r Q D Q m S F i D C m 4 7 H d G T 6 B B r / 2 6 4 w P / n H T k O 1 f d U S X C Y h 9 P e 6 6 y r G Z t B 3 a X U s Q 6 j O T 6 T L j R S q a o r J a K f t w o B 2 c U J v o u k A 0 / u i j T X o + H e C z A T 4 f 4 D c D / H a A 3 1 3 w 4 9 g 0 m L h 6 y / O U F H C Q 1 d W E 3 u I w c p s 7 d 8 S i s R J B W q k v X h t t n h l K k F H C I u C v 8 M 3 2 0 M Q Q a F n g t n / 7 G N N s 1 y i E o P C U w e Y V U g x o U 6 X 2 C x N x Q P s m u r 3 M p x t v 1 / 2 k 4 F K w 1 + l 6 e q W 2 9 V / m 9 A b n S o t f U E s B A i 0 A F A A C A A g A x 5 B F W i W r A q e m A A A A 9 w A A A B I A A A A A A A A A A A A A A A A A A A A A A E N v b m Z p Z y 9 Q Y W N r Y W d l L n h t b F B L A Q I t A B Q A A g A I A M e Q R V o P y u m r p A A A A O k A A A A T A A A A A A A A A A A A A A A A A P I A A A B b Q 2 9 u d G V u d F 9 U e X B l c 1 0 u e G 1 s U E s B A i 0 A F A A C A A g A x 5 B F W t T 2 w o 9 V A Q A A u A I A A B M A A A A A A A A A A A A A A A A A 4 w 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x g A A A A A A A B x 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N S 0 w M i 0 w N V Q w N z o z M z o x N y 4 2 M D Y 5 O T E 1 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g M C 9 D a G F u Z 2 V k I F R 5 c G U u e 0 N v b H V t b j E s M H 0 m c X V v d D s s J n F 1 b 3 Q 7 U 2 V j d G l v b j E v V G F i b G U g M C 9 D a G F u Z 2 V k I F R 5 c G U u e 0 N v b H V t b j I s M X 0 m c X V v d D s s J n F 1 b 3 Q 7 U 2 V j d G l v b j E v V G F i b G U g M C 9 D a G F u Z 2 V k I F R 5 c G U u e 0 N v b H V t b j M s M n 0 m c X V v d D s s J n F 1 b 3 Q 7 U 2 V j d G l v b j E v V G F i b G U g M C 9 D a G F u Z 2 V k I F R 5 c G U u e 0 N v b H V t b j Q s M 3 0 m c X V v d D s s J n F 1 b 3 Q 7 U 2 V j d G l v b j E v V G F i b G U g M C 9 D a G F u Z 2 V k I F R 5 c G U u e 0 N v b H V t b j U s N H 0 m c X V v d D s s J n F 1 b 3 Q 7 U 2 V j d G l v b j E v V G F i b G U g M C 9 D a G F u Z 2 V k I F R 5 c G U u e 0 N v b H V t b j Y s N X 0 m c X V v d D s s J n F 1 b 3 Q 7 U 2 V j d G l v b j E v V G F i b G U g M C 9 D a G F u Z 2 V k I F R 5 c G U u e 0 N v b H V t b j c s N n 0 m c X V v d D t d L C Z x d W 9 0 O 0 N v b H V t b k N v d W 5 0 J n F 1 b 3 Q 7 O j c s J n F 1 b 3 Q 7 S 2 V 5 Q 2 9 s d W 1 u T m F t Z X M m c X V v d D s 6 W 1 0 s J n F 1 b 3 Q 7 Q 2 9 s d W 1 u S W R l b n R p d G l l c y Z x d W 9 0 O z p b J n F 1 b 3 Q 7 U 2 V j d G l v b j E v V G F i b G U g M C 9 D a G F u Z 2 V k I F R 5 c G U u e 0 N v b H V t b j E s M H 0 m c X V v d D s s J n F 1 b 3 Q 7 U 2 V j d G l v b j E v V G F i b G U g M C 9 D a G F u Z 2 V k I F R 5 c G U u e 0 N v b H V t b j I s M X 0 m c X V v d D s s J n F 1 b 3 Q 7 U 2 V j d G l v b j E v V G F i b G U g M C 9 D a G F u Z 2 V k I F R 5 c G U u e 0 N v b H V t b j M s M n 0 m c X V v d D s s J n F 1 b 3 Q 7 U 2 V j d G l v b j E v V G F i b G U g M C 9 D a G F u Z 2 V k I F R 5 c G U u e 0 N v b H V t b j Q s M 3 0 m c X V v d D s s J n F 1 b 3 Q 7 U 2 V j d G l v b j E v V G F i b G U g M C 9 D a G F u Z 2 V k I F R 5 c G U u e 0 N v b H V t b j U s N H 0 m c X V v d D s s J n F 1 b 3 Q 7 U 2 V j d G l v b j E v V G F i b G U g M C 9 D a G F u Z 2 V k I F R 5 c G U u e 0 N v b H V t b j Y s N X 0 m c X V v d D s s J n F 1 b 3 Q 7 U 2 V j d G l v b j E v V G F i b G U g M C 9 D a G F u Z 2 V k I F R 5 c G U u e 0 N v b H V t b j c s N 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z Y W x h 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Y W x h c n k i I C 8 + P E V u d H J 5 I F R 5 c G U 9 I k Z p b G x l Z E N v b X B s Z X R l U m V z d W x 0 V G 9 X b 3 J r c 2 h l Z X Q i I F Z h b H V l P S J s M S I g L z 4 8 R W 5 0 c n k g V H l w Z T 0 i Q W R k Z W R U b 0 R h d G F N b 2 R l b C I g V m F s d W U 9 I m w w I i A v P j x F b n R y e S B U e X B l P S J G a W x s Q 2 9 1 b n Q i I F Z h b H V l P S J s N D M w I i A v P j x F b n R y e S B U e X B l P S J G a W x s R X J y b 3 J D b 2 R l I i B W Y W x 1 Z T 0 i c 1 V u a 2 5 v d 2 4 i I C 8 + P E V u d H J 5 I F R 5 c G U 9 I k Z p b G x F c n J v c k N v d W 5 0 I i B W Y W x 1 Z T 0 i b D A i I C 8 + P E V u d H J 5 I F R 5 c G U 9 I k Z p b G x M Y X N 0 V X B k Y X R l Z C I g V m F s d W U 9 I m Q y M D I 1 L T A y L T A 1 V D A 3 O j Q 3 O j U 0 L j I z M j Q x M j N a I i A v P j x F b n R y e S B U e X B l P S J G a W x s Q 2 9 s d W 1 u V H l w Z X M i I F Z h b H V l P S J z Q W d Z R 0 F 3 S U d B Z 1 l D Q m d Z P S I g L z 4 8 R W 5 0 c n k g V H l w Z T 0 i R m l s b E N v b H V t b k 5 h b W V z I i B W Y W x 1 Z T 0 i c 1 s m c X V v d D t F b X B J R C Z x d W 9 0 O y w m c X V v d D t G a X J z d F 9 O Y W 1 l J n F 1 b 3 Q 7 L C Z x d W 9 0 O 0 x h c 3 R f T m F t Z S Z x d W 9 0 O y w m c X V v d D t O d W 1 i Z X I m c X V v d D s s J n F 1 b 3 Q 7 Q W d l J n F 1 b 3 Q 7 L C Z x d W 9 0 O 0 d l b m R l c i Z x d W 9 0 O y w m c X V v d D t T Y W x h c n k m c X V v d D s s J n F 1 b 3 Q 7 Q 2 9 1 b n R y e S Z x d W 9 0 O y w m c X V v d D t C b 2 5 1 c y Z x d W 9 0 O y w m c X V v d D t D b 2 1 w Y W 5 5 X 0 5 h b W U m c X V v d D s s J n F 1 b 3 Q 7 R G V w Y X J 0 b W V u 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P Z G J j L k R h d G F T b 3 V y Y 2 V c X C 8 x L 2 R z b j 1 t e X N x b C 9 k Z W 1 v L y 8 v c 2 F s Y X J 5 L n t F b X B J R C w w f S Z x d W 9 0 O y w m c X V v d D t P Z G J j L k R h d G F T b 3 V y Y 2 V c X C 8 x L 2 R z b j 1 t e X N x b C 9 k Z W 1 v L y 8 v c 2 F s Y X J 5 L n t G a X J z d F 9 O Y W 1 l L D F 9 J n F 1 b 3 Q 7 L C Z x d W 9 0 O 0 9 k Y m M u R G F 0 Y V N v d X J j Z V x c L z E v Z H N u P W 1 5 c 3 F s L 2 R l b W 8 v L y 9 z Y W x h c n k u e 0 x h c 3 R f T m F t Z S w y f S Z x d W 9 0 O y w m c X V v d D t P Z G J j L k R h d G F T b 3 V y Y 2 V c X C 8 x L 2 R z b j 1 t e X N x b C 9 k Z W 1 v L y 8 v c 2 F s Y X J 5 L n t O d W 1 i Z X I s M 3 0 m c X V v d D s s J n F 1 b 3 Q 7 T 2 R i Y y 5 E Y X R h U 2 9 1 c m N l X F w v M S 9 k c 2 4 9 b X l z c W w v Z G V t b y 8 v L 3 N h b G F y e S 5 7 Q W d l L D R 9 J n F 1 b 3 Q 7 L C Z x d W 9 0 O 0 9 k Y m M u R G F 0 Y V N v d X J j Z V x c L z E v Z H N u P W 1 5 c 3 F s L 2 R l b W 8 v L y 9 z Y W x h c n k u e 0 d l b m R l c i w 1 f S Z x d W 9 0 O y w m c X V v d D t P Z G J j L k R h d G F T b 3 V y Y 2 V c X C 8 x L 2 R z b j 1 t e X N x b C 9 k Z W 1 v L y 8 v c 2 F s Y X J 5 L n t T Y W x h c n k s N n 0 m c X V v d D s s J n F 1 b 3 Q 7 T 2 R i Y y 5 E Y X R h U 2 9 1 c m N l X F w v M S 9 k c 2 4 9 b X l z c W w v Z G V t b y 8 v L 3 N h b G F y e S 5 7 Q 2 9 1 b n R y e S w 3 f S Z x d W 9 0 O y w m c X V v d D t P Z G J j L k R h d G F T b 3 V y Y 2 V c X C 8 x L 2 R z b j 1 t e X N x b C 9 k Z W 1 v L y 8 v c 2 F s Y X J 5 L n t C b 2 5 1 c y w 4 f S Z x d W 9 0 O y w m c X V v d D t P Z G J j L k R h d G F T b 3 V y Y 2 V c X C 8 x L 2 R z b j 1 t e X N x b C 9 k Z W 1 v L y 8 v c 2 F s Y X J 5 L n t D b 2 1 w Y W 5 5 X 0 5 h b W U s O X 0 m c X V v d D s s J n F 1 b 3 Q 7 T 2 R i Y y 5 E Y X R h U 2 9 1 c m N l X F w v M S 9 k c 2 4 9 b X l z c W w v Z G V t b y 8 v L 3 N h b G F y e S 5 7 R G V w Y X J 0 b W V u d C w x M H 0 m c X V v d D t d L C Z x d W 9 0 O 0 N v b H V t b k N v d W 5 0 J n F 1 b 3 Q 7 O j E x L C Z x d W 9 0 O 0 t l e U N v b H V t b k 5 h b W V z J n F 1 b 3 Q 7 O l t d L C Z x d W 9 0 O 0 N v b H V t b k l k Z W 5 0 a X R p Z X M m c X V v d D s 6 W y Z x d W 9 0 O 0 9 k Y m M u R G F 0 Y V N v d X J j Z V x c L z E v Z H N u P W 1 5 c 3 F s L 2 R l b W 8 v L y 9 z Y W x h c n k u e 0 V t c E l E L D B 9 J n F 1 b 3 Q 7 L C Z x d W 9 0 O 0 9 k Y m M u R G F 0 Y V N v d X J j Z V x c L z E v Z H N u P W 1 5 c 3 F s L 2 R l b W 8 v L y 9 z Y W x h c n k u e 0 Z p c n N 0 X 0 5 h b W U s M X 0 m c X V v d D s s J n F 1 b 3 Q 7 T 2 R i Y y 5 E Y X R h U 2 9 1 c m N l X F w v M S 9 k c 2 4 9 b X l z c W w v Z G V t b y 8 v L 3 N h b G F y e S 5 7 T G F z d F 9 O Y W 1 l L D J 9 J n F 1 b 3 Q 7 L C Z x d W 9 0 O 0 9 k Y m M u R G F 0 Y V N v d X J j Z V x c L z E v Z H N u P W 1 5 c 3 F s L 2 R l b W 8 v L y 9 z Y W x h c n k u e 0 5 1 b W J l c i w z f S Z x d W 9 0 O y w m c X V v d D t P Z G J j L k R h d G F T b 3 V y Y 2 V c X C 8 x L 2 R z b j 1 t e X N x b C 9 k Z W 1 v L y 8 v c 2 F s Y X J 5 L n t B Z 2 U s N H 0 m c X V v d D s s J n F 1 b 3 Q 7 T 2 R i Y y 5 E Y X R h U 2 9 1 c m N l X F w v M S 9 k c 2 4 9 b X l z c W w v Z G V t b y 8 v L 3 N h b G F y e S 5 7 R 2 V u Z G V y L D V 9 J n F 1 b 3 Q 7 L C Z x d W 9 0 O 0 9 k Y m M u R G F 0 Y V N v d X J j Z V x c L z E v Z H N u P W 1 5 c 3 F s L 2 R l b W 8 v L y 9 z Y W x h c n k u e 1 N h b G F y e S w 2 f S Z x d W 9 0 O y w m c X V v d D t P Z G J j L k R h d G F T b 3 V y Y 2 V c X C 8 x L 2 R z b j 1 t e X N x b C 9 k Z W 1 v L y 8 v c 2 F s Y X J 5 L n t D b 3 V u d H J 5 L D d 9 J n F 1 b 3 Q 7 L C Z x d W 9 0 O 0 9 k Y m M u R G F 0 Y V N v d X J j Z V x c L z E v Z H N u P W 1 5 c 3 F s L 2 R l b W 8 v L y 9 z Y W x h c n k u e 0 J v b n V z L D h 9 J n F 1 b 3 Q 7 L C Z x d W 9 0 O 0 9 k Y m M u R G F 0 Y V N v d X J j Z V x c L z E v Z H N u P W 1 5 c 3 F s L 2 R l b W 8 v L y 9 z Y W x h c n k u e 0 N v b X B h b n l f T m F t Z S w 5 f S Z x d W 9 0 O y w m c X V v d D t P Z G J j L k R h d G F T b 3 V y Y 2 V c X C 8 x L 2 R z b j 1 t e X N x b C 9 k Z W 1 v L y 8 v c 2 F s Y X J 5 L n t E Z X B h c n R t Z W 5 0 L D E w f S Z x d W 9 0 O 1 0 s J n F 1 b 3 Q 7 U m V s Y X R p b 2 5 z a G l w S W 5 m b y Z x d W 9 0 O z p b X X 0 i I C 8 + P C 9 T d G F i b G V F b n R y a W V z P j w v S X R l b T 4 8 S X R l b T 4 8 S X R l b U x v Y 2 F 0 a W 9 u P j x J d G V t V H l w Z T 5 G b 3 J t d W x h P C 9 J d G V t V H l w Z T 4 8 S X R l b V B h d G g + U 2 V j d G l v b j E v c 2 F s Y X J 5 L 1 N v d X J j Z T w v S X R l b V B h d G g + P C 9 J d G V t T G 9 j Y X R p b 2 4 + P F N 0 Y W J s Z U V u d H J p Z X M g L z 4 8 L 0 l 0 Z W 0 + P E l 0 Z W 0 + P E l 0 Z W 1 M b 2 N h d G l v b j 4 8 S X R l b V R 5 c G U + R m 9 y b X V s Y T w v S X R l b V R 5 c G U + P E l 0 Z W 1 Q Y X R o P l N l Y 3 R p b 2 4 x L 3 N h b G F y e S 9 k Z W 1 v X 0 R h d G F i Y X N l P C 9 J d G V t U G F 0 a D 4 8 L 0 l 0 Z W 1 M b 2 N h d G l v b j 4 8 U 3 R h Y m x l R W 5 0 c m l l c y A v P j w v S X R l b T 4 8 S X R l b T 4 8 S X R l b U x v Y 2 F 0 a W 9 u P j x J d G V t V H l w Z T 5 G b 3 J t d W x h P C 9 J d G V t V H l w Z T 4 8 S X R l b V B h d G g + U 2 V j d G l v b j E v c 2 F s Y X J 5 L 3 N h b G F y e V 9 U Y W J s Z T w v S X R l b V B h d G g + P C 9 J d G V t T G 9 j Y X R p b 2 4 + P F N 0 Y W J s Z U V u d H J p Z X M g L z 4 8 L 0 l 0 Z W 0 + P C 9 J d G V t c z 4 8 L 0 x v Y 2 F s U G F j a 2 F n Z U 1 l d G F k Y X R h R m l s Z T 4 W A A A A U E s F B g A A A A A A A A A A A A A A A A A A A A A A A C Y B A A A B A A A A 0 I y d 3 w E V 0 R G M e g D A T 8 K X 6 w E A A A C Y Y i e R 5 6 F M R Y C a p R 4 X 7 Z V H A A A A A A I A A A A A A B B m A A A A A Q A A I A A A A F 4 N n p Y M N 5 S C E 7 A T l R S s q z 0 p Z C G o T c F V j X 7 L F L C 2 7 N 0 9 A A A A A A 6 A A A A A A g A A I A A A A J 9 m a K U B w 7 9 L p u A H U m t J P h t S Q G H O u 4 J B m P I c E p p O Y W e r U A A A A D F d F z a R V / I u k v M m t B B C h K 3 u / l 8 p k K g 6 + D 6 J A 3 I j 6 I 6 J L 8 m + Z 9 r 0 L r + r S b d r c m B 1 S 7 n K P H 7 c F 9 K J b W e k d z U Q D n e / D 4 c n b H 1 k / u B l l p D a W X w z Q A A A A H i q 3 C 8 S Z t 3 H 4 o f G J + 8 p w E s 2 6 L T 7 y W e Z m s 7 k T Z j B x K C r n d r 8 8 R G T 9 2 q / F 5 t X e 6 T n Q S G J m P n x H T 9 p Q x E m / n 8 X k g 4 = < / D a t a M a s h u p > 
</file>

<file path=customXml/itemProps1.xml><?xml version="1.0" encoding="utf-8"?>
<ds:datastoreItem xmlns:ds="http://schemas.openxmlformats.org/officeDocument/2006/customXml" ds:itemID="{4CF8629F-144C-4DA9-A241-FD139D0B2C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Sheet14</vt:lpstr>
      <vt:lpstr>Sheet1</vt:lpstr>
      <vt:lpstr>Sheet2</vt:lpstr>
      <vt:lpstr>Sheet3</vt:lpstr>
      <vt:lpstr>Sheet4</vt:lpstr>
      <vt:lpstr>Sheet6</vt:lpstr>
      <vt:lpstr>Sheet7</vt:lpstr>
      <vt:lpstr>Sheet5</vt:lpstr>
      <vt:lpstr>Sheet8</vt:lpstr>
      <vt:lpstr>Sheet9</vt:lpstr>
      <vt:lpstr>Sheet10</vt:lpstr>
      <vt:lpstr>Sheet11</vt:lpstr>
      <vt:lpstr>Sheet12</vt:lpstr>
      <vt:lpstr>Sheet13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2025-02-04T17:57:26Z</dcterms:created>
  <dcterms:modified xsi:type="dcterms:W3CDTF">2025-02-06T08:39:31Z</dcterms:modified>
</cp:coreProperties>
</file>