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1696\Downloads\"/>
    </mc:Choice>
  </mc:AlternateContent>
  <xr:revisionPtr revIDLastSave="0" documentId="13_ncr:1_{EBFC17A0-2109-455E-846C-3A5E209A9B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 iterateCount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D27" i="1"/>
  <c r="D26" i="1"/>
  <c r="D25" i="1"/>
  <c r="U4" i="1"/>
  <c r="U3" i="1"/>
  <c r="O28" i="1"/>
  <c r="K27" i="1"/>
  <c r="L27" i="1"/>
  <c r="O27" i="1" s="1"/>
  <c r="O30" i="1" s="1"/>
  <c r="M27" i="1"/>
  <c r="N27" i="1"/>
  <c r="J27" i="1"/>
  <c r="U15" i="1"/>
  <c r="U16" i="1"/>
  <c r="U17" i="1"/>
  <c r="U18" i="1"/>
  <c r="U19" i="1"/>
  <c r="C21" i="1" l="1"/>
  <c r="D21" i="1"/>
  <c r="E21" i="1"/>
  <c r="U5" i="1"/>
  <c r="U6" i="1"/>
  <c r="U7" i="1"/>
  <c r="U8" i="1"/>
  <c r="U9" i="1"/>
  <c r="U10" i="1"/>
  <c r="U11" i="1"/>
  <c r="U12" i="1"/>
  <c r="U13" i="1"/>
  <c r="U14" i="1"/>
  <c r="U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</calcChain>
</file>

<file path=xl/sharedStrings.xml><?xml version="1.0" encoding="utf-8"?>
<sst xmlns="http://schemas.openxmlformats.org/spreadsheetml/2006/main" count="46" uniqueCount="23">
  <si>
    <t>LAB</t>
  </si>
  <si>
    <t>CAP</t>
  </si>
  <si>
    <t>CONS</t>
  </si>
  <si>
    <t>ENTP</t>
  </si>
  <si>
    <t>GOVMT</t>
  </si>
  <si>
    <t>ROW</t>
  </si>
  <si>
    <t>AGRIC</t>
  </si>
  <si>
    <t>EXTRACT</t>
  </si>
  <si>
    <t>OIL_GAS</t>
  </si>
  <si>
    <t>MANUF</t>
  </si>
  <si>
    <t>SERV</t>
  </si>
  <si>
    <t>ACCUM</t>
  </si>
  <si>
    <t>Total</t>
  </si>
  <si>
    <t xml:space="preserve">total </t>
  </si>
  <si>
    <t>compte activité</t>
  </si>
  <si>
    <t>compte institution</t>
  </si>
  <si>
    <t>compte facteur</t>
  </si>
  <si>
    <t>Compte produit</t>
  </si>
  <si>
    <t>compte accumulation</t>
  </si>
  <si>
    <t>TX_INDIR</t>
  </si>
  <si>
    <t>optique revenu</t>
  </si>
  <si>
    <t>meth1</t>
  </si>
  <si>
    <t>meth2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</si>
</sst>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\ _€_-;\-* #,##0.00\ _€_-;_-* &quot;-&quot;??\ _€_-;_-@_-"/>
    <numFmt numFmtId="165" formatCode="0.000"/>
    <numFmt numFmtId="166" formatCode="_ * #,##0.000_)\ _$_ ;_ * \(#,##0.000\)\ _$_ ;_ * &quot;-&quot;??_)\ _$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166" fontId="3" fillId="0" borderId="1" xfId="1" applyNumberFormat="1" applyFont="1" applyFill="1" applyBorder="1"/>
    <xf numFmtId="165" fontId="1" fillId="0" borderId="1" xfId="1" applyNumberFormat="1" applyFont="1" applyBorder="1"/>
    <xf numFmtId="0" fontId="2" fillId="0" borderId="1" xfId="0" applyFont="1" applyBorder="1"/>
    <xf numFmtId="0" fontId="0" fillId="0" borderId="2" xfId="0" applyBorder="1"/>
    <xf numFmtId="165" fontId="0" fillId="0" borderId="2" xfId="0" applyNumberFormat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horizontal="right"/>
    </xf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9" xfId="0" applyBorder="1"/>
    <xf numFmtId="0" fontId="0" fillId="0" borderId="10" xfId="0" applyBorder="1"/>
    <xf numFmtId="165" fontId="0" fillId="0" borderId="10" xfId="0" applyNumberFormat="1" applyBorder="1"/>
    <xf numFmtId="0" fontId="2" fillId="0" borderId="11" xfId="0" applyFont="1" applyBorder="1"/>
    <xf numFmtId="0" fontId="2" fillId="0" borderId="11" xfId="0" applyFont="1" applyBorder="1" applyAlignment="1">
      <alignment horizontal="right"/>
    </xf>
    <xf numFmtId="0" fontId="0" fillId="0" borderId="0" xfId="0" applyAlignment="1">
      <alignment horizontal="right"/>
    </xf>
    <xf numFmtId="165" fontId="1" fillId="0" borderId="0" xfId="1" applyNumberFormat="1" applyFont="1"/>
    <xf numFmtId="0" fontId="2" fillId="0" borderId="0" xfId="0" applyFont="1" applyAlignment="1">
      <alignment horizontal="right"/>
    </xf>
    <xf numFmtId="0" fontId="2" fillId="0" borderId="11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66" fontId="3" fillId="0" borderId="0" xfId="1" applyNumberFormat="1" applyFont="1" applyFill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43" fontId="0" fillId="0" borderId="1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tabSelected="1" workbookViewId="0">
      <selection activeCell="F27" sqref="F27"/>
    </sheetView>
  </sheetViews>
  <sheetFormatPr defaultRowHeight="14.4" x14ac:dyDescent="0.3"/>
  <cols>
    <col min="8" max="9" width="11" customWidth="1"/>
    <col min="10" max="10" width="9.44140625" customWidth="1"/>
    <col min="15" max="15" width="10.5546875" bestFit="1" customWidth="1"/>
    <col min="20" max="20" width="18.33203125" customWidth="1"/>
  </cols>
  <sheetData>
    <row r="1" spans="1:21" ht="15" thickBot="1" x14ac:dyDescent="0.35">
      <c r="B1" s="2"/>
      <c r="C1" s="29" t="s">
        <v>16</v>
      </c>
      <c r="D1" s="29"/>
      <c r="E1" s="29" t="s">
        <v>15</v>
      </c>
      <c r="F1" s="29"/>
      <c r="G1" s="29"/>
      <c r="H1" s="29"/>
      <c r="I1" s="9"/>
      <c r="J1" s="29" t="s">
        <v>14</v>
      </c>
      <c r="K1" s="29"/>
      <c r="L1" s="29"/>
      <c r="M1" s="29"/>
      <c r="N1" s="29"/>
      <c r="O1" s="29" t="s">
        <v>17</v>
      </c>
      <c r="P1" s="29"/>
      <c r="Q1" s="29"/>
      <c r="R1" s="29"/>
      <c r="S1" s="29"/>
      <c r="T1" s="6" t="s">
        <v>18</v>
      </c>
      <c r="U1" s="6"/>
    </row>
    <row r="2" spans="1:21" ht="15" thickBot="1" x14ac:dyDescent="0.35">
      <c r="A2" s="16"/>
      <c r="B2" s="21"/>
      <c r="C2" s="22" t="s">
        <v>0</v>
      </c>
      <c r="D2" s="22" t="s">
        <v>1</v>
      </c>
      <c r="E2" s="22" t="s">
        <v>2</v>
      </c>
      <c r="F2" s="22" t="s">
        <v>3</v>
      </c>
      <c r="G2" s="22" t="s">
        <v>4</v>
      </c>
      <c r="H2" s="21" t="s">
        <v>5</v>
      </c>
      <c r="I2" s="23" t="s">
        <v>19</v>
      </c>
      <c r="J2" s="22" t="s">
        <v>6</v>
      </c>
      <c r="K2" s="22" t="s">
        <v>7</v>
      </c>
      <c r="L2" s="22" t="s">
        <v>8</v>
      </c>
      <c r="M2" s="22" t="s">
        <v>9</v>
      </c>
      <c r="N2" s="21" t="s">
        <v>10</v>
      </c>
      <c r="O2" s="22" t="s">
        <v>6</v>
      </c>
      <c r="P2" s="22" t="s">
        <v>7</v>
      </c>
      <c r="Q2" s="22" t="s">
        <v>8</v>
      </c>
      <c r="R2" s="22" t="s">
        <v>9</v>
      </c>
      <c r="S2" s="21" t="s">
        <v>10</v>
      </c>
      <c r="T2" s="21" t="s">
        <v>11</v>
      </c>
      <c r="U2" s="22" t="s">
        <v>12</v>
      </c>
    </row>
    <row r="3" spans="1:21" x14ac:dyDescent="0.3">
      <c r="A3" s="30"/>
      <c r="B3" s="17" t="s">
        <v>0</v>
      </c>
      <c r="C3" s="18"/>
      <c r="D3" s="19"/>
      <c r="E3" s="19"/>
      <c r="F3" s="19"/>
      <c r="G3" s="19"/>
      <c r="H3" s="19"/>
      <c r="I3" s="19"/>
      <c r="J3" s="20">
        <v>7.4340000000000002</v>
      </c>
      <c r="K3" s="20">
        <v>6.585</v>
      </c>
      <c r="L3" s="20">
        <v>5.4189999999999996</v>
      </c>
      <c r="M3" s="20">
        <v>103.43</v>
      </c>
      <c r="N3" s="20">
        <v>397.53500000000003</v>
      </c>
      <c r="O3" s="19"/>
      <c r="P3" s="19"/>
      <c r="Q3" s="19"/>
      <c r="R3" s="19"/>
      <c r="S3" s="19"/>
      <c r="T3" s="19"/>
      <c r="U3" s="34">
        <f>SUM(C3:T3)+SUM(J9:N9)</f>
        <v>568.47900000000004</v>
      </c>
    </row>
    <row r="4" spans="1:21" x14ac:dyDescent="0.3">
      <c r="A4" s="30"/>
      <c r="B4" s="11" t="s">
        <v>1</v>
      </c>
      <c r="C4" s="7"/>
      <c r="D4" s="2"/>
      <c r="E4" s="2"/>
      <c r="F4" s="2"/>
      <c r="G4" s="2"/>
      <c r="H4" s="2"/>
      <c r="I4" s="2"/>
      <c r="J4" s="3">
        <v>10.615</v>
      </c>
      <c r="K4" s="3">
        <v>7.7089999999999996</v>
      </c>
      <c r="L4" s="3">
        <v>46.76</v>
      </c>
      <c r="M4" s="3">
        <v>66.299000000000007</v>
      </c>
      <c r="N4" s="3">
        <v>204.709</v>
      </c>
      <c r="O4" s="2"/>
      <c r="P4" s="2"/>
      <c r="Q4" s="2"/>
      <c r="R4" s="2"/>
      <c r="S4" s="2"/>
      <c r="T4" s="2"/>
      <c r="U4" s="19">
        <f>SUM(C4:T4)</f>
        <v>336.09199999999998</v>
      </c>
    </row>
    <row r="5" spans="1:21" x14ac:dyDescent="0.3">
      <c r="A5" s="30"/>
      <c r="B5" s="11" t="s">
        <v>2</v>
      </c>
      <c r="C5" s="8">
        <v>520.40300000000002</v>
      </c>
      <c r="D5" s="3">
        <v>111.756</v>
      </c>
      <c r="E5" s="2"/>
      <c r="F5" s="2"/>
      <c r="G5" s="3">
        <v>112.297</v>
      </c>
      <c r="H5" s="4">
        <v>-19.978999999999999</v>
      </c>
      <c r="I5" s="4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19">
        <f t="shared" ref="U4:U20" si="0">SUM(C5:T5)</f>
        <v>724.47699999999998</v>
      </c>
    </row>
    <row r="6" spans="1:21" x14ac:dyDescent="0.3">
      <c r="A6" s="30"/>
      <c r="B6" s="11" t="s">
        <v>3</v>
      </c>
      <c r="C6" s="8"/>
      <c r="D6" s="3">
        <v>224.33600000000001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9">
        <f t="shared" si="0"/>
        <v>224.33600000000001</v>
      </c>
    </row>
    <row r="7" spans="1:21" x14ac:dyDescent="0.3">
      <c r="A7" s="30"/>
      <c r="B7" s="11" t="s">
        <v>4</v>
      </c>
      <c r="C7" s="7"/>
      <c r="D7" s="2"/>
      <c r="E7" s="1">
        <v>167.709</v>
      </c>
      <c r="F7" s="24">
        <v>34.49</v>
      </c>
      <c r="G7" s="2"/>
      <c r="H7" s="2"/>
      <c r="I7" s="24">
        <v>109.426</v>
      </c>
      <c r="O7" s="3">
        <v>3.7999999999999999E-2</v>
      </c>
      <c r="P7" s="3">
        <v>2.4E-2</v>
      </c>
      <c r="Q7" s="3">
        <v>0.13</v>
      </c>
      <c r="R7" s="3">
        <v>1.698</v>
      </c>
      <c r="S7" s="3">
        <v>0.30099999999999999</v>
      </c>
      <c r="T7" s="2"/>
      <c r="U7" s="19">
        <f t="shared" si="0"/>
        <v>313.81599999999997</v>
      </c>
    </row>
    <row r="8" spans="1:21" x14ac:dyDescent="0.3">
      <c r="A8" s="30"/>
      <c r="B8" s="11" t="s">
        <v>5</v>
      </c>
      <c r="C8" s="7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5">
        <v>5.8029999999999999</v>
      </c>
      <c r="P8" s="5">
        <v>3.7429999999999999</v>
      </c>
      <c r="Q8" s="5">
        <v>19.738</v>
      </c>
      <c r="R8" s="5">
        <v>256.20800000000003</v>
      </c>
      <c r="S8" s="3">
        <v>45.051000000000002</v>
      </c>
      <c r="T8" s="2"/>
      <c r="U8" s="19">
        <f t="shared" si="0"/>
        <v>330.54300000000001</v>
      </c>
    </row>
    <row r="9" spans="1:21" x14ac:dyDescent="0.3">
      <c r="A9" s="10"/>
      <c r="B9" s="25" t="s">
        <v>19</v>
      </c>
      <c r="C9" s="7"/>
      <c r="D9" s="2"/>
      <c r="E9" s="1">
        <v>52.375999999999998</v>
      </c>
      <c r="F9" s="2"/>
      <c r="G9" s="2"/>
      <c r="H9" s="2"/>
      <c r="I9" s="2"/>
      <c r="J9" s="28">
        <v>-2.3039999999999998</v>
      </c>
      <c r="K9" s="1">
        <v>0.27700000000000002</v>
      </c>
      <c r="L9" s="1">
        <v>0.85699999999999998</v>
      </c>
      <c r="M9" s="1">
        <v>4.8079999999999998</v>
      </c>
      <c r="N9" s="1">
        <v>44.438000000000002</v>
      </c>
      <c r="O9" s="5"/>
      <c r="P9" s="5"/>
      <c r="Q9" s="5"/>
      <c r="R9" s="5"/>
      <c r="S9" s="3"/>
      <c r="T9">
        <v>8.9740000000000002</v>
      </c>
      <c r="U9" s="19">
        <f t="shared" si="0"/>
        <v>109.426</v>
      </c>
    </row>
    <row r="10" spans="1:21" x14ac:dyDescent="0.3">
      <c r="A10" s="30"/>
      <c r="B10" s="27" t="s">
        <v>6</v>
      </c>
      <c r="C10" s="7"/>
      <c r="D10" s="2"/>
      <c r="E10" s="2"/>
      <c r="F10" s="2"/>
      <c r="G10" s="2"/>
      <c r="H10" s="3">
        <v>7.5970000000000004</v>
      </c>
      <c r="I10" s="3"/>
      <c r="J10" s="2"/>
      <c r="K10" s="2"/>
      <c r="L10" s="2"/>
      <c r="M10" s="2"/>
      <c r="N10" s="2"/>
      <c r="O10" s="2">
        <v>35.947000000000003</v>
      </c>
      <c r="P10" s="2"/>
      <c r="Q10" s="2"/>
      <c r="R10" s="2"/>
      <c r="S10" s="2"/>
      <c r="T10" s="2"/>
      <c r="U10" s="19">
        <f t="shared" si="0"/>
        <v>43.544000000000004</v>
      </c>
    </row>
    <row r="11" spans="1:21" x14ac:dyDescent="0.3">
      <c r="A11" s="30"/>
      <c r="B11" s="12" t="s">
        <v>7</v>
      </c>
      <c r="C11" s="7"/>
      <c r="D11" s="2"/>
      <c r="E11" s="2"/>
      <c r="F11" s="2"/>
      <c r="G11" s="2"/>
      <c r="H11" s="3">
        <v>8.1180000000000003</v>
      </c>
      <c r="I11" s="3"/>
      <c r="J11" s="2"/>
      <c r="K11" s="2"/>
      <c r="L11" s="2"/>
      <c r="M11" s="2"/>
      <c r="N11" s="2"/>
      <c r="O11" s="2"/>
      <c r="P11" s="2">
        <v>15.706</v>
      </c>
      <c r="Q11" s="2"/>
      <c r="R11" s="2"/>
      <c r="S11" s="2"/>
      <c r="T11" s="2"/>
      <c r="U11" s="19">
        <f t="shared" si="0"/>
        <v>23.823999999999998</v>
      </c>
    </row>
    <row r="12" spans="1:21" x14ac:dyDescent="0.3">
      <c r="A12" s="30"/>
      <c r="B12" s="12" t="s">
        <v>8</v>
      </c>
      <c r="C12" s="7"/>
      <c r="D12" s="2"/>
      <c r="E12" s="2"/>
      <c r="F12" s="2"/>
      <c r="G12" s="2"/>
      <c r="H12" s="3">
        <v>47.771000000000001</v>
      </c>
      <c r="I12" s="3"/>
      <c r="J12" s="2"/>
      <c r="K12" s="2"/>
      <c r="L12" s="2"/>
      <c r="M12" s="2"/>
      <c r="N12" s="2"/>
      <c r="O12" s="2"/>
      <c r="P12" s="2"/>
      <c r="Q12" s="2">
        <v>57.701999999999998</v>
      </c>
      <c r="R12" s="2"/>
      <c r="S12" s="2"/>
      <c r="T12" s="2"/>
      <c r="U12" s="19">
        <f t="shared" si="0"/>
        <v>105.473</v>
      </c>
    </row>
    <row r="13" spans="1:21" x14ac:dyDescent="0.3">
      <c r="A13" s="30"/>
      <c r="B13" s="11" t="s">
        <v>9</v>
      </c>
      <c r="C13" s="7"/>
      <c r="D13" s="2"/>
      <c r="E13" s="2"/>
      <c r="F13" s="2"/>
      <c r="G13" s="2"/>
      <c r="H13" s="3">
        <v>255.83699999999999</v>
      </c>
      <c r="I13" s="3"/>
      <c r="J13" s="2"/>
      <c r="K13" s="2"/>
      <c r="L13" s="2"/>
      <c r="M13" s="2"/>
      <c r="N13" s="2"/>
      <c r="O13" s="2"/>
      <c r="P13" s="2"/>
      <c r="Q13" s="2"/>
      <c r="R13" s="2">
        <v>245.46</v>
      </c>
      <c r="S13" s="2"/>
      <c r="T13" s="2"/>
      <c r="U13" s="19">
        <f t="shared" si="0"/>
        <v>501.29700000000003</v>
      </c>
    </row>
    <row r="14" spans="1:21" x14ac:dyDescent="0.3">
      <c r="A14" s="30"/>
      <c r="B14" s="11" t="s">
        <v>10</v>
      </c>
      <c r="C14" s="7"/>
      <c r="D14" s="2"/>
      <c r="E14" s="2"/>
      <c r="F14" s="2"/>
      <c r="G14" s="2"/>
      <c r="H14" s="3">
        <v>52.179000000000002</v>
      </c>
      <c r="I14" s="3"/>
      <c r="J14" s="2"/>
      <c r="K14" s="2"/>
      <c r="L14" s="2"/>
      <c r="M14" s="2"/>
      <c r="N14" s="2"/>
      <c r="O14" s="2"/>
      <c r="P14" s="2"/>
      <c r="Q14" s="2"/>
      <c r="R14" s="2"/>
      <c r="S14" s="2">
        <v>1014</v>
      </c>
      <c r="T14" s="2"/>
      <c r="U14" s="19">
        <f t="shared" si="0"/>
        <v>1066.1790000000001</v>
      </c>
    </row>
    <row r="15" spans="1:21" ht="15" thickBot="1" x14ac:dyDescent="0.35">
      <c r="A15" s="31"/>
      <c r="B15" s="26" t="s">
        <v>6</v>
      </c>
      <c r="C15" s="7"/>
      <c r="D15" s="2"/>
      <c r="E15" s="1">
        <v>5.7563219999999999</v>
      </c>
      <c r="F15" s="2"/>
      <c r="G15" s="24">
        <v>0</v>
      </c>
      <c r="H15" s="3"/>
      <c r="I15" s="3"/>
      <c r="J15" s="2">
        <v>8.1129999999999995</v>
      </c>
      <c r="K15" s="2">
        <v>1.2999999999999999E-2</v>
      </c>
      <c r="L15" s="2">
        <v>2.7E-2</v>
      </c>
      <c r="M15" s="2">
        <v>24.41</v>
      </c>
      <c r="N15" s="2">
        <v>2.3759999999999999</v>
      </c>
      <c r="O15" s="2"/>
      <c r="P15" s="2"/>
      <c r="Q15" s="2"/>
      <c r="R15" s="2"/>
      <c r="S15" s="2"/>
      <c r="T15" s="2">
        <v>1.093</v>
      </c>
      <c r="U15" s="19">
        <f t="shared" si="0"/>
        <v>41.788321999999994</v>
      </c>
    </row>
    <row r="16" spans="1:21" x14ac:dyDescent="0.3">
      <c r="A16" s="32"/>
      <c r="B16" s="12" t="s">
        <v>7</v>
      </c>
      <c r="C16" s="7"/>
      <c r="D16" s="2"/>
      <c r="E16" s="1">
        <v>9.2999999999999999E-2</v>
      </c>
      <c r="F16" s="2"/>
      <c r="G16" s="24">
        <v>0</v>
      </c>
      <c r="H16" s="3"/>
      <c r="I16" s="3"/>
      <c r="J16" s="3">
        <v>4.9000000000000002E-2</v>
      </c>
      <c r="K16" s="3">
        <v>0.57499999999999996</v>
      </c>
      <c r="L16" s="3">
        <v>3.032</v>
      </c>
      <c r="M16" s="3">
        <v>7.9470000000000001</v>
      </c>
      <c r="N16" s="3">
        <v>7.4470000000000001</v>
      </c>
      <c r="O16" s="2"/>
      <c r="P16" s="2"/>
      <c r="Q16" s="2"/>
      <c r="R16" s="2"/>
      <c r="S16" s="2"/>
      <c r="T16" s="2">
        <v>0.33</v>
      </c>
      <c r="U16" s="19">
        <f t="shared" si="0"/>
        <v>19.472999999999999</v>
      </c>
    </row>
    <row r="17" spans="1:21" x14ac:dyDescent="0.3">
      <c r="A17" s="32"/>
      <c r="B17" s="12" t="s">
        <v>8</v>
      </c>
      <c r="C17" s="7"/>
      <c r="D17" s="2"/>
      <c r="E17" s="1">
        <v>12.35</v>
      </c>
      <c r="F17" s="2"/>
      <c r="G17" s="1">
        <v>0</v>
      </c>
      <c r="H17" s="3"/>
      <c r="I17" s="3"/>
      <c r="J17" s="3">
        <v>1.5589999999999999</v>
      </c>
      <c r="K17" s="3">
        <v>0.97899999999999998</v>
      </c>
      <c r="L17" s="3">
        <v>31.463000000000001</v>
      </c>
      <c r="M17" s="3">
        <v>14.659000000000001</v>
      </c>
      <c r="N17" s="3">
        <v>14.199</v>
      </c>
      <c r="O17" s="2"/>
      <c r="P17" s="2"/>
      <c r="Q17" s="2"/>
      <c r="R17" s="2"/>
      <c r="S17" s="2"/>
      <c r="T17" s="2">
        <v>2.1949999999999998</v>
      </c>
      <c r="U17" s="19">
        <f t="shared" si="0"/>
        <v>77.403999999999996</v>
      </c>
    </row>
    <row r="18" spans="1:21" x14ac:dyDescent="0.3">
      <c r="A18" s="32"/>
      <c r="B18" s="11" t="s">
        <v>9</v>
      </c>
      <c r="C18" s="7"/>
      <c r="D18" s="2"/>
      <c r="E18" s="1">
        <v>114.551</v>
      </c>
      <c r="F18" s="2"/>
      <c r="G18" s="1">
        <v>0</v>
      </c>
      <c r="H18" s="3"/>
      <c r="I18" s="3"/>
      <c r="J18" s="3">
        <v>10.138</v>
      </c>
      <c r="K18" s="3">
        <v>3.4390000000000001</v>
      </c>
      <c r="L18" s="3">
        <v>6.7789999999999999</v>
      </c>
      <c r="M18" s="3">
        <v>202.93199999999999</v>
      </c>
      <c r="N18" s="3">
        <v>115.53100000000001</v>
      </c>
      <c r="O18" s="2"/>
      <c r="P18" s="2"/>
      <c r="Q18" s="2"/>
      <c r="R18" s="2"/>
      <c r="S18" s="2"/>
      <c r="T18" s="2">
        <v>49.996000000000002</v>
      </c>
      <c r="U18" s="19">
        <f t="shared" si="0"/>
        <v>503.36599999999999</v>
      </c>
    </row>
    <row r="19" spans="1:21" x14ac:dyDescent="0.3">
      <c r="A19" s="33"/>
      <c r="B19" s="11" t="s">
        <v>10</v>
      </c>
      <c r="C19" s="7"/>
      <c r="D19" s="2"/>
      <c r="E19" s="1">
        <v>355.17200000000003</v>
      </c>
      <c r="F19" s="2"/>
      <c r="G19" s="1">
        <v>186.65</v>
      </c>
      <c r="H19" s="3"/>
      <c r="I19" s="3"/>
      <c r="J19" s="3">
        <v>7.94</v>
      </c>
      <c r="K19" s="3">
        <v>4.2469999999999999</v>
      </c>
      <c r="L19" s="3">
        <v>10.97</v>
      </c>
      <c r="M19" s="3">
        <v>76.811999999999998</v>
      </c>
      <c r="N19" s="1">
        <v>279.86399999999998</v>
      </c>
      <c r="O19" s="2"/>
      <c r="P19" s="2"/>
      <c r="Q19" s="2"/>
      <c r="R19" s="2"/>
      <c r="S19" s="2"/>
      <c r="T19" s="2">
        <v>137.61699999999999</v>
      </c>
      <c r="U19" s="19">
        <f t="shared" si="0"/>
        <v>1059.2719999999999</v>
      </c>
    </row>
    <row r="20" spans="1:21" x14ac:dyDescent="0.3">
      <c r="A20" s="10"/>
      <c r="B20" s="11" t="s">
        <v>11</v>
      </c>
      <c r="C20" s="7"/>
      <c r="D20" s="2"/>
      <c r="E20" s="2">
        <v>16.47</v>
      </c>
      <c r="F20" s="2">
        <v>189.846</v>
      </c>
      <c r="G20" s="2">
        <v>14.869</v>
      </c>
      <c r="H20" s="4">
        <v>-20.98</v>
      </c>
      <c r="I20" s="4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19">
        <f t="shared" si="0"/>
        <v>200.20500000000001</v>
      </c>
    </row>
    <row r="21" spans="1:21" ht="15" thickBot="1" x14ac:dyDescent="0.35">
      <c r="A21" s="13"/>
      <c r="B21" s="15" t="s">
        <v>13</v>
      </c>
      <c r="C21" s="7">
        <f>SUM(C3:C20)</f>
        <v>520.40300000000002</v>
      </c>
      <c r="D21" s="7">
        <f>SUM(D3:D20)</f>
        <v>336.09199999999998</v>
      </c>
      <c r="E21" s="7">
        <f>SUM(E3:E20)</f>
        <v>724.47732200000007</v>
      </c>
      <c r="F21" s="7">
        <f t="shared" ref="F21:T21" si="1">SUM(F3:F20)</f>
        <v>224.33600000000001</v>
      </c>
      <c r="G21" s="7">
        <f t="shared" si="1"/>
        <v>313.81600000000003</v>
      </c>
      <c r="H21" s="7">
        <f t="shared" si="1"/>
        <v>330.54300000000001</v>
      </c>
      <c r="I21" s="7">
        <f t="shared" si="1"/>
        <v>109.426</v>
      </c>
      <c r="J21" s="7">
        <f t="shared" si="1"/>
        <v>43.543999999999997</v>
      </c>
      <c r="K21" s="7">
        <f t="shared" si="1"/>
        <v>23.823999999999998</v>
      </c>
      <c r="L21" s="7">
        <f t="shared" si="1"/>
        <v>105.30699999999999</v>
      </c>
      <c r="M21" s="7">
        <f t="shared" si="1"/>
        <v>501.29700000000003</v>
      </c>
      <c r="N21" s="7">
        <f t="shared" si="1"/>
        <v>1066.0989999999999</v>
      </c>
      <c r="O21" s="7">
        <f t="shared" si="1"/>
        <v>41.788000000000004</v>
      </c>
      <c r="P21" s="7">
        <f t="shared" si="1"/>
        <v>19.472999999999999</v>
      </c>
      <c r="Q21" s="7">
        <f t="shared" si="1"/>
        <v>77.569999999999993</v>
      </c>
      <c r="R21" s="7">
        <f t="shared" si="1"/>
        <v>503.36599999999999</v>
      </c>
      <c r="S21" s="7">
        <f t="shared" si="1"/>
        <v>1059.3520000000001</v>
      </c>
      <c r="T21" s="7">
        <f t="shared" si="1"/>
        <v>200.20499999999998</v>
      </c>
      <c r="U21" s="2"/>
    </row>
    <row r="22" spans="1:21" ht="15" thickBot="1" x14ac:dyDescent="0.35">
      <c r="A22" s="14"/>
      <c r="C22">
        <v>520.40300000000002</v>
      </c>
      <c r="D22">
        <v>336.09199999999998</v>
      </c>
      <c r="E22">
        <v>724.47699999999998</v>
      </c>
      <c r="F22">
        <v>224.33600000000001</v>
      </c>
      <c r="G22">
        <v>313.81599999999997</v>
      </c>
      <c r="H22">
        <v>330.54300000000001</v>
      </c>
      <c r="I22">
        <v>109.426</v>
      </c>
      <c r="J22">
        <v>43.544000000000004</v>
      </c>
      <c r="K22">
        <v>23.823999999999998</v>
      </c>
      <c r="L22">
        <v>105.473</v>
      </c>
      <c r="M22">
        <v>501.29700000000003</v>
      </c>
      <c r="N22">
        <v>1066.1790000000001</v>
      </c>
      <c r="O22">
        <v>41.788321999999994</v>
      </c>
      <c r="P22">
        <v>19.472999999999999</v>
      </c>
      <c r="Q22">
        <v>77.403999999999996</v>
      </c>
      <c r="R22">
        <v>503.36599999999999</v>
      </c>
      <c r="S22">
        <v>1059.2719999999999</v>
      </c>
      <c r="T22">
        <v>200.20500000000001</v>
      </c>
    </row>
    <row r="24" spans="1:21" x14ac:dyDescent="0.3">
      <c r="J24" s="20">
        <v>7.4340000000000002</v>
      </c>
      <c r="K24" s="20">
        <v>6.585</v>
      </c>
      <c r="L24" s="20">
        <v>5.4189999999999996</v>
      </c>
      <c r="M24" s="20">
        <v>103.43</v>
      </c>
      <c r="N24" s="20">
        <v>397.53500000000003</v>
      </c>
    </row>
    <row r="25" spans="1:21" x14ac:dyDescent="0.3">
      <c r="B25" s="1"/>
      <c r="C25" s="1" t="s">
        <v>21</v>
      </c>
      <c r="D25" s="1">
        <f>SUM(J3:N3)+SUM(J4:N4)+SUM(K9:N9)-2.304</f>
        <v>904.57100000000003</v>
      </c>
      <c r="E25" s="1"/>
      <c r="F25" s="1"/>
      <c r="J25" s="3">
        <v>10.615</v>
      </c>
      <c r="K25" s="3">
        <v>7.7089999999999996</v>
      </c>
      <c r="L25" s="3">
        <v>46.76</v>
      </c>
      <c r="M25" s="3">
        <v>66.299000000000007</v>
      </c>
      <c r="N25" s="3">
        <v>204.709</v>
      </c>
    </row>
    <row r="26" spans="1:21" x14ac:dyDescent="0.3">
      <c r="A26" s="1"/>
      <c r="B26" s="1"/>
      <c r="C26" s="1" t="s">
        <v>22</v>
      </c>
      <c r="D26" s="1">
        <f>SUM(E15:E19)+SUM(T15:T19)+SUM(H10:H14)-SUM(O8:S8)</f>
        <v>720.11232200000006</v>
      </c>
      <c r="E26" s="1"/>
      <c r="F26" s="1">
        <f>SUM(H10:H14)</f>
        <v>371.50199999999995</v>
      </c>
      <c r="J26" s="28">
        <v>-2.3039999999999998</v>
      </c>
      <c r="K26" s="1">
        <v>0.27700000000000002</v>
      </c>
      <c r="L26" s="1">
        <v>0.85699999999999998</v>
      </c>
      <c r="M26" s="1">
        <v>4.8079999999999998</v>
      </c>
      <c r="N26" s="1">
        <v>44.438000000000002</v>
      </c>
    </row>
    <row r="27" spans="1:21" x14ac:dyDescent="0.3">
      <c r="A27" s="1"/>
      <c r="B27" s="1"/>
      <c r="D27" s="1">
        <f>E21+T21+H21-U8</f>
        <v>924.68232200000023</v>
      </c>
      <c r="I27" t="s">
        <v>20</v>
      </c>
      <c r="J27" s="3">
        <f>SUM(J24:J26)</f>
        <v>15.744999999999999</v>
      </c>
      <c r="K27" s="3">
        <f t="shared" ref="K27:N27" si="2">SUM(K24:K26)</f>
        <v>14.571</v>
      </c>
      <c r="L27" s="3">
        <f t="shared" si="2"/>
        <v>53.035999999999994</v>
      </c>
      <c r="M27" s="3">
        <f t="shared" si="2"/>
        <v>174.53700000000001</v>
      </c>
      <c r="N27" s="3">
        <f t="shared" si="2"/>
        <v>646.68200000000002</v>
      </c>
      <c r="O27" s="1">
        <f>SUM(J27:N27)</f>
        <v>904.57100000000003</v>
      </c>
    </row>
    <row r="28" spans="1:21" x14ac:dyDescent="0.3">
      <c r="B28" s="1"/>
      <c r="J28" s="3">
        <v>3.7999999999999999E-2</v>
      </c>
      <c r="K28" s="3">
        <v>2.4E-2</v>
      </c>
      <c r="L28" s="3">
        <v>0.13</v>
      </c>
      <c r="M28" s="3">
        <v>1.698</v>
      </c>
      <c r="N28" s="3">
        <v>0.30099999999999999</v>
      </c>
      <c r="O28" s="1">
        <f>SUM(J28:N28)</f>
        <v>2.1909999999999998</v>
      </c>
    </row>
    <row r="29" spans="1:21" x14ac:dyDescent="0.3">
      <c r="J29" s="2"/>
      <c r="K29" s="2"/>
      <c r="L29" s="2"/>
      <c r="M29" s="2"/>
      <c r="N29" s="2"/>
      <c r="O29">
        <v>8.9740000000000002</v>
      </c>
    </row>
    <row r="30" spans="1:21" x14ac:dyDescent="0.3">
      <c r="O30" s="1">
        <f>SUM(O27:O29)</f>
        <v>915.7360000000001</v>
      </c>
    </row>
  </sheetData>
  <mergeCells count="8">
    <mergeCell ref="O1:S1"/>
    <mergeCell ref="A3:A4"/>
    <mergeCell ref="A5:A8"/>
    <mergeCell ref="A15:A19"/>
    <mergeCell ref="A10:A14"/>
    <mergeCell ref="J1:N1"/>
    <mergeCell ref="E1:H1"/>
    <mergeCell ref="C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Myriam El Amri</cp:lastModifiedBy>
  <dcterms:created xsi:type="dcterms:W3CDTF">2023-04-25T10:21:20Z</dcterms:created>
  <dcterms:modified xsi:type="dcterms:W3CDTF">2024-10-17T13:53:41Z</dcterms:modified>
</cp:coreProperties>
</file>