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B538635F-3577-4F05-A72F-7A9E881542A8}" xr6:coauthVersionLast="45" xr6:coauthVersionMax="45" xr10:uidLastSave="{00000000-0000-0000-0000-000000000000}"/>
  <bookViews>
    <workbookView xWindow="-98" yWindow="-98" windowWidth="20715" windowHeight="13276" xr2:uid="{00000000-000D-0000-FFFF-FFFF00000000}"/>
  </bookViews>
  <sheets>
    <sheet name="Projektplan" sheetId="11" r:id="rId1"/>
  </sheets>
  <definedNames>
    <definedName name="_xlnm.Print_Titles" localSheetId="0">Projektplan!$4:$6</definedName>
    <definedName name="Heute" localSheetId="0">TODAY()</definedName>
    <definedName name="Projekt_Start">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1" l="1"/>
  <c r="E15" i="11"/>
  <c r="F22" i="11"/>
  <c r="E22" i="11"/>
  <c r="E13" i="11"/>
  <c r="F12" i="11"/>
  <c r="F11" i="11"/>
  <c r="E10" i="11"/>
  <c r="F9" i="11"/>
  <c r="O5" i="11"/>
  <c r="H7" i="11" l="1"/>
  <c r="I5" i="11" l="1"/>
  <c r="I6" i="11" l="1"/>
  <c r="I4" i="11"/>
  <c r="E9" i="11"/>
  <c r="E21" i="11" s="1"/>
  <c r="F21" i="11" s="1"/>
  <c r="H33" i="11"/>
  <c r="H32" i="11"/>
  <c r="H31" i="11"/>
  <c r="H30" i="11"/>
  <c r="H29" i="11"/>
  <c r="H28" i="11"/>
  <c r="H26" i="11"/>
  <c r="H20" i="11"/>
  <c r="H14" i="11"/>
  <c r="H8" i="11"/>
  <c r="H22" i="11" l="1"/>
  <c r="E23" i="11"/>
  <c r="F23" i="11" s="1"/>
  <c r="H21" i="11"/>
  <c r="H9" i="11"/>
  <c r="F10" i="11"/>
  <c r="E11" i="11" s="1"/>
  <c r="E16" i="11" l="1"/>
  <c r="F16" i="11" s="1"/>
  <c r="F15" i="11"/>
  <c r="E25" i="11"/>
  <c r="F25" i="11" s="1"/>
  <c r="H25" i="11" s="1"/>
  <c r="H27" i="11"/>
  <c r="H10" i="11"/>
  <c r="E24" i="11"/>
  <c r="H23" i="11"/>
  <c r="H15" i="11"/>
  <c r="F13" i="11"/>
  <c r="H13" i="11" s="1"/>
  <c r="E12" i="11"/>
  <c r="J5" i="11"/>
  <c r="K5" i="11" l="1"/>
  <c r="J6" i="11"/>
  <c r="F24" i="11"/>
  <c r="H24" i="11" s="1"/>
  <c r="H16" i="11"/>
  <c r="E17" i="11"/>
  <c r="F17" i="11" s="1"/>
  <c r="H11" i="11"/>
  <c r="H12" i="11"/>
  <c r="E18" i="11" l="1"/>
  <c r="F18" i="11" s="1"/>
  <c r="E19" i="11" s="1"/>
  <c r="L5" i="11"/>
  <c r="K6" i="11"/>
  <c r="H17" i="11"/>
  <c r="H18" i="11" l="1"/>
  <c r="H19" i="11"/>
  <c r="M5" i="11"/>
  <c r="L6" i="11"/>
  <c r="N5" i="11" l="1"/>
  <c r="M6" i="11"/>
  <c r="N6" i="11" l="1"/>
  <c r="P5" i="11" l="1"/>
  <c r="P4" i="11" s="1"/>
  <c r="O6" i="11"/>
  <c r="P6" i="11" l="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<sst xmlns="http://schemas.openxmlformats.org/spreadsheetml/2006/main" count="67" uniqueCount="50">
  <si>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</si>
  <si>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</si>
  <si>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</si>
  <si>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</si>
  <si>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</si>
  <si>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</si>
  <si>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</si>
  <si>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</si>
  <si>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</si>
  <si>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</si>
  <si>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</si>
  <si>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</si>
  <si>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</si>
  <si>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Phase 1 Titel</t>
  </si>
  <si>
    <t>Aufgabe 1</t>
  </si>
  <si>
    <t>Aufgabe 2</t>
  </si>
  <si>
    <t>Aufgabe 3</t>
  </si>
  <si>
    <t>Aufgabe 4</t>
  </si>
  <si>
    <t>Aufgabe 5</t>
  </si>
  <si>
    <t>Phase 2 Titel</t>
  </si>
  <si>
    <t>Phase 3 Titel</t>
  </si>
  <si>
    <t>Phase 4 Titel</t>
  </si>
  <si>
    <t>Neue Zeilen ÜBER dieser einfügen</t>
  </si>
  <si>
    <t>Projektanfang:</t>
  </si>
  <si>
    <t>Anzeigewoche:</t>
  </si>
  <si>
    <t>FORTSCHRITT</t>
  </si>
  <si>
    <t>START</t>
  </si>
  <si>
    <t>Datum</t>
  </si>
  <si>
    <t>ENDE</t>
  </si>
  <si>
    <t>TAGE</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</si>
  <si>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</si>
  <si>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</si>
  <si>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</si>
  <si>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Routenplaner</t>
  </si>
  <si>
    <t>2020-BMR2 B – Gruppe 1</t>
  </si>
  <si>
    <t>Projektantrag</t>
  </si>
  <si>
    <t>Einlesen der Daten aus einer CSV Datei</t>
  </si>
  <si>
    <t>Suche nach Namen</t>
  </si>
  <si>
    <t>Sortieren nach Namen &amp; Einwohnerzahl</t>
  </si>
  <si>
    <t>Berechnung der kürzesten Route</t>
  </si>
  <si>
    <t>Einlesen der neuen Städte</t>
  </si>
  <si>
    <t>Ausgabe der Daten</t>
  </si>
  <si>
    <t>Testdateien</t>
  </si>
  <si>
    <t>Dokumentation</t>
  </si>
  <si>
    <t>Präsentation</t>
  </si>
  <si>
    <t>Abgabe</t>
  </si>
  <si>
    <t>Stefan Machhammer</t>
  </si>
  <si>
    <t>Peter Weiß</t>
  </si>
  <si>
    <t>Felix Hauser</t>
  </si>
  <si>
    <t>Stefan Machhammer, Peter Weiß, Felix Hauser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</si>
</sst>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 numFmtId="172" formatCode="yyyy/mm/d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11" applyNumberFormat="0" applyAlignment="0" applyProtection="0"/>
    <xf numFmtId="0" fontId="22" fillId="17" borderId="12" applyNumberFormat="0" applyAlignment="0" applyProtection="0"/>
    <xf numFmtId="0" fontId="23" fillId="17" borderId="11" applyNumberFormat="0" applyAlignment="0" applyProtection="0"/>
    <xf numFmtId="0" fontId="24" fillId="0" borderId="13" applyNumberFormat="0" applyFill="0" applyAlignment="0" applyProtection="0"/>
    <xf numFmtId="0" fontId="25" fillId="18" borderId="14" applyNumberFormat="0" applyAlignment="0" applyProtection="0"/>
    <xf numFmtId="0" fontId="26" fillId="0" borderId="0" applyNumberFormat="0" applyFill="0" applyBorder="0" applyAlignment="0" applyProtection="0"/>
    <xf numFmtId="0" fontId="8" fillId="19"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5"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5"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5"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5"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5"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5"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1" fillId="11"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0"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0" fontId="0" fillId="2" borderId="2" xfId="0"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10"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9" borderId="2" xfId="10" applyNumberFormat="1" applyFill="1">
      <alignment horizontal="center" vertical="center"/>
    </xf>
    <xf numFmtId="168" fontId="8" fillId="0" borderId="2" xfId="10" applyNumberFormat="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172" fontId="8" fillId="3" borderId="2" xfId="10" applyNumberFormat="1" applyFill="1">
      <alignment horizontal="center" vertical="center"/>
    </xf>
    <xf numFmtId="172" fontId="8" fillId="4" borderId="2" xfId="10" applyNumberFormat="1" applyFill="1">
      <alignment horizontal="center" vertical="center"/>
    </xf>
    <xf numFmtId="172" fontId="0" fillId="6" borderId="2" xfId="0" applyNumberFormat="1" applyFill="1" applyBorder="1" applyAlignment="1">
      <alignment horizontal="center" vertical="center"/>
    </xf>
    <xf numFmtId="172" fontId="4" fillId="6" borderId="2" xfId="0" applyNumberFormat="1" applyFont="1" applyFill="1" applyBorder="1" applyAlignment="1">
      <alignment horizontal="center" vertical="center"/>
    </xf>
    <xf numFmtId="172" fontId="8" fillId="10" borderId="2" xfId="10" applyNumberFormat="1" applyFill="1">
      <alignment horizontal="center" vertical="center"/>
    </xf>
    <xf numFmtId="0" fontId="5" fillId="10" borderId="2" xfId="0" applyFont="1" applyFill="1" applyBorder="1" applyAlignment="1">
      <alignment horizontal="left" vertical="center" indent="1"/>
    </xf>
    <xf numFmtId="0" fontId="8" fillId="44" borderId="2" xfId="12" applyFill="1">
      <alignment horizontal="left" vertical="center" indent="2"/>
    </xf>
    <xf numFmtId="0" fontId="8" fillId="44" borderId="2" xfId="11" applyFill="1">
      <alignment horizontal="center" vertical="center"/>
    </xf>
    <xf numFmtId="9" fontId="4" fillId="44" borderId="2" xfId="2" applyFont="1" applyFill="1" applyBorder="1" applyAlignment="1">
      <alignment horizontal="center" vertical="center"/>
    </xf>
    <xf numFmtId="172" fontId="0" fillId="10" borderId="2" xfId="0" applyNumberFormat="1" applyFill="1" applyBorder="1" applyAlignment="1">
      <alignment horizontal="center" vertical="center"/>
    </xf>
    <xf numFmtId="172" fontId="4" fillId="10" borderId="2" xfId="0" applyNumberFormat="1" applyFont="1" applyFill="1" applyBorder="1" applyAlignment="1">
      <alignment horizontal="center" vertical="center"/>
    </xf>
    <xf numFmtId="172" fontId="8" fillId="44" borderId="2" xfId="10" applyNumberForma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2">
    <dxf>
      <fill>
        <patternFill>
          <bgColor rgb="FF0070C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80" zoomScaleNormal="80" zoomScalePageLayoutView="70" workbookViewId="0">
      <pane ySplit="6" topLeftCell="A10" activePane="bottomLeft" state="frozen"/>
      <selection activeCell="A5" sqref="A5"/>
      <selection pane="bottomLeft" activeCell="D18" sqref="D18"/>
    </sheetView>
  </sheetViews>
  <sheetFormatPr baseColWidth="10" defaultColWidth="9.1328125" defaultRowHeight="30" customHeight="1" x14ac:dyDescent="0.45"/>
  <cols>
    <col min="1" max="1" width="2.73046875" style="32" hidden="1" customWidth="1"/>
    <col min="2" max="2" width="52.86328125" customWidth="1"/>
    <col min="3" max="3" width="30.73046875" customWidth="1"/>
    <col min="4" max="4" width="12" customWidth="1"/>
    <col min="5" max="5" width="12.73046875" style="5" customWidth="1"/>
    <col min="6" max="6" width="13.1328125" customWidth="1"/>
    <col min="7" max="7" width="2.73046875" customWidth="1"/>
    <col min="8" max="8" width="8.3984375" hidden="1" customWidth="1"/>
    <col min="9" max="9" width="2.86328125" bestFit="1" customWidth="1"/>
    <col min="10" max="10" width="2.3984375" bestFit="1" customWidth="1"/>
    <col min="11" max="11" width="2.86328125" bestFit="1" customWidth="1"/>
    <col min="12" max="12" width="2.3984375" bestFit="1" customWidth="1"/>
    <col min="13" max="14" width="2.265625" bestFit="1" customWidth="1"/>
    <col min="15" max="15" width="3" bestFit="1" customWidth="1"/>
    <col min="16" max="16" width="2.86328125" bestFit="1" customWidth="1"/>
    <col min="17" max="24" width="3" bestFit="1" customWidth="1"/>
    <col min="25" max="25" width="3.3984375" bestFit="1" customWidth="1"/>
    <col min="26" max="26" width="3" bestFit="1" customWidth="1"/>
    <col min="27" max="35" width="3.3984375" bestFit="1" customWidth="1"/>
    <col min="36" max="36" width="3" bestFit="1" customWidth="1"/>
    <col min="37" max="37" width="2.86328125" bestFit="1" customWidth="1"/>
    <col min="38" max="38" width="2.3984375" bestFit="1" customWidth="1"/>
    <col min="39" max="39" width="2.86328125" bestFit="1" customWidth="1"/>
    <col min="40" max="40" width="2.3984375" bestFit="1" customWidth="1"/>
    <col min="41" max="43" width="2.265625" bestFit="1" customWidth="1"/>
    <col min="44" max="44" width="2.86328125" bestFit="1" customWidth="1"/>
    <col min="45" max="45" width="2.3984375" bestFit="1" customWidth="1"/>
    <col min="46" max="46" width="3" bestFit="1" customWidth="1"/>
    <col min="47" max="47" width="2.73046875" bestFit="1" customWidth="1"/>
    <col min="48" max="55" width="3" bestFit="1" customWidth="1"/>
    <col min="56" max="56" width="3.3984375" bestFit="1" customWidth="1"/>
    <col min="57" max="57" width="3" bestFit="1" customWidth="1"/>
    <col min="58" max="64" width="3.3984375" hidden="1" customWidth="1"/>
    <col min="69" max="70" width="10.265625"/>
  </cols>
  <sheetData>
    <row r="1" spans="1:64" ht="30" customHeight="1" x14ac:dyDescent="0.85">
      <c r="A1" s="33" t="s">
        <v>0</v>
      </c>
      <c r="B1" s="37" t="s">
        <v>33</v>
      </c>
      <c r="C1" s="1"/>
      <c r="D1" s="2"/>
      <c r="E1" s="4"/>
      <c r="F1" s="31"/>
      <c r="H1" s="2"/>
      <c r="I1" s="11"/>
    </row>
    <row r="2" spans="1:64" ht="30" customHeight="1" x14ac:dyDescent="0.55000000000000004">
      <c r="A2" s="32" t="s">
        <v>1</v>
      </c>
      <c r="B2" s="38" t="s">
        <v>34</v>
      </c>
      <c r="I2" s="35"/>
    </row>
    <row r="3" spans="1:64" ht="30" customHeight="1" x14ac:dyDescent="0.45">
      <c r="A3" s="32" t="s">
        <v>31</v>
      </c>
      <c r="B3" s="39" t="s">
        <v>49</v>
      </c>
      <c r="C3" s="77" t="s">
        <v>23</v>
      </c>
      <c r="D3" s="78"/>
      <c r="E3" s="83">
        <v>43955</v>
      </c>
      <c r="F3" s="83"/>
    </row>
    <row r="4" spans="1:64" ht="30" customHeight="1" x14ac:dyDescent="0.45">
      <c r="A4" s="33" t="s">
        <v>2</v>
      </c>
      <c r="C4" s="77" t="s">
        <v>24</v>
      </c>
      <c r="D4" s="78"/>
      <c r="E4" s="7">
        <v>1</v>
      </c>
      <c r="I4" s="80">
        <f>I5</f>
        <v>43955</v>
      </c>
      <c r="J4" s="81"/>
      <c r="K4" s="81"/>
      <c r="L4" s="81"/>
      <c r="M4" s="81"/>
      <c r="N4" s="81"/>
      <c r="O4" s="82"/>
      <c r="P4" s="80">
        <f>P5</f>
        <v>43962</v>
      </c>
      <c r="Q4" s="81"/>
      <c r="R4" s="81"/>
      <c r="S4" s="81"/>
      <c r="T4" s="81"/>
      <c r="U4" s="81"/>
      <c r="V4" s="82"/>
      <c r="W4" s="80">
        <f>W5</f>
        <v>43969</v>
      </c>
      <c r="X4" s="81"/>
      <c r="Y4" s="81"/>
      <c r="Z4" s="81"/>
      <c r="AA4" s="81"/>
      <c r="AB4" s="81"/>
      <c r="AC4" s="82"/>
      <c r="AD4" s="80">
        <f>AD5</f>
        <v>43976</v>
      </c>
      <c r="AE4" s="81"/>
      <c r="AF4" s="81"/>
      <c r="AG4" s="81"/>
      <c r="AH4" s="81"/>
      <c r="AI4" s="81"/>
      <c r="AJ4" s="82"/>
      <c r="AK4" s="80">
        <f>AK5</f>
        <v>43983</v>
      </c>
      <c r="AL4" s="81"/>
      <c r="AM4" s="81"/>
      <c r="AN4" s="81"/>
      <c r="AO4" s="81"/>
      <c r="AP4" s="81"/>
      <c r="AQ4" s="82"/>
      <c r="AR4" s="80">
        <f>AR5</f>
        <v>43990</v>
      </c>
      <c r="AS4" s="81"/>
      <c r="AT4" s="81"/>
      <c r="AU4" s="81"/>
      <c r="AV4" s="81"/>
      <c r="AW4" s="81"/>
      <c r="AX4" s="82"/>
      <c r="AY4" s="80">
        <f>AY5</f>
        <v>43997</v>
      </c>
      <c r="AZ4" s="81"/>
      <c r="BA4" s="81"/>
      <c r="BB4" s="81"/>
      <c r="BC4" s="81"/>
      <c r="BD4" s="81"/>
      <c r="BE4" s="82"/>
      <c r="BF4" s="80">
        <f>BF5</f>
        <v>44004</v>
      </c>
      <c r="BG4" s="81"/>
      <c r="BH4" s="81"/>
      <c r="BI4" s="81"/>
      <c r="BJ4" s="81"/>
      <c r="BK4" s="81"/>
      <c r="BL4" s="82"/>
    </row>
    <row r="5" spans="1:64" ht="15" customHeight="1" x14ac:dyDescent="0.45">
      <c r="A5" s="33" t="s">
        <v>3</v>
      </c>
      <c r="B5" s="79"/>
      <c r="C5" s="79"/>
      <c r="D5" s="79"/>
      <c r="E5" s="79"/>
      <c r="F5" s="79"/>
      <c r="G5" s="79"/>
      <c r="I5" s="62">
        <f>_xlfn.SINGLE(Projekt_Start)-WEEKDAY(_xlfn.SINGLE(Projekt_Start),1)+2+7*(_xlfn.SINGLE(Woche_anzeigen)-1)</f>
        <v>43955</v>
      </c>
      <c r="J5" s="63">
        <f>I5+1</f>
        <v>43956</v>
      </c>
      <c r="K5" s="63">
        <f t="shared" ref="K5:AX5" si="0">J5+1</f>
        <v>43957</v>
      </c>
      <c r="L5" s="63">
        <f t="shared" si="0"/>
        <v>43958</v>
      </c>
      <c r="M5" s="63">
        <f t="shared" si="0"/>
        <v>43959</v>
      </c>
      <c r="N5" s="63">
        <f t="shared" si="0"/>
        <v>43960</v>
      </c>
      <c r="O5" s="64">
        <f>N5+1</f>
        <v>43961</v>
      </c>
      <c r="P5" s="62">
        <f>O5+1</f>
        <v>43962</v>
      </c>
      <c r="Q5" s="63">
        <f>P5+1</f>
        <v>43963</v>
      </c>
      <c r="R5" s="63">
        <f t="shared" si="0"/>
        <v>43964</v>
      </c>
      <c r="S5" s="63">
        <f t="shared" si="0"/>
        <v>43965</v>
      </c>
      <c r="T5" s="63">
        <f t="shared" si="0"/>
        <v>43966</v>
      </c>
      <c r="U5" s="63">
        <f t="shared" si="0"/>
        <v>43967</v>
      </c>
      <c r="V5" s="64">
        <f t="shared" si="0"/>
        <v>43968</v>
      </c>
      <c r="W5" s="62">
        <f>V5+1</f>
        <v>43969</v>
      </c>
      <c r="X5" s="63">
        <f>W5+1</f>
        <v>43970</v>
      </c>
      <c r="Y5" s="63">
        <f t="shared" si="0"/>
        <v>43971</v>
      </c>
      <c r="Z5" s="63">
        <f t="shared" si="0"/>
        <v>43972</v>
      </c>
      <c r="AA5" s="63">
        <f t="shared" si="0"/>
        <v>43973</v>
      </c>
      <c r="AB5" s="63">
        <f t="shared" si="0"/>
        <v>43974</v>
      </c>
      <c r="AC5" s="64">
        <f t="shared" si="0"/>
        <v>43975</v>
      </c>
      <c r="AD5" s="62">
        <f>AC5+1</f>
        <v>43976</v>
      </c>
      <c r="AE5" s="63">
        <f>AD5+1</f>
        <v>43977</v>
      </c>
      <c r="AF5" s="63">
        <f t="shared" si="0"/>
        <v>43978</v>
      </c>
      <c r="AG5" s="63">
        <f t="shared" si="0"/>
        <v>43979</v>
      </c>
      <c r="AH5" s="63">
        <f t="shared" si="0"/>
        <v>43980</v>
      </c>
      <c r="AI5" s="63">
        <f t="shared" si="0"/>
        <v>43981</v>
      </c>
      <c r="AJ5" s="64">
        <f t="shared" si="0"/>
        <v>43982</v>
      </c>
      <c r="AK5" s="62">
        <f>AJ5+1</f>
        <v>43983</v>
      </c>
      <c r="AL5" s="63">
        <f>AK5+1</f>
        <v>43984</v>
      </c>
      <c r="AM5" s="63">
        <f t="shared" si="0"/>
        <v>43985</v>
      </c>
      <c r="AN5" s="63">
        <f t="shared" si="0"/>
        <v>43986</v>
      </c>
      <c r="AO5" s="63">
        <f t="shared" si="0"/>
        <v>43987</v>
      </c>
      <c r="AP5" s="63">
        <f t="shared" si="0"/>
        <v>43988</v>
      </c>
      <c r="AQ5" s="64">
        <f t="shared" si="0"/>
        <v>43989</v>
      </c>
      <c r="AR5" s="62">
        <f>AQ5+1</f>
        <v>43990</v>
      </c>
      <c r="AS5" s="63">
        <f>AR5+1</f>
        <v>43991</v>
      </c>
      <c r="AT5" s="63">
        <f t="shared" si="0"/>
        <v>43992</v>
      </c>
      <c r="AU5" s="63">
        <f t="shared" si="0"/>
        <v>43993</v>
      </c>
      <c r="AV5" s="63">
        <f t="shared" si="0"/>
        <v>43994</v>
      </c>
      <c r="AW5" s="63">
        <f t="shared" si="0"/>
        <v>43995</v>
      </c>
      <c r="AX5" s="64">
        <f t="shared" si="0"/>
        <v>43996</v>
      </c>
      <c r="AY5" s="62">
        <f>AX5+1</f>
        <v>43997</v>
      </c>
      <c r="AZ5" s="63">
        <f>AY5+1</f>
        <v>43998</v>
      </c>
      <c r="BA5" s="63">
        <f t="shared" ref="BA5:BE5" si="1">AZ5+1</f>
        <v>43999</v>
      </c>
      <c r="BB5" s="63">
        <f t="shared" si="1"/>
        <v>44000</v>
      </c>
      <c r="BC5" s="63">
        <f t="shared" si="1"/>
        <v>44001</v>
      </c>
      <c r="BD5" s="63">
        <f t="shared" si="1"/>
        <v>44002</v>
      </c>
      <c r="BE5" s="64">
        <f t="shared" si="1"/>
        <v>44003</v>
      </c>
      <c r="BF5" s="62">
        <f>BE5+1</f>
        <v>44004</v>
      </c>
      <c r="BG5" s="63">
        <f>BF5+1</f>
        <v>44005</v>
      </c>
      <c r="BH5" s="63">
        <f t="shared" ref="BH5:BL5" si="2">BG5+1</f>
        <v>44006</v>
      </c>
      <c r="BI5" s="63">
        <f t="shared" si="2"/>
        <v>44007</v>
      </c>
      <c r="BJ5" s="63">
        <f t="shared" si="2"/>
        <v>44008</v>
      </c>
      <c r="BK5" s="63">
        <f t="shared" si="2"/>
        <v>44009</v>
      </c>
      <c r="BL5" s="64">
        <f t="shared" si="2"/>
        <v>44010</v>
      </c>
    </row>
    <row r="6" spans="1:64" ht="30" customHeight="1" thickBot="1" x14ac:dyDescent="0.5">
      <c r="A6" s="33" t="s">
        <v>4</v>
      </c>
      <c r="B6" s="8" t="s">
        <v>12</v>
      </c>
      <c r="C6" s="9" t="s">
        <v>30</v>
      </c>
      <c r="D6" s="9" t="s">
        <v>25</v>
      </c>
      <c r="E6" s="9" t="s">
        <v>26</v>
      </c>
      <c r="F6" s="9" t="s">
        <v>28</v>
      </c>
      <c r="G6" s="9"/>
      <c r="H6" s="9" t="s">
        <v>29</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15.75" hidden="1" customHeight="1" thickBot="1" x14ac:dyDescent="0.5">
      <c r="A7" s="32" t="s">
        <v>5</v>
      </c>
      <c r="C7" s="3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hidden="1" customHeight="1" thickBot="1" x14ac:dyDescent="0.5">
      <c r="A8" s="33" t="s">
        <v>6</v>
      </c>
      <c r="B8" s="15" t="s">
        <v>13</v>
      </c>
      <c r="C8" s="40"/>
      <c r="D8" s="16"/>
      <c r="E8" s="54"/>
      <c r="F8" s="55"/>
      <c r="G8" s="14"/>
      <c r="H8" s="14" t="str">
        <f t="shared" ref="H8:H33"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5">
      <c r="A9" s="33" t="s">
        <v>7</v>
      </c>
      <c r="B9" s="48" t="s">
        <v>35</v>
      </c>
      <c r="C9" s="41"/>
      <c r="D9" s="17">
        <v>1</v>
      </c>
      <c r="E9" s="65">
        <f>_xlfn.SINGLE(Projekt_Start)</f>
        <v>43955</v>
      </c>
      <c r="F9" s="65">
        <f>E9+10</f>
        <v>43965</v>
      </c>
      <c r="G9" s="14"/>
      <c r="H9" s="14">
        <f t="shared" si="5"/>
        <v>11</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5">
      <c r="A10" s="33" t="s">
        <v>8</v>
      </c>
      <c r="B10" s="50" t="s">
        <v>36</v>
      </c>
      <c r="C10" s="44" t="s">
        <v>47</v>
      </c>
      <c r="D10" s="21">
        <v>0.9</v>
      </c>
      <c r="E10" s="69">
        <f>F9+4</f>
        <v>43969</v>
      </c>
      <c r="F10" s="69">
        <f>E10+2</f>
        <v>43971</v>
      </c>
      <c r="G10" s="14"/>
      <c r="H10" s="14">
        <f t="shared" si="5"/>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5">
      <c r="A11" s="32"/>
      <c r="B11" s="50" t="s">
        <v>37</v>
      </c>
      <c r="C11" s="44" t="s">
        <v>48</v>
      </c>
      <c r="D11" s="21">
        <v>1</v>
      </c>
      <c r="E11" s="69">
        <f>F10</f>
        <v>43971</v>
      </c>
      <c r="F11" s="69">
        <f>E11+2</f>
        <v>43973</v>
      </c>
      <c r="G11" s="14"/>
      <c r="H11" s="14">
        <f t="shared" si="5"/>
        <v>3</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5">
      <c r="A12" s="32"/>
      <c r="B12" s="50" t="s">
        <v>38</v>
      </c>
      <c r="C12" s="44" t="s">
        <v>48</v>
      </c>
      <c r="D12" s="21">
        <v>0.5</v>
      </c>
      <c r="E12" s="69">
        <f>F11</f>
        <v>43973</v>
      </c>
      <c r="F12" s="69">
        <f>E12+2</f>
        <v>43975</v>
      </c>
      <c r="G12" s="14"/>
      <c r="H12" s="14">
        <f t="shared" si="5"/>
        <v>3</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5">
      <c r="A13" s="32"/>
      <c r="B13" s="50" t="s">
        <v>39</v>
      </c>
      <c r="C13" s="44" t="s">
        <v>46</v>
      </c>
      <c r="D13" s="21">
        <v>0.5</v>
      </c>
      <c r="E13" s="69">
        <f>F12+1</f>
        <v>43976</v>
      </c>
      <c r="F13" s="69">
        <f>E13+2</f>
        <v>43978</v>
      </c>
      <c r="G13" s="14"/>
      <c r="H13" s="14">
        <f t="shared" si="5"/>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hidden="1" customHeight="1" thickBot="1" x14ac:dyDescent="0.5">
      <c r="A14" s="33" t="s">
        <v>9</v>
      </c>
      <c r="B14" s="70" t="s">
        <v>19</v>
      </c>
      <c r="C14" s="44"/>
      <c r="D14" s="21"/>
      <c r="E14" s="74"/>
      <c r="F14" s="75"/>
      <c r="G14" s="14"/>
      <c r="H14" s="14" t="str">
        <f t="shared" si="5"/>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5">
      <c r="A15" s="33"/>
      <c r="B15" s="50" t="s">
        <v>40</v>
      </c>
      <c r="C15" s="44" t="s">
        <v>46</v>
      </c>
      <c r="D15" s="21">
        <v>1</v>
      </c>
      <c r="E15" s="69">
        <f>E13+2</f>
        <v>43978</v>
      </c>
      <c r="F15" s="69">
        <f>E15+2</f>
        <v>43980</v>
      </c>
      <c r="G15" s="14"/>
      <c r="H15" s="14">
        <f t="shared" si="5"/>
        <v>3</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5">
      <c r="A16" s="32"/>
      <c r="B16" s="50" t="s">
        <v>41</v>
      </c>
      <c r="C16" s="44" t="s">
        <v>47</v>
      </c>
      <c r="D16" s="21">
        <v>0</v>
      </c>
      <c r="E16" s="69">
        <f>E15+2</f>
        <v>43980</v>
      </c>
      <c r="F16" s="69">
        <f>E16+2</f>
        <v>43982</v>
      </c>
      <c r="G16" s="14"/>
      <c r="H16" s="14">
        <f t="shared" si="5"/>
        <v>3</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5">
      <c r="A17" s="32"/>
      <c r="B17" s="49" t="s">
        <v>42</v>
      </c>
      <c r="C17" s="42"/>
      <c r="D17" s="18">
        <v>0.5</v>
      </c>
      <c r="E17" s="66">
        <f>F16</f>
        <v>43982</v>
      </c>
      <c r="F17" s="66">
        <f>E17+4</f>
        <v>43986</v>
      </c>
      <c r="G17" s="14"/>
      <c r="H17" s="14">
        <f t="shared" si="5"/>
        <v>5</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5">
      <c r="A18" s="32"/>
      <c r="B18" s="49" t="s">
        <v>43</v>
      </c>
      <c r="C18" s="42"/>
      <c r="D18" s="18">
        <v>0</v>
      </c>
      <c r="E18" s="66">
        <f>F17</f>
        <v>43986</v>
      </c>
      <c r="F18" s="66">
        <f>E18+2</f>
        <v>43988</v>
      </c>
      <c r="G18" s="14"/>
      <c r="H18" s="14">
        <f t="shared" si="5"/>
        <v>3</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5">
      <c r="A19" s="32"/>
      <c r="B19" s="49" t="s">
        <v>44</v>
      </c>
      <c r="C19" s="42"/>
      <c r="D19" s="18">
        <v>0</v>
      </c>
      <c r="E19" s="66">
        <f>F18+1</f>
        <v>43989</v>
      </c>
      <c r="F19" s="66">
        <f>E19</f>
        <v>43989</v>
      </c>
      <c r="G19" s="14"/>
      <c r="H19" s="14">
        <f t="shared" si="5"/>
        <v>1</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hidden="1" customHeight="1" thickBot="1" x14ac:dyDescent="0.5">
      <c r="A20" s="32" t="s">
        <v>10</v>
      </c>
      <c r="B20" s="19" t="s">
        <v>20</v>
      </c>
      <c r="C20" s="43"/>
      <c r="D20" s="20"/>
      <c r="E20" s="67"/>
      <c r="F20" s="68"/>
      <c r="G20" s="14"/>
      <c r="H20" s="14" t="str">
        <f t="shared" si="5"/>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hidden="1" customHeight="1" thickBot="1" x14ac:dyDescent="0.5">
      <c r="A21" s="32"/>
      <c r="B21" s="50" t="s">
        <v>14</v>
      </c>
      <c r="C21" s="44"/>
      <c r="D21" s="21"/>
      <c r="E21" s="69">
        <f>E9+15</f>
        <v>43970</v>
      </c>
      <c r="F21" s="69">
        <f>E21+5</f>
        <v>43975</v>
      </c>
      <c r="G21" s="14"/>
      <c r="H21" s="14">
        <f t="shared" si="5"/>
        <v>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5">
      <c r="A22" s="32"/>
      <c r="B22" s="71" t="s">
        <v>45</v>
      </c>
      <c r="C22" s="72"/>
      <c r="D22" s="73">
        <v>0</v>
      </c>
      <c r="E22" s="76">
        <f>F9+25</f>
        <v>43990</v>
      </c>
      <c r="F22" s="76">
        <f>E22</f>
        <v>43990</v>
      </c>
      <c r="G22" s="14"/>
      <c r="H22" s="14">
        <f t="shared" si="5"/>
        <v>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hidden="1" customHeight="1" thickBot="1" x14ac:dyDescent="0.5">
      <c r="A23" s="32"/>
      <c r="B23" s="50" t="s">
        <v>16</v>
      </c>
      <c r="C23" s="44"/>
      <c r="D23" s="21"/>
      <c r="E23" s="56">
        <f>E22+5</f>
        <v>43995</v>
      </c>
      <c r="F23" s="56">
        <f>E23+5</f>
        <v>44000</v>
      </c>
      <c r="G23" s="14"/>
      <c r="H23" s="14">
        <f t="shared" si="5"/>
        <v>6</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hidden="1" customHeight="1" thickBot="1" x14ac:dyDescent="0.5">
      <c r="A24" s="32"/>
      <c r="B24" s="50" t="s">
        <v>17</v>
      </c>
      <c r="C24" s="44"/>
      <c r="D24" s="21"/>
      <c r="E24" s="56">
        <f>F23+1</f>
        <v>44001</v>
      </c>
      <c r="F24" s="56">
        <f>E24+4</f>
        <v>44005</v>
      </c>
      <c r="G24" s="14"/>
      <c r="H24" s="14">
        <f t="shared" si="5"/>
        <v>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hidden="1" customHeight="1" thickBot="1" x14ac:dyDescent="0.5">
      <c r="A25" s="32"/>
      <c r="B25" s="50" t="s">
        <v>18</v>
      </c>
      <c r="C25" s="44"/>
      <c r="D25" s="21"/>
      <c r="E25" s="56">
        <f>E23</f>
        <v>43995</v>
      </c>
      <c r="F25" s="56">
        <f>E25+4</f>
        <v>43999</v>
      </c>
      <c r="G25" s="14"/>
      <c r="H25" s="14">
        <f t="shared" si="5"/>
        <v>5</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hidden="1" customHeight="1" thickBot="1" x14ac:dyDescent="0.5">
      <c r="A26" s="32" t="s">
        <v>10</v>
      </c>
      <c r="B26" s="22" t="s">
        <v>21</v>
      </c>
      <c r="C26" s="45"/>
      <c r="D26" s="23"/>
      <c r="E26" s="57"/>
      <c r="F26" s="58"/>
      <c r="G26" s="14"/>
      <c r="H26" s="14" t="str">
        <f t="shared" si="5"/>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hidden="1" customHeight="1" thickBot="1" x14ac:dyDescent="0.5">
      <c r="A27" s="32"/>
      <c r="B27" s="51" t="s">
        <v>14</v>
      </c>
      <c r="C27" s="46"/>
      <c r="D27" s="24"/>
      <c r="E27" s="59" t="s">
        <v>27</v>
      </c>
      <c r="F27" s="59" t="s">
        <v>27</v>
      </c>
      <c r="G27" s="14"/>
      <c r="H27" s="14" t="e">
        <f t="shared" si="5"/>
        <v>#VALUE!</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hidden="1" customHeight="1" thickBot="1" x14ac:dyDescent="0.5">
      <c r="A28" s="32"/>
      <c r="B28" s="51" t="s">
        <v>15</v>
      </c>
      <c r="C28" s="46"/>
      <c r="D28" s="24"/>
      <c r="E28" s="59" t="s">
        <v>27</v>
      </c>
      <c r="F28" s="59" t="s">
        <v>27</v>
      </c>
      <c r="G28" s="14"/>
      <c r="H28" s="14" t="e">
        <f t="shared" si="5"/>
        <v>#VALUE!</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hidden="1" customHeight="1" thickBot="1" x14ac:dyDescent="0.5">
      <c r="A29" s="32"/>
      <c r="B29" s="51" t="s">
        <v>16</v>
      </c>
      <c r="C29" s="46"/>
      <c r="D29" s="24"/>
      <c r="E29" s="59" t="s">
        <v>27</v>
      </c>
      <c r="F29" s="59" t="s">
        <v>27</v>
      </c>
      <c r="G29" s="14"/>
      <c r="H29" s="14" t="e">
        <f t="shared" si="5"/>
        <v>#VALUE!</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hidden="1" customHeight="1" thickBot="1" x14ac:dyDescent="0.5">
      <c r="A30" s="32"/>
      <c r="B30" s="51" t="s">
        <v>17</v>
      </c>
      <c r="C30" s="46"/>
      <c r="D30" s="24"/>
      <c r="E30" s="59" t="s">
        <v>27</v>
      </c>
      <c r="F30" s="59" t="s">
        <v>27</v>
      </c>
      <c r="G30" s="14"/>
      <c r="H30" s="14" t="e">
        <f t="shared" si="5"/>
        <v>#VALUE!</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hidden="1" customHeight="1" thickBot="1" x14ac:dyDescent="0.5">
      <c r="A31" s="32"/>
      <c r="B31" s="51" t="s">
        <v>18</v>
      </c>
      <c r="C31" s="46"/>
      <c r="D31" s="24"/>
      <c r="E31" s="59" t="s">
        <v>27</v>
      </c>
      <c r="F31" s="59" t="s">
        <v>27</v>
      </c>
      <c r="G31" s="14"/>
      <c r="H31" s="14" t="e">
        <f t="shared" si="5"/>
        <v>#VALUE!</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5">
      <c r="A32" s="32" t="s">
        <v>11</v>
      </c>
      <c r="B32" s="52"/>
      <c r="C32" s="47"/>
      <c r="D32" s="13"/>
      <c r="E32" s="60"/>
      <c r="F32" s="60"/>
      <c r="G32" s="14"/>
      <c r="H32" s="14" t="str">
        <f t="shared" si="5"/>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hidden="1" customHeight="1" thickBot="1" x14ac:dyDescent="0.5">
      <c r="A33" s="33" t="s">
        <v>32</v>
      </c>
      <c r="B33" s="25" t="s">
        <v>22</v>
      </c>
      <c r="C33" s="53"/>
      <c r="D33" s="26"/>
      <c r="E33" s="61"/>
      <c r="F33" s="61"/>
      <c r="G33" s="27"/>
      <c r="H33" s="27" t="str">
        <f t="shared" si="5"/>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ht="30" customHeight="1" x14ac:dyDescent="0.45">
      <c r="G34" s="6"/>
    </row>
    <row r="35" spans="1:64" ht="30" customHeight="1" x14ac:dyDescent="0.45">
      <c r="C35" s="11"/>
      <c r="F35" s="34"/>
    </row>
    <row r="36" spans="1:64" ht="30" customHeight="1" x14ac:dyDescent="0.4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8" fitToHeight="0" orientation="landscape" r:id="rId1"/>
  <headerFooter differentFirst="1" scaleWithDoc="0">
    <oddFooter>Page &amp;P of &amp;N</oddFooter>
  </headerFooter>
  <ignoredErrors>
    <ignoredError sqref="F22:F23 E23 F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2020-05-29T13:25:36Z</dcterms:modified>
</cp:coreProperties>
</file>