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295" firstSheet="0" activeTab="0"/>
  </bookViews>
  <sheets>
    <sheet name="Sheet1" sheetId="1" state="visible" r:id="rId2"/>
  </sheets>
  <calcPr iterateCount="100" refMode="A1" iterate="false" iterateDelta="0.001"/>
</workbook>
</file>

<file path=xl/sharedStrings.xml><?xml version="1.0" encoding="utf-8"?>
<sst xmlns="http://schemas.openxmlformats.org/spreadsheetml/2006/main" count="398" uniqueCount="118">
  <si>
    <t>This is a set of tests for the VIC-RGM Conductor's area fraction update function.
They are based upon a simple domain consisting of an 8x8 pixel grid for each VIC cell, using 3 HRU (aka vegetation) types (tree = 11, 
open ground = 19, and glacier = 22), and a maximum of 5 elevation (aka snow) bands.  
The spatial breakdown of the test domain VIC grid cells is as shown in the initial surface DEM pixel maps below.
Pixels are colour-coded as having Tree (11), Open Ground (19) , or Glacier (22) HRU types.  Initial HRU area fractions are calculated by adding up the sum of pixels for each given HRU type within a band and dividing by 64 (e.g. band 0 in cell '12345' has a tree area fraction of 12/64 = 0.1875).
The initial breakdown of the first cell (ID '12345') consists of elevation bands (starting at 2000m and incrementing by a band_size of 100m) 
spatially comprised of concentric boxes of one pixel width, with the highest band in cell '12345' occupying the centre 4 pixels of the 8x8 grid (as open ground sticking out above the glacier).  
The second grid cell, (ID '23456'), is located immediately to the right of cell '12345' (its leftmost pixels are adjacent to the rightmost pixels of '12345'). The initial breakdown of cell '23456' is as follows. Four initial elevation bands (starting at 1800m and incrementing by a band_size of 100m) are spatially comprised of roughly concentric boxes of one pixel width (with the exception of the single pixel at elevation 1850, comprising the entire Band 0), with the highest band / peak occupying the centre 16 (4x4) pixels of the 8x8 grid (as a glacier plateau). Band 5 (floor elevation 2200m in this cell) is not initially occupied, but will be used to test upward thickening of a glacier into this higher band (which has been accounted for in the snow band file).  There is one pixel that is a special case at Bed DEM elevation 1799, which falls outside of the allocated number of bands and exists to demonstrate an error condition where the user has not provided enough elevation bands in the snow band file to accommodate this extra band.</t>
  </si>
  <si>
    <t>HRU colour codes</t>
  </si>
  <si>
    <t>Special testing colour codes</t>
  </si>
  <si>
    <t>Tree vegetation (ID: 11)</t>
  </si>
  <si>
    <t>pixels in Band 0, a new lowest band  in cell '23456', created in Test 7</t>
  </si>
  <si>
    <t>Open ground (ID: 19)</t>
  </si>
  <si>
    <t>pixels in Band 4, a new highest band in cell '23456' created in Test 10</t>
  </si>
  <si>
    <t>Glacier (ID: 22)</t>
  </si>
  <si>
    <t>pixels with elevations at an unavailable lower or upper band (i.e. no 0 pad in the snow band file to accommodate the elevation band)</t>
  </si>
  <si>
    <t>pixels that have changed since the last test's final state (for easy visualisation)</t>
  </si>
  <si>
    <t>Bed DEM (constant)</t>
  </si>
  <si>
    <t>Cell '12345':</t>
  </si>
  <si>
    <t>Cell '23456':</t>
  </si>
  <si>
    <t>Initial Conditions Surface DEM</t>
  </si>
  <si>
    <t>NOTE: VIC and RGM have no record of actual locations of HRU pixels</t>
  </si>
  <si>
    <t>test_glacier_growth_over_some_open_ground_in_band</t>
  </si>
  <si>
    <t>State update CASE 3 and CASE 3</t>
  </si>
  <si>
    <t>Simulates Band 2 of cell '12345' losing some of its open ground area to glacier growth.</t>
  </si>
  <si>
    <t>This should trigger state update CASE 3 (glacier expansion), and
CASE 3 again (open ground shrinkage)</t>
  </si>
  <si>
    <t>Expected results:</t>
  </si>
  <si>
    <t>pixels</t>
  </si>
  <si>
    <t>fraction</t>
  </si>
  <si>
    <t>Cell:</t>
  </si>
  <si>
    <t>12345</t>
  </si>
  <si>
    <t>Band:</t>
  </si>
  <si>
    <t>11:</t>
  </si>
  <si>
    <t>0/64</t>
  </si>
  <si>
    <t>NO CHANGE IN CELL '23456'</t>
  </si>
  <si>
    <t>19:</t>
  </si>
  <si>
    <t>2/64</t>
  </si>
  <si>
    <t>22:</t>
  </si>
  <si>
    <t>10/64</t>
  </si>
  <si>
    <t>test_glacier_growth_over_remaining_open_ground_in_band</t>
  </si>
  <si>
    <t>State update CASE 3 and CASE 4b</t>
  </si>
  <si>
    <t>Simulates Band 2 of cell '12345' losing all its remaining open ground.</t>
  </si>
  <si>
    <t>This should trigger state update CASE 3 (glacier expansion) and
CASE 4b (loss of remaining open ground in band)</t>
  </si>
  <si>
    <t>12/64</t>
  </si>
  <si>
    <t>test_glacier_growth_over_remaining_open_ground_and_some_vegetation_in_band</t>
  </si>
  <si>
    <t>State update CASE 3, CASE 4b, and CASE 3</t>
  </si>
  <si>
    <t>Simulates Band 1 of cell '12345' losing all its open ground and some vegetated area to glacier growth.</t>
  </si>
  <si>
    <t>This should trigger state update CASE 3 (glacier expansion) and
CASE 4b (loss of remaining open ground in band) and CASE 3 again (loss of some vegetation)</t>
  </si>
  <si>
    <t>3/64</t>
  </si>
  <si>
    <t>17/64</t>
  </si>
  <si>
    <t>test_glacier_growth_over_remaining_vegetation_in_band</t>
  </si>
  <si>
    <t>Simulates Band 1 of cell '12345' losing its remaining vegetated HRU to glacier growth.</t>
  </si>
  <si>
    <t>This should trigger state update CASE 3 (glacier expansion) and
CASE 4b (loss of remaining vegetation in band)</t>
  </si>
  <si>
    <t>20/64</t>
  </si>
  <si>
    <t>test_glacier_growth_into_band_with_no_existing_glacier</t>
  </si>
  <si>
    <t>State update CASE 1 and CASE 3</t>
  </si>
  <si>
    <t>Simulates Band 0 of cell '12345' acquiring a new glacier HRU.</t>
  </si>
  <si>
    <t>This should trigger state update CASE 1 (trivial - just a new
glacier HRU is created) and CASE 3 (loss of some open ground)</t>
  </si>
  <si>
    <t>14/64</t>
  </si>
  <si>
    <t>test_glacier_receding_to_reveal_open_ground_in_band</t>
  </si>
  <si>
    <t>State update CASE 3 and CASE 1</t>
  </si>
  <si>
    <t>Simulates Band 1 of cell '12345', which is completely covered in glacier, ceding some area to open ground.</t>
  </si>
  <si>
    <t>This should trigger state update CASE 3 (glacier expansion)
and CASE 1 (trivial - a new open ground HRU is created)</t>
  </si>
  <si>
    <t>18/64</t>
  </si>
  <si>
    <t>test_glacier_receding_further_in_band</t>
  </si>
  <si>
    <t>Simulates glacier in Band 1 of cell '12345' ceding additional area to open ground 
(2 pixels which were open and tree types at the very beginning)</t>
  </si>
  <si>
    <t>This should trigger state update CASE 3 (glacier shrink) and 
CASE 3 again (open ground expansion)</t>
  </si>
  <si>
    <t>4/64</t>
  </si>
  <si>
    <t>16/64</t>
  </si>
  <si>
    <t>REMAINING TESTS DEAL WITH CELL '23456'.  
INITIAL STATE REITERATED HERE:</t>
  </si>
  <si>
    <t>test_existing_glacier_shrink_revealing_new_lower_band</t>
  </si>
  <si>
    <t>Simulates glacier recession out of the lowest existing band of cell '23456',
to reveal a yet lower elevation band (consisting of one pixel).</t>
  </si>
  <si>
    <t>This should trigger state update CASE 3 (glacier shrink)
and CASE 1 (trivial - open ground HRU creation at newly revealed band)</t>
  </si>
  <si>
    <t>23456</t>
  </si>
  <si>
    <t>new lowest band:</t>
  </si>
  <si>
    <t>1/64</t>
  </si>
  <si>
    <t>NO CHANGE IN CELL '12345'</t>
  </si>
  <si>
    <t>test_glacier_growth_into_new_lower_band</t>
  </si>
  <si>
    <t>Simulates glacier growing back over the pixel of the new lowest band in cell '23456'
(from the previous test), but at a lesser thickness such that the pixel is still within Band 0.</t>
  </si>
  <si>
    <t>State update CASE 1 and CASE 4b</t>
  </si>
  <si>
    <t>This should trigger state update CASE 1 (trivial - glacier creation at lowest band)
and CASE 4b (complete loss of open ground HRU at lowest band)</t>
  </si>
  <si>
    <t>Area fractions:</t>
  </si>
  <si>
    <t>test_glacier_thickening_to_conceal_lowest_band_of_open_ground</t>
  </si>
  <si>
    <t>Simulates the glacier growing over open ground areas lying in the new lowest band of cell '23456' so thick
that the pixels elevations in that area no longer belong to that band (i.e. all HRUs in the band must be deleted).</t>
  </si>
  <si>
    <t>State update CASE 3 and CASE 5d</t>
  </si>
  <si>
    <t>NOTE: the single pixel of Band 0 was first overwritten with open ground at the Bed DEM elevation 1850 before
applying the changes shown</t>
  </si>
  <si>
    <t>This should trigger state update CASE 3 (glacier expansion) and CASE 5d (glacier and
band areas for Band 0 become zero, and there is no lower band to transfer state to).</t>
  </si>
  <si>
    <t>test_glacier_growth_into_new_higher_band</t>
  </si>
  <si>
    <t>Simulates glacier growing in thickness from the highest existing valid band in cell '23456' into a new higher
Band 4 (for which there is a 0 pad in the snow band file to accommodate it).</t>
  </si>
  <si>
    <t>NOTE:the single pixel of Band 0 was reinstated as glacier at 1880m before starting the test</t>
  </si>
  <si>
    <t>This should trigger state update CASE 3 (glacier shrink)
and CASE 1 (trivial – glacier HRU creation at new highest band)</t>
  </si>
  <si>
    <t>8/64</t>
  </si>
  <si>
    <t>6/64</t>
  </si>
  <si>
    <t>new highest band:</t>
  </si>
  <si>
    <t>test_attempt_new_glacier_shrink_into_unavailable_lower_band</t>
  </si>
  <si>
    <t>Exception</t>
  </si>
  <si>
    <t>Simulates a (failing) attempt to grow the glacier into a new yet lower elevation band (where there is no 0 pad available in the snow band parameter file) in cell '23456'.</t>
  </si>
  <si>
    <t>test_attempt_new_glacier_growth_into_unavailable_higher_band</t>
  </si>
  <si>
    <t>Simulates a (failing) attempt to grow the glacier into a new yet higher elevation band (where there is no 0 pad available in the snow band parameter file) in cell '23456'.</t>
  </si>
  <si>
    <t>test_glacier_thickening_to_conceal_lowest_band_of_glacier</t>
  </si>
  <si>
    <t>Simulates the glacier thickening over areas lying in the lowest band of cell '23456' so much that the pixel
elevations in that area no longer belong to that band (i.e. all HRUs in the band must be deleted, except
glacier which is set to zero area fraction).</t>
  </si>
  <si>
    <t>This should trigger state update CASE 3 (glacier in Band 1 expanding)  and CASE 5d
(where both the glacier and band area fractions in Band 0 become zero, and there is
no lower band to transfer state to).</t>
  </si>
  <si>
    <t>test_glacier_receding_from_top_band_leaving_band_area_as_zero_1</t>
  </si>
  <si>
    <t>Simulates the glacier receding out of the highest band of cell '23456' entirely, which consisted only of glacier
HRUs, thus leaving that band's area fraction as zero (i.e. all HRUs in the band must be deleted, except glacier
which is set to zero area fraction).</t>
  </si>
  <si>
    <t>State update CASE 5a and CASE 3</t>
  </si>
  <si>
    <t>This should trigger state update CASE 5a (glacier in Band 4 disappears and state is
transferred to glacier in Band 3) and CASE 3 (glacier in Band 3 expands).</t>
  </si>
  <si>
    <t>* this HRU is retained according to the shadow glacier rule</t>
  </si>
  <si>
    <t>test_glacier_receding_entirely_from_band</t>
  </si>
  <si>
    <t>Simulates the glacier receding out of Band 3 of cell '23456' entirely, but the band remains.</t>
  </si>
  <si>
    <t>State update CASE 4a and CASE 3</t>
  </si>
  <si>
    <t>NOTE:the two glacier pixels of Band 4 were reinstated at elevations 2200 and 2210 before running the test.</t>
  </si>
  <si>
    <t>This should trigger state update CASE 4a (glacier in Band 3 disappears and state is
transferred to open ground in the same band) and CASE 3 (open ground expands)</t>
  </si>
  <si>
    <t>test_glacier_receding_from_top_band_leaving_band_area_as_zero_2</t>
  </si>
  <si>
    <t>State update CASE 5b and CASE 3</t>
  </si>
  <si>
    <t>This should trigger state update CASE 5b (glacier in Band 4 disappears, leaving
the band with zero area fraction, and disappears entirely from these pixels such
that it does not exist in Band 3 either; state is transferred to open ground in Band 3),
and CASE 3 (open ground in Band 3 expands).</t>
  </si>
  <si>
    <t>Test 15: test_confirm_final_state</t>
  </si>
  <si>
    <t>Final test to confirm that the final state of both grid cells is as expected after the sequence of operations performed upon them in the preceding tests.</t>
  </si>
  <si>
    <t>NOTE: the pixel maps shown have no induced changes since the previous test, which should be reflected in the results</t>
  </si>
  <si>
    <t>median elev</t>
  </si>
  <si>
    <t># HRUs</t>
  </si>
  <si>
    <t>28/64</t>
  </si>
  <si>
    <t>3</t>
  </si>
  <si>
    <t>2</t>
  </si>
  <si>
    <t>1</t>
  </si>
  <si>
    <t>NOTE: this is an invalid band with a shadow glacier HRU</t>
  </si>
</sst>
</file>

<file path=xl/styles.xml><?xml version="1.0" encoding="utf-8"?>
<styleSheet xmlns="http://schemas.openxmlformats.org/spreadsheetml/2006/main">
  <numFmts count="4">
    <numFmt numFmtId="164" formatCode="GENERAL"/>
    <numFmt numFmtId="165" formatCode="@"/>
    <numFmt numFmtId="166" formatCode="0.00000"/>
    <numFmt numFmtId="167" formatCode="0.0000000"/>
  </numFmts>
  <fonts count="12">
    <font>
      <sz val="10"/>
      <name val="Arial"/>
      <family val="2"/>
      <charset val="1"/>
    </font>
    <font>
      <sz val="10"/>
      <name val="Arial"/>
      <family val="0"/>
    </font>
    <font>
      <sz val="10"/>
      <name val="Arial"/>
      <family val="0"/>
    </font>
    <font>
      <sz val="10"/>
      <name val="Arial"/>
      <family val="0"/>
    </font>
    <font>
      <sz val="11"/>
      <name val="Arial"/>
      <family val="2"/>
      <charset val="1"/>
    </font>
    <font>
      <b val="true"/>
      <sz val="11"/>
      <name val="Arial"/>
      <family val="2"/>
      <charset val="1"/>
    </font>
    <font>
      <b val="true"/>
      <u val="single"/>
      <sz val="12"/>
      <name val="Arial"/>
      <family val="2"/>
      <charset val="1"/>
    </font>
    <font>
      <i val="true"/>
      <sz val="10"/>
      <name val="Arial"/>
      <family val="2"/>
      <charset val="1"/>
    </font>
    <font>
      <b val="true"/>
      <u val="single"/>
      <sz val="14"/>
      <name val="Arial"/>
      <family val="2"/>
      <charset val="1"/>
    </font>
    <font>
      <b val="true"/>
      <u val="single"/>
      <sz val="11"/>
      <name val="Arial"/>
      <family val="2"/>
      <charset val="1"/>
    </font>
    <font>
      <b val="true"/>
      <sz val="12"/>
      <name val="Arial"/>
      <family val="2"/>
      <charset val="1"/>
    </font>
    <font>
      <b val="true"/>
      <sz val="10"/>
      <name val="Arial"/>
      <family val="2"/>
      <charset val="1"/>
    </font>
  </fonts>
  <fills count="6">
    <fill>
      <patternFill patternType="none"/>
    </fill>
    <fill>
      <patternFill patternType="gray125"/>
    </fill>
    <fill>
      <patternFill patternType="solid">
        <fgColor rgb="FF669900"/>
        <bgColor rgb="FF339966"/>
      </patternFill>
    </fill>
    <fill>
      <patternFill patternType="solid">
        <fgColor rgb="FFEEEEEE"/>
        <bgColor rgb="FFFFFFCC"/>
      </patternFill>
    </fill>
    <fill>
      <patternFill patternType="solid">
        <fgColor rgb="FFCC9966"/>
        <bgColor rgb="FFFF8080"/>
      </patternFill>
    </fill>
    <fill>
      <patternFill patternType="solid">
        <fgColor rgb="FF66FFFF"/>
        <bgColor rgb="FF33CCCC"/>
      </patternFill>
    </fill>
  </fills>
  <borders count="30">
    <border diagonalUp="false" diagonalDown="false">
      <left/>
      <right/>
      <top/>
      <bottom/>
      <diagonal/>
    </border>
    <border diagonalUp="false" diagonalDown="false">
      <left style="thin">
        <color rgb="FFFF3333"/>
      </left>
      <right style="thin">
        <color rgb="FFFF3333"/>
      </right>
      <top style="thin">
        <color rgb="FFFF3333"/>
      </top>
      <bottom style="thin">
        <color rgb="FFFF3333"/>
      </bottom>
      <diagonal/>
    </border>
    <border diagonalUp="false" diagonalDown="false">
      <left style="thin">
        <color rgb="FF3333FF"/>
      </left>
      <right style="thin">
        <color rgb="FF3333FF"/>
      </right>
      <top style="thin">
        <color rgb="FF3333FF"/>
      </top>
      <bottom style="thin">
        <color rgb="FF3333FF"/>
      </bottom>
      <diagonal/>
    </border>
    <border diagonalUp="false" diagonalDown="false">
      <left style="thin">
        <color rgb="FFFFFF00"/>
      </left>
      <right style="thin">
        <color rgb="FFFFFF00"/>
      </right>
      <top style="thin">
        <color rgb="FFFFFF00"/>
      </top>
      <bottom style="thin">
        <color rgb="FFFFFF00"/>
      </bottom>
      <diagonal/>
    </border>
    <border diagonalUp="false" diagonalDown="false">
      <left style="thin">
        <color rgb="FFFF66FF"/>
      </left>
      <right style="thin">
        <color rgb="FFFF66FF"/>
      </right>
      <top style="thin">
        <color rgb="FFFF66FF"/>
      </top>
      <bottom style="thin">
        <color rgb="FFFF66FF"/>
      </bottom>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color rgb="FFFFFF00"/>
      </left>
      <right style="hair">
        <color rgb="FFFFFF00"/>
      </right>
      <top style="hair">
        <color rgb="FFFFFF00"/>
      </top>
      <bottom style="hair">
        <color rgb="FFFFFF00"/>
      </bottom>
      <diagonal/>
    </border>
    <border diagonalUp="false" diagonalDown="false">
      <left style="hair"/>
      <right/>
      <top/>
      <bottom/>
      <diagonal/>
    </border>
    <border diagonalUp="false" diagonalDown="false">
      <left/>
      <right style="hair"/>
      <top/>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hair">
        <color rgb="FFFF00CC"/>
      </left>
      <right/>
      <top style="hair">
        <color rgb="FFFF00CC"/>
      </top>
      <bottom style="hair">
        <color rgb="FFFF00CC"/>
      </bottom>
      <diagonal/>
    </border>
    <border diagonalUp="false" diagonalDown="false">
      <left/>
      <right style="hair">
        <color rgb="FFFF00CC"/>
      </right>
      <top style="hair">
        <color rgb="FFFF00CC"/>
      </top>
      <bottom style="hair">
        <color rgb="FFFF00CC"/>
      </bottom>
      <diagonal/>
    </border>
    <border diagonalUp="false" diagonalDown="false">
      <left style="hair">
        <color rgb="FFFF00CC"/>
      </left>
      <right style="hair">
        <color rgb="FFFF00CC"/>
      </right>
      <top style="hair">
        <color rgb="FFFF00CC"/>
      </top>
      <bottom/>
      <diagonal/>
    </border>
    <border diagonalUp="false" diagonalDown="false">
      <left style="hair">
        <color rgb="FFFF00CC"/>
      </left>
      <right style="hair">
        <color rgb="FFFF00CC"/>
      </right>
      <top/>
      <bottom/>
      <diagonal/>
    </border>
    <border diagonalUp="false" diagonalDown="false">
      <left/>
      <right/>
      <top style="hair">
        <color rgb="FFFF00CC"/>
      </top>
      <bottom style="hair">
        <color rgb="FFFF00CC"/>
      </bottom>
      <diagonal/>
    </border>
    <border diagonalUp="false" diagonalDown="false">
      <left/>
      <right style="hair">
        <color rgb="FFFF00CC"/>
      </right>
      <top/>
      <bottom style="hair">
        <color rgb="FFFF00CC"/>
      </bottom>
      <diagonal/>
    </border>
    <border diagonalUp="false" diagonalDown="false">
      <left style="hair">
        <color rgb="FFFF00CC"/>
      </left>
      <right/>
      <top/>
      <bottom style="hair">
        <color rgb="FFFF00CC"/>
      </bottom>
      <diagonal/>
    </border>
    <border diagonalUp="false" diagonalDown="false">
      <left style="hair">
        <color rgb="FFFF00CC"/>
      </left>
      <right style="hair">
        <color rgb="FFFF00CC"/>
      </right>
      <top/>
      <bottom style="hair">
        <color rgb="FFFF00CC"/>
      </bottom>
      <diagonal/>
    </border>
    <border diagonalUp="false" diagonalDown="false">
      <left style="hair">
        <color rgb="FFFF00CC"/>
      </left>
      <right style="hair">
        <color rgb="FFFF00CC"/>
      </right>
      <top style="hair">
        <color rgb="FFFF00CC"/>
      </top>
      <bottom style="hair">
        <color rgb="FFFF00CC"/>
      </bottom>
      <diagonal/>
    </border>
    <border diagonalUp="false" diagonalDown="false">
      <left style="thin">
        <color rgb="FF3333FF"/>
      </left>
      <right/>
      <top style="thin">
        <color rgb="FF3333FF"/>
      </top>
      <bottom style="thin">
        <color rgb="FF3333FF"/>
      </bottom>
      <diagonal/>
    </border>
    <border diagonalUp="false" diagonalDown="false">
      <left/>
      <right style="hair">
        <color rgb="FF3333FF"/>
      </right>
      <top style="hair">
        <color rgb="FF3333FF"/>
      </top>
      <bottom style="hair">
        <color rgb="FF3333FF"/>
      </bottom>
      <diagonal/>
    </border>
    <border diagonalUp="false" diagonalDown="false">
      <left style="thin">
        <color rgb="FFFF00CC"/>
      </left>
      <right/>
      <top style="thin">
        <color rgb="FFFF00CC"/>
      </top>
      <bottom style="thin">
        <color rgb="FFFF00CC"/>
      </bottom>
      <diagonal/>
    </border>
    <border diagonalUp="false" diagonalDown="false">
      <left/>
      <right style="thin">
        <color rgb="FFFF00CC"/>
      </right>
      <top style="thin">
        <color rgb="FFFF00CC"/>
      </top>
      <bottom style="thin">
        <color rgb="FFFF00CC"/>
      </bottom>
      <diagonal/>
    </border>
    <border diagonalUp="false" diagonalDown="false">
      <left style="hair">
        <color rgb="FFFF00CC"/>
      </left>
      <right/>
      <top style="hair">
        <color rgb="FFFF00CC"/>
      </top>
      <bottom/>
      <diagonal/>
    </border>
    <border diagonalUp="false" diagonalDown="false">
      <left/>
      <right/>
      <top style="hair">
        <color rgb="FFFF00CC"/>
      </top>
      <bottom/>
      <diagonal/>
    </border>
    <border diagonalUp="false" diagonalDown="false">
      <left/>
      <right style="hair">
        <color rgb="FFFF00CC"/>
      </right>
      <top style="hair">
        <color rgb="FFFF00CC"/>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left"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5" fontId="4" fillId="0" borderId="0" xfId="0" applyFont="true" applyBorder="false" applyAlignment="true" applyProtection="false">
      <alignment horizontal="left" vertical="center" textRotation="0" wrapText="false" indent="0" shrinkToFit="false"/>
      <protection locked="true" hidden="false"/>
    </xf>
    <xf numFmtId="164" fontId="0" fillId="4" borderId="0" xfId="0" applyFont="true" applyBorder="false" applyAlignment="true" applyProtection="false">
      <alignment horizontal="center" vertical="center" textRotation="0" wrapText="false" indent="0" shrinkToFit="false"/>
      <protection locked="true" hidden="false"/>
    </xf>
    <xf numFmtId="164" fontId="0" fillId="3" borderId="2" xfId="0" applyFont="false" applyBorder="true" applyAlignment="true" applyProtection="false">
      <alignment horizontal="center" vertical="center" textRotation="0" wrapText="false" indent="0" shrinkToFit="false"/>
      <protection locked="true" hidden="false"/>
    </xf>
    <xf numFmtId="164" fontId="0" fillId="5" borderId="0" xfId="0" applyFont="false" applyBorder="false" applyAlignment="true" applyProtection="false">
      <alignment horizontal="center" vertical="center" textRotation="0" wrapText="false" indent="0" shrinkToFit="false"/>
      <protection locked="true" hidden="false"/>
    </xf>
    <xf numFmtId="164" fontId="0" fillId="3" borderId="3" xfId="0" applyFont="fals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true" applyProtection="false">
      <alignment horizontal="left"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4" fontId="0" fillId="3" borderId="6" xfId="0" applyFont="false" applyBorder="true" applyAlignment="true" applyProtection="false">
      <alignment horizontal="center" vertical="center" textRotation="0" wrapText="false" indent="0" shrinkToFit="false"/>
      <protection locked="true" hidden="false"/>
    </xf>
    <xf numFmtId="165" fontId="0" fillId="3" borderId="6" xfId="0" applyFont="false" applyBorder="true" applyAlignment="true" applyProtection="false">
      <alignment horizontal="center" vertical="center" textRotation="0" wrapText="false" indent="0" shrinkToFit="false"/>
      <protection locked="true" hidden="false"/>
    </xf>
    <xf numFmtId="164" fontId="0" fillId="3" borderId="7" xfId="0" applyFont="false" applyBorder="true" applyAlignment="true" applyProtection="false">
      <alignment horizontal="center" vertical="center" textRotation="0" wrapText="false" indent="0" shrinkToFit="false"/>
      <protection locked="true" hidden="false"/>
    </xf>
    <xf numFmtId="164" fontId="0" fillId="3" borderId="8" xfId="0" applyFont="false" applyBorder="true" applyAlignment="true" applyProtection="false">
      <alignment horizontal="center" vertical="center" textRotation="0" wrapText="false" indent="0" shrinkToFit="false"/>
      <protection locked="true" hidden="false"/>
    </xf>
    <xf numFmtId="164" fontId="0" fillId="3" borderId="9"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5" fontId="0" fillId="3" borderId="0" xfId="0" applyFont="false" applyBorder="fals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11" xfId="0" applyFont="false" applyBorder="true" applyAlignment="true" applyProtection="false">
      <alignment horizontal="center" vertical="center" textRotation="0" wrapText="false" indent="0" shrinkToFit="false"/>
      <protection locked="true" hidden="false"/>
    </xf>
    <xf numFmtId="164" fontId="0" fillId="3" borderId="12" xfId="0" applyFont="false" applyBorder="true" applyAlignment="true" applyProtection="false">
      <alignment horizontal="center" vertical="center" textRotation="0" wrapText="false" indent="0" shrinkToFit="false"/>
      <protection locked="true" hidden="false"/>
    </xf>
    <xf numFmtId="165" fontId="0" fillId="3" borderId="12" xfId="0" applyFont="false" applyBorder="true" applyAlignment="true" applyProtection="false">
      <alignment horizontal="center" vertical="center" textRotation="0" wrapText="false" indent="0" shrinkToFit="false"/>
      <protection locked="true" hidden="false"/>
    </xf>
    <xf numFmtId="164" fontId="0" fillId="3" borderId="13" xfId="0" applyFont="fals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false" indent="0" shrinkToFit="false"/>
      <protection locked="true" hidden="false"/>
    </xf>
    <xf numFmtId="164" fontId="0" fillId="4" borderId="0" xfId="0" applyFont="fals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4" fontId="9" fillId="0" borderId="0" xfId="0" applyFont="true" applyBorder="false" applyAlignment="true" applyProtection="false">
      <alignment horizontal="left"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4" fillId="0" borderId="0" xfId="0" applyFont="true" applyBorder="false" applyAlignment="true" applyProtection="false">
      <alignment horizontal="center" vertical="center" textRotation="0" wrapText="false" indent="0" shrinkToFit="false"/>
      <protection locked="true" hidden="false"/>
    </xf>
    <xf numFmtId="165" fontId="5"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4" fontId="0" fillId="0" borderId="6" xfId="0" applyFont="false" applyBorder="true" applyAlignment="false" applyProtection="false">
      <alignment horizontal="general" vertical="bottom" textRotation="0" wrapText="false" indent="0" shrinkToFit="false"/>
      <protection locked="true" hidden="false"/>
    </xf>
    <xf numFmtId="164" fontId="0" fillId="0" borderId="7" xfId="0" applyFont="false" applyBorder="true" applyAlignment="false" applyProtection="false">
      <alignment horizontal="general" vertical="bottom" textRotation="0" wrapText="false" indent="0" shrinkToFit="false"/>
      <protection locked="true" hidden="false"/>
    </xf>
    <xf numFmtId="166" fontId="4" fillId="0" borderId="0" xfId="0" applyFont="true" applyBorder="false" applyAlignment="true" applyProtection="false">
      <alignment horizontal="center" vertical="center"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4" fontId="0" fillId="5" borderId="14" xfId="0" applyFont="false" applyBorder="true" applyAlignment="true" applyProtection="false">
      <alignment horizontal="center" vertical="center" textRotation="0" wrapText="false" indent="0" shrinkToFit="false"/>
      <protection locked="true" hidden="false"/>
    </xf>
    <xf numFmtId="164" fontId="0" fillId="5" borderId="15" xfId="0" applyFont="false" applyBorder="true" applyAlignment="true" applyProtection="false">
      <alignment horizontal="center" vertical="center"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6" fontId="0" fillId="0" borderId="0" xfId="0" applyFont="false" applyBorder="false" applyAlignment="true" applyProtection="false">
      <alignment horizontal="center" vertical="center" textRotation="0" wrapText="false" indent="0" shrinkToFit="false"/>
      <protection locked="true" hidden="false"/>
    </xf>
    <xf numFmtId="164" fontId="0" fillId="5" borderId="16" xfId="0" applyFont="false" applyBorder="true" applyAlignment="true" applyProtection="false">
      <alignment horizontal="center" vertical="center" textRotation="0" wrapText="false" indent="0" shrinkToFit="false"/>
      <protection locked="true" hidden="false"/>
    </xf>
    <xf numFmtId="167" fontId="4" fillId="0" borderId="0" xfId="0" applyFont="true" applyBorder="false" applyAlignment="true" applyProtection="false">
      <alignment horizontal="center" vertical="center" textRotation="0" wrapText="false" indent="0" shrinkToFit="false"/>
      <protection locked="true" hidden="false"/>
    </xf>
    <xf numFmtId="164" fontId="0" fillId="5" borderId="17" xfId="0" applyFont="false" applyBorder="true" applyAlignment="true" applyProtection="false">
      <alignment horizontal="center" vertical="center" textRotation="0" wrapText="false" indent="0" shrinkToFit="false"/>
      <protection locked="true" hidden="false"/>
    </xf>
    <xf numFmtId="164" fontId="0" fillId="5" borderId="18" xfId="0" applyFont="false" applyBorder="true" applyAlignment="true" applyProtection="false">
      <alignment horizontal="center" vertical="center" textRotation="0" wrapText="false" indent="0" shrinkToFit="false"/>
      <protection locked="true" hidden="false"/>
    </xf>
    <xf numFmtId="164" fontId="0" fillId="5" borderId="19" xfId="0" applyFont="false" applyBorder="true" applyAlignment="true" applyProtection="false">
      <alignment horizontal="center" vertical="center" textRotation="0" wrapText="false" indent="0" shrinkToFit="false"/>
      <protection locked="true" hidden="false"/>
    </xf>
    <xf numFmtId="164" fontId="0" fillId="5" borderId="20" xfId="0" applyFont="false" applyBorder="true" applyAlignment="true" applyProtection="false">
      <alignment horizontal="center" vertical="center" textRotation="0" wrapText="false" indent="0" shrinkToFit="false"/>
      <protection locked="true" hidden="false"/>
    </xf>
    <xf numFmtId="164" fontId="0" fillId="5" borderId="21" xfId="0" applyFont="false" applyBorder="true" applyAlignment="true" applyProtection="false">
      <alignment horizontal="center" vertical="center" textRotation="0" wrapText="false" indent="0" shrinkToFit="false"/>
      <protection locked="true" hidden="false"/>
    </xf>
    <xf numFmtId="164" fontId="0" fillId="4" borderId="14" xfId="0" applyFont="false" applyBorder="true" applyAlignment="true" applyProtection="false">
      <alignment horizontal="center" vertical="center" textRotation="0" wrapText="false" indent="0" shrinkToFit="false"/>
      <protection locked="true" hidden="false"/>
    </xf>
    <xf numFmtId="164" fontId="0" fillId="4" borderId="15"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4" borderId="0" xfId="0" applyFont="false" applyBorder="true" applyAlignment="true" applyProtection="false">
      <alignment horizontal="center" vertical="center" textRotation="0" wrapText="false" indent="0" shrinkToFit="false"/>
      <protection locked="true" hidden="false"/>
    </xf>
    <xf numFmtId="164" fontId="0" fillId="0" borderId="12" xfId="0" applyFont="false" applyBorder="true" applyAlignment="true" applyProtection="false">
      <alignment horizontal="center" vertical="center" textRotation="0" wrapText="false" indent="0" shrinkToFit="false"/>
      <protection locked="true" hidden="false"/>
    </xf>
    <xf numFmtId="164" fontId="11" fillId="0" borderId="0" xfId="0" applyFont="true" applyBorder="false" applyAlignment="true" applyProtection="false">
      <alignment horizontal="general" vertical="bottom" textRotation="0" wrapText="true" indent="0" shrinkToFit="false"/>
      <protection locked="true" hidden="false"/>
    </xf>
    <xf numFmtId="164" fontId="0" fillId="4" borderId="1" xfId="0" applyFont="false" applyBorder="true" applyAlignment="true" applyProtection="false">
      <alignment horizontal="center" vertical="center" textRotation="0" wrapText="false" indent="0" shrinkToFit="false"/>
      <protection locked="true" hidden="false"/>
    </xf>
    <xf numFmtId="165" fontId="11" fillId="0" borderId="0" xfId="0" applyFont="true" applyBorder="false" applyAlignment="true" applyProtection="false">
      <alignment horizontal="right" vertical="center" textRotation="0" wrapText="false" indent="0" shrinkToFit="false"/>
      <protection locked="true" hidden="false"/>
    </xf>
    <xf numFmtId="165" fontId="9" fillId="0" borderId="0" xfId="0" applyFont="true" applyBorder="false" applyAlignment="true" applyProtection="false">
      <alignment horizontal="left" vertical="center" textRotation="0" wrapText="false" indent="0" shrinkToFit="false"/>
      <protection locked="true" hidden="false"/>
    </xf>
    <xf numFmtId="164" fontId="0" fillId="5" borderId="1" xfId="0" applyFont="false" applyBorder="tru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4" fontId="0" fillId="5" borderId="22" xfId="0" applyFont="false" applyBorder="true" applyAlignment="true" applyProtection="false">
      <alignment horizontal="center" vertical="center" textRotation="0" wrapText="false" indent="0" shrinkToFit="false"/>
      <protection locked="true" hidden="false"/>
    </xf>
    <xf numFmtId="165" fontId="7" fillId="0" borderId="0" xfId="0" applyFont="true" applyBorder="false" applyAlignment="true" applyProtection="false">
      <alignment horizontal="left" vertical="center" textRotation="0" wrapText="false" indent="0" shrinkToFit="false"/>
      <protection locked="true" hidden="false"/>
    </xf>
    <xf numFmtId="164" fontId="0" fillId="5" borderId="23" xfId="0" applyFont="false" applyBorder="true" applyAlignment="true" applyProtection="false">
      <alignment horizontal="center" vertical="center" textRotation="0" wrapText="false" indent="0" shrinkToFit="false"/>
      <protection locked="true" hidden="false"/>
    </xf>
    <xf numFmtId="164" fontId="0" fillId="5" borderId="2" xfId="0" applyFont="false" applyBorder="true" applyAlignment="true" applyProtection="false">
      <alignment horizontal="center" vertical="center" textRotation="0" wrapText="false" indent="0" shrinkToFit="false"/>
      <protection locked="true" hidden="false"/>
    </xf>
    <xf numFmtId="164" fontId="0" fillId="4" borderId="3" xfId="0" applyFont="false" applyBorder="true" applyAlignment="true" applyProtection="false">
      <alignment horizontal="center" vertical="center" textRotation="0" wrapText="false" indent="0" shrinkToFit="false"/>
      <protection locked="true" hidden="false"/>
    </xf>
    <xf numFmtId="164" fontId="0" fillId="5" borderId="3" xfId="0" applyFont="false" applyBorder="true" applyAlignment="true" applyProtection="false">
      <alignment horizontal="center" vertical="center" textRotation="0" wrapText="false" indent="0" shrinkToFit="false"/>
      <protection locked="true" hidden="false"/>
    </xf>
    <xf numFmtId="164" fontId="0" fillId="5" borderId="24" xfId="0" applyFont="false" applyBorder="true" applyAlignment="true" applyProtection="false">
      <alignment horizontal="center"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0" fillId="5" borderId="0" xfId="0" applyFont="false" applyBorder="true" applyAlignment="true" applyProtection="false">
      <alignment horizontal="center" vertical="center" textRotation="0" wrapText="false" indent="0" shrinkToFit="false"/>
      <protection locked="true" hidden="false"/>
    </xf>
    <xf numFmtId="164" fontId="0" fillId="5" borderId="25" xfId="0" applyFont="false" applyBorder="true" applyAlignment="true" applyProtection="false">
      <alignment horizontal="center" vertical="center" textRotation="0" wrapText="false" indent="0" shrinkToFit="false"/>
      <protection locked="true" hidden="false"/>
    </xf>
    <xf numFmtId="164" fontId="0" fillId="5" borderId="26" xfId="0" applyFont="false" applyBorder="true" applyAlignment="true" applyProtection="false">
      <alignment horizontal="center" vertical="center" textRotation="0" wrapText="false" indent="0" shrinkToFit="false"/>
      <protection locked="true" hidden="false"/>
    </xf>
    <xf numFmtId="164" fontId="0" fillId="4" borderId="27" xfId="0" applyFont="false" applyBorder="true" applyAlignment="true" applyProtection="false">
      <alignment horizontal="center" vertical="center" textRotation="0" wrapText="false" indent="0" shrinkToFit="false"/>
      <protection locked="true" hidden="false"/>
    </xf>
    <xf numFmtId="164" fontId="0" fillId="4" borderId="28" xfId="0" applyFont="false" applyBorder="true" applyAlignment="true" applyProtection="false">
      <alignment horizontal="center" vertical="center" textRotation="0" wrapText="false" indent="0" shrinkToFit="false"/>
      <protection locked="true" hidden="false"/>
    </xf>
    <xf numFmtId="164" fontId="0" fillId="4" borderId="29" xfId="0" applyFont="false" applyBorder="true" applyAlignment="true" applyProtection="false">
      <alignment horizontal="center" vertical="center" textRotation="0" wrapText="false" indent="0" shrinkToFit="false"/>
      <protection locked="true" hidden="false"/>
    </xf>
    <xf numFmtId="164" fontId="0" fillId="4" borderId="19" xfId="0" applyFont="false" applyBorder="true" applyAlignment="true" applyProtection="false">
      <alignment horizontal="center" vertical="center" textRotation="0" wrapText="false" indent="0" shrinkToFit="false"/>
      <protection locked="true" hidden="false"/>
    </xf>
    <xf numFmtId="164" fontId="0" fillId="4" borderId="20" xfId="0" applyFont="false" applyBorder="true" applyAlignment="true" applyProtection="false">
      <alignment horizontal="center"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EEEEE"/>
      <rgbColor rgb="FFFF3333"/>
      <rgbColor rgb="FF00FF00"/>
      <rgbColor rgb="FF0000FF"/>
      <rgbColor rgb="FFFFFF00"/>
      <rgbColor rgb="FFFF00CC"/>
      <rgbColor rgb="FF00FFFF"/>
      <rgbColor rgb="FF800000"/>
      <rgbColor rgb="FF008000"/>
      <rgbColor rgb="FF000080"/>
      <rgbColor rgb="FF6699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66FFFF"/>
      <rgbColor rgb="FFFF66FF"/>
      <rgbColor rgb="FFCC99FF"/>
      <rgbColor rgb="FFFFCC99"/>
      <rgbColor rgb="FF3366FF"/>
      <rgbColor rgb="FF33CCCC"/>
      <rgbColor rgb="FF99CC00"/>
      <rgbColor rgb="FFFFCC00"/>
      <rgbColor rgb="FFFF9900"/>
      <rgbColor rgb="FFFF6600"/>
      <rgbColor rgb="FF666699"/>
      <rgbColor rgb="FFCC9966"/>
      <rgbColor rgb="FF003366"/>
      <rgbColor rgb="FF339966"/>
      <rgbColor rgb="FF003300"/>
      <rgbColor rgb="FF333300"/>
      <rgbColor rgb="FF993300"/>
      <rgbColor rgb="FF993366"/>
      <rgbColor rgb="FF3333FF"/>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N295"/>
  <sheetViews>
    <sheetView windowProtection="false" showFormulas="false" showGridLines="true" showRowColHeaders="true" showZeros="true" rightToLeft="false" tabSelected="true" showOutlineSymbols="true" defaultGridColor="true" view="normal" topLeftCell="A244" colorId="64" zoomScale="85" zoomScaleNormal="85" zoomScalePageLayoutView="100" workbookViewId="0">
      <selection pane="topLeft" activeCell="Z293" activeCellId="0" sqref="Z293"/>
    </sheetView>
  </sheetViews>
  <sheetFormatPr defaultRowHeight="12.8"/>
  <cols>
    <col collapsed="false" hidden="false" max="11" min="1" style="1" width="5.44387755102041"/>
    <col collapsed="false" hidden="false" max="12" min="12" style="1" width="3.15816326530612"/>
    <col collapsed="false" hidden="false" max="23" min="13" style="1" width="5.44387755102041"/>
    <col collapsed="false" hidden="false" max="24" min="24" style="1" width="6.50510204081633"/>
    <col collapsed="false" hidden="false" max="25" min="25" style="1" width="5.44387755102041"/>
    <col collapsed="false" hidden="false" max="26" min="26" style="1" width="7.5765306122449"/>
    <col collapsed="false" hidden="false" max="27" min="27" style="1" width="14.3112244897959"/>
    <col collapsed="false" hidden="false" max="28" min="28" style="1" width="8.83673469387755"/>
    <col collapsed="false" hidden="false" max="29" min="29" style="1" width="7.18877551020408"/>
    <col collapsed="false" hidden="false" max="30" min="30" style="1" width="5.71428571428571"/>
    <col collapsed="false" hidden="false" max="31" min="31" style="1" width="9.96938775510204"/>
    <col collapsed="false" hidden="false" max="32" min="32" style="1" width="10.1326530612245"/>
    <col collapsed="false" hidden="false" max="1025" min="33" style="1" width="5.44387755102041"/>
  </cols>
  <sheetData>
    <row r="1" customFormat="false" ht="12.8" hidden="false" customHeight="true" outlineLevel="0" collapsed="false">
      <c r="C1" s="0"/>
      <c r="D1" s="0"/>
      <c r="E1" s="0"/>
      <c r="F1" s="0"/>
      <c r="G1" s="0"/>
      <c r="H1" s="0"/>
      <c r="I1" s="0"/>
      <c r="J1" s="0"/>
      <c r="K1" s="0"/>
      <c r="L1" s="0"/>
      <c r="M1" s="0"/>
      <c r="N1" s="0"/>
      <c r="O1" s="0"/>
      <c r="P1" s="0"/>
      <c r="Q1" s="0"/>
      <c r="R1" s="0"/>
      <c r="S1" s="0"/>
      <c r="T1" s="0"/>
      <c r="U1" s="0"/>
      <c r="V1" s="0"/>
      <c r="W1" s="0"/>
      <c r="X1" s="0"/>
      <c r="Y1" s="0"/>
      <c r="Z1" s="0"/>
      <c r="AA1" s="0"/>
      <c r="AB1" s="0"/>
    </row>
    <row r="2" customFormat="false" ht="295.1" hidden="false" customHeight="true" outlineLevel="0" collapsed="false">
      <c r="C2" s="0"/>
      <c r="D2" s="2" t="s">
        <v>0</v>
      </c>
      <c r="E2" s="2"/>
      <c r="F2" s="2"/>
      <c r="G2" s="2"/>
      <c r="H2" s="2"/>
      <c r="I2" s="2"/>
      <c r="J2" s="2"/>
      <c r="K2" s="2"/>
      <c r="L2" s="2"/>
      <c r="M2" s="2"/>
      <c r="N2" s="2"/>
      <c r="O2" s="2"/>
      <c r="P2" s="2"/>
      <c r="Q2" s="2"/>
      <c r="R2" s="2"/>
      <c r="S2" s="2"/>
      <c r="T2" s="2"/>
      <c r="U2" s="2"/>
      <c r="V2" s="2"/>
      <c r="W2" s="2"/>
      <c r="X2" s="2"/>
      <c r="Y2" s="2"/>
      <c r="Z2" s="2"/>
      <c r="AA2" s="2"/>
      <c r="AB2" s="0"/>
    </row>
    <row r="3" customFormat="false" ht="27.35" hidden="false" customHeight="false" outlineLevel="0" collapsed="false">
      <c r="C3" s="0"/>
      <c r="D3" s="0"/>
      <c r="E3" s="0"/>
      <c r="F3" s="0"/>
      <c r="G3" s="0"/>
      <c r="H3" s="0"/>
      <c r="I3" s="0"/>
      <c r="J3" s="0"/>
      <c r="K3" s="0"/>
      <c r="L3" s="0"/>
      <c r="M3" s="0"/>
      <c r="N3" s="0"/>
      <c r="O3" s="0"/>
      <c r="P3" s="0"/>
      <c r="Q3" s="0"/>
      <c r="R3" s="0"/>
      <c r="S3" s="0"/>
      <c r="T3" s="0"/>
      <c r="U3" s="0"/>
      <c r="V3" s="0"/>
      <c r="W3" s="0"/>
      <c r="X3" s="0"/>
      <c r="Y3" s="0"/>
      <c r="Z3" s="0"/>
      <c r="AA3" s="0"/>
      <c r="AB3" s="0"/>
    </row>
    <row r="4" customFormat="false" ht="27.35" hidden="false" customHeight="true" outlineLevel="0" collapsed="false">
      <c r="C4" s="3"/>
      <c r="D4" s="4" t="s">
        <v>1</v>
      </c>
      <c r="E4" s="0"/>
      <c r="F4" s="0"/>
      <c r="G4" s="0"/>
      <c r="H4" s="4" t="s">
        <v>2</v>
      </c>
      <c r="I4" s="0"/>
      <c r="J4" s="0"/>
      <c r="K4" s="0"/>
      <c r="L4" s="0"/>
      <c r="M4" s="0"/>
      <c r="N4" s="0"/>
      <c r="O4" s="0"/>
      <c r="P4" s="0"/>
      <c r="Q4" s="0"/>
      <c r="R4" s="0"/>
      <c r="S4" s="0"/>
      <c r="T4" s="0"/>
      <c r="U4" s="0"/>
      <c r="V4" s="0"/>
      <c r="W4" s="0"/>
      <c r="X4" s="0"/>
      <c r="Y4" s="0"/>
      <c r="Z4" s="0"/>
      <c r="AA4" s="0"/>
      <c r="AB4" s="0"/>
    </row>
    <row r="5" customFormat="false" ht="27.35" hidden="false" customHeight="true" outlineLevel="0" collapsed="false">
      <c r="D5" s="5"/>
      <c r="E5" s="6" t="s">
        <v>3</v>
      </c>
      <c r="F5" s="0"/>
      <c r="G5" s="0"/>
      <c r="H5" s="0"/>
      <c r="I5" s="0"/>
      <c r="J5" s="0"/>
      <c r="K5" s="7"/>
      <c r="L5" s="8" t="s">
        <v>4</v>
      </c>
      <c r="M5" s="0"/>
      <c r="N5" s="0"/>
      <c r="O5" s="0"/>
      <c r="P5" s="0"/>
      <c r="Q5" s="0"/>
      <c r="R5" s="0"/>
      <c r="S5" s="0"/>
      <c r="T5" s="0"/>
      <c r="U5" s="0"/>
      <c r="V5" s="0"/>
      <c r="W5" s="0"/>
      <c r="X5" s="0"/>
      <c r="Y5" s="0"/>
      <c r="Z5" s="0"/>
      <c r="AA5" s="0"/>
      <c r="AB5" s="0"/>
    </row>
    <row r="6" customFormat="false" ht="27.35" hidden="false" customHeight="true" outlineLevel="0" collapsed="false">
      <c r="D6" s="9"/>
      <c r="E6" s="6" t="s">
        <v>5</v>
      </c>
      <c r="F6" s="0"/>
      <c r="G6" s="0"/>
      <c r="H6" s="0"/>
      <c r="I6" s="0"/>
      <c r="J6" s="10"/>
      <c r="K6" s="8" t="s">
        <v>6</v>
      </c>
      <c r="L6" s="0"/>
      <c r="M6" s="0"/>
      <c r="N6" s="0"/>
      <c r="O6" s="0"/>
      <c r="P6" s="0"/>
      <c r="Q6" s="0"/>
      <c r="R6" s="0"/>
      <c r="S6" s="0"/>
      <c r="T6" s="0"/>
      <c r="U6" s="0"/>
      <c r="V6" s="0"/>
      <c r="W6" s="0"/>
      <c r="X6" s="0"/>
      <c r="Y6" s="0"/>
      <c r="Z6" s="0"/>
      <c r="AA6" s="0"/>
      <c r="AB6" s="0"/>
    </row>
    <row r="7" customFormat="false" ht="27.35" hidden="false" customHeight="true" outlineLevel="0" collapsed="false">
      <c r="D7" s="11"/>
      <c r="E7" s="6" t="s">
        <v>7</v>
      </c>
      <c r="F7" s="0"/>
      <c r="G7" s="0"/>
      <c r="H7" s="0"/>
      <c r="I7" s="12"/>
      <c r="J7" s="8" t="s">
        <v>8</v>
      </c>
      <c r="K7" s="0"/>
      <c r="L7" s="0"/>
      <c r="M7" s="0"/>
      <c r="N7" s="0"/>
      <c r="O7" s="0"/>
      <c r="P7" s="0"/>
      <c r="Q7" s="0"/>
      <c r="R7" s="0"/>
      <c r="S7" s="0"/>
      <c r="T7" s="0"/>
      <c r="U7" s="0"/>
      <c r="V7" s="0"/>
      <c r="W7" s="0"/>
      <c r="X7" s="0"/>
      <c r="Y7" s="0"/>
      <c r="Z7" s="0"/>
      <c r="AA7" s="0"/>
      <c r="AB7" s="0"/>
    </row>
    <row r="8" customFormat="false" ht="27.35" hidden="false" customHeight="true" outlineLevel="0" collapsed="false">
      <c r="D8" s="0"/>
      <c r="E8" s="0"/>
      <c r="F8" s="13"/>
      <c r="G8" s="13"/>
      <c r="H8" s="14"/>
      <c r="I8" s="8" t="s">
        <v>9</v>
      </c>
      <c r="J8" s="13"/>
      <c r="K8" s="0"/>
      <c r="M8" s="0"/>
      <c r="N8" s="0"/>
      <c r="O8" s="0"/>
      <c r="P8" s="0"/>
      <c r="Q8" s="0"/>
      <c r="R8" s="0"/>
      <c r="S8" s="0"/>
      <c r="T8" s="0"/>
      <c r="U8" s="0"/>
      <c r="V8" s="0"/>
      <c r="W8" s="0"/>
      <c r="X8" s="0"/>
      <c r="Y8" s="0"/>
      <c r="Z8" s="0"/>
      <c r="AA8" s="0"/>
      <c r="AB8" s="0"/>
    </row>
    <row r="9" customFormat="false" ht="27.35" hidden="false" customHeight="true" outlineLevel="0" collapsed="false">
      <c r="D9" s="15" t="s">
        <v>10</v>
      </c>
      <c r="E9" s="0"/>
      <c r="F9" s="0"/>
      <c r="G9" s="0"/>
      <c r="H9" s="0"/>
      <c r="I9" s="0"/>
      <c r="J9" s="0"/>
      <c r="K9" s="0"/>
      <c r="M9" s="0"/>
      <c r="N9" s="0"/>
      <c r="O9" s="0"/>
      <c r="P9" s="0"/>
      <c r="Q9" s="0"/>
      <c r="R9" s="0"/>
      <c r="S9" s="0"/>
      <c r="T9" s="0"/>
      <c r="U9" s="0"/>
      <c r="V9" s="0"/>
      <c r="W9" s="0"/>
      <c r="X9" s="0"/>
      <c r="Y9" s="0"/>
      <c r="Z9" s="0"/>
      <c r="AA9" s="0"/>
      <c r="AB9" s="0"/>
    </row>
    <row r="10" customFormat="false" ht="27.35" hidden="false" customHeight="true" outlineLevel="0" collapsed="false">
      <c r="D10" s="4" t="s">
        <v>11</v>
      </c>
      <c r="E10" s="0"/>
      <c r="F10" s="0"/>
      <c r="G10" s="0"/>
      <c r="H10" s="0"/>
      <c r="I10" s="0"/>
      <c r="J10" s="0"/>
      <c r="K10" s="0"/>
      <c r="M10" s="4" t="s">
        <v>12</v>
      </c>
      <c r="N10" s="0"/>
      <c r="O10" s="0"/>
      <c r="P10" s="0"/>
      <c r="Q10" s="0"/>
      <c r="R10" s="0"/>
      <c r="S10" s="0"/>
      <c r="T10" s="0"/>
      <c r="U10" s="0"/>
      <c r="V10" s="0"/>
      <c r="W10" s="0"/>
      <c r="X10" s="0"/>
      <c r="Y10" s="0"/>
      <c r="Z10" s="0"/>
      <c r="AA10" s="0"/>
      <c r="AB10" s="0"/>
    </row>
    <row r="11" customFormat="false" ht="27.35" hidden="false" customHeight="true" outlineLevel="0" collapsed="false">
      <c r="D11" s="16" t="n">
        <v>2065</v>
      </c>
      <c r="E11" s="17" t="n">
        <v>2055</v>
      </c>
      <c r="F11" s="18" t="n">
        <v>2045</v>
      </c>
      <c r="G11" s="18" t="n">
        <v>2035</v>
      </c>
      <c r="H11" s="18" t="n">
        <v>2025</v>
      </c>
      <c r="I11" s="18" t="n">
        <v>2015</v>
      </c>
      <c r="J11" s="18" t="n">
        <v>2005</v>
      </c>
      <c r="K11" s="19" t="n">
        <v>2000</v>
      </c>
      <c r="M11" s="16" t="n">
        <v>1970</v>
      </c>
      <c r="N11" s="17" t="n">
        <v>1975</v>
      </c>
      <c r="O11" s="17" t="n">
        <v>1850</v>
      </c>
      <c r="P11" s="20" t="n">
        <v>1799</v>
      </c>
      <c r="Q11" s="17" t="n">
        <v>1975</v>
      </c>
      <c r="R11" s="17" t="n">
        <v>1965</v>
      </c>
      <c r="S11" s="17" t="n">
        <v>1960</v>
      </c>
      <c r="T11" s="19" t="n">
        <v>1960</v>
      </c>
      <c r="U11" s="0"/>
      <c r="V11" s="0"/>
      <c r="W11" s="0"/>
      <c r="X11" s="0"/>
      <c r="Y11" s="0"/>
      <c r="Z11" s="0"/>
      <c r="AA11" s="0"/>
      <c r="AB11" s="0"/>
    </row>
    <row r="12" customFormat="false" ht="27.35" hidden="false" customHeight="true" outlineLevel="0" collapsed="false">
      <c r="D12" s="21" t="n">
        <v>2075</v>
      </c>
      <c r="E12" s="22" t="n">
        <v>2085</v>
      </c>
      <c r="F12" s="23" t="n">
        <v>2100</v>
      </c>
      <c r="G12" s="23" t="n">
        <v>2100</v>
      </c>
      <c r="H12" s="23" t="n">
        <v>2100</v>
      </c>
      <c r="I12" s="23" t="n">
        <v>2100</v>
      </c>
      <c r="J12" s="23" t="n">
        <v>2100</v>
      </c>
      <c r="K12" s="24" t="n">
        <v>2005</v>
      </c>
      <c r="M12" s="21" t="n">
        <v>1970</v>
      </c>
      <c r="N12" s="22" t="n">
        <v>2000</v>
      </c>
      <c r="O12" s="22" t="n">
        <v>2025</v>
      </c>
      <c r="P12" s="22" t="n">
        <v>2035</v>
      </c>
      <c r="Q12" s="22" t="n">
        <v>2005</v>
      </c>
      <c r="R12" s="22" t="n">
        <v>2005</v>
      </c>
      <c r="S12" s="22" t="n">
        <v>2000</v>
      </c>
      <c r="T12" s="24" t="n">
        <v>1965</v>
      </c>
      <c r="U12" s="0"/>
      <c r="V12" s="0"/>
      <c r="W12" s="0"/>
      <c r="X12" s="0"/>
      <c r="Y12" s="0"/>
      <c r="Z12" s="0"/>
      <c r="AA12" s="0"/>
      <c r="AB12" s="0"/>
    </row>
    <row r="13" customFormat="false" ht="27.35" hidden="false" customHeight="true" outlineLevel="0" collapsed="false">
      <c r="D13" s="21" t="n">
        <v>2085</v>
      </c>
      <c r="E13" s="22" t="n">
        <v>2100</v>
      </c>
      <c r="F13" s="23" t="n">
        <v>2210</v>
      </c>
      <c r="G13" s="23" t="n">
        <v>2230</v>
      </c>
      <c r="H13" s="23" t="n">
        <v>2220</v>
      </c>
      <c r="I13" s="23" t="n">
        <v>2200</v>
      </c>
      <c r="J13" s="23" t="n">
        <v>2110</v>
      </c>
      <c r="K13" s="24" t="n">
        <v>2010</v>
      </c>
      <c r="M13" s="21" t="n">
        <v>1975</v>
      </c>
      <c r="N13" s="22" t="n">
        <v>2000</v>
      </c>
      <c r="O13" s="22" t="n">
        <v>2100</v>
      </c>
      <c r="P13" s="22" t="n">
        <v>2125</v>
      </c>
      <c r="Q13" s="22" t="n">
        <v>2130</v>
      </c>
      <c r="R13" s="22" t="n">
        <v>2110</v>
      </c>
      <c r="S13" s="22" t="n">
        <v>2000</v>
      </c>
      <c r="T13" s="24" t="n">
        <v>1970</v>
      </c>
      <c r="U13" s="0"/>
      <c r="V13" s="0"/>
      <c r="W13" s="0"/>
      <c r="X13" s="0"/>
      <c r="Y13" s="0"/>
      <c r="Z13" s="0"/>
      <c r="AA13" s="0"/>
      <c r="AB13" s="0"/>
    </row>
    <row r="14" customFormat="false" ht="27.35" hidden="false" customHeight="true" outlineLevel="0" collapsed="false">
      <c r="D14" s="21" t="n">
        <v>2090</v>
      </c>
      <c r="E14" s="22" t="n">
        <v>2100</v>
      </c>
      <c r="F14" s="23" t="n">
        <v>2240</v>
      </c>
      <c r="G14" s="23" t="n">
        <v>2377</v>
      </c>
      <c r="H14" s="23" t="n">
        <v>2310</v>
      </c>
      <c r="I14" s="23" t="n">
        <v>2230</v>
      </c>
      <c r="J14" s="23" t="n">
        <v>2125</v>
      </c>
      <c r="K14" s="24" t="n">
        <v>2015</v>
      </c>
      <c r="M14" s="21" t="n">
        <v>1985</v>
      </c>
      <c r="N14" s="22" t="n">
        <v>2005</v>
      </c>
      <c r="O14" s="22" t="n">
        <v>2105</v>
      </c>
      <c r="P14" s="22" t="n">
        <v>2130</v>
      </c>
      <c r="Q14" s="22" t="n">
        <v>2150</v>
      </c>
      <c r="R14" s="22" t="n">
        <v>2100</v>
      </c>
      <c r="S14" s="22" t="n">
        <v>2000</v>
      </c>
      <c r="T14" s="24" t="n">
        <v>1975</v>
      </c>
      <c r="U14" s="0"/>
      <c r="V14" s="0"/>
      <c r="W14" s="0"/>
      <c r="X14" s="0"/>
      <c r="Y14" s="0"/>
      <c r="Z14" s="0"/>
      <c r="AA14" s="0"/>
      <c r="AB14" s="0"/>
    </row>
    <row r="15" customFormat="false" ht="27.35" hidden="false" customHeight="true" outlineLevel="0" collapsed="false">
      <c r="D15" s="21" t="n">
        <v>2070</v>
      </c>
      <c r="E15" s="22" t="n">
        <v>2110</v>
      </c>
      <c r="F15" s="23" t="n">
        <v>2230</v>
      </c>
      <c r="G15" s="23" t="n">
        <v>2340</v>
      </c>
      <c r="H15" s="23" t="n">
        <v>2320</v>
      </c>
      <c r="I15" s="23" t="n">
        <v>2230</v>
      </c>
      <c r="J15" s="23" t="n">
        <v>2130</v>
      </c>
      <c r="K15" s="24" t="n">
        <v>2020</v>
      </c>
      <c r="M15" s="21" t="n">
        <v>1990</v>
      </c>
      <c r="N15" s="22" t="n">
        <v>2010</v>
      </c>
      <c r="O15" s="22" t="n">
        <v>2110</v>
      </c>
      <c r="P15" s="22" t="n">
        <v>2120</v>
      </c>
      <c r="Q15" s="22" t="n">
        <v>2110</v>
      </c>
      <c r="R15" s="22" t="n">
        <v>2105</v>
      </c>
      <c r="S15" s="22" t="n">
        <v>2005</v>
      </c>
      <c r="T15" s="24" t="n">
        <v>1980</v>
      </c>
      <c r="U15" s="0"/>
      <c r="V15" s="0"/>
      <c r="W15" s="0"/>
      <c r="X15" s="0"/>
      <c r="Y15" s="0"/>
      <c r="Z15" s="0"/>
      <c r="AA15" s="0"/>
      <c r="AB15" s="0"/>
    </row>
    <row r="16" customFormat="false" ht="27.35" hidden="false" customHeight="true" outlineLevel="0" collapsed="false">
      <c r="D16" s="21" t="n">
        <v>2090</v>
      </c>
      <c r="E16" s="22" t="n">
        <v>2105</v>
      </c>
      <c r="F16" s="23" t="n">
        <v>2200</v>
      </c>
      <c r="G16" s="23" t="n">
        <v>2210</v>
      </c>
      <c r="H16" s="23" t="n">
        <v>2220</v>
      </c>
      <c r="I16" s="23" t="n">
        <v>2220</v>
      </c>
      <c r="J16" s="23" t="n">
        <v>2120</v>
      </c>
      <c r="K16" s="24" t="n">
        <v>2015</v>
      </c>
      <c r="M16" s="21" t="n">
        <v>1980</v>
      </c>
      <c r="N16" s="22" t="n">
        <v>2005</v>
      </c>
      <c r="O16" s="22" t="n">
        <v>2105</v>
      </c>
      <c r="P16" s="22" t="n">
        <v>2105</v>
      </c>
      <c r="Q16" s="22" t="n">
        <v>2110</v>
      </c>
      <c r="R16" s="22" t="n">
        <v>2100</v>
      </c>
      <c r="S16" s="22" t="n">
        <v>2000</v>
      </c>
      <c r="T16" s="24" t="n">
        <v>1980</v>
      </c>
      <c r="U16" s="0"/>
      <c r="V16" s="0"/>
      <c r="W16" s="0"/>
      <c r="X16" s="0"/>
      <c r="Y16" s="0"/>
      <c r="Z16" s="0"/>
      <c r="AA16" s="0"/>
      <c r="AB16" s="0"/>
    </row>
    <row r="17" customFormat="false" ht="27.35" hidden="false" customHeight="true" outlineLevel="0" collapsed="false">
      <c r="D17" s="21" t="n">
        <v>2090</v>
      </c>
      <c r="E17" s="22" t="n">
        <v>2100</v>
      </c>
      <c r="F17" s="23" t="n">
        <v>2105</v>
      </c>
      <c r="G17" s="23" t="n">
        <v>2110</v>
      </c>
      <c r="H17" s="23" t="n">
        <v>2140</v>
      </c>
      <c r="I17" s="23" t="n">
        <v>2150</v>
      </c>
      <c r="J17" s="23" t="n">
        <v>2130</v>
      </c>
      <c r="K17" s="24" t="n">
        <v>2010</v>
      </c>
      <c r="M17" s="21" t="n">
        <v>1970</v>
      </c>
      <c r="N17" s="22" t="n">
        <v>2000</v>
      </c>
      <c r="O17" s="22" t="n">
        <v>2000</v>
      </c>
      <c r="P17" s="22" t="n">
        <v>2020</v>
      </c>
      <c r="Q17" s="22" t="n">
        <v>2035</v>
      </c>
      <c r="R17" s="22" t="n">
        <v>2025</v>
      </c>
      <c r="S17" s="22" t="n">
        <v>2000</v>
      </c>
      <c r="T17" s="24" t="n">
        <v>1970</v>
      </c>
      <c r="U17" s="0"/>
      <c r="V17" s="0"/>
      <c r="W17" s="0"/>
      <c r="X17" s="0"/>
      <c r="Y17" s="0"/>
      <c r="Z17" s="0"/>
      <c r="AA17" s="0"/>
      <c r="AB17" s="0"/>
    </row>
    <row r="18" customFormat="false" ht="27.35" hidden="false" customHeight="true" outlineLevel="0" collapsed="false">
      <c r="D18" s="25" t="n">
        <v>2080</v>
      </c>
      <c r="E18" s="26" t="n">
        <v>2075</v>
      </c>
      <c r="F18" s="27" t="n">
        <v>2065</v>
      </c>
      <c r="G18" s="27" t="n">
        <v>2055</v>
      </c>
      <c r="H18" s="27" t="n">
        <v>2045</v>
      </c>
      <c r="I18" s="27" t="n">
        <v>2035</v>
      </c>
      <c r="J18" s="27" t="n">
        <v>2020</v>
      </c>
      <c r="K18" s="28" t="n">
        <v>2000</v>
      </c>
      <c r="M18" s="25" t="n">
        <v>1965</v>
      </c>
      <c r="N18" s="26" t="n">
        <v>1965</v>
      </c>
      <c r="O18" s="26" t="n">
        <v>1970</v>
      </c>
      <c r="P18" s="26" t="n">
        <v>1970</v>
      </c>
      <c r="Q18" s="26" t="n">
        <v>1975</v>
      </c>
      <c r="R18" s="26" t="n">
        <v>1960</v>
      </c>
      <c r="S18" s="26" t="n">
        <v>1950</v>
      </c>
      <c r="T18" s="28" t="n">
        <v>1960</v>
      </c>
      <c r="U18" s="0"/>
      <c r="V18" s="0"/>
      <c r="W18" s="0"/>
      <c r="X18" s="0"/>
      <c r="Y18" s="0"/>
      <c r="Z18" s="0"/>
      <c r="AA18" s="0"/>
      <c r="AB18" s="0"/>
    </row>
    <row r="19" customFormat="false" ht="27.35" hidden="false" customHeight="true" outlineLevel="0" collapsed="false">
      <c r="D19" s="0"/>
      <c r="E19" s="0"/>
      <c r="F19" s="0"/>
      <c r="G19" s="0"/>
      <c r="H19" s="0"/>
      <c r="I19" s="0"/>
      <c r="J19" s="0"/>
      <c r="K19" s="0"/>
      <c r="M19" s="0"/>
      <c r="N19" s="0"/>
      <c r="O19" s="0"/>
      <c r="P19" s="0"/>
      <c r="Q19" s="0"/>
      <c r="R19" s="0"/>
      <c r="S19" s="0"/>
      <c r="T19" s="0"/>
      <c r="U19" s="0"/>
      <c r="V19" s="0"/>
      <c r="W19" s="0"/>
      <c r="X19" s="0"/>
      <c r="Y19" s="0"/>
      <c r="Z19" s="0"/>
      <c r="AA19" s="0"/>
      <c r="AB19" s="0"/>
    </row>
    <row r="20" customFormat="false" ht="27.35" hidden="false" customHeight="true" outlineLevel="0" collapsed="false">
      <c r="D20" s="15" t="s">
        <v>13</v>
      </c>
      <c r="E20" s="0"/>
      <c r="F20" s="0"/>
      <c r="G20" s="0"/>
      <c r="H20" s="0"/>
      <c r="I20" s="0"/>
      <c r="J20" s="0"/>
      <c r="K20" s="29" t="s">
        <v>14</v>
      </c>
      <c r="M20" s="0"/>
      <c r="N20" s="0"/>
      <c r="O20" s="0"/>
      <c r="P20" s="0"/>
      <c r="Q20" s="0"/>
      <c r="R20" s="0"/>
      <c r="S20" s="0"/>
      <c r="T20" s="0"/>
      <c r="U20" s="0"/>
      <c r="V20" s="0"/>
      <c r="W20" s="0"/>
      <c r="X20" s="0"/>
      <c r="Y20" s="0"/>
      <c r="Z20" s="0"/>
      <c r="AA20" s="0"/>
      <c r="AB20" s="0"/>
    </row>
    <row r="21" customFormat="false" ht="27.35" hidden="false" customHeight="true" outlineLevel="0" collapsed="false">
      <c r="D21" s="4" t="s">
        <v>11</v>
      </c>
      <c r="E21" s="0"/>
      <c r="F21" s="0"/>
      <c r="G21" s="0"/>
      <c r="H21" s="0"/>
      <c r="I21" s="0"/>
      <c r="J21" s="0"/>
      <c r="K21" s="0"/>
      <c r="M21" s="4" t="s">
        <v>12</v>
      </c>
      <c r="N21" s="0"/>
      <c r="O21" s="0"/>
      <c r="P21" s="0"/>
      <c r="Q21" s="0"/>
      <c r="R21" s="0"/>
      <c r="S21" s="0"/>
      <c r="T21" s="0"/>
      <c r="U21" s="0"/>
      <c r="V21" s="0"/>
      <c r="W21" s="0"/>
      <c r="X21" s="0"/>
      <c r="Y21" s="0"/>
      <c r="Z21" s="0"/>
      <c r="AA21" s="0"/>
      <c r="AB21" s="0"/>
    </row>
    <row r="22" customFormat="false" ht="27.35" hidden="false" customHeight="true" outlineLevel="0" collapsed="false">
      <c r="D22" s="30" t="n">
        <v>2065</v>
      </c>
      <c r="E22" s="30" t="n">
        <v>2055</v>
      </c>
      <c r="F22" s="30" t="n">
        <v>2045</v>
      </c>
      <c r="G22" s="30" t="n">
        <v>2035</v>
      </c>
      <c r="H22" s="30" t="n">
        <v>2025</v>
      </c>
      <c r="I22" s="30" t="n">
        <v>2015</v>
      </c>
      <c r="J22" s="30" t="n">
        <v>2005</v>
      </c>
      <c r="K22" s="30" t="n">
        <v>2000</v>
      </c>
      <c r="M22" s="30" t="n">
        <v>1970</v>
      </c>
      <c r="N22" s="30" t="n">
        <v>1975</v>
      </c>
      <c r="O22" s="11" t="n">
        <v>1995</v>
      </c>
      <c r="P22" s="11" t="n">
        <v>1995</v>
      </c>
      <c r="Q22" s="30" t="n">
        <v>1975</v>
      </c>
      <c r="R22" s="30" t="n">
        <v>1965</v>
      </c>
      <c r="S22" s="30" t="n">
        <v>1960</v>
      </c>
      <c r="T22" s="30" t="n">
        <v>1960</v>
      </c>
      <c r="U22" s="0"/>
      <c r="V22" s="0"/>
      <c r="W22" s="0"/>
      <c r="X22" s="0"/>
      <c r="Y22" s="0"/>
      <c r="Z22" s="0"/>
      <c r="AA22" s="0"/>
      <c r="AB22" s="0"/>
    </row>
    <row r="23" customFormat="false" ht="27.35" hidden="false" customHeight="true" outlineLevel="0" collapsed="false">
      <c r="D23" s="30" t="n">
        <v>2075</v>
      </c>
      <c r="E23" s="11" t="n">
        <v>2100</v>
      </c>
      <c r="F23" s="11" t="n">
        <v>2120</v>
      </c>
      <c r="G23" s="11" t="n">
        <v>2140</v>
      </c>
      <c r="H23" s="11" t="n">
        <v>2130</v>
      </c>
      <c r="I23" s="11" t="n">
        <v>2120</v>
      </c>
      <c r="J23" s="30" t="n">
        <v>2100</v>
      </c>
      <c r="K23" s="30" t="n">
        <v>2005</v>
      </c>
      <c r="M23" s="30" t="n">
        <v>1970</v>
      </c>
      <c r="N23" s="5" t="n">
        <v>2000</v>
      </c>
      <c r="O23" s="11" t="n">
        <v>2045</v>
      </c>
      <c r="P23" s="11" t="n">
        <v>2055</v>
      </c>
      <c r="Q23" s="30" t="n">
        <v>2005</v>
      </c>
      <c r="R23" s="30" t="n">
        <v>2005</v>
      </c>
      <c r="S23" s="30" t="n">
        <v>2000</v>
      </c>
      <c r="T23" s="30" t="n">
        <v>1965</v>
      </c>
      <c r="U23" s="0"/>
      <c r="V23" s="0"/>
      <c r="W23" s="0"/>
      <c r="X23" s="0"/>
      <c r="Y23" s="0"/>
      <c r="Z23" s="0"/>
      <c r="AA23" s="0"/>
      <c r="AB23" s="0"/>
    </row>
    <row r="24" customFormat="false" ht="27.35" hidden="false" customHeight="true" outlineLevel="0" collapsed="false">
      <c r="D24" s="30" t="n">
        <v>2085</v>
      </c>
      <c r="E24" s="11" t="n">
        <v>2110</v>
      </c>
      <c r="F24" s="11" t="n">
        <v>2250</v>
      </c>
      <c r="G24" s="11" t="n">
        <v>2270</v>
      </c>
      <c r="H24" s="11" t="n">
        <v>2260</v>
      </c>
      <c r="I24" s="11" t="n">
        <v>2240</v>
      </c>
      <c r="J24" s="30" t="n">
        <v>2110</v>
      </c>
      <c r="K24" s="5" t="n">
        <v>2010</v>
      </c>
      <c r="M24" s="5" t="n">
        <v>1975</v>
      </c>
      <c r="N24" s="5" t="n">
        <v>2000</v>
      </c>
      <c r="O24" s="30" t="n">
        <v>2100</v>
      </c>
      <c r="P24" s="11" t="n">
        <v>2155</v>
      </c>
      <c r="Q24" s="11" t="n">
        <v>2160</v>
      </c>
      <c r="R24" s="11" t="n">
        <v>2140</v>
      </c>
      <c r="S24" s="30" t="n">
        <v>2000</v>
      </c>
      <c r="T24" s="5" t="n">
        <v>1970</v>
      </c>
      <c r="U24" s="0"/>
      <c r="V24" s="0"/>
      <c r="W24" s="0"/>
      <c r="X24" s="0"/>
      <c r="Y24" s="0"/>
      <c r="Z24" s="0"/>
      <c r="AA24" s="0"/>
      <c r="AB24" s="0"/>
    </row>
    <row r="25" customFormat="false" ht="27.35" hidden="false" customHeight="true" outlineLevel="0" collapsed="false">
      <c r="D25" s="30" t="n">
        <v>2090</v>
      </c>
      <c r="E25" s="11" t="n">
        <v>2120</v>
      </c>
      <c r="F25" s="11" t="n">
        <v>2260</v>
      </c>
      <c r="G25" s="30" t="n">
        <v>2377</v>
      </c>
      <c r="H25" s="30" t="n">
        <v>2310</v>
      </c>
      <c r="I25" s="11" t="n">
        <v>2250</v>
      </c>
      <c r="J25" s="30" t="n">
        <v>2125</v>
      </c>
      <c r="K25" s="5" t="n">
        <v>2015</v>
      </c>
      <c r="M25" s="5" t="n">
        <v>1985</v>
      </c>
      <c r="N25" s="5" t="n">
        <v>2005</v>
      </c>
      <c r="O25" s="30" t="n">
        <v>2105</v>
      </c>
      <c r="P25" s="11" t="n">
        <v>2160</v>
      </c>
      <c r="Q25" s="11" t="n">
        <v>2180</v>
      </c>
      <c r="R25" s="11" t="n">
        <v>2130</v>
      </c>
      <c r="S25" s="5" t="n">
        <v>2000</v>
      </c>
      <c r="T25" s="5" t="n">
        <v>1975</v>
      </c>
      <c r="U25" s="0"/>
      <c r="V25" s="0"/>
      <c r="W25" s="0"/>
      <c r="X25" s="0"/>
      <c r="Y25" s="0"/>
      <c r="Z25" s="0"/>
      <c r="AA25" s="0"/>
      <c r="AB25" s="0"/>
    </row>
    <row r="26" customFormat="false" ht="27.35" hidden="false" customHeight="true" outlineLevel="0" collapsed="false">
      <c r="D26" s="30" t="n">
        <v>2070</v>
      </c>
      <c r="E26" s="11" t="n">
        <v>2120</v>
      </c>
      <c r="F26" s="11" t="n">
        <v>2250</v>
      </c>
      <c r="G26" s="30" t="n">
        <v>2340</v>
      </c>
      <c r="H26" s="30" t="n">
        <v>2320</v>
      </c>
      <c r="I26" s="11" t="n">
        <v>2250</v>
      </c>
      <c r="J26" s="30" t="n">
        <v>2130</v>
      </c>
      <c r="K26" s="5" t="n">
        <v>2020</v>
      </c>
      <c r="M26" s="5" t="n">
        <v>1990</v>
      </c>
      <c r="N26" s="5" t="n">
        <v>2010</v>
      </c>
      <c r="O26" s="30" t="n">
        <v>2110</v>
      </c>
      <c r="P26" s="11" t="n">
        <v>2150</v>
      </c>
      <c r="Q26" s="11" t="n">
        <v>2140</v>
      </c>
      <c r="R26" s="30" t="n">
        <v>2105</v>
      </c>
      <c r="S26" s="5" t="n">
        <v>2005</v>
      </c>
      <c r="T26" s="5" t="n">
        <v>1980</v>
      </c>
      <c r="U26" s="0"/>
      <c r="V26" s="0"/>
      <c r="W26" s="0"/>
      <c r="X26" s="0"/>
      <c r="Y26" s="0"/>
      <c r="Z26" s="0"/>
      <c r="AA26" s="0"/>
      <c r="AB26" s="0"/>
    </row>
    <row r="27" customFormat="false" ht="27.35" hidden="false" customHeight="true" outlineLevel="0" collapsed="false">
      <c r="D27" s="30" t="n">
        <v>2090</v>
      </c>
      <c r="E27" s="5" t="n">
        <v>2105</v>
      </c>
      <c r="F27" s="30" t="n">
        <v>2200</v>
      </c>
      <c r="G27" s="30" t="n">
        <v>2210</v>
      </c>
      <c r="H27" s="30" t="n">
        <v>2220</v>
      </c>
      <c r="I27" s="30" t="n">
        <v>2220</v>
      </c>
      <c r="J27" s="30" t="n">
        <v>2120</v>
      </c>
      <c r="K27" s="5" t="n">
        <v>2015</v>
      </c>
      <c r="M27" s="5" t="n">
        <v>1980</v>
      </c>
      <c r="N27" s="5" t="n">
        <v>2005</v>
      </c>
      <c r="O27" s="30" t="n">
        <v>2105</v>
      </c>
      <c r="P27" s="30" t="n">
        <v>2105</v>
      </c>
      <c r="Q27" s="30" t="n">
        <v>2110</v>
      </c>
      <c r="R27" s="30" t="n">
        <v>2100</v>
      </c>
      <c r="S27" s="5" t="n">
        <v>2000</v>
      </c>
      <c r="T27" s="5" t="n">
        <v>1980</v>
      </c>
      <c r="U27" s="0"/>
      <c r="V27" s="0"/>
      <c r="W27" s="0"/>
      <c r="X27" s="0"/>
      <c r="Y27" s="0"/>
      <c r="Z27" s="0"/>
      <c r="AA27" s="0"/>
      <c r="AB27" s="0"/>
    </row>
    <row r="28" customFormat="false" ht="27.35" hidden="false" customHeight="true" outlineLevel="0" collapsed="false">
      <c r="D28" s="30" t="n">
        <v>2090</v>
      </c>
      <c r="E28" s="5" t="n">
        <v>2100</v>
      </c>
      <c r="F28" s="5" t="n">
        <v>2105</v>
      </c>
      <c r="G28" s="5" t="n">
        <v>2110</v>
      </c>
      <c r="H28" s="30" t="n">
        <v>2140</v>
      </c>
      <c r="I28" s="30" t="n">
        <v>2150</v>
      </c>
      <c r="J28" s="30" t="n">
        <v>2130</v>
      </c>
      <c r="K28" s="5" t="n">
        <v>2010</v>
      </c>
      <c r="M28" s="5" t="n">
        <v>1970</v>
      </c>
      <c r="N28" s="5" t="n">
        <v>2000</v>
      </c>
      <c r="O28" s="5" t="n">
        <v>2000</v>
      </c>
      <c r="P28" s="30" t="n">
        <v>2020</v>
      </c>
      <c r="Q28" s="30" t="n">
        <v>2035</v>
      </c>
      <c r="R28" s="30" t="n">
        <v>2025</v>
      </c>
      <c r="S28" s="30" t="n">
        <v>2000</v>
      </c>
      <c r="T28" s="5" t="n">
        <v>1970</v>
      </c>
      <c r="U28" s="0"/>
      <c r="V28" s="0"/>
      <c r="W28" s="0"/>
      <c r="X28" s="0"/>
      <c r="Y28" s="0"/>
      <c r="Z28" s="0"/>
      <c r="AA28" s="0"/>
      <c r="AB28" s="0"/>
    </row>
    <row r="29" customFormat="false" ht="27.35" hidden="false" customHeight="true" outlineLevel="0" collapsed="false">
      <c r="D29" s="30" t="n">
        <v>2080</v>
      </c>
      <c r="E29" s="5" t="n">
        <v>2075</v>
      </c>
      <c r="F29" s="5" t="n">
        <v>2065</v>
      </c>
      <c r="G29" s="5" t="n">
        <v>2055</v>
      </c>
      <c r="H29" s="5" t="n">
        <v>2045</v>
      </c>
      <c r="I29" s="5" t="n">
        <v>2035</v>
      </c>
      <c r="J29" s="5" t="n">
        <v>2020</v>
      </c>
      <c r="K29" s="5" t="n">
        <v>2000</v>
      </c>
      <c r="M29" s="5" t="n">
        <v>1965</v>
      </c>
      <c r="N29" s="5" t="n">
        <v>1965</v>
      </c>
      <c r="O29" s="5" t="n">
        <v>1970</v>
      </c>
      <c r="P29" s="30" t="n">
        <v>1970</v>
      </c>
      <c r="Q29" s="30" t="n">
        <v>1975</v>
      </c>
      <c r="R29" s="5" t="n">
        <v>1960</v>
      </c>
      <c r="S29" s="5" t="n">
        <v>1950</v>
      </c>
      <c r="T29" s="5" t="n">
        <v>1960</v>
      </c>
      <c r="U29" s="0"/>
      <c r="V29" s="0"/>
      <c r="W29" s="0"/>
      <c r="X29" s="0"/>
      <c r="Y29" s="0"/>
      <c r="Z29" s="0"/>
      <c r="AA29" s="0"/>
      <c r="AB29" s="0"/>
    </row>
    <row r="30" customFormat="false" ht="12.8" hidden="false" customHeight="false" outlineLevel="0" collapsed="false">
      <c r="D30" s="0"/>
      <c r="E30" s="0"/>
      <c r="F30" s="0"/>
      <c r="G30" s="0"/>
      <c r="H30" s="0"/>
      <c r="I30" s="0"/>
      <c r="J30" s="0"/>
      <c r="K30" s="0"/>
      <c r="N30" s="0"/>
      <c r="O30" s="0"/>
      <c r="P30" s="0"/>
      <c r="Q30" s="0"/>
      <c r="R30" s="0"/>
      <c r="S30" s="0"/>
      <c r="T30" s="0"/>
      <c r="U30" s="0"/>
      <c r="V30" s="0"/>
      <c r="W30" s="0"/>
      <c r="X30" s="0"/>
      <c r="Y30" s="0"/>
      <c r="Z30" s="0"/>
      <c r="AA30" s="0"/>
      <c r="AB30" s="0"/>
      <c r="AK30" s="0"/>
      <c r="AN30" s="0"/>
    </row>
    <row r="31" customFormat="false" ht="17.35" hidden="false" customHeight="false" outlineLevel="0" collapsed="false">
      <c r="D31" s="0"/>
      <c r="E31" s="0"/>
      <c r="F31" s="0"/>
      <c r="G31" s="0"/>
      <c r="H31" s="0"/>
      <c r="I31" s="0"/>
      <c r="J31" s="0"/>
      <c r="K31" s="0"/>
      <c r="N31" s="0"/>
      <c r="O31" s="0"/>
      <c r="P31" s="0"/>
      <c r="Q31" s="0"/>
      <c r="R31" s="0"/>
      <c r="S31" s="0"/>
      <c r="T31" s="0"/>
      <c r="U31" s="0"/>
      <c r="V31" s="0"/>
      <c r="W31" s="0"/>
      <c r="X31" s="0"/>
      <c r="Y31" s="0"/>
      <c r="Z31" s="0"/>
      <c r="AA31" s="0"/>
      <c r="AB31" s="0"/>
      <c r="AC31" s="31"/>
    </row>
    <row r="32" customFormat="false" ht="27.35" hidden="false" customHeight="true" outlineLevel="0" collapsed="false">
      <c r="D32" s="32" t="s">
        <v>15</v>
      </c>
      <c r="E32" s="0"/>
      <c r="F32" s="0"/>
      <c r="G32" s="0"/>
      <c r="H32" s="0"/>
      <c r="I32" s="0"/>
      <c r="J32" s="0"/>
      <c r="K32" s="0"/>
      <c r="N32" s="0"/>
      <c r="O32" s="0"/>
      <c r="P32" s="0"/>
      <c r="Q32" s="0"/>
      <c r="R32" s="0"/>
      <c r="S32" s="0"/>
      <c r="T32" s="0"/>
      <c r="U32" s="33" t="s">
        <v>16</v>
      </c>
      <c r="V32" s="0"/>
      <c r="W32" s="0"/>
      <c r="X32" s="0"/>
      <c r="Y32" s="0"/>
      <c r="Z32" s="0"/>
      <c r="AA32" s="0"/>
      <c r="AB32" s="0"/>
      <c r="AC32" s="34"/>
    </row>
    <row r="33" customFormat="false" ht="27.35" hidden="false" customHeight="true" outlineLevel="0" collapsed="false">
      <c r="D33" s="3" t="s">
        <v>17</v>
      </c>
      <c r="E33" s="0"/>
      <c r="F33" s="0"/>
      <c r="G33" s="0"/>
      <c r="H33" s="0"/>
      <c r="I33" s="0"/>
      <c r="J33" s="0"/>
      <c r="K33" s="0"/>
      <c r="N33" s="0"/>
      <c r="O33" s="0"/>
      <c r="P33" s="0"/>
      <c r="Q33" s="0"/>
      <c r="R33" s="0"/>
      <c r="S33" s="0"/>
      <c r="T33" s="0"/>
      <c r="U33" s="35" t="s">
        <v>18</v>
      </c>
      <c r="V33" s="0"/>
      <c r="W33" s="0"/>
      <c r="X33" s="0"/>
      <c r="Y33" s="0"/>
      <c r="Z33" s="0"/>
      <c r="AA33" s="0"/>
      <c r="AB33" s="0"/>
      <c r="AC33" s="0"/>
    </row>
    <row r="34" customFormat="false" ht="27.35" hidden="false" customHeight="true" outlineLevel="0" collapsed="false">
      <c r="D34" s="0"/>
      <c r="E34" s="0"/>
      <c r="F34" s="0"/>
      <c r="G34" s="0"/>
      <c r="H34" s="0"/>
      <c r="I34" s="0"/>
      <c r="J34" s="0"/>
      <c r="K34" s="0"/>
      <c r="N34" s="0"/>
      <c r="O34" s="0"/>
      <c r="P34" s="0"/>
      <c r="Q34" s="0"/>
      <c r="R34" s="0"/>
      <c r="S34" s="0"/>
      <c r="T34" s="0"/>
      <c r="U34" s="36"/>
      <c r="V34" s="37" t="s">
        <v>19</v>
      </c>
      <c r="W34" s="36"/>
      <c r="X34" s="36"/>
      <c r="Y34" s="36"/>
      <c r="Z34" s="36" t="s">
        <v>20</v>
      </c>
      <c r="AA34" s="36" t="s">
        <v>21</v>
      </c>
      <c r="AB34" s="0"/>
      <c r="AC34" s="38"/>
      <c r="AD34" s="38"/>
      <c r="AE34" s="3"/>
      <c r="AF34" s="0"/>
      <c r="AG34" s="3"/>
      <c r="AH34" s="3"/>
    </row>
    <row r="35" customFormat="false" ht="27.35" hidden="false" customHeight="true" outlineLevel="0" collapsed="false">
      <c r="D35" s="30" t="n">
        <v>2065</v>
      </c>
      <c r="E35" s="30" t="n">
        <v>2055</v>
      </c>
      <c r="F35" s="30" t="n">
        <v>2045</v>
      </c>
      <c r="G35" s="30" t="n">
        <v>2035</v>
      </c>
      <c r="H35" s="30" t="n">
        <v>2025</v>
      </c>
      <c r="I35" s="30" t="n">
        <v>2015</v>
      </c>
      <c r="J35" s="30" t="n">
        <v>2005</v>
      </c>
      <c r="K35" s="30" t="n">
        <v>2000</v>
      </c>
      <c r="M35" s="39"/>
      <c r="N35" s="40"/>
      <c r="O35" s="40"/>
      <c r="P35" s="40"/>
      <c r="Q35" s="40"/>
      <c r="R35" s="40"/>
      <c r="S35" s="40"/>
      <c r="T35" s="41"/>
      <c r="U35" s="36"/>
      <c r="V35" s="36"/>
      <c r="W35" s="36" t="s">
        <v>22</v>
      </c>
      <c r="X35" s="36" t="s">
        <v>23</v>
      </c>
      <c r="Y35" s="36"/>
      <c r="Z35" s="36"/>
      <c r="AA35" s="42"/>
      <c r="AB35" s="0"/>
      <c r="AC35" s="3"/>
      <c r="AD35" s="3"/>
      <c r="AE35" s="3"/>
      <c r="AF35" s="3"/>
      <c r="AG35" s="3"/>
      <c r="AH35" s="3"/>
    </row>
    <row r="36" customFormat="false" ht="27.35" hidden="false" customHeight="true" outlineLevel="0" collapsed="false">
      <c r="D36" s="30" t="n">
        <v>2075</v>
      </c>
      <c r="E36" s="11" t="n">
        <v>2100</v>
      </c>
      <c r="F36" s="11" t="n">
        <v>2120</v>
      </c>
      <c r="G36" s="11" t="n">
        <v>2140</v>
      </c>
      <c r="H36" s="11" t="n">
        <v>2130</v>
      </c>
      <c r="I36" s="11" t="n">
        <v>2120</v>
      </c>
      <c r="J36" s="30" t="n">
        <v>2100</v>
      </c>
      <c r="K36" s="30" t="n">
        <v>2005</v>
      </c>
      <c r="M36" s="43"/>
      <c r="N36" s="0"/>
      <c r="O36" s="0"/>
      <c r="P36" s="0"/>
      <c r="Q36" s="0"/>
      <c r="R36" s="0"/>
      <c r="S36" s="0"/>
      <c r="T36" s="44"/>
      <c r="U36" s="36"/>
      <c r="V36" s="36"/>
      <c r="W36" s="36"/>
      <c r="X36" s="45" t="s">
        <v>24</v>
      </c>
      <c r="Y36" s="45" t="n">
        <v>2</v>
      </c>
      <c r="Z36" s="45"/>
      <c r="AA36" s="42" t="n">
        <f aca="false">AA37+AA38</f>
        <v>0.03125</v>
      </c>
      <c r="AB36" s="0"/>
      <c r="AC36" s="3"/>
      <c r="AD36" s="3"/>
      <c r="AE36" s="3"/>
      <c r="AF36" s="3"/>
      <c r="AG36" s="3"/>
      <c r="AH36" s="3"/>
    </row>
    <row r="37" customFormat="false" ht="27.35" hidden="false" customHeight="true" outlineLevel="0" collapsed="false">
      <c r="D37" s="30" t="n">
        <v>2085</v>
      </c>
      <c r="E37" s="11" t="n">
        <v>2110</v>
      </c>
      <c r="F37" s="11" t="n">
        <v>2250</v>
      </c>
      <c r="G37" s="11" t="n">
        <v>2270</v>
      </c>
      <c r="H37" s="11" t="n">
        <v>2260</v>
      </c>
      <c r="I37" s="11" t="n">
        <v>2240</v>
      </c>
      <c r="J37" s="30" t="n">
        <v>2110</v>
      </c>
      <c r="K37" s="5" t="n">
        <v>2010</v>
      </c>
      <c r="M37" s="43"/>
      <c r="N37" s="0"/>
      <c r="O37" s="0"/>
      <c r="P37" s="0"/>
      <c r="Q37" s="0"/>
      <c r="R37" s="0"/>
      <c r="S37" s="0"/>
      <c r="T37" s="44"/>
      <c r="U37" s="36"/>
      <c r="V37" s="36"/>
      <c r="W37" s="36"/>
      <c r="X37" s="36"/>
      <c r="Y37" s="36" t="s">
        <v>25</v>
      </c>
      <c r="Z37" s="45" t="s">
        <v>26</v>
      </c>
      <c r="AA37" s="45" t="n">
        <f aca="false">0/64</f>
        <v>0</v>
      </c>
      <c r="AB37" s="0"/>
      <c r="AC37" s="0"/>
      <c r="AD37" s="3"/>
      <c r="AE37" s="3"/>
      <c r="AF37" s="3"/>
      <c r="AG37" s="3"/>
      <c r="AH37" s="3"/>
    </row>
    <row r="38" customFormat="false" ht="27.35" hidden="false" customHeight="true" outlineLevel="0" collapsed="false">
      <c r="D38" s="30" t="n">
        <v>2090</v>
      </c>
      <c r="E38" s="11" t="n">
        <v>2120</v>
      </c>
      <c r="F38" s="11" t="n">
        <v>2260</v>
      </c>
      <c r="G38" s="30" t="n">
        <v>2377</v>
      </c>
      <c r="H38" s="30" t="n">
        <v>2310</v>
      </c>
      <c r="I38" s="11" t="n">
        <v>2250</v>
      </c>
      <c r="J38" s="30" t="n">
        <v>2125</v>
      </c>
      <c r="K38" s="5" t="n">
        <v>2015</v>
      </c>
      <c r="M38" s="43"/>
      <c r="N38" s="0"/>
      <c r="O38" s="0"/>
      <c r="P38" s="46" t="s">
        <v>27</v>
      </c>
      <c r="Q38" s="0"/>
      <c r="R38" s="0"/>
      <c r="S38" s="0"/>
      <c r="T38" s="44"/>
      <c r="U38" s="36"/>
      <c r="V38" s="36"/>
      <c r="W38" s="36"/>
      <c r="X38" s="36"/>
      <c r="Y38" s="36" t="s">
        <v>28</v>
      </c>
      <c r="Z38" s="36" t="s">
        <v>29</v>
      </c>
      <c r="AA38" s="42" t="n">
        <f aca="false">2/64</f>
        <v>0.03125</v>
      </c>
      <c r="AB38" s="0"/>
      <c r="AC38" s="3"/>
      <c r="AD38" s="3"/>
      <c r="AE38" s="3"/>
      <c r="AF38" s="3"/>
      <c r="AG38" s="3"/>
      <c r="AH38" s="3"/>
    </row>
    <row r="39" customFormat="false" ht="27.35" hidden="false" customHeight="true" outlineLevel="0" collapsed="false">
      <c r="D39" s="30" t="n">
        <v>2070</v>
      </c>
      <c r="E39" s="11" t="n">
        <v>2120</v>
      </c>
      <c r="F39" s="11" t="n">
        <v>2250</v>
      </c>
      <c r="G39" s="30" t="n">
        <v>2340</v>
      </c>
      <c r="H39" s="30" t="n">
        <v>2320</v>
      </c>
      <c r="I39" s="11" t="n">
        <v>2250</v>
      </c>
      <c r="J39" s="30" t="n">
        <v>2130</v>
      </c>
      <c r="K39" s="5" t="n">
        <v>2020</v>
      </c>
      <c r="M39" s="43"/>
      <c r="N39" s="0"/>
      <c r="O39" s="0"/>
      <c r="P39" s="0"/>
      <c r="Q39" s="0"/>
      <c r="R39" s="0"/>
      <c r="S39" s="0"/>
      <c r="T39" s="44"/>
      <c r="U39" s="36"/>
      <c r="V39" s="36"/>
      <c r="W39" s="36"/>
      <c r="X39" s="36"/>
      <c r="Y39" s="36" t="s">
        <v>30</v>
      </c>
      <c r="Z39" s="36" t="s">
        <v>31</v>
      </c>
      <c r="AA39" s="45" t="n">
        <f aca="false">10/64</f>
        <v>0.15625</v>
      </c>
      <c r="AB39" s="0"/>
      <c r="AC39" s="3"/>
      <c r="AD39" s="3"/>
      <c r="AE39" s="3"/>
      <c r="AF39" s="3"/>
      <c r="AG39" s="3"/>
      <c r="AH39" s="3"/>
    </row>
    <row r="40" customFormat="false" ht="27.35" hidden="false" customHeight="true" outlineLevel="0" collapsed="false">
      <c r="D40" s="30" t="n">
        <v>2090</v>
      </c>
      <c r="E40" s="5" t="n">
        <v>2105</v>
      </c>
      <c r="F40" s="47" t="n">
        <v>2230</v>
      </c>
      <c r="G40" s="48" t="n">
        <v>2240</v>
      </c>
      <c r="H40" s="30" t="n">
        <v>2220</v>
      </c>
      <c r="I40" s="30" t="n">
        <v>2220</v>
      </c>
      <c r="J40" s="30" t="n">
        <v>2120</v>
      </c>
      <c r="K40" s="5" t="n">
        <v>2015</v>
      </c>
      <c r="M40" s="43"/>
      <c r="N40" s="0"/>
      <c r="O40" s="0"/>
      <c r="P40" s="0"/>
      <c r="Q40" s="0"/>
      <c r="R40" s="0"/>
      <c r="S40" s="0"/>
      <c r="T40" s="44"/>
      <c r="U40" s="36"/>
      <c r="V40" s="36"/>
      <c r="W40" s="36"/>
      <c r="X40" s="36"/>
      <c r="Y40" s="36"/>
      <c r="Z40" s="36"/>
      <c r="AA40" s="42"/>
      <c r="AB40" s="0"/>
      <c r="AC40" s="3"/>
      <c r="AD40" s="3"/>
      <c r="AE40" s="3"/>
      <c r="AF40" s="3"/>
      <c r="AG40" s="3"/>
      <c r="AH40" s="3"/>
    </row>
    <row r="41" customFormat="false" ht="27.35" hidden="false" customHeight="true" outlineLevel="0" collapsed="false">
      <c r="D41" s="30" t="n">
        <v>2090</v>
      </c>
      <c r="E41" s="5" t="n">
        <v>2100</v>
      </c>
      <c r="F41" s="5" t="n">
        <v>2105</v>
      </c>
      <c r="G41" s="5" t="n">
        <v>2110</v>
      </c>
      <c r="H41" s="30" t="n">
        <v>2140</v>
      </c>
      <c r="I41" s="30" t="n">
        <v>2150</v>
      </c>
      <c r="J41" s="30" t="n">
        <v>2130</v>
      </c>
      <c r="K41" s="5" t="n">
        <v>2010</v>
      </c>
      <c r="M41" s="43"/>
      <c r="N41" s="0"/>
      <c r="O41" s="0"/>
      <c r="P41" s="0"/>
      <c r="Q41" s="0"/>
      <c r="R41" s="0"/>
      <c r="S41" s="0"/>
      <c r="T41" s="44"/>
      <c r="U41" s="36"/>
      <c r="V41" s="36"/>
      <c r="W41" s="36"/>
      <c r="X41" s="36"/>
      <c r="Y41" s="36"/>
      <c r="Z41" s="36"/>
      <c r="AA41" s="42"/>
      <c r="AB41" s="0"/>
    </row>
    <row r="42" customFormat="false" ht="27.35" hidden="false" customHeight="true" outlineLevel="0" collapsed="false">
      <c r="D42" s="30" t="n">
        <v>2080</v>
      </c>
      <c r="E42" s="5" t="n">
        <v>2075</v>
      </c>
      <c r="F42" s="5" t="n">
        <v>2065</v>
      </c>
      <c r="G42" s="5" t="n">
        <v>2055</v>
      </c>
      <c r="H42" s="5" t="n">
        <v>2045</v>
      </c>
      <c r="I42" s="5" t="n">
        <v>2035</v>
      </c>
      <c r="J42" s="5" t="n">
        <v>2020</v>
      </c>
      <c r="K42" s="5" t="n">
        <v>2000</v>
      </c>
      <c r="M42" s="49"/>
      <c r="N42" s="50"/>
      <c r="O42" s="50"/>
      <c r="P42" s="50"/>
      <c r="Q42" s="50"/>
      <c r="R42" s="50"/>
      <c r="S42" s="50"/>
      <c r="T42" s="51"/>
      <c r="U42" s="36"/>
      <c r="V42" s="36"/>
      <c r="W42" s="36"/>
      <c r="X42" s="36"/>
      <c r="Y42" s="36"/>
      <c r="Z42" s="36"/>
      <c r="AA42" s="42"/>
      <c r="AB42" s="0"/>
    </row>
    <row r="43" customFormat="false" ht="27.35" hidden="false" customHeight="true" outlineLevel="0" collapsed="false">
      <c r="D43" s="0"/>
      <c r="E43" s="0"/>
      <c r="F43" s="0"/>
      <c r="G43" s="0"/>
      <c r="H43" s="0"/>
      <c r="I43" s="0"/>
      <c r="J43" s="0"/>
      <c r="K43" s="0"/>
      <c r="N43" s="0"/>
      <c r="O43" s="0"/>
      <c r="P43" s="0"/>
      <c r="Q43" s="0"/>
      <c r="R43" s="0"/>
      <c r="S43" s="0"/>
      <c r="T43" s="0"/>
      <c r="U43" s="36"/>
      <c r="V43" s="36"/>
      <c r="W43" s="36"/>
      <c r="X43" s="36"/>
      <c r="Y43" s="36"/>
      <c r="Z43" s="36"/>
      <c r="AA43" s="42"/>
      <c r="AB43" s="0"/>
    </row>
    <row r="44" customFormat="false" ht="27.35" hidden="false" customHeight="true" outlineLevel="0" collapsed="false">
      <c r="D44" s="32" t="s">
        <v>32</v>
      </c>
      <c r="E44" s="0"/>
      <c r="F44" s="0"/>
      <c r="G44" s="0"/>
      <c r="H44" s="0"/>
      <c r="I44" s="0"/>
      <c r="J44" s="0"/>
      <c r="K44" s="0"/>
      <c r="N44" s="0"/>
      <c r="O44" s="0"/>
      <c r="P44" s="0"/>
      <c r="Q44" s="0"/>
      <c r="R44" s="0"/>
      <c r="S44" s="0"/>
      <c r="T44" s="0"/>
      <c r="U44" s="33" t="s">
        <v>33</v>
      </c>
      <c r="V44" s="36"/>
      <c r="W44" s="36"/>
      <c r="X44" s="36"/>
      <c r="Y44" s="36"/>
      <c r="Z44" s="36"/>
      <c r="AA44" s="42"/>
      <c r="AB44" s="0"/>
    </row>
    <row r="45" customFormat="false" ht="27.35" hidden="false" customHeight="true" outlineLevel="0" collapsed="false">
      <c r="D45" s="3" t="s">
        <v>34</v>
      </c>
      <c r="E45" s="0"/>
      <c r="F45" s="0"/>
      <c r="G45" s="0"/>
      <c r="H45" s="0"/>
      <c r="I45" s="0"/>
      <c r="J45" s="0"/>
      <c r="K45" s="0"/>
      <c r="N45" s="0"/>
      <c r="O45" s="0"/>
      <c r="P45" s="0"/>
      <c r="Q45" s="0"/>
      <c r="R45" s="0"/>
      <c r="S45" s="0"/>
      <c r="T45" s="0"/>
      <c r="U45" s="35" t="s">
        <v>35</v>
      </c>
      <c r="V45" s="36"/>
      <c r="W45" s="36"/>
      <c r="X45" s="36"/>
      <c r="Y45" s="36"/>
      <c r="Z45" s="36"/>
      <c r="AA45" s="42"/>
      <c r="AB45" s="0"/>
    </row>
    <row r="46" customFormat="false" ht="27.35" hidden="false" customHeight="true" outlineLevel="0" collapsed="false">
      <c r="D46" s="0"/>
      <c r="E46" s="0"/>
      <c r="F46" s="0"/>
      <c r="G46" s="0"/>
      <c r="H46" s="0"/>
      <c r="I46" s="0"/>
      <c r="J46" s="0"/>
      <c r="K46" s="0"/>
      <c r="N46" s="0"/>
      <c r="O46" s="0"/>
      <c r="P46" s="0"/>
      <c r="Q46" s="0"/>
      <c r="R46" s="0"/>
      <c r="S46" s="0"/>
      <c r="T46" s="0"/>
      <c r="U46" s="36"/>
      <c r="V46" s="37" t="s">
        <v>19</v>
      </c>
      <c r="W46" s="36"/>
      <c r="X46" s="36"/>
      <c r="Y46" s="36"/>
      <c r="Z46" s="36" t="s">
        <v>20</v>
      </c>
      <c r="AA46" s="36" t="s">
        <v>21</v>
      </c>
      <c r="AB46" s="0"/>
    </row>
    <row r="47" customFormat="false" ht="27.35" hidden="false" customHeight="true" outlineLevel="0" collapsed="false">
      <c r="D47" s="30" t="n">
        <v>2065</v>
      </c>
      <c r="E47" s="30" t="n">
        <v>2055</v>
      </c>
      <c r="F47" s="30" t="n">
        <v>2045</v>
      </c>
      <c r="G47" s="30" t="n">
        <v>2035</v>
      </c>
      <c r="H47" s="30" t="n">
        <v>2025</v>
      </c>
      <c r="I47" s="30" t="n">
        <v>2015</v>
      </c>
      <c r="J47" s="30" t="n">
        <v>2005</v>
      </c>
      <c r="K47" s="30" t="n">
        <v>2000</v>
      </c>
      <c r="M47" s="39"/>
      <c r="N47" s="40"/>
      <c r="O47" s="40"/>
      <c r="P47" s="40"/>
      <c r="Q47" s="40"/>
      <c r="R47" s="40"/>
      <c r="S47" s="40"/>
      <c r="T47" s="41"/>
      <c r="U47" s="36"/>
      <c r="V47" s="36"/>
      <c r="W47" s="36" t="s">
        <v>22</v>
      </c>
      <c r="X47" s="36" t="s">
        <v>23</v>
      </c>
      <c r="Y47" s="36"/>
      <c r="Z47" s="36"/>
      <c r="AA47" s="42"/>
      <c r="AB47" s="0"/>
    </row>
    <row r="48" customFormat="false" ht="27.35" hidden="false" customHeight="true" outlineLevel="0" collapsed="false">
      <c r="D48" s="30" t="n">
        <v>2075</v>
      </c>
      <c r="E48" s="11" t="n">
        <v>2100</v>
      </c>
      <c r="F48" s="11" t="n">
        <v>2120</v>
      </c>
      <c r="G48" s="11" t="n">
        <v>2140</v>
      </c>
      <c r="H48" s="11" t="n">
        <v>2130</v>
      </c>
      <c r="I48" s="11" t="n">
        <v>2120</v>
      </c>
      <c r="J48" s="30" t="n">
        <v>2100</v>
      </c>
      <c r="K48" s="30" t="n">
        <v>2005</v>
      </c>
      <c r="M48" s="43"/>
      <c r="N48" s="0"/>
      <c r="O48" s="0"/>
      <c r="P48" s="0"/>
      <c r="Q48" s="0"/>
      <c r="R48" s="0"/>
      <c r="S48" s="0"/>
      <c r="T48" s="44"/>
      <c r="U48" s="36"/>
      <c r="V48" s="36"/>
      <c r="W48" s="36"/>
      <c r="X48" s="45" t="s">
        <v>24</v>
      </c>
      <c r="Y48" s="45" t="n">
        <v>2</v>
      </c>
      <c r="Z48" s="45"/>
      <c r="AA48" s="42" t="n">
        <f aca="false">AA50+AA51</f>
        <v>0.1875</v>
      </c>
      <c r="AB48" s="0"/>
    </row>
    <row r="49" customFormat="false" ht="27.35" hidden="false" customHeight="true" outlineLevel="0" collapsed="false">
      <c r="D49" s="30" t="n">
        <v>2085</v>
      </c>
      <c r="E49" s="11" t="n">
        <v>2110</v>
      </c>
      <c r="F49" s="11" t="n">
        <v>2250</v>
      </c>
      <c r="G49" s="11" t="n">
        <v>2270</v>
      </c>
      <c r="H49" s="11" t="n">
        <v>2260</v>
      </c>
      <c r="I49" s="11" t="n">
        <v>2240</v>
      </c>
      <c r="J49" s="30" t="n">
        <v>2110</v>
      </c>
      <c r="K49" s="5" t="n">
        <v>2010</v>
      </c>
      <c r="M49" s="43"/>
      <c r="N49" s="0"/>
      <c r="O49" s="0"/>
      <c r="P49" s="0"/>
      <c r="Q49" s="0"/>
      <c r="R49" s="0"/>
      <c r="S49" s="0"/>
      <c r="T49" s="44"/>
      <c r="U49" s="36"/>
      <c r="V49" s="36"/>
      <c r="W49" s="36"/>
      <c r="X49" s="36"/>
      <c r="Y49" s="36" t="s">
        <v>25</v>
      </c>
      <c r="Z49" s="36" t="s">
        <v>26</v>
      </c>
      <c r="AA49" s="42" t="n">
        <v>0</v>
      </c>
      <c r="AB49" s="0"/>
    </row>
    <row r="50" customFormat="false" ht="27.35" hidden="false" customHeight="true" outlineLevel="0" collapsed="false">
      <c r="D50" s="30" t="n">
        <v>2090</v>
      </c>
      <c r="E50" s="11" t="n">
        <v>2120</v>
      </c>
      <c r="F50" s="11" t="n">
        <v>2260</v>
      </c>
      <c r="G50" s="30" t="n">
        <v>2377</v>
      </c>
      <c r="H50" s="30" t="n">
        <v>2310</v>
      </c>
      <c r="I50" s="11" t="n">
        <v>2250</v>
      </c>
      <c r="J50" s="30" t="n">
        <v>2125</v>
      </c>
      <c r="K50" s="5" t="n">
        <v>2015</v>
      </c>
      <c r="M50" s="43"/>
      <c r="N50" s="0"/>
      <c r="O50" s="0"/>
      <c r="P50" s="46" t="s">
        <v>27</v>
      </c>
      <c r="Q50" s="0"/>
      <c r="R50" s="0"/>
      <c r="S50" s="0"/>
      <c r="T50" s="44"/>
      <c r="U50" s="36"/>
      <c r="V50" s="36"/>
      <c r="W50" s="36"/>
      <c r="X50" s="36"/>
      <c r="Y50" s="36" t="s">
        <v>28</v>
      </c>
      <c r="Z50" s="36" t="s">
        <v>26</v>
      </c>
      <c r="AA50" s="42" t="n">
        <v>0</v>
      </c>
      <c r="AB50" s="0"/>
    </row>
    <row r="51" customFormat="false" ht="27.35" hidden="false" customHeight="true" outlineLevel="0" collapsed="false">
      <c r="D51" s="30" t="n">
        <v>2070</v>
      </c>
      <c r="E51" s="11" t="n">
        <v>2120</v>
      </c>
      <c r="F51" s="11" t="n">
        <v>2250</v>
      </c>
      <c r="G51" s="30" t="n">
        <v>2340</v>
      </c>
      <c r="H51" s="30" t="n">
        <v>2320</v>
      </c>
      <c r="I51" s="11" t="n">
        <v>2250</v>
      </c>
      <c r="J51" s="30" t="n">
        <v>2130</v>
      </c>
      <c r="K51" s="5" t="n">
        <v>2020</v>
      </c>
      <c r="M51" s="43"/>
      <c r="N51" s="0"/>
      <c r="O51" s="0"/>
      <c r="P51" s="0"/>
      <c r="Q51" s="0"/>
      <c r="R51" s="0"/>
      <c r="S51" s="0"/>
      <c r="T51" s="44"/>
      <c r="U51" s="36"/>
      <c r="V51" s="36"/>
      <c r="W51" s="36"/>
      <c r="X51" s="36"/>
      <c r="Y51" s="36" t="s">
        <v>30</v>
      </c>
      <c r="Z51" s="36" t="s">
        <v>36</v>
      </c>
      <c r="AA51" s="45" t="n">
        <f aca="false">12/64</f>
        <v>0.1875</v>
      </c>
      <c r="AB51" s="0"/>
    </row>
    <row r="52" customFormat="false" ht="27.35" hidden="false" customHeight="true" outlineLevel="0" collapsed="false">
      <c r="D52" s="30" t="n">
        <v>2090</v>
      </c>
      <c r="E52" s="5" t="n">
        <v>2105</v>
      </c>
      <c r="F52" s="11" t="n">
        <v>2230</v>
      </c>
      <c r="G52" s="11" t="n">
        <v>2240</v>
      </c>
      <c r="H52" s="47" t="n">
        <v>2240</v>
      </c>
      <c r="I52" s="48" t="n">
        <v>2230</v>
      </c>
      <c r="J52" s="30" t="n">
        <v>2120</v>
      </c>
      <c r="K52" s="5" t="n">
        <v>2015</v>
      </c>
      <c r="M52" s="43"/>
      <c r="N52" s="0"/>
      <c r="O52" s="0"/>
      <c r="P52" s="0"/>
      <c r="Q52" s="0"/>
      <c r="R52" s="0"/>
      <c r="S52" s="0"/>
      <c r="T52" s="44"/>
      <c r="U52" s="36"/>
      <c r="V52" s="36"/>
      <c r="W52" s="36"/>
      <c r="X52" s="36"/>
      <c r="Y52" s="36"/>
      <c r="Z52" s="36"/>
      <c r="AA52" s="42"/>
      <c r="AB52" s="0"/>
    </row>
    <row r="53" customFormat="false" ht="27.35" hidden="false" customHeight="true" outlineLevel="0" collapsed="false">
      <c r="D53" s="30" t="n">
        <v>2090</v>
      </c>
      <c r="E53" s="5" t="n">
        <v>2100</v>
      </c>
      <c r="F53" s="5" t="n">
        <v>2105</v>
      </c>
      <c r="G53" s="5" t="n">
        <v>2110</v>
      </c>
      <c r="H53" s="30" t="n">
        <v>2140</v>
      </c>
      <c r="I53" s="30" t="n">
        <v>2150</v>
      </c>
      <c r="J53" s="30" t="n">
        <v>2130</v>
      </c>
      <c r="K53" s="5" t="n">
        <v>2010</v>
      </c>
      <c r="M53" s="43"/>
      <c r="N53" s="0"/>
      <c r="O53" s="0"/>
      <c r="P53" s="0"/>
      <c r="Q53" s="0"/>
      <c r="R53" s="0"/>
      <c r="S53" s="0"/>
      <c r="T53" s="44"/>
      <c r="U53" s="0"/>
      <c r="V53" s="0"/>
      <c r="W53" s="0"/>
      <c r="X53" s="0"/>
      <c r="Y53" s="0"/>
      <c r="Z53" s="0"/>
      <c r="AA53" s="52"/>
      <c r="AB53" s="0"/>
    </row>
    <row r="54" customFormat="false" ht="27.35" hidden="false" customHeight="true" outlineLevel="0" collapsed="false">
      <c r="D54" s="30" t="n">
        <v>2080</v>
      </c>
      <c r="E54" s="5" t="n">
        <v>2075</v>
      </c>
      <c r="F54" s="5" t="n">
        <v>2065</v>
      </c>
      <c r="G54" s="5" t="n">
        <v>2055</v>
      </c>
      <c r="H54" s="5" t="n">
        <v>2045</v>
      </c>
      <c r="I54" s="5" t="n">
        <v>2035</v>
      </c>
      <c r="J54" s="5" t="n">
        <v>2020</v>
      </c>
      <c r="K54" s="5" t="n">
        <v>2000</v>
      </c>
      <c r="M54" s="49"/>
      <c r="N54" s="50"/>
      <c r="O54" s="50"/>
      <c r="P54" s="50"/>
      <c r="Q54" s="50"/>
      <c r="R54" s="50"/>
      <c r="S54" s="50"/>
      <c r="T54" s="51"/>
      <c r="U54" s="0"/>
      <c r="V54" s="0"/>
      <c r="W54" s="0"/>
      <c r="X54" s="0"/>
      <c r="Y54" s="0"/>
      <c r="Z54" s="0"/>
      <c r="AA54" s="52"/>
      <c r="AB54" s="0"/>
    </row>
    <row r="55" customFormat="false" ht="27.35" hidden="false" customHeight="false" outlineLevel="0" collapsed="false">
      <c r="D55" s="0"/>
      <c r="E55" s="0"/>
      <c r="F55" s="0"/>
      <c r="G55" s="0"/>
      <c r="H55" s="0"/>
      <c r="I55" s="0"/>
      <c r="J55" s="0"/>
      <c r="K55" s="0"/>
      <c r="N55" s="0"/>
      <c r="O55" s="0"/>
      <c r="P55" s="0"/>
      <c r="Q55" s="0"/>
      <c r="R55" s="0"/>
      <c r="S55" s="0"/>
      <c r="T55" s="0"/>
      <c r="U55" s="0"/>
      <c r="V55" s="0"/>
      <c r="W55" s="0"/>
      <c r="X55" s="0"/>
      <c r="Y55" s="0"/>
      <c r="Z55" s="0"/>
      <c r="AA55" s="0"/>
      <c r="AB55" s="0"/>
    </row>
    <row r="56" customFormat="false" ht="27.35" hidden="false" customHeight="true" outlineLevel="0" collapsed="false">
      <c r="D56" s="32" t="s">
        <v>37</v>
      </c>
      <c r="E56" s="0"/>
      <c r="F56" s="0"/>
      <c r="G56" s="0"/>
      <c r="H56" s="0"/>
      <c r="I56" s="0"/>
      <c r="J56" s="0"/>
      <c r="K56" s="0"/>
      <c r="N56" s="0"/>
      <c r="O56" s="0"/>
      <c r="P56" s="0"/>
      <c r="Q56" s="0"/>
      <c r="R56" s="0"/>
      <c r="S56" s="0"/>
      <c r="T56" s="0"/>
      <c r="U56" s="33" t="s">
        <v>38</v>
      </c>
      <c r="V56" s="0"/>
      <c r="W56" s="0"/>
      <c r="X56" s="0"/>
      <c r="Y56" s="0"/>
      <c r="Z56" s="0"/>
      <c r="AA56" s="0"/>
      <c r="AB56" s="0"/>
    </row>
    <row r="57" customFormat="false" ht="27.35" hidden="false" customHeight="true" outlineLevel="0" collapsed="false">
      <c r="D57" s="3" t="s">
        <v>39</v>
      </c>
      <c r="E57" s="0"/>
      <c r="F57" s="0"/>
      <c r="G57" s="0"/>
      <c r="H57" s="0"/>
      <c r="I57" s="0"/>
      <c r="J57" s="0"/>
      <c r="K57" s="0"/>
      <c r="N57" s="0"/>
      <c r="O57" s="0"/>
      <c r="P57" s="0"/>
      <c r="Q57" s="0"/>
      <c r="R57" s="0"/>
      <c r="S57" s="0"/>
      <c r="T57" s="0"/>
      <c r="U57" s="35" t="s">
        <v>40</v>
      </c>
      <c r="V57" s="0"/>
      <c r="W57" s="0"/>
      <c r="X57" s="0"/>
      <c r="Y57" s="0"/>
      <c r="Z57" s="0"/>
      <c r="AA57" s="0"/>
      <c r="AB57" s="0"/>
    </row>
    <row r="58" customFormat="false" ht="27.35" hidden="false" customHeight="true" outlineLevel="0" collapsed="false">
      <c r="D58" s="0"/>
      <c r="E58" s="0"/>
      <c r="F58" s="0"/>
      <c r="G58" s="0"/>
      <c r="H58" s="0"/>
      <c r="I58" s="0"/>
      <c r="J58" s="0"/>
      <c r="K58" s="0"/>
      <c r="N58" s="0"/>
      <c r="O58" s="0"/>
      <c r="P58" s="0"/>
      <c r="Q58" s="0"/>
      <c r="R58" s="0"/>
      <c r="S58" s="0"/>
      <c r="T58" s="0"/>
      <c r="U58" s="0"/>
      <c r="V58" s="37" t="s">
        <v>19</v>
      </c>
      <c r="W58" s="36"/>
      <c r="X58" s="36"/>
      <c r="Y58" s="36"/>
      <c r="Z58" s="36" t="s">
        <v>20</v>
      </c>
      <c r="AA58" s="36" t="s">
        <v>21</v>
      </c>
      <c r="AB58" s="0"/>
    </row>
    <row r="59" customFormat="false" ht="27.35" hidden="false" customHeight="true" outlineLevel="0" collapsed="false">
      <c r="D59" s="30" t="n">
        <v>2065</v>
      </c>
      <c r="E59" s="30" t="n">
        <v>2055</v>
      </c>
      <c r="F59" s="30" t="n">
        <v>2045</v>
      </c>
      <c r="G59" s="30" t="n">
        <v>2035</v>
      </c>
      <c r="H59" s="30" t="n">
        <v>2025</v>
      </c>
      <c r="I59" s="30" t="n">
        <v>2015</v>
      </c>
      <c r="J59" s="30" t="n">
        <v>2005</v>
      </c>
      <c r="K59" s="30" t="n">
        <v>2000</v>
      </c>
      <c r="M59" s="39"/>
      <c r="N59" s="40"/>
      <c r="O59" s="40"/>
      <c r="P59" s="40"/>
      <c r="Q59" s="40"/>
      <c r="R59" s="40"/>
      <c r="S59" s="40"/>
      <c r="T59" s="41"/>
      <c r="U59" s="0"/>
      <c r="V59" s="36"/>
      <c r="W59" s="36" t="s">
        <v>22</v>
      </c>
      <c r="X59" s="36" t="s">
        <v>23</v>
      </c>
      <c r="Y59" s="36"/>
      <c r="Z59" s="36"/>
      <c r="AA59" s="42"/>
      <c r="AB59" s="0"/>
    </row>
    <row r="60" customFormat="false" ht="27.35" hidden="false" customHeight="true" outlineLevel="0" collapsed="false">
      <c r="D60" s="30" t="n">
        <v>2075</v>
      </c>
      <c r="E60" s="11" t="n">
        <v>2100</v>
      </c>
      <c r="F60" s="11" t="n">
        <v>2120</v>
      </c>
      <c r="G60" s="11" t="n">
        <v>2140</v>
      </c>
      <c r="H60" s="11" t="n">
        <v>2130</v>
      </c>
      <c r="I60" s="11" t="n">
        <v>2120</v>
      </c>
      <c r="J60" s="53" t="n">
        <v>2120</v>
      </c>
      <c r="K60" s="30" t="n">
        <v>2005</v>
      </c>
      <c r="M60" s="43"/>
      <c r="N60" s="0"/>
      <c r="O60" s="0"/>
      <c r="P60" s="0"/>
      <c r="Q60" s="0"/>
      <c r="R60" s="0"/>
      <c r="S60" s="0"/>
      <c r="T60" s="44"/>
      <c r="U60" s="0"/>
      <c r="V60" s="36"/>
      <c r="W60" s="36"/>
      <c r="X60" s="45" t="s">
        <v>24</v>
      </c>
      <c r="Y60" s="45" t="n">
        <v>1</v>
      </c>
      <c r="Z60" s="45"/>
      <c r="AA60" s="54" t="n">
        <f aca="false">SUM(AA61:AA63)</f>
        <v>0.3125</v>
      </c>
      <c r="AB60" s="0"/>
    </row>
    <row r="61" customFormat="false" ht="27.35" hidden="false" customHeight="true" outlineLevel="0" collapsed="false">
      <c r="D61" s="30" t="n">
        <v>2085</v>
      </c>
      <c r="E61" s="11" t="n">
        <v>2110</v>
      </c>
      <c r="F61" s="11" t="n">
        <v>2250</v>
      </c>
      <c r="G61" s="11" t="n">
        <v>2270</v>
      </c>
      <c r="H61" s="11" t="n">
        <v>2260</v>
      </c>
      <c r="I61" s="11" t="n">
        <v>2240</v>
      </c>
      <c r="J61" s="55" t="n">
        <v>2130</v>
      </c>
      <c r="K61" s="5" t="n">
        <v>2010</v>
      </c>
      <c r="M61" s="43"/>
      <c r="N61" s="0"/>
      <c r="O61" s="0"/>
      <c r="P61" s="0"/>
      <c r="Q61" s="0"/>
      <c r="R61" s="0"/>
      <c r="S61" s="0"/>
      <c r="T61" s="44"/>
      <c r="U61" s="0"/>
      <c r="V61" s="36"/>
      <c r="W61" s="36"/>
      <c r="X61" s="36"/>
      <c r="Y61" s="36" t="s">
        <v>25</v>
      </c>
      <c r="Z61" s="36" t="s">
        <v>41</v>
      </c>
      <c r="AA61" s="54" t="n">
        <f aca="false">3/64</f>
        <v>0.046875</v>
      </c>
      <c r="AB61" s="0"/>
    </row>
    <row r="62" customFormat="false" ht="27.35" hidden="false" customHeight="true" outlineLevel="0" collapsed="false">
      <c r="D62" s="30" t="n">
        <v>2090</v>
      </c>
      <c r="E62" s="11" t="n">
        <v>2120</v>
      </c>
      <c r="F62" s="11" t="n">
        <v>2260</v>
      </c>
      <c r="G62" s="30" t="n">
        <v>2377</v>
      </c>
      <c r="H62" s="30" t="n">
        <v>2310</v>
      </c>
      <c r="I62" s="11" t="n">
        <v>2250</v>
      </c>
      <c r="J62" s="55" t="n">
        <v>2145</v>
      </c>
      <c r="K62" s="5" t="n">
        <v>2015</v>
      </c>
      <c r="M62" s="43"/>
      <c r="N62" s="0"/>
      <c r="O62" s="0"/>
      <c r="P62" s="46" t="s">
        <v>27</v>
      </c>
      <c r="Q62" s="0"/>
      <c r="R62" s="0"/>
      <c r="S62" s="0"/>
      <c r="T62" s="44"/>
      <c r="U62" s="0"/>
      <c r="V62" s="36"/>
      <c r="W62" s="36"/>
      <c r="X62" s="36"/>
      <c r="Y62" s="36" t="s">
        <v>28</v>
      </c>
      <c r="Z62" s="36" t="s">
        <v>26</v>
      </c>
      <c r="AA62" s="54" t="n">
        <v>0</v>
      </c>
      <c r="AB62" s="0"/>
    </row>
    <row r="63" customFormat="false" ht="27.35" hidden="false" customHeight="true" outlineLevel="0" collapsed="false">
      <c r="D63" s="30" t="n">
        <v>2070</v>
      </c>
      <c r="E63" s="11" t="n">
        <v>2120</v>
      </c>
      <c r="F63" s="11" t="n">
        <v>2250</v>
      </c>
      <c r="G63" s="30" t="n">
        <v>2340</v>
      </c>
      <c r="H63" s="30" t="n">
        <v>2320</v>
      </c>
      <c r="I63" s="11" t="n">
        <v>2250</v>
      </c>
      <c r="J63" s="55" t="n">
        <v>2150</v>
      </c>
      <c r="K63" s="5" t="n">
        <v>2020</v>
      </c>
      <c r="M63" s="43"/>
      <c r="N63" s="0"/>
      <c r="O63" s="0"/>
      <c r="P63" s="0"/>
      <c r="Q63" s="0"/>
      <c r="R63" s="0"/>
      <c r="S63" s="0"/>
      <c r="T63" s="44"/>
      <c r="U63" s="0"/>
      <c r="V63" s="36"/>
      <c r="W63" s="36"/>
      <c r="X63" s="36"/>
      <c r="Y63" s="36" t="s">
        <v>30</v>
      </c>
      <c r="Z63" s="36" t="s">
        <v>42</v>
      </c>
      <c r="AA63" s="54" t="n">
        <f aca="false">17/64</f>
        <v>0.265625</v>
      </c>
      <c r="AB63" s="0"/>
    </row>
    <row r="64" customFormat="false" ht="27.35" hidden="false" customHeight="true" outlineLevel="0" collapsed="false">
      <c r="D64" s="30" t="n">
        <v>2090</v>
      </c>
      <c r="E64" s="5" t="n">
        <v>2105</v>
      </c>
      <c r="F64" s="11" t="n">
        <v>2230</v>
      </c>
      <c r="G64" s="11" t="n">
        <v>2240</v>
      </c>
      <c r="H64" s="11" t="n">
        <v>2240</v>
      </c>
      <c r="I64" s="11" t="n">
        <v>2230</v>
      </c>
      <c r="J64" s="55" t="n">
        <v>2140</v>
      </c>
      <c r="K64" s="5" t="n">
        <v>2015</v>
      </c>
      <c r="M64" s="43"/>
      <c r="N64" s="0"/>
      <c r="O64" s="0"/>
      <c r="P64" s="0"/>
      <c r="Q64" s="0"/>
      <c r="R64" s="0"/>
      <c r="S64" s="0"/>
      <c r="T64" s="44"/>
      <c r="U64" s="0"/>
      <c r="V64" s="0"/>
      <c r="W64" s="0"/>
      <c r="X64" s="0"/>
      <c r="Y64" s="0"/>
      <c r="Z64" s="0"/>
      <c r="AA64" s="0"/>
      <c r="AB64" s="0"/>
    </row>
    <row r="65" customFormat="false" ht="27.35" hidden="false" customHeight="true" outlineLevel="0" collapsed="false">
      <c r="D65" s="30" t="n">
        <v>2090</v>
      </c>
      <c r="E65" s="5" t="n">
        <v>2100</v>
      </c>
      <c r="F65" s="5" t="n">
        <v>2105</v>
      </c>
      <c r="G65" s="47" t="n">
        <v>2140</v>
      </c>
      <c r="H65" s="56" t="n">
        <v>2160</v>
      </c>
      <c r="I65" s="56" t="n">
        <v>2160</v>
      </c>
      <c r="J65" s="57" t="n">
        <v>2150</v>
      </c>
      <c r="K65" s="5" t="n">
        <v>2010</v>
      </c>
      <c r="M65" s="43"/>
      <c r="N65" s="0"/>
      <c r="O65" s="0"/>
      <c r="P65" s="0"/>
      <c r="Q65" s="0"/>
      <c r="R65" s="0"/>
      <c r="S65" s="0"/>
      <c r="T65" s="44"/>
      <c r="U65" s="0"/>
      <c r="V65" s="0"/>
      <c r="W65" s="0"/>
      <c r="X65" s="0"/>
      <c r="Y65" s="0"/>
      <c r="Z65" s="0"/>
      <c r="AA65" s="0"/>
      <c r="AB65" s="0"/>
      <c r="AC65" s="0"/>
    </row>
    <row r="66" customFormat="false" ht="27.35" hidden="false" customHeight="true" outlineLevel="0" collapsed="false">
      <c r="D66" s="30" t="n">
        <v>2080</v>
      </c>
      <c r="E66" s="5" t="n">
        <v>2075</v>
      </c>
      <c r="F66" s="5" t="n">
        <v>2065</v>
      </c>
      <c r="G66" s="5" t="n">
        <v>2055</v>
      </c>
      <c r="H66" s="5" t="n">
        <v>2045</v>
      </c>
      <c r="I66" s="5" t="n">
        <v>2035</v>
      </c>
      <c r="J66" s="5" t="n">
        <v>2020</v>
      </c>
      <c r="K66" s="5" t="n">
        <v>2000</v>
      </c>
      <c r="M66" s="49"/>
      <c r="N66" s="50"/>
      <c r="O66" s="50"/>
      <c r="P66" s="50"/>
      <c r="Q66" s="50"/>
      <c r="R66" s="50"/>
      <c r="S66" s="50"/>
      <c r="T66" s="51"/>
      <c r="U66" s="0"/>
      <c r="V66" s="0"/>
      <c r="W66" s="0"/>
      <c r="X66" s="0"/>
      <c r="Y66" s="0"/>
      <c r="Z66" s="0"/>
      <c r="AA66" s="0"/>
      <c r="AB66" s="0"/>
      <c r="AC66" s="0"/>
    </row>
    <row r="67" customFormat="false" ht="12.8" hidden="false" customHeight="false" outlineLevel="0" collapsed="false">
      <c r="D67" s="0"/>
      <c r="E67" s="0"/>
      <c r="F67" s="0"/>
      <c r="G67" s="0"/>
      <c r="H67" s="0"/>
      <c r="I67" s="0"/>
      <c r="J67" s="0"/>
      <c r="K67" s="0"/>
      <c r="N67" s="0"/>
      <c r="O67" s="0"/>
      <c r="P67" s="0"/>
      <c r="Q67" s="0"/>
      <c r="R67" s="0"/>
      <c r="S67" s="0"/>
      <c r="T67" s="0"/>
      <c r="U67" s="0"/>
      <c r="V67" s="0"/>
      <c r="W67" s="0"/>
      <c r="X67" s="0"/>
      <c r="Y67" s="0"/>
      <c r="Z67" s="0"/>
      <c r="AA67" s="0"/>
      <c r="AB67" s="0"/>
    </row>
    <row r="68" customFormat="false" ht="27.35" hidden="false" customHeight="true" outlineLevel="0" collapsed="false">
      <c r="D68" s="32" t="s">
        <v>43</v>
      </c>
      <c r="E68" s="0"/>
      <c r="F68" s="0"/>
      <c r="G68" s="0"/>
      <c r="H68" s="0"/>
      <c r="I68" s="0"/>
      <c r="J68" s="0"/>
      <c r="K68" s="0"/>
      <c r="N68" s="0"/>
      <c r="O68" s="0"/>
      <c r="P68" s="0"/>
      <c r="Q68" s="0"/>
      <c r="R68" s="0"/>
      <c r="S68" s="0"/>
      <c r="T68" s="0"/>
      <c r="U68" s="33" t="s">
        <v>33</v>
      </c>
      <c r="V68" s="0"/>
      <c r="W68" s="0"/>
      <c r="X68" s="0"/>
      <c r="Y68" s="0"/>
      <c r="Z68" s="0"/>
      <c r="AA68" s="0"/>
      <c r="AB68" s="0"/>
    </row>
    <row r="69" customFormat="false" ht="27.35" hidden="false" customHeight="true" outlineLevel="0" collapsed="false">
      <c r="D69" s="3" t="s">
        <v>44</v>
      </c>
      <c r="E69" s="0"/>
      <c r="F69" s="0"/>
      <c r="G69" s="0"/>
      <c r="H69" s="0"/>
      <c r="I69" s="0"/>
      <c r="J69" s="0"/>
      <c r="K69" s="0"/>
      <c r="N69" s="0"/>
      <c r="O69" s="0"/>
      <c r="P69" s="0"/>
      <c r="Q69" s="0"/>
      <c r="R69" s="0"/>
      <c r="S69" s="0"/>
      <c r="T69" s="0"/>
      <c r="U69" s="35" t="s">
        <v>45</v>
      </c>
      <c r="V69" s="0"/>
      <c r="W69" s="0"/>
      <c r="X69" s="0"/>
      <c r="Y69" s="0"/>
      <c r="Z69" s="0"/>
      <c r="AA69" s="0"/>
      <c r="AB69" s="0"/>
      <c r="AC69" s="0"/>
    </row>
    <row r="70" customFormat="false" ht="27.35" hidden="false" customHeight="true" outlineLevel="0" collapsed="false">
      <c r="D70" s="0"/>
      <c r="E70" s="0"/>
      <c r="F70" s="0"/>
      <c r="G70" s="0"/>
      <c r="H70" s="0"/>
      <c r="I70" s="0"/>
      <c r="J70" s="0"/>
      <c r="K70" s="0"/>
      <c r="N70" s="0"/>
      <c r="O70" s="0"/>
      <c r="P70" s="0"/>
      <c r="Q70" s="0"/>
      <c r="R70" s="0"/>
      <c r="S70" s="0"/>
      <c r="T70" s="0"/>
      <c r="U70" s="0"/>
      <c r="V70" s="37" t="s">
        <v>19</v>
      </c>
      <c r="W70" s="36"/>
      <c r="X70" s="36"/>
      <c r="Y70" s="36"/>
      <c r="Z70" s="36" t="s">
        <v>20</v>
      </c>
      <c r="AA70" s="36" t="s">
        <v>21</v>
      </c>
      <c r="AB70" s="0"/>
    </row>
    <row r="71" customFormat="false" ht="27.35" hidden="false" customHeight="true" outlineLevel="0" collapsed="false">
      <c r="D71" s="30" t="n">
        <v>2065</v>
      </c>
      <c r="E71" s="30" t="n">
        <v>2055</v>
      </c>
      <c r="F71" s="30" t="n">
        <v>2045</v>
      </c>
      <c r="G71" s="30" t="n">
        <v>2035</v>
      </c>
      <c r="H71" s="30" t="n">
        <v>2025</v>
      </c>
      <c r="I71" s="30" t="n">
        <v>2015</v>
      </c>
      <c r="J71" s="30" t="n">
        <v>2005</v>
      </c>
      <c r="K71" s="30" t="n">
        <v>2000</v>
      </c>
      <c r="M71" s="39"/>
      <c r="N71" s="40"/>
      <c r="O71" s="40"/>
      <c r="P71" s="40"/>
      <c r="Q71" s="40"/>
      <c r="R71" s="40"/>
      <c r="S71" s="40"/>
      <c r="T71" s="41"/>
      <c r="U71" s="0"/>
      <c r="V71" s="36"/>
      <c r="W71" s="36" t="s">
        <v>22</v>
      </c>
      <c r="X71" s="36" t="s">
        <v>23</v>
      </c>
      <c r="Y71" s="36"/>
      <c r="Z71" s="36"/>
      <c r="AA71" s="42"/>
      <c r="AB71" s="0"/>
    </row>
    <row r="72" customFormat="false" ht="27.35" hidden="false" customHeight="true" outlineLevel="0" collapsed="false">
      <c r="D72" s="30" t="n">
        <v>2075</v>
      </c>
      <c r="E72" s="11" t="n">
        <v>2100</v>
      </c>
      <c r="F72" s="11" t="n">
        <v>2120</v>
      </c>
      <c r="G72" s="11" t="n">
        <v>2140</v>
      </c>
      <c r="H72" s="11" t="n">
        <v>2130</v>
      </c>
      <c r="I72" s="11" t="n">
        <v>2120</v>
      </c>
      <c r="J72" s="11" t="n">
        <v>2120</v>
      </c>
      <c r="K72" s="30" t="n">
        <v>2005</v>
      </c>
      <c r="M72" s="43"/>
      <c r="N72" s="0"/>
      <c r="O72" s="0"/>
      <c r="P72" s="0"/>
      <c r="Q72" s="0"/>
      <c r="R72" s="0"/>
      <c r="S72" s="0"/>
      <c r="T72" s="44"/>
      <c r="U72" s="0"/>
      <c r="V72" s="36"/>
      <c r="W72" s="36"/>
      <c r="X72" s="45" t="s">
        <v>24</v>
      </c>
      <c r="Y72" s="45" t="n">
        <v>1</v>
      </c>
      <c r="Z72" s="45"/>
      <c r="AA72" s="54" t="n">
        <f aca="false">SUM(AA73:AA75)</f>
        <v>0.3125</v>
      </c>
      <c r="AB72" s="0"/>
    </row>
    <row r="73" customFormat="false" ht="27.35" hidden="false" customHeight="true" outlineLevel="0" collapsed="false">
      <c r="D73" s="30" t="n">
        <v>2085</v>
      </c>
      <c r="E73" s="11" t="n">
        <v>2110</v>
      </c>
      <c r="F73" s="11" t="n">
        <v>2250</v>
      </c>
      <c r="G73" s="11" t="n">
        <v>2270</v>
      </c>
      <c r="H73" s="11" t="n">
        <v>2260</v>
      </c>
      <c r="I73" s="11" t="n">
        <v>2240</v>
      </c>
      <c r="J73" s="11" t="n">
        <v>2130</v>
      </c>
      <c r="K73" s="5" t="n">
        <v>2010</v>
      </c>
      <c r="M73" s="43"/>
      <c r="N73" s="0"/>
      <c r="O73" s="0"/>
      <c r="P73" s="0"/>
      <c r="Q73" s="0"/>
      <c r="R73" s="0"/>
      <c r="S73" s="0"/>
      <c r="T73" s="44"/>
      <c r="U73" s="0"/>
      <c r="V73" s="36"/>
      <c r="W73" s="36"/>
      <c r="X73" s="36"/>
      <c r="Y73" s="36" t="s">
        <v>25</v>
      </c>
      <c r="Z73" s="36" t="s">
        <v>26</v>
      </c>
      <c r="AA73" s="54" t="n">
        <v>0</v>
      </c>
      <c r="AB73" s="0"/>
    </row>
    <row r="74" customFormat="false" ht="27.35" hidden="false" customHeight="true" outlineLevel="0" collapsed="false">
      <c r="D74" s="30" t="n">
        <v>2090</v>
      </c>
      <c r="E74" s="11" t="n">
        <v>2120</v>
      </c>
      <c r="F74" s="11" t="n">
        <v>2260</v>
      </c>
      <c r="G74" s="30" t="n">
        <v>2377</v>
      </c>
      <c r="H74" s="30" t="n">
        <v>2310</v>
      </c>
      <c r="I74" s="11" t="n">
        <v>2250</v>
      </c>
      <c r="J74" s="11" t="n">
        <v>2145</v>
      </c>
      <c r="K74" s="5" t="n">
        <v>2015</v>
      </c>
      <c r="M74" s="43"/>
      <c r="N74" s="0"/>
      <c r="O74" s="0"/>
      <c r="P74" s="46" t="s">
        <v>27</v>
      </c>
      <c r="Q74" s="0"/>
      <c r="R74" s="0"/>
      <c r="S74" s="0"/>
      <c r="T74" s="44"/>
      <c r="U74" s="0"/>
      <c r="V74" s="36"/>
      <c r="W74" s="36"/>
      <c r="X74" s="36"/>
      <c r="Y74" s="36" t="s">
        <v>28</v>
      </c>
      <c r="Z74" s="36" t="s">
        <v>26</v>
      </c>
      <c r="AA74" s="54" t="n">
        <v>0</v>
      </c>
      <c r="AB74" s="0"/>
    </row>
    <row r="75" customFormat="false" ht="27.35" hidden="false" customHeight="true" outlineLevel="0" collapsed="false">
      <c r="D75" s="30" t="n">
        <v>2070</v>
      </c>
      <c r="E75" s="11" t="n">
        <v>2120</v>
      </c>
      <c r="F75" s="11" t="n">
        <v>2250</v>
      </c>
      <c r="G75" s="30" t="n">
        <v>2340</v>
      </c>
      <c r="H75" s="30" t="n">
        <v>2320</v>
      </c>
      <c r="I75" s="11" t="n">
        <v>2250</v>
      </c>
      <c r="J75" s="11" t="n">
        <v>2150</v>
      </c>
      <c r="K75" s="5" t="n">
        <v>2020</v>
      </c>
      <c r="M75" s="43"/>
      <c r="N75" s="0"/>
      <c r="O75" s="0"/>
      <c r="P75" s="0"/>
      <c r="Q75" s="0"/>
      <c r="R75" s="0"/>
      <c r="S75" s="0"/>
      <c r="T75" s="44"/>
      <c r="U75" s="0"/>
      <c r="V75" s="36"/>
      <c r="W75" s="36"/>
      <c r="X75" s="36"/>
      <c r="Y75" s="36" t="s">
        <v>30</v>
      </c>
      <c r="Z75" s="36" t="s">
        <v>46</v>
      </c>
      <c r="AA75" s="54" t="n">
        <f aca="false">20/64</f>
        <v>0.3125</v>
      </c>
      <c r="AB75" s="0"/>
    </row>
    <row r="76" customFormat="false" ht="27.35" hidden="false" customHeight="true" outlineLevel="0" collapsed="false">
      <c r="D76" s="30" t="n">
        <v>2090</v>
      </c>
      <c r="E76" s="53" t="n">
        <v>2115</v>
      </c>
      <c r="F76" s="11" t="n">
        <v>2230</v>
      </c>
      <c r="G76" s="11" t="n">
        <v>2240</v>
      </c>
      <c r="H76" s="11" t="n">
        <v>2240</v>
      </c>
      <c r="I76" s="11" t="n">
        <v>2230</v>
      </c>
      <c r="J76" s="11" t="n">
        <v>2140</v>
      </c>
      <c r="K76" s="5" t="n">
        <v>2015</v>
      </c>
      <c r="M76" s="43"/>
      <c r="N76" s="0"/>
      <c r="O76" s="0"/>
      <c r="P76" s="0"/>
      <c r="Q76" s="0"/>
      <c r="R76" s="0"/>
      <c r="S76" s="0"/>
      <c r="T76" s="44"/>
      <c r="U76" s="0"/>
      <c r="V76" s="0"/>
      <c r="W76" s="0"/>
      <c r="X76" s="0"/>
      <c r="Y76" s="0"/>
      <c r="Z76" s="0"/>
      <c r="AA76" s="0"/>
      <c r="AB76" s="0"/>
    </row>
    <row r="77" customFormat="false" ht="27.35" hidden="false" customHeight="true" outlineLevel="0" collapsed="false">
      <c r="D77" s="30" t="n">
        <v>2090</v>
      </c>
      <c r="E77" s="58" t="n">
        <v>2110</v>
      </c>
      <c r="F77" s="48" t="n">
        <v>2125</v>
      </c>
      <c r="G77" s="11" t="n">
        <v>2140</v>
      </c>
      <c r="H77" s="11" t="n">
        <v>2160</v>
      </c>
      <c r="I77" s="11" t="n">
        <v>2160</v>
      </c>
      <c r="J77" s="11" t="n">
        <v>2150</v>
      </c>
      <c r="K77" s="5" t="n">
        <v>2010</v>
      </c>
      <c r="M77" s="43"/>
      <c r="N77" s="0"/>
      <c r="O77" s="0"/>
      <c r="P77" s="0"/>
      <c r="Q77" s="0"/>
      <c r="R77" s="0"/>
      <c r="S77" s="0"/>
      <c r="T77" s="44"/>
      <c r="U77" s="0"/>
      <c r="V77" s="0"/>
      <c r="W77" s="0"/>
      <c r="X77" s="0"/>
      <c r="Y77" s="0"/>
      <c r="Z77" s="0"/>
      <c r="AA77" s="0"/>
      <c r="AB77" s="0"/>
    </row>
    <row r="78" customFormat="false" ht="27.35" hidden="false" customHeight="true" outlineLevel="0" collapsed="false">
      <c r="D78" s="30" t="n">
        <v>2080</v>
      </c>
      <c r="E78" s="5" t="n">
        <v>2075</v>
      </c>
      <c r="F78" s="5" t="n">
        <v>2065</v>
      </c>
      <c r="G78" s="5" t="n">
        <v>2055</v>
      </c>
      <c r="H78" s="5" t="n">
        <v>2045</v>
      </c>
      <c r="I78" s="5" t="n">
        <v>2035</v>
      </c>
      <c r="J78" s="5" t="n">
        <v>2020</v>
      </c>
      <c r="K78" s="5" t="n">
        <v>2000</v>
      </c>
      <c r="M78" s="49"/>
      <c r="N78" s="50"/>
      <c r="O78" s="50"/>
      <c r="P78" s="50"/>
      <c r="Q78" s="50"/>
      <c r="R78" s="50"/>
      <c r="S78" s="50"/>
      <c r="T78" s="51"/>
      <c r="U78" s="0"/>
      <c r="V78" s="0"/>
      <c r="W78" s="0"/>
      <c r="X78" s="0"/>
      <c r="Y78" s="0"/>
      <c r="Z78" s="0"/>
      <c r="AA78" s="0"/>
      <c r="AB78" s="0"/>
    </row>
    <row r="79" customFormat="false" ht="27.35" hidden="false" customHeight="false" outlineLevel="0" collapsed="false">
      <c r="D79" s="0"/>
      <c r="E79" s="0"/>
      <c r="F79" s="0"/>
      <c r="G79" s="0"/>
      <c r="H79" s="0"/>
      <c r="I79" s="0"/>
      <c r="J79" s="0"/>
      <c r="K79" s="0"/>
      <c r="N79" s="0"/>
      <c r="O79" s="0"/>
      <c r="P79" s="0"/>
      <c r="Q79" s="0"/>
      <c r="R79" s="0"/>
      <c r="S79" s="0"/>
      <c r="T79" s="0"/>
      <c r="U79" s="0"/>
      <c r="V79" s="0"/>
      <c r="W79" s="0"/>
      <c r="X79" s="0"/>
      <c r="Y79" s="0"/>
      <c r="Z79" s="0"/>
      <c r="AA79" s="0"/>
      <c r="AB79" s="0"/>
    </row>
    <row r="80" customFormat="false" ht="27.35" hidden="false" customHeight="true" outlineLevel="0" collapsed="false">
      <c r="D80" s="32" t="s">
        <v>47</v>
      </c>
      <c r="E80" s="0"/>
      <c r="F80" s="0"/>
      <c r="G80" s="0"/>
      <c r="H80" s="0"/>
      <c r="I80" s="0"/>
      <c r="J80" s="0"/>
      <c r="K80" s="0"/>
      <c r="N80" s="0"/>
      <c r="O80" s="0"/>
      <c r="P80" s="0"/>
      <c r="Q80" s="0"/>
      <c r="R80" s="0"/>
      <c r="S80" s="0"/>
      <c r="T80" s="0"/>
      <c r="U80" s="33" t="s">
        <v>48</v>
      </c>
      <c r="V80" s="0"/>
      <c r="W80" s="0"/>
      <c r="X80" s="0"/>
      <c r="Y80" s="0"/>
      <c r="Z80" s="0"/>
      <c r="AA80" s="0"/>
      <c r="AB80" s="0"/>
    </row>
    <row r="81" customFormat="false" ht="27.35" hidden="false" customHeight="true" outlineLevel="0" collapsed="false">
      <c r="D81" s="3" t="s">
        <v>49</v>
      </c>
      <c r="E81" s="0"/>
      <c r="F81" s="0"/>
      <c r="G81" s="0"/>
      <c r="H81" s="0"/>
      <c r="I81" s="0"/>
      <c r="J81" s="0"/>
      <c r="K81" s="0"/>
      <c r="N81" s="0"/>
      <c r="O81" s="0"/>
      <c r="P81" s="0"/>
      <c r="Q81" s="0"/>
      <c r="R81" s="0"/>
      <c r="S81" s="0"/>
      <c r="T81" s="0"/>
      <c r="U81" s="35" t="s">
        <v>50</v>
      </c>
      <c r="V81" s="0"/>
      <c r="W81" s="0"/>
      <c r="X81" s="0"/>
      <c r="Y81" s="0"/>
      <c r="Z81" s="0"/>
      <c r="AA81" s="0"/>
      <c r="AB81" s="0"/>
      <c r="AC81" s="0"/>
    </row>
    <row r="82" customFormat="false" ht="27.35" hidden="false" customHeight="true" outlineLevel="0" collapsed="false">
      <c r="D82" s="0"/>
      <c r="E82" s="0"/>
      <c r="F82" s="0"/>
      <c r="G82" s="0"/>
      <c r="H82" s="0"/>
      <c r="I82" s="0"/>
      <c r="J82" s="0"/>
      <c r="K82" s="0"/>
      <c r="N82" s="0"/>
      <c r="O82" s="0"/>
      <c r="P82" s="0"/>
      <c r="Q82" s="0"/>
      <c r="R82" s="0"/>
      <c r="S82" s="0"/>
      <c r="T82" s="0"/>
      <c r="U82" s="0"/>
      <c r="V82" s="37" t="s">
        <v>19</v>
      </c>
      <c r="W82" s="36"/>
      <c r="X82" s="36"/>
      <c r="Y82" s="36"/>
      <c r="Z82" s="36" t="s">
        <v>20</v>
      </c>
      <c r="AA82" s="36" t="s">
        <v>21</v>
      </c>
      <c r="AB82" s="0"/>
    </row>
    <row r="83" customFormat="false" ht="27.35" hidden="false" customHeight="true" outlineLevel="0" collapsed="false">
      <c r="D83" s="30" t="n">
        <v>2065</v>
      </c>
      <c r="E83" s="30" t="n">
        <v>2055</v>
      </c>
      <c r="F83" s="30" t="n">
        <v>2045</v>
      </c>
      <c r="G83" s="30" t="n">
        <v>2035</v>
      </c>
      <c r="H83" s="30" t="n">
        <v>2025</v>
      </c>
      <c r="I83" s="30" t="n">
        <v>2015</v>
      </c>
      <c r="J83" s="30" t="n">
        <v>2005</v>
      </c>
      <c r="K83" s="53" t="n">
        <v>2030</v>
      </c>
      <c r="M83" s="39"/>
      <c r="N83" s="40"/>
      <c r="O83" s="40"/>
      <c r="P83" s="40"/>
      <c r="Q83" s="40"/>
      <c r="R83" s="40"/>
      <c r="S83" s="40"/>
      <c r="T83" s="41"/>
      <c r="U83" s="0"/>
      <c r="V83" s="36"/>
      <c r="W83" s="36" t="s">
        <v>22</v>
      </c>
      <c r="X83" s="36" t="s">
        <v>23</v>
      </c>
      <c r="Y83" s="36"/>
      <c r="Z83" s="36"/>
      <c r="AA83" s="42"/>
      <c r="AB83" s="0"/>
    </row>
    <row r="84" customFormat="false" ht="27.35" hidden="false" customHeight="true" outlineLevel="0" collapsed="false">
      <c r="D84" s="30" t="n">
        <v>2075</v>
      </c>
      <c r="E84" s="11" t="n">
        <v>2100</v>
      </c>
      <c r="F84" s="11" t="n">
        <v>2120</v>
      </c>
      <c r="G84" s="11" t="n">
        <v>2140</v>
      </c>
      <c r="H84" s="11" t="n">
        <v>2130</v>
      </c>
      <c r="I84" s="11" t="n">
        <v>2120</v>
      </c>
      <c r="J84" s="11" t="n">
        <v>2120</v>
      </c>
      <c r="K84" s="59" t="n">
        <v>2040</v>
      </c>
      <c r="M84" s="43"/>
      <c r="N84" s="0"/>
      <c r="O84" s="0"/>
      <c r="P84" s="0"/>
      <c r="Q84" s="0"/>
      <c r="R84" s="0"/>
      <c r="S84" s="0"/>
      <c r="T84" s="44"/>
      <c r="U84" s="0"/>
      <c r="V84" s="36"/>
      <c r="W84" s="36"/>
      <c r="X84" s="45" t="s">
        <v>24</v>
      </c>
      <c r="Y84" s="45" t="n">
        <v>0</v>
      </c>
      <c r="Z84" s="45"/>
      <c r="AA84" s="54" t="n">
        <f aca="false">SUM(AA85:AA87)</f>
        <v>0.4375</v>
      </c>
      <c r="AB84" s="0"/>
    </row>
    <row r="85" customFormat="false" ht="27.35" hidden="false" customHeight="true" outlineLevel="0" collapsed="false">
      <c r="D85" s="30" t="n">
        <v>2085</v>
      </c>
      <c r="E85" s="11" t="n">
        <v>2110</v>
      </c>
      <c r="F85" s="11" t="n">
        <v>2250</v>
      </c>
      <c r="G85" s="11" t="n">
        <v>2270</v>
      </c>
      <c r="H85" s="11" t="n">
        <v>2260</v>
      </c>
      <c r="I85" s="11" t="n">
        <v>2240</v>
      </c>
      <c r="J85" s="11" t="n">
        <v>2130</v>
      </c>
      <c r="K85" s="5" t="n">
        <v>2010</v>
      </c>
      <c r="M85" s="43"/>
      <c r="N85" s="0"/>
      <c r="O85" s="0"/>
      <c r="P85" s="0"/>
      <c r="Q85" s="0"/>
      <c r="R85" s="0"/>
      <c r="S85" s="0"/>
      <c r="T85" s="44"/>
      <c r="U85" s="0"/>
      <c r="V85" s="36"/>
      <c r="W85" s="36"/>
      <c r="X85" s="36"/>
      <c r="Y85" s="36" t="s">
        <v>25</v>
      </c>
      <c r="Z85" s="36" t="s">
        <v>36</v>
      </c>
      <c r="AA85" s="54" t="n">
        <f aca="false">12/64</f>
        <v>0.1875</v>
      </c>
      <c r="AB85" s="0"/>
    </row>
    <row r="86" customFormat="false" ht="27.35" hidden="false" customHeight="true" outlineLevel="0" collapsed="false">
      <c r="D86" s="30" t="n">
        <v>2090</v>
      </c>
      <c r="E86" s="11" t="n">
        <v>2120</v>
      </c>
      <c r="F86" s="11" t="n">
        <v>2260</v>
      </c>
      <c r="G86" s="30" t="n">
        <v>2377</v>
      </c>
      <c r="H86" s="30" t="n">
        <v>2310</v>
      </c>
      <c r="I86" s="11" t="n">
        <v>2250</v>
      </c>
      <c r="J86" s="11" t="n">
        <v>2145</v>
      </c>
      <c r="K86" s="5" t="n">
        <v>2015</v>
      </c>
      <c r="M86" s="43"/>
      <c r="N86" s="0"/>
      <c r="O86" s="0"/>
      <c r="P86" s="46" t="s">
        <v>27</v>
      </c>
      <c r="Q86" s="0"/>
      <c r="R86" s="0"/>
      <c r="S86" s="0"/>
      <c r="T86" s="44"/>
      <c r="U86" s="0"/>
      <c r="V86" s="36"/>
      <c r="W86" s="36"/>
      <c r="X86" s="36"/>
      <c r="Y86" s="36" t="s">
        <v>28</v>
      </c>
      <c r="Z86" s="36" t="s">
        <v>51</v>
      </c>
      <c r="AA86" s="54" t="n">
        <f aca="false">14/64</f>
        <v>0.21875</v>
      </c>
      <c r="AB86" s="0"/>
    </row>
    <row r="87" customFormat="false" ht="27.35" hidden="false" customHeight="true" outlineLevel="0" collapsed="false">
      <c r="D87" s="30" t="n">
        <v>2070</v>
      </c>
      <c r="E87" s="11" t="n">
        <v>2120</v>
      </c>
      <c r="F87" s="11" t="n">
        <v>2250</v>
      </c>
      <c r="G87" s="30" t="n">
        <v>2340</v>
      </c>
      <c r="H87" s="30" t="n">
        <v>2320</v>
      </c>
      <c r="I87" s="11" t="n">
        <v>2250</v>
      </c>
      <c r="J87" s="11" t="n">
        <v>2150</v>
      </c>
      <c r="K87" s="5" t="n">
        <v>2020</v>
      </c>
      <c r="M87" s="43"/>
      <c r="N87" s="0"/>
      <c r="O87" s="0"/>
      <c r="P87" s="0"/>
      <c r="Q87" s="0"/>
      <c r="R87" s="0"/>
      <c r="S87" s="0"/>
      <c r="T87" s="44"/>
      <c r="U87" s="0"/>
      <c r="V87" s="36"/>
      <c r="W87" s="36"/>
      <c r="X87" s="36"/>
      <c r="Y87" s="36" t="s">
        <v>30</v>
      </c>
      <c r="Z87" s="36" t="s">
        <v>29</v>
      </c>
      <c r="AA87" s="54" t="n">
        <f aca="false">2/64</f>
        <v>0.03125</v>
      </c>
      <c r="AB87" s="0"/>
    </row>
    <row r="88" customFormat="false" ht="27.35" hidden="false" customHeight="true" outlineLevel="0" collapsed="false">
      <c r="D88" s="30" t="n">
        <v>2090</v>
      </c>
      <c r="E88" s="11" t="n">
        <v>2115</v>
      </c>
      <c r="F88" s="11" t="n">
        <v>2230</v>
      </c>
      <c r="G88" s="11" t="n">
        <v>2240</v>
      </c>
      <c r="H88" s="11" t="n">
        <v>2240</v>
      </c>
      <c r="I88" s="11" t="n">
        <v>2230</v>
      </c>
      <c r="J88" s="11" t="n">
        <v>2140</v>
      </c>
      <c r="K88" s="5" t="n">
        <v>2015</v>
      </c>
      <c r="M88" s="43"/>
      <c r="N88" s="0"/>
      <c r="O88" s="0"/>
      <c r="P88" s="0"/>
      <c r="Q88" s="0"/>
      <c r="R88" s="0"/>
      <c r="S88" s="0"/>
      <c r="T88" s="44"/>
      <c r="U88" s="0"/>
      <c r="V88" s="0"/>
      <c r="W88" s="0"/>
      <c r="X88" s="0"/>
      <c r="Y88" s="0"/>
      <c r="Z88" s="0"/>
      <c r="AA88" s="0"/>
      <c r="AB88" s="0"/>
    </row>
    <row r="89" customFormat="false" ht="27.35" hidden="false" customHeight="true" outlineLevel="0" collapsed="false">
      <c r="D89" s="30" t="n">
        <v>2090</v>
      </c>
      <c r="E89" s="11" t="n">
        <v>2110</v>
      </c>
      <c r="F89" s="11" t="n">
        <v>2125</v>
      </c>
      <c r="G89" s="11" t="n">
        <v>2140</v>
      </c>
      <c r="H89" s="11" t="n">
        <v>2160</v>
      </c>
      <c r="I89" s="11" t="n">
        <v>2160</v>
      </c>
      <c r="J89" s="11" t="n">
        <v>2150</v>
      </c>
      <c r="K89" s="5" t="n">
        <v>2010</v>
      </c>
      <c r="M89" s="43"/>
      <c r="N89" s="0"/>
      <c r="O89" s="0"/>
      <c r="P89" s="0"/>
      <c r="Q89" s="0"/>
      <c r="R89" s="0"/>
      <c r="S89" s="0"/>
      <c r="T89" s="44"/>
      <c r="U89" s="0"/>
      <c r="V89" s="0"/>
      <c r="W89" s="0"/>
      <c r="X89" s="0"/>
      <c r="Y89" s="0"/>
      <c r="Z89" s="0"/>
      <c r="AA89" s="0"/>
      <c r="AB89" s="0"/>
    </row>
    <row r="90" customFormat="false" ht="27.35" hidden="false" customHeight="true" outlineLevel="0" collapsed="false">
      <c r="D90" s="30" t="n">
        <v>2080</v>
      </c>
      <c r="E90" s="5" t="n">
        <v>2075</v>
      </c>
      <c r="F90" s="5" t="n">
        <v>2065</v>
      </c>
      <c r="G90" s="5" t="n">
        <v>2055</v>
      </c>
      <c r="H90" s="5" t="n">
        <v>2045</v>
      </c>
      <c r="I90" s="5" t="n">
        <v>2035</v>
      </c>
      <c r="J90" s="5" t="n">
        <v>2020</v>
      </c>
      <c r="K90" s="5" t="n">
        <v>2000</v>
      </c>
      <c r="M90" s="49"/>
      <c r="N90" s="50"/>
      <c r="O90" s="50"/>
      <c r="P90" s="50"/>
      <c r="Q90" s="50"/>
      <c r="R90" s="50"/>
      <c r="S90" s="50"/>
      <c r="T90" s="51"/>
      <c r="U90" s="0"/>
      <c r="V90" s="0"/>
      <c r="W90" s="0"/>
      <c r="X90" s="0"/>
      <c r="Y90" s="0"/>
      <c r="Z90" s="0"/>
      <c r="AA90" s="0"/>
      <c r="AB90" s="0"/>
    </row>
    <row r="91" customFormat="false" ht="27.35" hidden="false" customHeight="false" outlineLevel="0" collapsed="false">
      <c r="D91" s="0"/>
      <c r="E91" s="0"/>
      <c r="F91" s="0"/>
      <c r="G91" s="0"/>
      <c r="H91" s="0"/>
      <c r="I91" s="0"/>
      <c r="J91" s="0"/>
      <c r="K91" s="0"/>
      <c r="N91" s="0"/>
      <c r="O91" s="0"/>
      <c r="P91" s="0"/>
      <c r="Q91" s="0"/>
      <c r="R91" s="0"/>
      <c r="S91" s="0"/>
      <c r="T91" s="0"/>
      <c r="U91" s="0"/>
      <c r="V91" s="0"/>
      <c r="W91" s="0"/>
      <c r="X91" s="0"/>
      <c r="Y91" s="0"/>
      <c r="Z91" s="0"/>
      <c r="AA91" s="0"/>
      <c r="AB91" s="0"/>
    </row>
    <row r="92" customFormat="false" ht="27.35" hidden="false" customHeight="true" outlineLevel="0" collapsed="false">
      <c r="D92" s="32" t="s">
        <v>52</v>
      </c>
      <c r="E92" s="0"/>
      <c r="F92" s="0"/>
      <c r="G92" s="0"/>
      <c r="H92" s="0"/>
      <c r="I92" s="0"/>
      <c r="J92" s="0"/>
      <c r="K92" s="0"/>
      <c r="N92" s="0"/>
      <c r="O92" s="0"/>
      <c r="P92" s="0"/>
      <c r="Q92" s="0"/>
      <c r="R92" s="0"/>
      <c r="S92" s="0"/>
      <c r="T92" s="0"/>
      <c r="U92" s="33" t="s">
        <v>53</v>
      </c>
      <c r="V92" s="0"/>
      <c r="W92" s="0"/>
      <c r="X92" s="0"/>
      <c r="Y92" s="0"/>
      <c r="Z92" s="0"/>
      <c r="AA92" s="0"/>
      <c r="AB92" s="0"/>
    </row>
    <row r="93" customFormat="false" ht="27.35" hidden="false" customHeight="true" outlineLevel="0" collapsed="false">
      <c r="D93" s="3" t="s">
        <v>54</v>
      </c>
      <c r="E93" s="0"/>
      <c r="F93" s="0"/>
      <c r="G93" s="0"/>
      <c r="H93" s="0"/>
      <c r="I93" s="0"/>
      <c r="J93" s="0"/>
      <c r="K93" s="0"/>
      <c r="N93" s="0"/>
      <c r="O93" s="0"/>
      <c r="P93" s="0"/>
      <c r="Q93" s="0"/>
      <c r="R93" s="0"/>
      <c r="S93" s="0"/>
      <c r="T93" s="0"/>
      <c r="U93" s="35" t="s">
        <v>55</v>
      </c>
      <c r="V93" s="0"/>
      <c r="W93" s="0"/>
      <c r="X93" s="0"/>
      <c r="Y93" s="0"/>
      <c r="Z93" s="0"/>
      <c r="AA93" s="0"/>
      <c r="AB93" s="0"/>
    </row>
    <row r="94" customFormat="false" ht="27.35" hidden="false" customHeight="true" outlineLevel="0" collapsed="false">
      <c r="D94" s="0"/>
      <c r="E94" s="0"/>
      <c r="F94" s="0"/>
      <c r="G94" s="0"/>
      <c r="H94" s="0"/>
      <c r="I94" s="0"/>
      <c r="J94" s="0"/>
      <c r="K94" s="0"/>
      <c r="N94" s="0"/>
      <c r="O94" s="0"/>
      <c r="P94" s="0"/>
      <c r="Q94" s="0"/>
      <c r="R94" s="0"/>
      <c r="S94" s="0"/>
      <c r="T94" s="0"/>
      <c r="U94" s="0"/>
      <c r="V94" s="37" t="s">
        <v>19</v>
      </c>
      <c r="W94" s="36"/>
      <c r="X94" s="36"/>
      <c r="Y94" s="36"/>
      <c r="Z94" s="36" t="s">
        <v>20</v>
      </c>
      <c r="AA94" s="36" t="s">
        <v>21</v>
      </c>
      <c r="AB94" s="0"/>
    </row>
    <row r="95" customFormat="false" ht="27.35" hidden="false" customHeight="true" outlineLevel="0" collapsed="false">
      <c r="D95" s="30" t="n">
        <v>2065</v>
      </c>
      <c r="E95" s="30" t="n">
        <v>2055</v>
      </c>
      <c r="F95" s="30" t="n">
        <v>2045</v>
      </c>
      <c r="G95" s="30" t="n">
        <v>2035</v>
      </c>
      <c r="H95" s="30" t="n">
        <v>2025</v>
      </c>
      <c r="I95" s="30" t="n">
        <v>2015</v>
      </c>
      <c r="J95" s="30" t="n">
        <v>2005</v>
      </c>
      <c r="K95" s="11" t="n">
        <v>2030</v>
      </c>
      <c r="M95" s="39"/>
      <c r="N95" s="40"/>
      <c r="O95" s="40"/>
      <c r="P95" s="40"/>
      <c r="Q95" s="40"/>
      <c r="R95" s="40"/>
      <c r="S95" s="40"/>
      <c r="T95" s="41"/>
      <c r="U95" s="0"/>
      <c r="V95" s="36"/>
      <c r="W95" s="36" t="s">
        <v>22</v>
      </c>
      <c r="X95" s="36" t="s">
        <v>23</v>
      </c>
      <c r="Y95" s="36"/>
      <c r="Z95" s="36"/>
      <c r="AA95" s="42"/>
      <c r="AB95" s="0"/>
    </row>
    <row r="96" customFormat="false" ht="27.35" hidden="false" customHeight="true" outlineLevel="0" collapsed="false">
      <c r="D96" s="30" t="n">
        <v>2075</v>
      </c>
      <c r="E96" s="11" t="n">
        <v>2100</v>
      </c>
      <c r="F96" s="11" t="n">
        <v>2120</v>
      </c>
      <c r="G96" s="11" t="n">
        <v>2140</v>
      </c>
      <c r="H96" s="11" t="n">
        <v>2130</v>
      </c>
      <c r="I96" s="11" t="n">
        <v>2120</v>
      </c>
      <c r="J96" s="11" t="n">
        <v>2120</v>
      </c>
      <c r="K96" s="11" t="n">
        <v>2040</v>
      </c>
      <c r="M96" s="43"/>
      <c r="N96" s="0"/>
      <c r="O96" s="0"/>
      <c r="P96" s="0"/>
      <c r="Q96" s="0"/>
      <c r="R96" s="0"/>
      <c r="S96" s="0"/>
      <c r="T96" s="44"/>
      <c r="U96" s="0"/>
      <c r="V96" s="36"/>
      <c r="W96" s="36"/>
      <c r="X96" s="45" t="s">
        <v>24</v>
      </c>
      <c r="Y96" s="45" t="n">
        <v>1</v>
      </c>
      <c r="Z96" s="45"/>
      <c r="AA96" s="54" t="n">
        <f aca="false">SUM(AA97:AA99)</f>
        <v>0.3125</v>
      </c>
      <c r="AB96" s="0"/>
    </row>
    <row r="97" customFormat="false" ht="27.35" hidden="false" customHeight="true" outlineLevel="0" collapsed="false">
      <c r="D97" s="30" t="n">
        <v>2085</v>
      </c>
      <c r="E97" s="11" t="n">
        <v>2110</v>
      </c>
      <c r="F97" s="11" t="n">
        <v>2250</v>
      </c>
      <c r="G97" s="11" t="n">
        <v>2270</v>
      </c>
      <c r="H97" s="11" t="n">
        <v>2260</v>
      </c>
      <c r="I97" s="11" t="n">
        <v>2240</v>
      </c>
      <c r="J97" s="11" t="n">
        <v>2130</v>
      </c>
      <c r="K97" s="5" t="n">
        <v>2010</v>
      </c>
      <c r="M97" s="43"/>
      <c r="N97" s="0"/>
      <c r="O97" s="0"/>
      <c r="P97" s="0"/>
      <c r="Q97" s="0"/>
      <c r="R97" s="0"/>
      <c r="S97" s="0"/>
      <c r="T97" s="44"/>
      <c r="U97" s="0"/>
      <c r="V97" s="36"/>
      <c r="W97" s="36"/>
      <c r="X97" s="36"/>
      <c r="Y97" s="36" t="s">
        <v>25</v>
      </c>
      <c r="Z97" s="36" t="s">
        <v>26</v>
      </c>
      <c r="AA97" s="54" t="n">
        <v>0</v>
      </c>
      <c r="AB97" s="0"/>
    </row>
    <row r="98" customFormat="false" ht="27.35" hidden="false" customHeight="true" outlineLevel="0" collapsed="false">
      <c r="D98" s="30" t="n">
        <v>2090</v>
      </c>
      <c r="E98" s="11" t="n">
        <v>2120</v>
      </c>
      <c r="F98" s="11" t="n">
        <v>2260</v>
      </c>
      <c r="G98" s="30" t="n">
        <v>2377</v>
      </c>
      <c r="H98" s="30" t="n">
        <v>2310</v>
      </c>
      <c r="I98" s="11" t="n">
        <v>2250</v>
      </c>
      <c r="J98" s="11" t="n">
        <v>2145</v>
      </c>
      <c r="K98" s="5" t="n">
        <v>2015</v>
      </c>
      <c r="M98" s="43"/>
      <c r="N98" s="0"/>
      <c r="O98" s="0"/>
      <c r="P98" s="46" t="s">
        <v>27</v>
      </c>
      <c r="Q98" s="0"/>
      <c r="R98" s="0"/>
      <c r="S98" s="0"/>
      <c r="T98" s="44"/>
      <c r="U98" s="0"/>
      <c r="V98" s="36"/>
      <c r="W98" s="36"/>
      <c r="X98" s="36"/>
      <c r="Y98" s="36" t="s">
        <v>28</v>
      </c>
      <c r="Z98" s="36" t="s">
        <v>29</v>
      </c>
      <c r="AA98" s="54" t="n">
        <f aca="false">2/64</f>
        <v>0.03125</v>
      </c>
      <c r="AB98" s="0"/>
    </row>
    <row r="99" customFormat="false" ht="27.35" hidden="false" customHeight="true" outlineLevel="0" collapsed="false">
      <c r="D99" s="30" t="n">
        <v>2070</v>
      </c>
      <c r="E99" s="11" t="n">
        <v>2120</v>
      </c>
      <c r="F99" s="11" t="n">
        <v>2250</v>
      </c>
      <c r="G99" s="30" t="n">
        <v>2340</v>
      </c>
      <c r="H99" s="30" t="n">
        <v>2320</v>
      </c>
      <c r="I99" s="11" t="n">
        <v>2250</v>
      </c>
      <c r="J99" s="11" t="n">
        <v>2150</v>
      </c>
      <c r="K99" s="5" t="n">
        <v>2020</v>
      </c>
      <c r="M99" s="43"/>
      <c r="N99" s="0"/>
      <c r="O99" s="0"/>
      <c r="P99" s="0"/>
      <c r="Q99" s="0"/>
      <c r="R99" s="0"/>
      <c r="S99" s="0"/>
      <c r="T99" s="44"/>
      <c r="U99" s="0"/>
      <c r="V99" s="36"/>
      <c r="W99" s="36"/>
      <c r="X99" s="36"/>
      <c r="Y99" s="36" t="s">
        <v>30</v>
      </c>
      <c r="Z99" s="36" t="s">
        <v>56</v>
      </c>
      <c r="AA99" s="54" t="n">
        <f aca="false">18/64</f>
        <v>0.28125</v>
      </c>
      <c r="AB99" s="0"/>
    </row>
    <row r="100" customFormat="false" ht="27.35" hidden="false" customHeight="true" outlineLevel="0" collapsed="false">
      <c r="D100" s="30" t="n">
        <v>2090</v>
      </c>
      <c r="E100" s="11" t="n">
        <v>2115</v>
      </c>
      <c r="F100" s="11" t="n">
        <v>2230</v>
      </c>
      <c r="G100" s="11" t="n">
        <v>2240</v>
      </c>
      <c r="H100" s="11" t="n">
        <v>2240</v>
      </c>
      <c r="I100" s="11" t="n">
        <v>2230</v>
      </c>
      <c r="J100" s="11" t="n">
        <v>2140</v>
      </c>
      <c r="K100" s="5" t="n">
        <v>2015</v>
      </c>
      <c r="M100" s="43"/>
      <c r="N100" s="0"/>
      <c r="O100" s="0"/>
      <c r="P100" s="0"/>
      <c r="Q100" s="0"/>
      <c r="R100" s="0"/>
      <c r="S100" s="0"/>
      <c r="T100" s="44"/>
      <c r="U100" s="0"/>
      <c r="V100" s="0"/>
      <c r="W100" s="0"/>
      <c r="X100" s="0"/>
      <c r="Y100" s="0"/>
      <c r="Z100" s="0"/>
      <c r="AA100" s="0"/>
      <c r="AB100" s="0"/>
    </row>
    <row r="101" customFormat="false" ht="27.35" hidden="false" customHeight="true" outlineLevel="0" collapsed="false">
      <c r="D101" s="30" t="n">
        <v>2090</v>
      </c>
      <c r="E101" s="60" t="n">
        <v>2100</v>
      </c>
      <c r="F101" s="61" t="n">
        <v>2105</v>
      </c>
      <c r="G101" s="11" t="n">
        <v>2140</v>
      </c>
      <c r="H101" s="11" t="n">
        <v>2160</v>
      </c>
      <c r="I101" s="11" t="n">
        <v>2160</v>
      </c>
      <c r="J101" s="11" t="n">
        <v>2150</v>
      </c>
      <c r="K101" s="5" t="n">
        <v>2010</v>
      </c>
      <c r="M101" s="43"/>
      <c r="N101" s="0"/>
      <c r="O101" s="0"/>
      <c r="P101" s="0"/>
      <c r="Q101" s="0"/>
      <c r="R101" s="0"/>
      <c r="S101" s="0"/>
      <c r="T101" s="44"/>
      <c r="U101" s="0"/>
      <c r="V101" s="0"/>
      <c r="W101" s="0"/>
      <c r="X101" s="0"/>
      <c r="Y101" s="0"/>
      <c r="Z101" s="0"/>
      <c r="AA101" s="0"/>
      <c r="AB101" s="0"/>
    </row>
    <row r="102" customFormat="false" ht="27.35" hidden="false" customHeight="true" outlineLevel="0" collapsed="false">
      <c r="D102" s="30" t="n">
        <v>2080</v>
      </c>
      <c r="E102" s="5" t="n">
        <v>2075</v>
      </c>
      <c r="F102" s="5" t="n">
        <v>2065</v>
      </c>
      <c r="G102" s="5" t="n">
        <v>2055</v>
      </c>
      <c r="H102" s="5" t="n">
        <v>2045</v>
      </c>
      <c r="I102" s="5" t="n">
        <v>2035</v>
      </c>
      <c r="J102" s="5" t="n">
        <v>2020</v>
      </c>
      <c r="K102" s="5" t="n">
        <v>2000</v>
      </c>
      <c r="M102" s="49"/>
      <c r="N102" s="50"/>
      <c r="O102" s="50"/>
      <c r="P102" s="50"/>
      <c r="Q102" s="50"/>
      <c r="R102" s="50"/>
      <c r="S102" s="50"/>
      <c r="T102" s="51"/>
      <c r="U102" s="0"/>
      <c r="V102" s="0"/>
      <c r="W102" s="0"/>
      <c r="X102" s="0"/>
      <c r="Y102" s="0"/>
      <c r="Z102" s="0"/>
      <c r="AA102" s="0"/>
      <c r="AB102" s="0"/>
    </row>
    <row r="103" customFormat="false" ht="27.35" hidden="false" customHeight="false" outlineLevel="0" collapsed="false">
      <c r="D103" s="0"/>
      <c r="E103" s="0"/>
      <c r="F103" s="0"/>
      <c r="G103" s="0"/>
      <c r="H103" s="0"/>
      <c r="I103" s="0"/>
      <c r="J103" s="0"/>
      <c r="K103" s="0"/>
      <c r="N103" s="0"/>
      <c r="O103" s="0"/>
      <c r="P103" s="0"/>
      <c r="Q103" s="0"/>
      <c r="R103" s="0"/>
      <c r="S103" s="0"/>
      <c r="T103" s="0"/>
      <c r="U103" s="0"/>
      <c r="V103" s="0"/>
      <c r="W103" s="0"/>
      <c r="X103" s="0"/>
      <c r="Y103" s="0"/>
      <c r="Z103" s="0"/>
      <c r="AA103" s="0"/>
      <c r="AB103" s="0"/>
    </row>
    <row r="104" customFormat="false" ht="27.35" hidden="false" customHeight="true" outlineLevel="0" collapsed="false">
      <c r="D104" s="32" t="s">
        <v>57</v>
      </c>
      <c r="E104" s="0"/>
      <c r="F104" s="0"/>
      <c r="G104" s="0"/>
      <c r="H104" s="0"/>
      <c r="I104" s="0"/>
      <c r="J104" s="0"/>
      <c r="K104" s="0"/>
      <c r="N104" s="0"/>
      <c r="O104" s="0"/>
      <c r="P104" s="0"/>
      <c r="Q104" s="0"/>
      <c r="R104" s="0"/>
      <c r="S104" s="0"/>
      <c r="T104" s="0"/>
      <c r="U104" s="33" t="s">
        <v>16</v>
      </c>
      <c r="V104" s="0"/>
      <c r="W104" s="0"/>
      <c r="X104" s="0"/>
      <c r="Y104" s="0"/>
      <c r="Z104" s="0"/>
      <c r="AA104" s="0"/>
      <c r="AB104" s="0"/>
    </row>
    <row r="105" customFormat="false" ht="27.35" hidden="false" customHeight="true" outlineLevel="0" collapsed="false">
      <c r="D105" s="62" t="s">
        <v>58</v>
      </c>
      <c r="E105" s="0"/>
      <c r="F105" s="0"/>
      <c r="G105" s="0"/>
      <c r="H105" s="0"/>
      <c r="I105" s="0"/>
      <c r="J105" s="0"/>
      <c r="K105" s="0"/>
      <c r="N105" s="0"/>
      <c r="O105" s="0"/>
      <c r="P105" s="0"/>
      <c r="Q105" s="0"/>
      <c r="R105" s="0"/>
      <c r="S105" s="0"/>
      <c r="T105" s="0"/>
      <c r="U105" s="35" t="s">
        <v>59</v>
      </c>
      <c r="V105" s="0"/>
      <c r="W105" s="0"/>
      <c r="X105" s="0"/>
      <c r="Y105" s="0"/>
      <c r="Z105" s="0"/>
      <c r="AA105" s="0"/>
      <c r="AB105" s="0"/>
    </row>
    <row r="106" customFormat="false" ht="27.35" hidden="false" customHeight="true" outlineLevel="0" collapsed="false">
      <c r="D106" s="0"/>
      <c r="E106" s="0"/>
      <c r="F106" s="0"/>
      <c r="G106" s="0"/>
      <c r="H106" s="0"/>
      <c r="I106" s="0"/>
      <c r="J106" s="0"/>
      <c r="K106" s="0"/>
      <c r="N106" s="0"/>
      <c r="O106" s="0"/>
      <c r="P106" s="0"/>
      <c r="Q106" s="0"/>
      <c r="R106" s="0"/>
      <c r="S106" s="0"/>
      <c r="T106" s="0"/>
      <c r="U106" s="0"/>
      <c r="V106" s="37" t="s">
        <v>19</v>
      </c>
      <c r="W106" s="36"/>
      <c r="X106" s="36"/>
      <c r="Y106" s="36"/>
      <c r="Z106" s="36" t="s">
        <v>20</v>
      </c>
      <c r="AA106" s="36" t="s">
        <v>21</v>
      </c>
      <c r="AB106" s="0"/>
    </row>
    <row r="107" customFormat="false" ht="27.35" hidden="false" customHeight="true" outlineLevel="0" collapsed="false">
      <c r="D107" s="30" t="n">
        <v>2065</v>
      </c>
      <c r="E107" s="30" t="n">
        <v>2055</v>
      </c>
      <c r="F107" s="30" t="n">
        <v>2045</v>
      </c>
      <c r="G107" s="30" t="n">
        <v>2035</v>
      </c>
      <c r="H107" s="30" t="n">
        <v>2025</v>
      </c>
      <c r="I107" s="30" t="n">
        <v>2015</v>
      </c>
      <c r="J107" s="30" t="n">
        <v>2005</v>
      </c>
      <c r="K107" s="11" t="n">
        <v>2030</v>
      </c>
      <c r="M107" s="39"/>
      <c r="N107" s="40"/>
      <c r="O107" s="40"/>
      <c r="P107" s="40"/>
      <c r="Q107" s="40"/>
      <c r="R107" s="40"/>
      <c r="S107" s="40"/>
      <c r="T107" s="41"/>
      <c r="U107" s="0"/>
      <c r="V107" s="36"/>
      <c r="W107" s="36" t="s">
        <v>22</v>
      </c>
      <c r="X107" s="36" t="s">
        <v>23</v>
      </c>
      <c r="Y107" s="36"/>
      <c r="Z107" s="36"/>
      <c r="AA107" s="42"/>
      <c r="AB107" s="0"/>
    </row>
    <row r="108" customFormat="false" ht="27.35" hidden="false" customHeight="true" outlineLevel="0" collapsed="false">
      <c r="D108" s="30" t="n">
        <v>2075</v>
      </c>
      <c r="E108" s="11" t="n">
        <v>2100</v>
      </c>
      <c r="F108" s="11" t="n">
        <v>2120</v>
      </c>
      <c r="G108" s="11" t="n">
        <v>2140</v>
      </c>
      <c r="H108" s="11" t="n">
        <v>2130</v>
      </c>
      <c r="I108" s="11" t="n">
        <v>2120</v>
      </c>
      <c r="J108" s="11" t="n">
        <v>2120</v>
      </c>
      <c r="K108" s="11" t="n">
        <v>2040</v>
      </c>
      <c r="M108" s="43"/>
      <c r="N108" s="0"/>
      <c r="O108" s="0"/>
      <c r="P108" s="0"/>
      <c r="Q108" s="0"/>
      <c r="R108" s="0"/>
      <c r="S108" s="0"/>
      <c r="T108" s="44"/>
      <c r="U108" s="0"/>
      <c r="V108" s="36"/>
      <c r="W108" s="36"/>
      <c r="X108" s="45" t="s">
        <v>24</v>
      </c>
      <c r="Y108" s="45" t="n">
        <v>1</v>
      </c>
      <c r="Z108" s="45"/>
      <c r="AA108" s="54" t="n">
        <f aca="false">SUM(AA109:AA111)</f>
        <v>0.3125</v>
      </c>
      <c r="AB108" s="0"/>
    </row>
    <row r="109" customFormat="false" ht="27.35" hidden="false" customHeight="true" outlineLevel="0" collapsed="false">
      <c r="D109" s="30" t="n">
        <v>2085</v>
      </c>
      <c r="E109" s="11" t="n">
        <v>2110</v>
      </c>
      <c r="F109" s="11" t="n">
        <v>2250</v>
      </c>
      <c r="G109" s="11" t="n">
        <v>2270</v>
      </c>
      <c r="H109" s="11" t="n">
        <v>2260</v>
      </c>
      <c r="I109" s="11" t="n">
        <v>2240</v>
      </c>
      <c r="J109" s="11" t="n">
        <v>2130</v>
      </c>
      <c r="K109" s="5" t="n">
        <v>2010</v>
      </c>
      <c r="M109" s="43"/>
      <c r="N109" s="0"/>
      <c r="O109" s="0"/>
      <c r="P109" s="0"/>
      <c r="Q109" s="0"/>
      <c r="R109" s="0"/>
      <c r="S109" s="0"/>
      <c r="T109" s="44"/>
      <c r="U109" s="0"/>
      <c r="V109" s="36"/>
      <c r="W109" s="36"/>
      <c r="X109" s="36"/>
      <c r="Y109" s="36" t="s">
        <v>25</v>
      </c>
      <c r="Z109" s="36" t="s">
        <v>26</v>
      </c>
      <c r="AA109" s="54" t="n">
        <v>0</v>
      </c>
      <c r="AB109" s="0"/>
    </row>
    <row r="110" customFormat="false" ht="27.35" hidden="false" customHeight="true" outlineLevel="0" collapsed="false">
      <c r="D110" s="30" t="n">
        <v>2090</v>
      </c>
      <c r="E110" s="11" t="n">
        <v>2120</v>
      </c>
      <c r="F110" s="11" t="n">
        <v>2260</v>
      </c>
      <c r="G110" s="30" t="n">
        <v>2377</v>
      </c>
      <c r="H110" s="30" t="n">
        <v>2310</v>
      </c>
      <c r="I110" s="11" t="n">
        <v>2250</v>
      </c>
      <c r="J110" s="11" t="n">
        <v>2145</v>
      </c>
      <c r="K110" s="5" t="n">
        <v>2015</v>
      </c>
      <c r="M110" s="43"/>
      <c r="N110" s="0"/>
      <c r="O110" s="0"/>
      <c r="P110" s="46" t="s">
        <v>27</v>
      </c>
      <c r="Q110" s="0"/>
      <c r="R110" s="0"/>
      <c r="S110" s="0"/>
      <c r="T110" s="44"/>
      <c r="U110" s="0"/>
      <c r="V110" s="36"/>
      <c r="W110" s="36"/>
      <c r="X110" s="36"/>
      <c r="Y110" s="36" t="s">
        <v>28</v>
      </c>
      <c r="Z110" s="36" t="s">
        <v>60</v>
      </c>
      <c r="AA110" s="54" t="n">
        <f aca="false">4/64</f>
        <v>0.0625</v>
      </c>
      <c r="AB110" s="0"/>
    </row>
    <row r="111" customFormat="false" ht="27.35" hidden="false" customHeight="true" outlineLevel="0" collapsed="false">
      <c r="D111" s="30" t="n">
        <v>2070</v>
      </c>
      <c r="E111" s="11" t="n">
        <v>2120</v>
      </c>
      <c r="F111" s="11" t="n">
        <v>2250</v>
      </c>
      <c r="G111" s="30" t="n">
        <v>2340</v>
      </c>
      <c r="H111" s="30" t="n">
        <v>2320</v>
      </c>
      <c r="I111" s="11" t="n">
        <v>2250</v>
      </c>
      <c r="J111" s="11" t="n">
        <v>2150</v>
      </c>
      <c r="K111" s="5" t="n">
        <v>2020</v>
      </c>
      <c r="M111" s="43"/>
      <c r="N111" s="0"/>
      <c r="O111" s="0"/>
      <c r="P111" s="0"/>
      <c r="Q111" s="0"/>
      <c r="R111" s="0"/>
      <c r="S111" s="0"/>
      <c r="T111" s="44"/>
      <c r="U111" s="0"/>
      <c r="V111" s="36"/>
      <c r="W111" s="36"/>
      <c r="X111" s="36"/>
      <c r="Y111" s="36" t="s">
        <v>30</v>
      </c>
      <c r="Z111" s="36" t="s">
        <v>61</v>
      </c>
      <c r="AA111" s="54" t="n">
        <f aca="false">16/64</f>
        <v>0.25</v>
      </c>
      <c r="AB111" s="0"/>
    </row>
    <row r="112" customFormat="false" ht="27.35" hidden="false" customHeight="true" outlineLevel="0" collapsed="false">
      <c r="D112" s="30" t="n">
        <v>2090</v>
      </c>
      <c r="E112" s="11" t="n">
        <v>2115</v>
      </c>
      <c r="F112" s="11" t="n">
        <v>2230</v>
      </c>
      <c r="G112" s="11" t="n">
        <v>2240</v>
      </c>
      <c r="H112" s="11" t="n">
        <v>2240</v>
      </c>
      <c r="I112" s="11" t="n">
        <v>2230</v>
      </c>
      <c r="J112" s="11" t="n">
        <v>2140</v>
      </c>
      <c r="K112" s="5" t="n">
        <v>2015</v>
      </c>
      <c r="M112" s="43"/>
      <c r="N112" s="0"/>
      <c r="O112" s="0"/>
      <c r="P112" s="0"/>
      <c r="Q112" s="0"/>
      <c r="R112" s="0"/>
      <c r="S112" s="0"/>
      <c r="T112" s="44"/>
      <c r="U112" s="0"/>
      <c r="V112" s="0"/>
      <c r="W112" s="0"/>
      <c r="X112" s="0"/>
      <c r="Y112" s="0"/>
      <c r="Z112" s="0"/>
      <c r="AA112" s="0"/>
      <c r="AB112" s="0"/>
    </row>
    <row r="113" customFormat="false" ht="27.35" hidden="false" customHeight="true" outlineLevel="0" collapsed="false">
      <c r="D113" s="30" t="n">
        <v>2090</v>
      </c>
      <c r="E113" s="63" t="n">
        <v>2100</v>
      </c>
      <c r="F113" s="63" t="n">
        <v>2105</v>
      </c>
      <c r="G113" s="60" t="n">
        <v>2110</v>
      </c>
      <c r="H113" s="61" t="n">
        <v>2140</v>
      </c>
      <c r="I113" s="11" t="n">
        <v>2160</v>
      </c>
      <c r="J113" s="11" t="n">
        <v>2150</v>
      </c>
      <c r="K113" s="5" t="n">
        <v>2010</v>
      </c>
      <c r="M113" s="43"/>
      <c r="N113" s="0"/>
      <c r="O113" s="0"/>
      <c r="P113" s="0"/>
      <c r="Q113" s="0"/>
      <c r="R113" s="0"/>
      <c r="S113" s="0"/>
      <c r="T113" s="44"/>
      <c r="U113" s="0"/>
      <c r="V113" s="0"/>
      <c r="W113" s="0"/>
      <c r="X113" s="0"/>
      <c r="Y113" s="0"/>
      <c r="Z113" s="0"/>
      <c r="AA113" s="0"/>
      <c r="AB113" s="0"/>
    </row>
    <row r="114" customFormat="false" ht="27.35" hidden="false" customHeight="true" outlineLevel="0" collapsed="false">
      <c r="D114" s="30" t="n">
        <v>2080</v>
      </c>
      <c r="E114" s="5" t="n">
        <v>2075</v>
      </c>
      <c r="F114" s="5" t="n">
        <v>2065</v>
      </c>
      <c r="G114" s="5" t="n">
        <v>2055</v>
      </c>
      <c r="H114" s="5" t="n">
        <v>2045</v>
      </c>
      <c r="I114" s="5" t="n">
        <v>2035</v>
      </c>
      <c r="J114" s="5" t="n">
        <v>2020</v>
      </c>
      <c r="K114" s="5" t="n">
        <v>2000</v>
      </c>
      <c r="M114" s="49"/>
      <c r="N114" s="50"/>
      <c r="O114" s="50"/>
      <c r="P114" s="50"/>
      <c r="Q114" s="50"/>
      <c r="R114" s="50"/>
      <c r="S114" s="50"/>
      <c r="T114" s="51"/>
      <c r="U114" s="0"/>
      <c r="V114" s="0"/>
      <c r="W114" s="0"/>
      <c r="X114" s="0"/>
      <c r="Y114" s="0"/>
      <c r="Z114" s="0"/>
      <c r="AA114" s="0"/>
      <c r="AB114" s="0"/>
    </row>
    <row r="115" customFormat="false" ht="12.8" hidden="false" customHeight="false" outlineLevel="0" collapsed="false">
      <c r="A115" s="64"/>
      <c r="B115" s="64"/>
      <c r="C115" s="64"/>
      <c r="D115" s="50"/>
      <c r="E115" s="50"/>
      <c r="F115" s="50"/>
      <c r="G115" s="50"/>
      <c r="H115" s="50"/>
      <c r="I115" s="50"/>
      <c r="J115" s="50"/>
      <c r="K115" s="50"/>
      <c r="L115" s="64"/>
      <c r="M115" s="64"/>
      <c r="N115" s="50"/>
      <c r="O115" s="50"/>
      <c r="P115" s="50"/>
      <c r="Q115" s="50"/>
      <c r="R115" s="50"/>
      <c r="S115" s="50"/>
      <c r="T115" s="50"/>
      <c r="U115" s="50"/>
      <c r="V115" s="50"/>
      <c r="W115" s="50"/>
      <c r="X115" s="50"/>
      <c r="Y115" s="50"/>
      <c r="Z115" s="50"/>
      <c r="AA115" s="50"/>
      <c r="AB115" s="0"/>
    </row>
    <row r="116" customFormat="false" ht="12.8" hidden="false" customHeight="false" outlineLevel="0" collapsed="false">
      <c r="D116" s="0"/>
      <c r="E116" s="0"/>
      <c r="F116" s="0"/>
      <c r="G116" s="0"/>
      <c r="H116" s="0"/>
      <c r="I116" s="0"/>
      <c r="J116" s="0"/>
      <c r="K116" s="0"/>
      <c r="N116" s="0"/>
      <c r="O116" s="0"/>
      <c r="P116" s="0"/>
      <c r="Q116" s="0"/>
      <c r="R116" s="0"/>
      <c r="S116" s="0"/>
      <c r="T116" s="0"/>
      <c r="U116" s="0"/>
      <c r="V116" s="0"/>
      <c r="W116" s="0"/>
      <c r="X116" s="0"/>
      <c r="Y116" s="0"/>
      <c r="Z116" s="0"/>
      <c r="AA116" s="0"/>
      <c r="AB116" s="0"/>
    </row>
    <row r="117" customFormat="false" ht="27.35" hidden="false" customHeight="true" outlineLevel="0" collapsed="false">
      <c r="D117" s="65" t="s">
        <v>62</v>
      </c>
      <c r="E117" s="0"/>
      <c r="F117" s="0"/>
      <c r="G117" s="0"/>
      <c r="H117" s="0"/>
      <c r="I117" s="0"/>
      <c r="J117" s="0"/>
      <c r="K117" s="0"/>
      <c r="M117" s="30" t="n">
        <v>1970</v>
      </c>
      <c r="N117" s="30" t="n">
        <v>1975</v>
      </c>
      <c r="O117" s="11" t="n">
        <v>1995</v>
      </c>
      <c r="P117" s="11" t="n">
        <v>1995</v>
      </c>
      <c r="Q117" s="30" t="n">
        <v>1975</v>
      </c>
      <c r="R117" s="30" t="n">
        <v>1965</v>
      </c>
      <c r="S117" s="30" t="n">
        <v>1960</v>
      </c>
      <c r="T117" s="30" t="n">
        <v>1960</v>
      </c>
      <c r="U117" s="0"/>
      <c r="V117" s="0"/>
      <c r="W117" s="0"/>
      <c r="X117" s="0"/>
      <c r="Y117" s="0"/>
      <c r="Z117" s="0"/>
      <c r="AA117" s="0"/>
      <c r="AB117" s="0"/>
    </row>
    <row r="118" customFormat="false" ht="27.35" hidden="false" customHeight="true" outlineLevel="0" collapsed="false">
      <c r="D118" s="0"/>
      <c r="E118" s="0"/>
      <c r="F118" s="0"/>
      <c r="G118" s="0"/>
      <c r="H118" s="0"/>
      <c r="I118" s="0"/>
      <c r="J118" s="0"/>
      <c r="K118" s="0"/>
      <c r="M118" s="30" t="n">
        <v>1970</v>
      </c>
      <c r="N118" s="5" t="n">
        <v>2000</v>
      </c>
      <c r="O118" s="11" t="n">
        <v>2045</v>
      </c>
      <c r="P118" s="11" t="n">
        <v>2055</v>
      </c>
      <c r="Q118" s="30" t="n">
        <v>2005</v>
      </c>
      <c r="R118" s="30" t="n">
        <v>2005</v>
      </c>
      <c r="S118" s="30" t="n">
        <v>2000</v>
      </c>
      <c r="T118" s="30" t="n">
        <v>1965</v>
      </c>
      <c r="U118" s="0"/>
      <c r="V118" s="0"/>
      <c r="W118" s="0"/>
      <c r="X118" s="0"/>
      <c r="Y118" s="0"/>
      <c r="Z118" s="0"/>
      <c r="AA118" s="0"/>
      <c r="AB118" s="0"/>
    </row>
    <row r="119" customFormat="false" ht="27.35" hidden="false" customHeight="true" outlineLevel="0" collapsed="false">
      <c r="D119" s="0"/>
      <c r="E119" s="0"/>
      <c r="F119" s="0"/>
      <c r="G119" s="0"/>
      <c r="H119" s="0"/>
      <c r="I119" s="0"/>
      <c r="J119" s="0"/>
      <c r="K119" s="0"/>
      <c r="M119" s="5" t="n">
        <v>1975</v>
      </c>
      <c r="N119" s="5" t="n">
        <v>2000</v>
      </c>
      <c r="O119" s="30" t="n">
        <v>2100</v>
      </c>
      <c r="P119" s="11" t="n">
        <v>2155</v>
      </c>
      <c r="Q119" s="11" t="n">
        <v>2160</v>
      </c>
      <c r="R119" s="11" t="n">
        <v>2140</v>
      </c>
      <c r="S119" s="30" t="n">
        <v>2000</v>
      </c>
      <c r="T119" s="5" t="n">
        <v>1970</v>
      </c>
      <c r="U119" s="0"/>
      <c r="V119" s="0"/>
      <c r="W119" s="0"/>
      <c r="X119" s="0"/>
      <c r="Y119" s="0"/>
      <c r="Z119" s="0"/>
      <c r="AA119" s="0"/>
      <c r="AB119" s="0"/>
    </row>
    <row r="120" customFormat="false" ht="27.35" hidden="false" customHeight="true" outlineLevel="0" collapsed="false">
      <c r="D120" s="0"/>
      <c r="E120" s="0"/>
      <c r="F120" s="0"/>
      <c r="G120" s="0"/>
      <c r="H120" s="0"/>
      <c r="I120" s="0"/>
      <c r="J120" s="0"/>
      <c r="K120" s="0"/>
      <c r="M120" s="5" t="n">
        <v>1985</v>
      </c>
      <c r="N120" s="5" t="n">
        <v>2005</v>
      </c>
      <c r="O120" s="30" t="n">
        <v>2105</v>
      </c>
      <c r="P120" s="11" t="n">
        <v>2160</v>
      </c>
      <c r="Q120" s="11" t="n">
        <v>2180</v>
      </c>
      <c r="R120" s="11" t="n">
        <v>2130</v>
      </c>
      <c r="S120" s="5" t="n">
        <v>2000</v>
      </c>
      <c r="T120" s="5" t="n">
        <v>1975</v>
      </c>
      <c r="U120" s="0"/>
      <c r="V120" s="0"/>
      <c r="W120" s="0"/>
      <c r="X120" s="0"/>
      <c r="Y120" s="0"/>
      <c r="Z120" s="0"/>
      <c r="AA120" s="0"/>
      <c r="AB120" s="0"/>
    </row>
    <row r="121" customFormat="false" ht="27.35" hidden="false" customHeight="true" outlineLevel="0" collapsed="false">
      <c r="D121" s="0"/>
      <c r="E121" s="0"/>
      <c r="F121" s="0"/>
      <c r="G121" s="0"/>
      <c r="H121" s="0"/>
      <c r="I121" s="0"/>
      <c r="J121" s="0"/>
      <c r="K121" s="0"/>
      <c r="M121" s="5" t="n">
        <v>1990</v>
      </c>
      <c r="N121" s="5" t="n">
        <v>2010</v>
      </c>
      <c r="O121" s="30" t="n">
        <v>2110</v>
      </c>
      <c r="P121" s="11" t="n">
        <v>2150</v>
      </c>
      <c r="Q121" s="11" t="n">
        <v>2140</v>
      </c>
      <c r="R121" s="30" t="n">
        <v>2105</v>
      </c>
      <c r="S121" s="5" t="n">
        <v>2005</v>
      </c>
      <c r="T121" s="5" t="n">
        <v>1980</v>
      </c>
      <c r="U121" s="0"/>
      <c r="V121" s="0"/>
      <c r="W121" s="0"/>
      <c r="X121" s="0"/>
      <c r="Y121" s="0"/>
      <c r="Z121" s="0"/>
      <c r="AA121" s="0"/>
      <c r="AB121" s="0"/>
    </row>
    <row r="122" customFormat="false" ht="27.35" hidden="false" customHeight="true" outlineLevel="0" collapsed="false">
      <c r="D122" s="0"/>
      <c r="E122" s="0"/>
      <c r="F122" s="0"/>
      <c r="G122" s="0"/>
      <c r="H122" s="0"/>
      <c r="I122" s="0"/>
      <c r="J122" s="0"/>
      <c r="K122" s="0"/>
      <c r="M122" s="5" t="n">
        <v>1980</v>
      </c>
      <c r="N122" s="5" t="n">
        <v>2005</v>
      </c>
      <c r="O122" s="30" t="n">
        <v>2105</v>
      </c>
      <c r="P122" s="30" t="n">
        <v>2105</v>
      </c>
      <c r="Q122" s="30" t="n">
        <v>2110</v>
      </c>
      <c r="R122" s="30" t="n">
        <v>2100</v>
      </c>
      <c r="S122" s="5" t="n">
        <v>2000</v>
      </c>
      <c r="T122" s="5" t="n">
        <v>1980</v>
      </c>
      <c r="U122" s="0"/>
      <c r="V122" s="0"/>
      <c r="W122" s="0"/>
      <c r="X122" s="0"/>
      <c r="Y122" s="0"/>
      <c r="Z122" s="0"/>
      <c r="AA122" s="0"/>
      <c r="AB122" s="0"/>
    </row>
    <row r="123" customFormat="false" ht="27.35" hidden="false" customHeight="true" outlineLevel="0" collapsed="false">
      <c r="D123" s="0"/>
      <c r="E123" s="0"/>
      <c r="F123" s="0"/>
      <c r="G123" s="0"/>
      <c r="H123" s="0"/>
      <c r="I123" s="0"/>
      <c r="J123" s="0"/>
      <c r="K123" s="0"/>
      <c r="M123" s="5" t="n">
        <v>1970</v>
      </c>
      <c r="N123" s="5" t="n">
        <v>2000</v>
      </c>
      <c r="O123" s="5" t="n">
        <v>2000</v>
      </c>
      <c r="P123" s="30" t="n">
        <v>2020</v>
      </c>
      <c r="Q123" s="30" t="n">
        <v>2035</v>
      </c>
      <c r="R123" s="30" t="n">
        <v>2025</v>
      </c>
      <c r="S123" s="30" t="n">
        <v>2000</v>
      </c>
      <c r="T123" s="5" t="n">
        <v>1970</v>
      </c>
      <c r="U123" s="0"/>
      <c r="V123" s="0"/>
      <c r="W123" s="0"/>
      <c r="X123" s="0"/>
      <c r="Y123" s="0"/>
      <c r="Z123" s="0"/>
      <c r="AA123" s="0"/>
      <c r="AB123" s="0"/>
    </row>
    <row r="124" customFormat="false" ht="27.35" hidden="false" customHeight="true" outlineLevel="0" collapsed="false">
      <c r="D124" s="0"/>
      <c r="E124" s="0"/>
      <c r="F124" s="0"/>
      <c r="G124" s="0"/>
      <c r="H124" s="0"/>
      <c r="I124" s="0"/>
      <c r="J124" s="0"/>
      <c r="K124" s="0"/>
      <c r="M124" s="5" t="n">
        <v>1965</v>
      </c>
      <c r="N124" s="5" t="n">
        <v>1965</v>
      </c>
      <c r="O124" s="5" t="n">
        <v>1970</v>
      </c>
      <c r="P124" s="30" t="n">
        <v>1970</v>
      </c>
      <c r="Q124" s="30" t="n">
        <v>1975</v>
      </c>
      <c r="R124" s="5" t="n">
        <v>1960</v>
      </c>
      <c r="S124" s="5" t="n">
        <v>1950</v>
      </c>
      <c r="T124" s="5" t="n">
        <v>1960</v>
      </c>
      <c r="U124" s="0"/>
      <c r="V124" s="0"/>
      <c r="W124" s="0"/>
      <c r="X124" s="0"/>
      <c r="Y124" s="0"/>
      <c r="Z124" s="0"/>
      <c r="AA124" s="0"/>
      <c r="AB124" s="0"/>
    </row>
    <row r="125" customFormat="false" ht="27.35" hidden="false" customHeight="true" outlineLevel="0" collapsed="false">
      <c r="D125" s="0"/>
      <c r="E125" s="0"/>
      <c r="F125" s="0"/>
      <c r="G125" s="0"/>
      <c r="H125" s="0"/>
      <c r="I125" s="0"/>
      <c r="J125" s="0"/>
      <c r="K125" s="0"/>
      <c r="N125" s="0"/>
      <c r="O125" s="0"/>
      <c r="P125" s="0"/>
      <c r="Q125" s="0"/>
      <c r="R125" s="0"/>
      <c r="S125" s="0"/>
      <c r="T125" s="0"/>
      <c r="U125" s="0"/>
      <c r="V125" s="0"/>
      <c r="W125" s="0"/>
      <c r="X125" s="0"/>
      <c r="Y125" s="0"/>
      <c r="Z125" s="0"/>
      <c r="AA125" s="0"/>
      <c r="AB125" s="0"/>
    </row>
    <row r="126" customFormat="false" ht="27.35" hidden="false" customHeight="true" outlineLevel="0" collapsed="false">
      <c r="D126" s="32" t="s">
        <v>63</v>
      </c>
      <c r="E126" s="0"/>
      <c r="F126" s="0"/>
      <c r="G126" s="0"/>
      <c r="H126" s="0"/>
      <c r="I126" s="0"/>
      <c r="J126" s="0"/>
      <c r="K126" s="0"/>
      <c r="N126" s="0"/>
      <c r="O126" s="0"/>
      <c r="P126" s="0"/>
      <c r="Q126" s="0"/>
      <c r="R126" s="0"/>
      <c r="S126" s="0"/>
      <c r="T126" s="0"/>
      <c r="U126" s="33" t="s">
        <v>53</v>
      </c>
      <c r="V126" s="0"/>
      <c r="W126" s="0"/>
      <c r="X126" s="0"/>
      <c r="Y126" s="0"/>
      <c r="Z126" s="0"/>
      <c r="AA126" s="0"/>
      <c r="AB126" s="0"/>
    </row>
    <row r="127" customFormat="false" ht="27.35" hidden="false" customHeight="true" outlineLevel="0" collapsed="false">
      <c r="D127" s="62" t="s">
        <v>64</v>
      </c>
      <c r="E127" s="0"/>
      <c r="F127" s="0"/>
      <c r="G127" s="0"/>
      <c r="H127" s="0"/>
      <c r="I127" s="0"/>
      <c r="J127" s="0"/>
      <c r="K127" s="0"/>
      <c r="N127" s="0"/>
      <c r="O127" s="0"/>
      <c r="P127" s="0"/>
      <c r="Q127" s="0"/>
      <c r="R127" s="0"/>
      <c r="S127" s="0"/>
      <c r="T127" s="0"/>
      <c r="U127" s="35" t="s">
        <v>65</v>
      </c>
      <c r="V127" s="0"/>
      <c r="W127" s="0"/>
      <c r="X127" s="0"/>
      <c r="Y127" s="0"/>
      <c r="Z127" s="0"/>
      <c r="AA127" s="0"/>
      <c r="AB127" s="0"/>
    </row>
    <row r="128" customFormat="false" ht="27.35" hidden="false" customHeight="true" outlineLevel="0" collapsed="false">
      <c r="D128" s="0"/>
      <c r="E128" s="0"/>
      <c r="F128" s="0"/>
      <c r="G128" s="0"/>
      <c r="H128" s="0"/>
      <c r="I128" s="0"/>
      <c r="J128" s="0"/>
      <c r="K128" s="0"/>
      <c r="N128" s="0"/>
      <c r="O128" s="0"/>
      <c r="P128" s="0"/>
      <c r="Q128" s="0"/>
      <c r="R128" s="0"/>
      <c r="S128" s="0"/>
      <c r="T128" s="0"/>
      <c r="U128" s="0"/>
      <c r="V128" s="37" t="s">
        <v>19</v>
      </c>
      <c r="W128" s="36"/>
      <c r="X128" s="36"/>
      <c r="Y128" s="36"/>
      <c r="Z128" s="36" t="s">
        <v>20</v>
      </c>
      <c r="AA128" s="36" t="s">
        <v>21</v>
      </c>
      <c r="AB128" s="0"/>
    </row>
    <row r="129" customFormat="false" ht="27.35" hidden="false" customHeight="true" outlineLevel="0" collapsed="false">
      <c r="D129" s="39"/>
      <c r="E129" s="40"/>
      <c r="F129" s="40"/>
      <c r="G129" s="40"/>
      <c r="H129" s="40"/>
      <c r="I129" s="40"/>
      <c r="J129" s="40"/>
      <c r="K129" s="41"/>
      <c r="M129" s="30" t="n">
        <v>1970</v>
      </c>
      <c r="N129" s="30" t="n">
        <v>1975</v>
      </c>
      <c r="O129" s="66" t="n">
        <v>1850</v>
      </c>
      <c r="P129" s="11" t="n">
        <v>1995</v>
      </c>
      <c r="Q129" s="30" t="n">
        <v>1975</v>
      </c>
      <c r="R129" s="30" t="n">
        <v>1965</v>
      </c>
      <c r="S129" s="30" t="n">
        <v>1960</v>
      </c>
      <c r="T129" s="30" t="n">
        <v>1960</v>
      </c>
      <c r="U129" s="0"/>
      <c r="V129" s="36"/>
      <c r="W129" s="36" t="s">
        <v>22</v>
      </c>
      <c r="X129" s="36" t="s">
        <v>66</v>
      </c>
      <c r="Y129" s="36"/>
      <c r="Z129" s="36"/>
      <c r="AA129" s="42"/>
      <c r="AB129" s="0"/>
    </row>
    <row r="130" customFormat="false" ht="27.35" hidden="false" customHeight="true" outlineLevel="0" collapsed="false">
      <c r="D130" s="43"/>
      <c r="E130" s="0"/>
      <c r="F130" s="0"/>
      <c r="G130" s="0"/>
      <c r="H130" s="0"/>
      <c r="I130" s="0"/>
      <c r="J130" s="0"/>
      <c r="K130" s="44"/>
      <c r="M130" s="30" t="n">
        <v>1970</v>
      </c>
      <c r="N130" s="5" t="n">
        <v>2000</v>
      </c>
      <c r="O130" s="11" t="n">
        <v>2045</v>
      </c>
      <c r="P130" s="11" t="n">
        <v>2055</v>
      </c>
      <c r="Q130" s="30" t="n">
        <v>2005</v>
      </c>
      <c r="R130" s="30" t="n">
        <v>2005</v>
      </c>
      <c r="S130" s="30" t="n">
        <v>2000</v>
      </c>
      <c r="T130" s="30" t="n">
        <v>1965</v>
      </c>
      <c r="U130" s="0"/>
      <c r="V130" s="36"/>
      <c r="W130" s="67" t="s">
        <v>67</v>
      </c>
      <c r="X130" s="45" t="s">
        <v>24</v>
      </c>
      <c r="Y130" s="45" t="n">
        <v>0</v>
      </c>
      <c r="Z130" s="45"/>
      <c r="AA130" s="54" t="n">
        <f aca="false">AA131</f>
        <v>0.015625</v>
      </c>
      <c r="AB130" s="0"/>
    </row>
    <row r="131" customFormat="false" ht="27.35" hidden="false" customHeight="true" outlineLevel="0" collapsed="false">
      <c r="D131" s="43"/>
      <c r="E131" s="0"/>
      <c r="F131" s="0"/>
      <c r="G131" s="0"/>
      <c r="H131" s="0"/>
      <c r="I131" s="0"/>
      <c r="J131" s="0"/>
      <c r="K131" s="44"/>
      <c r="M131" s="5" t="n">
        <v>1975</v>
      </c>
      <c r="N131" s="5" t="n">
        <v>2000</v>
      </c>
      <c r="O131" s="30" t="n">
        <v>2100</v>
      </c>
      <c r="P131" s="11" t="n">
        <v>2155</v>
      </c>
      <c r="Q131" s="11" t="n">
        <v>2160</v>
      </c>
      <c r="R131" s="11" t="n">
        <v>2140</v>
      </c>
      <c r="S131" s="30" t="n">
        <v>2000</v>
      </c>
      <c r="T131" s="5" t="n">
        <v>1970</v>
      </c>
      <c r="U131" s="0"/>
      <c r="V131" s="36"/>
      <c r="W131" s="36"/>
      <c r="X131" s="0"/>
      <c r="Y131" s="36" t="s">
        <v>28</v>
      </c>
      <c r="Z131" s="36" t="s">
        <v>68</v>
      </c>
      <c r="AA131" s="54" t="n">
        <f aca="false">1/64</f>
        <v>0.015625</v>
      </c>
      <c r="AB131" s="0"/>
    </row>
    <row r="132" customFormat="false" ht="27.35" hidden="false" customHeight="true" outlineLevel="0" collapsed="false">
      <c r="D132" s="43"/>
      <c r="E132" s="0"/>
      <c r="F132" s="0"/>
      <c r="G132" s="46" t="s">
        <v>69</v>
      </c>
      <c r="H132" s="0"/>
      <c r="I132" s="0"/>
      <c r="J132" s="0"/>
      <c r="K132" s="44"/>
      <c r="M132" s="5" t="n">
        <v>1985</v>
      </c>
      <c r="N132" s="5" t="n">
        <v>2005</v>
      </c>
      <c r="O132" s="30" t="n">
        <v>2105</v>
      </c>
      <c r="P132" s="11" t="n">
        <v>2160</v>
      </c>
      <c r="Q132" s="11" t="n">
        <v>2180</v>
      </c>
      <c r="R132" s="11" t="n">
        <v>2130</v>
      </c>
      <c r="S132" s="5" t="n">
        <v>2000</v>
      </c>
      <c r="T132" s="5" t="n">
        <v>1975</v>
      </c>
      <c r="U132" s="0"/>
      <c r="V132" s="36"/>
      <c r="W132" s="36"/>
      <c r="X132" s="45" t="s">
        <v>24</v>
      </c>
      <c r="Y132" s="45" t="n">
        <v>1</v>
      </c>
      <c r="Z132" s="45"/>
      <c r="AA132" s="54" t="n">
        <f aca="false">SUM(AA133:AA135)</f>
        <v>0.421875</v>
      </c>
      <c r="AB132" s="0"/>
      <c r="AE132" s="0"/>
      <c r="AF132" s="0"/>
      <c r="AG132" s="0"/>
      <c r="AH132" s="0"/>
    </row>
    <row r="133" customFormat="false" ht="27.35" hidden="false" customHeight="true" outlineLevel="0" collapsed="false">
      <c r="D133" s="43"/>
      <c r="E133" s="0"/>
      <c r="F133" s="0"/>
      <c r="G133" s="0"/>
      <c r="H133" s="0"/>
      <c r="I133" s="0"/>
      <c r="J133" s="0"/>
      <c r="K133" s="44"/>
      <c r="M133" s="5" t="n">
        <v>1990</v>
      </c>
      <c r="N133" s="5" t="n">
        <v>2010</v>
      </c>
      <c r="O133" s="30" t="n">
        <v>2110</v>
      </c>
      <c r="P133" s="11" t="n">
        <v>2150</v>
      </c>
      <c r="Q133" s="11" t="n">
        <v>2140</v>
      </c>
      <c r="R133" s="30" t="n">
        <v>2105</v>
      </c>
      <c r="S133" s="5" t="n">
        <v>2005</v>
      </c>
      <c r="T133" s="5" t="n">
        <v>1980</v>
      </c>
      <c r="U133" s="0"/>
      <c r="V133" s="36"/>
      <c r="W133" s="36"/>
      <c r="X133" s="36"/>
      <c r="Y133" s="36" t="s">
        <v>25</v>
      </c>
      <c r="Z133" s="36" t="s">
        <v>61</v>
      </c>
      <c r="AA133" s="54" t="n">
        <f aca="false">16/64</f>
        <v>0.25</v>
      </c>
      <c r="AB133" s="0"/>
      <c r="AE133" s="0"/>
      <c r="AF133" s="0"/>
      <c r="AG133" s="0"/>
      <c r="AH133" s="0"/>
    </row>
    <row r="134" customFormat="false" ht="27.35" hidden="false" customHeight="true" outlineLevel="0" collapsed="false">
      <c r="D134" s="43"/>
      <c r="E134" s="0"/>
      <c r="F134" s="0"/>
      <c r="G134" s="0"/>
      <c r="H134" s="0"/>
      <c r="I134" s="0"/>
      <c r="J134" s="0"/>
      <c r="K134" s="44"/>
      <c r="M134" s="5" t="n">
        <v>1980</v>
      </c>
      <c r="N134" s="5" t="n">
        <v>2005</v>
      </c>
      <c r="O134" s="30" t="n">
        <v>2105</v>
      </c>
      <c r="P134" s="30" t="n">
        <v>2105</v>
      </c>
      <c r="Q134" s="30" t="n">
        <v>2110</v>
      </c>
      <c r="R134" s="30" t="n">
        <v>2100</v>
      </c>
      <c r="S134" s="5" t="n">
        <v>2000</v>
      </c>
      <c r="T134" s="5" t="n">
        <v>1980</v>
      </c>
      <c r="U134" s="0"/>
      <c r="V134" s="0"/>
      <c r="W134" s="0"/>
      <c r="X134" s="36"/>
      <c r="Y134" s="36" t="s">
        <v>28</v>
      </c>
      <c r="Z134" s="36" t="s">
        <v>31</v>
      </c>
      <c r="AA134" s="54" t="n">
        <f aca="false">10/64</f>
        <v>0.15625</v>
      </c>
      <c r="AB134" s="0"/>
      <c r="AE134" s="0"/>
      <c r="AF134" s="0"/>
      <c r="AG134" s="0"/>
      <c r="AH134" s="0"/>
    </row>
    <row r="135" customFormat="false" ht="27.35" hidden="false" customHeight="true" outlineLevel="0" collapsed="false">
      <c r="D135" s="43"/>
      <c r="E135" s="0"/>
      <c r="F135" s="0"/>
      <c r="G135" s="0"/>
      <c r="H135" s="0"/>
      <c r="I135" s="0"/>
      <c r="J135" s="0"/>
      <c r="K135" s="44"/>
      <c r="M135" s="5" t="n">
        <v>1970</v>
      </c>
      <c r="N135" s="5" t="n">
        <v>2000</v>
      </c>
      <c r="O135" s="5" t="n">
        <v>2000</v>
      </c>
      <c r="P135" s="30" t="n">
        <v>2020</v>
      </c>
      <c r="Q135" s="30" t="n">
        <v>2035</v>
      </c>
      <c r="R135" s="30" t="n">
        <v>2025</v>
      </c>
      <c r="S135" s="30" t="n">
        <v>2000</v>
      </c>
      <c r="T135" s="5" t="n">
        <v>1970</v>
      </c>
      <c r="U135" s="0"/>
      <c r="V135" s="0"/>
      <c r="W135" s="0"/>
      <c r="X135" s="36"/>
      <c r="Y135" s="36" t="s">
        <v>30</v>
      </c>
      <c r="Z135" s="36" t="s">
        <v>68</v>
      </c>
      <c r="AA135" s="54" t="n">
        <f aca="false">1/64</f>
        <v>0.015625</v>
      </c>
      <c r="AB135" s="0"/>
      <c r="AE135" s="0"/>
      <c r="AF135" s="0"/>
      <c r="AG135" s="0"/>
      <c r="AH135" s="0"/>
    </row>
    <row r="136" customFormat="false" ht="27.35" hidden="false" customHeight="true" outlineLevel="0" collapsed="false">
      <c r="D136" s="49"/>
      <c r="E136" s="50"/>
      <c r="F136" s="50"/>
      <c r="G136" s="50"/>
      <c r="H136" s="50"/>
      <c r="I136" s="50"/>
      <c r="J136" s="50"/>
      <c r="K136" s="51"/>
      <c r="M136" s="5" t="n">
        <v>1965</v>
      </c>
      <c r="N136" s="5" t="n">
        <v>1965</v>
      </c>
      <c r="O136" s="5" t="n">
        <v>1970</v>
      </c>
      <c r="P136" s="30" t="n">
        <v>1970</v>
      </c>
      <c r="Q136" s="30" t="n">
        <v>1975</v>
      </c>
      <c r="R136" s="5" t="n">
        <v>1960</v>
      </c>
      <c r="S136" s="5" t="n">
        <v>1950</v>
      </c>
      <c r="T136" s="5" t="n">
        <v>1960</v>
      </c>
      <c r="U136" s="0"/>
      <c r="V136" s="0"/>
      <c r="W136" s="0"/>
      <c r="X136" s="0"/>
      <c r="Y136" s="0"/>
      <c r="Z136" s="0"/>
      <c r="AA136" s="0"/>
      <c r="AB136" s="0"/>
    </row>
    <row r="137" customFormat="false" ht="27.35" hidden="false" customHeight="false" outlineLevel="0" collapsed="false">
      <c r="D137" s="0"/>
      <c r="E137" s="0"/>
      <c r="F137" s="0"/>
      <c r="G137" s="0"/>
      <c r="H137" s="0"/>
      <c r="I137" s="0"/>
      <c r="J137" s="0"/>
      <c r="K137" s="0"/>
      <c r="N137" s="0"/>
      <c r="O137" s="0"/>
      <c r="P137" s="0"/>
      <c r="Q137" s="0"/>
      <c r="R137" s="0"/>
      <c r="S137" s="0"/>
      <c r="T137" s="0"/>
      <c r="U137" s="0"/>
      <c r="V137" s="0"/>
      <c r="W137" s="0"/>
      <c r="X137" s="0"/>
      <c r="Y137" s="0"/>
      <c r="Z137" s="0"/>
      <c r="AA137" s="0"/>
      <c r="AB137" s="0"/>
    </row>
    <row r="138" customFormat="false" ht="27.35" hidden="false" customHeight="true" outlineLevel="0" collapsed="false">
      <c r="D138" s="32" t="s">
        <v>70</v>
      </c>
      <c r="E138" s="0"/>
      <c r="F138" s="0"/>
      <c r="G138" s="0"/>
      <c r="H138" s="0"/>
      <c r="I138" s="0"/>
      <c r="J138" s="0"/>
      <c r="K138" s="0"/>
      <c r="N138" s="0"/>
      <c r="O138" s="0"/>
      <c r="P138" s="0"/>
      <c r="Q138" s="0"/>
      <c r="R138" s="0"/>
      <c r="S138" s="0"/>
      <c r="T138" s="0"/>
      <c r="U138" s="68" t="s">
        <v>19</v>
      </c>
      <c r="V138" s="0"/>
      <c r="W138" s="0"/>
      <c r="X138" s="0"/>
      <c r="Y138" s="0"/>
      <c r="Z138" s="0"/>
      <c r="AA138" s="0"/>
      <c r="AB138" s="0"/>
    </row>
    <row r="139" customFormat="false" ht="27.35" hidden="false" customHeight="true" outlineLevel="0" collapsed="false">
      <c r="D139" s="62" t="s">
        <v>71</v>
      </c>
      <c r="E139" s="0"/>
      <c r="F139" s="0"/>
      <c r="G139" s="0"/>
      <c r="H139" s="0"/>
      <c r="I139" s="0"/>
      <c r="J139" s="0"/>
      <c r="K139" s="0"/>
      <c r="N139" s="0"/>
      <c r="O139" s="0"/>
      <c r="P139" s="0"/>
      <c r="Q139" s="0"/>
      <c r="R139" s="0"/>
      <c r="S139" s="0"/>
      <c r="T139" s="0"/>
      <c r="U139" s="33" t="s">
        <v>72</v>
      </c>
      <c r="V139" s="0"/>
      <c r="W139" s="0"/>
      <c r="X139" s="0"/>
      <c r="Y139" s="0"/>
      <c r="Z139" s="0"/>
      <c r="AA139" s="0"/>
      <c r="AB139" s="0"/>
    </row>
    <row r="140" customFormat="false" ht="27.35" hidden="false" customHeight="true" outlineLevel="0" collapsed="false">
      <c r="D140" s="62"/>
      <c r="E140" s="0"/>
      <c r="F140" s="0"/>
      <c r="G140" s="0"/>
      <c r="H140" s="0"/>
      <c r="I140" s="0"/>
      <c r="J140" s="0"/>
      <c r="K140" s="0"/>
      <c r="N140" s="0"/>
      <c r="O140" s="0"/>
      <c r="P140" s="0"/>
      <c r="Q140" s="0"/>
      <c r="R140" s="0"/>
      <c r="S140" s="0"/>
      <c r="T140" s="0"/>
      <c r="U140" s="35" t="s">
        <v>73</v>
      </c>
      <c r="V140" s="0"/>
      <c r="W140" s="0"/>
      <c r="X140" s="0"/>
      <c r="Y140" s="0"/>
      <c r="Z140" s="0"/>
      <c r="AA140" s="0"/>
      <c r="AB140" s="0"/>
    </row>
    <row r="141" customFormat="false" ht="27.35" hidden="false" customHeight="true" outlineLevel="0" collapsed="false">
      <c r="D141" s="0"/>
      <c r="E141" s="0"/>
      <c r="F141" s="0"/>
      <c r="G141" s="0"/>
      <c r="H141" s="0"/>
      <c r="I141" s="0"/>
      <c r="J141" s="0"/>
      <c r="K141" s="0"/>
      <c r="N141" s="0"/>
      <c r="O141" s="0"/>
      <c r="P141" s="0"/>
      <c r="Q141" s="0"/>
      <c r="R141" s="0"/>
      <c r="S141" s="0"/>
      <c r="T141" s="0"/>
      <c r="U141" s="33" t="s">
        <v>74</v>
      </c>
      <c r="V141" s="37"/>
      <c r="W141" s="36"/>
      <c r="X141" s="36"/>
      <c r="Y141" s="36"/>
      <c r="Z141" s="36" t="s">
        <v>20</v>
      </c>
      <c r="AA141" s="36" t="s">
        <v>21</v>
      </c>
      <c r="AB141" s="0"/>
    </row>
    <row r="142" customFormat="false" ht="27.35" hidden="false" customHeight="true" outlineLevel="0" collapsed="false">
      <c r="D142" s="39"/>
      <c r="E142" s="40"/>
      <c r="F142" s="40"/>
      <c r="G142" s="40"/>
      <c r="H142" s="40"/>
      <c r="I142" s="40"/>
      <c r="J142" s="40"/>
      <c r="K142" s="41"/>
      <c r="M142" s="30" t="n">
        <v>1970</v>
      </c>
      <c r="N142" s="30" t="n">
        <v>1975</v>
      </c>
      <c r="O142" s="69" t="n">
        <v>1880</v>
      </c>
      <c r="P142" s="11" t="n">
        <v>1995</v>
      </c>
      <c r="Q142" s="30" t="n">
        <v>1975</v>
      </c>
      <c r="R142" s="30" t="n">
        <v>1965</v>
      </c>
      <c r="S142" s="30" t="n">
        <v>1960</v>
      </c>
      <c r="T142" s="30" t="n">
        <v>1960</v>
      </c>
      <c r="U142" s="0"/>
      <c r="V142" s="36"/>
      <c r="W142" s="36" t="s">
        <v>22</v>
      </c>
      <c r="X142" s="36" t="s">
        <v>66</v>
      </c>
      <c r="Y142" s="36"/>
      <c r="Z142" s="36"/>
      <c r="AA142" s="42"/>
      <c r="AB142" s="0"/>
    </row>
    <row r="143" customFormat="false" ht="27.35" hidden="false" customHeight="true" outlineLevel="0" collapsed="false">
      <c r="D143" s="43"/>
      <c r="E143" s="0"/>
      <c r="F143" s="0"/>
      <c r="G143" s="0"/>
      <c r="H143" s="0"/>
      <c r="I143" s="0"/>
      <c r="J143" s="0"/>
      <c r="K143" s="44"/>
      <c r="M143" s="30" t="n">
        <v>1970</v>
      </c>
      <c r="N143" s="5" t="n">
        <v>2000</v>
      </c>
      <c r="O143" s="11" t="n">
        <v>2045</v>
      </c>
      <c r="P143" s="11" t="n">
        <v>2055</v>
      </c>
      <c r="Q143" s="30" t="n">
        <v>2005</v>
      </c>
      <c r="R143" s="30" t="n">
        <v>2005</v>
      </c>
      <c r="S143" s="30" t="n">
        <v>2000</v>
      </c>
      <c r="T143" s="30" t="n">
        <v>1965</v>
      </c>
      <c r="U143" s="0"/>
      <c r="V143" s="36"/>
      <c r="W143" s="36"/>
      <c r="X143" s="45" t="s">
        <v>24</v>
      </c>
      <c r="Y143" s="45" t="n">
        <v>0</v>
      </c>
      <c r="Z143" s="45"/>
      <c r="AA143" s="54" t="n">
        <f aca="false">SUM(AA144:AA145)</f>
        <v>0.015625</v>
      </c>
      <c r="AB143" s="0"/>
    </row>
    <row r="144" customFormat="false" ht="27.35" hidden="false" customHeight="true" outlineLevel="0" collapsed="false">
      <c r="D144" s="43"/>
      <c r="E144" s="0"/>
      <c r="F144" s="0"/>
      <c r="G144" s="0"/>
      <c r="H144" s="0"/>
      <c r="I144" s="0"/>
      <c r="J144" s="0"/>
      <c r="K144" s="44"/>
      <c r="M144" s="5" t="n">
        <v>1975</v>
      </c>
      <c r="N144" s="5" t="n">
        <v>2000</v>
      </c>
      <c r="O144" s="30" t="n">
        <v>2100</v>
      </c>
      <c r="P144" s="11" t="n">
        <v>2155</v>
      </c>
      <c r="Q144" s="11" t="n">
        <v>2160</v>
      </c>
      <c r="R144" s="11" t="n">
        <v>2140</v>
      </c>
      <c r="S144" s="30" t="n">
        <v>2000</v>
      </c>
      <c r="T144" s="5" t="n">
        <v>1970</v>
      </c>
      <c r="U144" s="0"/>
      <c r="V144" s="36"/>
      <c r="W144" s="36"/>
      <c r="X144" s="0"/>
      <c r="Y144" s="36" t="s">
        <v>28</v>
      </c>
      <c r="Z144" s="36" t="s">
        <v>26</v>
      </c>
      <c r="AA144" s="54" t="n">
        <v>0</v>
      </c>
      <c r="AB144" s="0"/>
    </row>
    <row r="145" customFormat="false" ht="27.35" hidden="false" customHeight="true" outlineLevel="0" collapsed="false">
      <c r="D145" s="43"/>
      <c r="E145" s="0"/>
      <c r="F145" s="0"/>
      <c r="G145" s="46" t="s">
        <v>69</v>
      </c>
      <c r="H145" s="0"/>
      <c r="I145" s="0"/>
      <c r="J145" s="0"/>
      <c r="K145" s="44"/>
      <c r="M145" s="5" t="n">
        <v>1985</v>
      </c>
      <c r="N145" s="5" t="n">
        <v>2005</v>
      </c>
      <c r="O145" s="30" t="n">
        <v>2105</v>
      </c>
      <c r="P145" s="11" t="n">
        <v>2160</v>
      </c>
      <c r="Q145" s="11" t="n">
        <v>2180</v>
      </c>
      <c r="R145" s="11" t="n">
        <v>2130</v>
      </c>
      <c r="S145" s="5" t="n">
        <v>2000</v>
      </c>
      <c r="T145" s="5" t="n">
        <v>1975</v>
      </c>
      <c r="U145" s="0"/>
      <c r="V145" s="36"/>
      <c r="W145" s="36"/>
      <c r="X145" s="0"/>
      <c r="Y145" s="36" t="s">
        <v>30</v>
      </c>
      <c r="Z145" s="36" t="s">
        <v>68</v>
      </c>
      <c r="AA145" s="54" t="n">
        <f aca="false">1/64</f>
        <v>0.015625</v>
      </c>
      <c r="AB145" s="0"/>
    </row>
    <row r="146" customFormat="false" ht="27.35" hidden="false" customHeight="true" outlineLevel="0" collapsed="false">
      <c r="D146" s="43"/>
      <c r="E146" s="0"/>
      <c r="F146" s="0"/>
      <c r="G146" s="0"/>
      <c r="H146" s="0"/>
      <c r="I146" s="0"/>
      <c r="J146" s="0"/>
      <c r="K146" s="44"/>
      <c r="M146" s="5" t="n">
        <v>1990</v>
      </c>
      <c r="N146" s="5" t="n">
        <v>2010</v>
      </c>
      <c r="O146" s="30" t="n">
        <v>2110</v>
      </c>
      <c r="P146" s="11" t="n">
        <v>2150</v>
      </c>
      <c r="Q146" s="11" t="n">
        <v>2140</v>
      </c>
      <c r="R146" s="30" t="n">
        <v>2105</v>
      </c>
      <c r="S146" s="5" t="n">
        <v>2005</v>
      </c>
      <c r="T146" s="5" t="n">
        <v>1980</v>
      </c>
      <c r="U146" s="0"/>
      <c r="V146" s="36"/>
      <c r="W146" s="36"/>
      <c r="X146" s="0"/>
      <c r="Y146" s="0"/>
      <c r="Z146" s="0"/>
      <c r="AA146" s="0"/>
      <c r="AB146" s="0"/>
    </row>
    <row r="147" customFormat="false" ht="27.35" hidden="false" customHeight="true" outlineLevel="0" collapsed="false">
      <c r="D147" s="43"/>
      <c r="E147" s="0"/>
      <c r="F147" s="0"/>
      <c r="G147" s="0"/>
      <c r="H147" s="0"/>
      <c r="I147" s="0"/>
      <c r="J147" s="0"/>
      <c r="K147" s="44"/>
      <c r="M147" s="5" t="n">
        <v>1980</v>
      </c>
      <c r="N147" s="5" t="n">
        <v>2005</v>
      </c>
      <c r="O147" s="30" t="n">
        <v>2105</v>
      </c>
      <c r="P147" s="30" t="n">
        <v>2105</v>
      </c>
      <c r="Q147" s="30" t="n">
        <v>2110</v>
      </c>
      <c r="R147" s="30" t="n">
        <v>2100</v>
      </c>
      <c r="S147" s="5" t="n">
        <v>2000</v>
      </c>
      <c r="T147" s="5" t="n">
        <v>1980</v>
      </c>
      <c r="U147" s="0"/>
      <c r="V147" s="0"/>
      <c r="W147" s="0"/>
      <c r="X147" s="0"/>
      <c r="Y147" s="0"/>
      <c r="Z147" s="0"/>
      <c r="AA147" s="0"/>
      <c r="AB147" s="0"/>
    </row>
    <row r="148" customFormat="false" ht="27.35" hidden="false" customHeight="true" outlineLevel="0" collapsed="false">
      <c r="D148" s="43"/>
      <c r="E148" s="0"/>
      <c r="F148" s="0"/>
      <c r="G148" s="0"/>
      <c r="H148" s="0"/>
      <c r="I148" s="0"/>
      <c r="J148" s="0"/>
      <c r="K148" s="44"/>
      <c r="M148" s="5" t="n">
        <v>1970</v>
      </c>
      <c r="N148" s="5" t="n">
        <v>2000</v>
      </c>
      <c r="O148" s="5" t="n">
        <v>2000</v>
      </c>
      <c r="P148" s="30" t="n">
        <v>2020</v>
      </c>
      <c r="Q148" s="30" t="n">
        <v>2035</v>
      </c>
      <c r="R148" s="30" t="n">
        <v>2025</v>
      </c>
      <c r="S148" s="30" t="n">
        <v>2000</v>
      </c>
      <c r="T148" s="5" t="n">
        <v>1970</v>
      </c>
      <c r="U148" s="0"/>
      <c r="V148" s="0"/>
      <c r="W148" s="0"/>
      <c r="X148" s="0"/>
      <c r="Y148" s="0"/>
      <c r="Z148" s="0"/>
      <c r="AA148" s="0"/>
      <c r="AB148" s="0"/>
    </row>
    <row r="149" customFormat="false" ht="27.35" hidden="false" customHeight="true" outlineLevel="0" collapsed="false">
      <c r="D149" s="49"/>
      <c r="E149" s="50"/>
      <c r="F149" s="50"/>
      <c r="G149" s="50"/>
      <c r="H149" s="50"/>
      <c r="I149" s="50"/>
      <c r="J149" s="50"/>
      <c r="K149" s="51"/>
      <c r="M149" s="5" t="n">
        <v>1965</v>
      </c>
      <c r="N149" s="5" t="n">
        <v>1965</v>
      </c>
      <c r="O149" s="5" t="n">
        <v>1970</v>
      </c>
      <c r="P149" s="30" t="n">
        <v>1970</v>
      </c>
      <c r="Q149" s="30" t="n">
        <v>1975</v>
      </c>
      <c r="R149" s="5" t="n">
        <v>1960</v>
      </c>
      <c r="S149" s="5" t="n">
        <v>1950</v>
      </c>
      <c r="T149" s="5" t="n">
        <v>1960</v>
      </c>
      <c r="U149" s="0"/>
      <c r="V149" s="0"/>
      <c r="W149" s="0"/>
      <c r="X149" s="0"/>
      <c r="Y149" s="0"/>
      <c r="Z149" s="0"/>
      <c r="AA149" s="0"/>
      <c r="AB149" s="0"/>
    </row>
    <row r="150" customFormat="false" ht="27.35" hidden="false" customHeight="false" outlineLevel="0" collapsed="false">
      <c r="D150" s="0"/>
      <c r="E150" s="0"/>
      <c r="F150" s="0"/>
      <c r="G150" s="0"/>
      <c r="H150" s="0"/>
      <c r="I150" s="0"/>
      <c r="J150" s="0"/>
      <c r="K150" s="0"/>
      <c r="N150" s="0"/>
      <c r="O150" s="0"/>
      <c r="P150" s="0"/>
      <c r="Q150" s="0"/>
      <c r="R150" s="0"/>
      <c r="S150" s="0"/>
      <c r="T150" s="0"/>
      <c r="U150" s="0"/>
      <c r="V150" s="0"/>
      <c r="W150" s="0"/>
      <c r="X150" s="0"/>
      <c r="Y150" s="0"/>
      <c r="Z150" s="0"/>
      <c r="AA150" s="0"/>
      <c r="AB150" s="0"/>
    </row>
    <row r="151" customFormat="false" ht="27.35" hidden="false" customHeight="true" outlineLevel="0" collapsed="false">
      <c r="D151" s="32" t="s">
        <v>75</v>
      </c>
      <c r="E151" s="0"/>
      <c r="F151" s="0"/>
      <c r="G151" s="0"/>
      <c r="H151" s="0"/>
      <c r="I151" s="0"/>
      <c r="J151" s="0"/>
      <c r="K151" s="0"/>
      <c r="N151" s="0"/>
      <c r="O151" s="0"/>
      <c r="P151" s="0"/>
      <c r="Q151" s="0"/>
      <c r="R151" s="0"/>
      <c r="S151" s="0"/>
      <c r="T151" s="0"/>
      <c r="U151" s="68" t="s">
        <v>19</v>
      </c>
      <c r="V151" s="0"/>
      <c r="W151" s="0"/>
      <c r="X151" s="0"/>
      <c r="Y151" s="0"/>
      <c r="Z151" s="0"/>
      <c r="AA151" s="0"/>
      <c r="AB151" s="0"/>
    </row>
    <row r="152" customFormat="false" ht="27.35" hidden="false" customHeight="true" outlineLevel="0" collapsed="false">
      <c r="D152" s="62" t="s">
        <v>76</v>
      </c>
      <c r="E152" s="0"/>
      <c r="F152" s="0"/>
      <c r="G152" s="0"/>
      <c r="H152" s="0"/>
      <c r="I152" s="0"/>
      <c r="J152" s="0"/>
      <c r="K152" s="0"/>
      <c r="N152" s="0"/>
      <c r="O152" s="0"/>
      <c r="P152" s="0"/>
      <c r="Q152" s="0"/>
      <c r="R152" s="0"/>
      <c r="S152" s="0"/>
      <c r="T152" s="29"/>
      <c r="U152" s="33" t="s">
        <v>77</v>
      </c>
      <c r="V152" s="0"/>
      <c r="W152" s="0"/>
      <c r="X152" s="0"/>
      <c r="Y152" s="0"/>
      <c r="Z152" s="0"/>
      <c r="AA152" s="0"/>
      <c r="AB152" s="0"/>
    </row>
    <row r="153" customFormat="false" ht="27.35" hidden="false" customHeight="true" outlineLevel="0" collapsed="false">
      <c r="D153" s="70" t="s">
        <v>78</v>
      </c>
      <c r="E153" s="0"/>
      <c r="F153" s="0"/>
      <c r="G153" s="0"/>
      <c r="H153" s="0"/>
      <c r="I153" s="0"/>
      <c r="J153" s="0"/>
      <c r="K153" s="0"/>
      <c r="N153" s="0"/>
      <c r="O153" s="0"/>
      <c r="P153" s="0"/>
      <c r="Q153" s="0"/>
      <c r="R153" s="0"/>
      <c r="S153" s="0"/>
      <c r="T153" s="29"/>
      <c r="U153" s="35" t="s">
        <v>79</v>
      </c>
      <c r="V153" s="0"/>
      <c r="W153" s="0"/>
      <c r="X153" s="0"/>
      <c r="Y153" s="0"/>
      <c r="Z153" s="0"/>
      <c r="AA153" s="0"/>
      <c r="AB153" s="0"/>
    </row>
    <row r="154" customFormat="false" ht="27.35" hidden="false" customHeight="true" outlineLevel="0" collapsed="false">
      <c r="D154" s="0"/>
      <c r="E154" s="0"/>
      <c r="F154" s="0"/>
      <c r="G154" s="0"/>
      <c r="H154" s="0"/>
      <c r="I154" s="0"/>
      <c r="J154" s="0"/>
      <c r="K154" s="0"/>
      <c r="N154" s="0"/>
      <c r="O154" s="0"/>
      <c r="P154" s="0"/>
      <c r="Q154" s="0"/>
      <c r="R154" s="0"/>
      <c r="S154" s="0"/>
      <c r="T154" s="0"/>
      <c r="U154" s="33" t="s">
        <v>74</v>
      </c>
      <c r="V154" s="0"/>
      <c r="W154" s="36"/>
      <c r="X154" s="36"/>
      <c r="Y154" s="36"/>
      <c r="Z154" s="36" t="s">
        <v>20</v>
      </c>
      <c r="AA154" s="36" t="s">
        <v>21</v>
      </c>
      <c r="AB154" s="0"/>
    </row>
    <row r="155" customFormat="false" ht="27.35" hidden="false" customHeight="true" outlineLevel="0" collapsed="false">
      <c r="D155" s="39"/>
      <c r="E155" s="40"/>
      <c r="F155" s="40"/>
      <c r="G155" s="40"/>
      <c r="H155" s="40"/>
      <c r="I155" s="40"/>
      <c r="J155" s="40"/>
      <c r="K155" s="41"/>
      <c r="M155" s="30" t="n">
        <v>1970</v>
      </c>
      <c r="N155" s="30" t="n">
        <v>1975</v>
      </c>
      <c r="O155" s="71" t="n">
        <v>1905</v>
      </c>
      <c r="P155" s="11" t="n">
        <v>1995</v>
      </c>
      <c r="Q155" s="30" t="n">
        <v>1975</v>
      </c>
      <c r="R155" s="30" t="n">
        <v>1965</v>
      </c>
      <c r="S155" s="30" t="n">
        <v>1960</v>
      </c>
      <c r="T155" s="30" t="n">
        <v>1960</v>
      </c>
      <c r="U155" s="0"/>
      <c r="V155" s="36"/>
      <c r="W155" s="36" t="s">
        <v>22</v>
      </c>
      <c r="X155" s="36" t="s">
        <v>66</v>
      </c>
      <c r="Y155" s="36"/>
      <c r="Z155" s="36"/>
      <c r="AA155" s="42"/>
      <c r="AB155" s="0"/>
    </row>
    <row r="156" customFormat="false" ht="27.35" hidden="false" customHeight="true" outlineLevel="0" collapsed="false">
      <c r="D156" s="43"/>
      <c r="E156" s="0"/>
      <c r="F156" s="0"/>
      <c r="G156" s="0"/>
      <c r="H156" s="0"/>
      <c r="I156" s="0"/>
      <c r="J156" s="0"/>
      <c r="K156" s="44"/>
      <c r="M156" s="30" t="n">
        <v>1970</v>
      </c>
      <c r="N156" s="5" t="n">
        <v>2000</v>
      </c>
      <c r="O156" s="11" t="n">
        <v>2045</v>
      </c>
      <c r="P156" s="11" t="n">
        <v>2055</v>
      </c>
      <c r="Q156" s="30" t="n">
        <v>2005</v>
      </c>
      <c r="R156" s="30" t="n">
        <v>2005</v>
      </c>
      <c r="S156" s="30" t="n">
        <v>2000</v>
      </c>
      <c r="T156" s="30" t="n">
        <v>1965</v>
      </c>
      <c r="U156" s="0"/>
      <c r="V156" s="36"/>
      <c r="W156" s="36"/>
      <c r="X156" s="45" t="s">
        <v>24</v>
      </c>
      <c r="Y156" s="45" t="n">
        <v>0</v>
      </c>
      <c r="Z156" s="45"/>
      <c r="AA156" s="54" t="n">
        <f aca="false">SUM(AA157:AA158)</f>
        <v>0</v>
      </c>
      <c r="AB156" s="0"/>
    </row>
    <row r="157" customFormat="false" ht="27.35" hidden="false" customHeight="true" outlineLevel="0" collapsed="false">
      <c r="D157" s="43"/>
      <c r="E157" s="0"/>
      <c r="F157" s="0"/>
      <c r="G157" s="0"/>
      <c r="H157" s="0"/>
      <c r="I157" s="0"/>
      <c r="J157" s="0"/>
      <c r="K157" s="44"/>
      <c r="M157" s="5" t="n">
        <v>1975</v>
      </c>
      <c r="N157" s="5" t="n">
        <v>2000</v>
      </c>
      <c r="O157" s="30" t="n">
        <v>2100</v>
      </c>
      <c r="P157" s="11" t="n">
        <v>2155</v>
      </c>
      <c r="Q157" s="11" t="n">
        <v>2160</v>
      </c>
      <c r="R157" s="11" t="n">
        <v>2140</v>
      </c>
      <c r="S157" s="30" t="n">
        <v>2000</v>
      </c>
      <c r="T157" s="5" t="n">
        <v>1970</v>
      </c>
      <c r="U157" s="0"/>
      <c r="V157" s="36"/>
      <c r="W157" s="36"/>
      <c r="X157" s="0"/>
      <c r="Y157" s="36" t="s">
        <v>28</v>
      </c>
      <c r="Z157" s="36" t="s">
        <v>68</v>
      </c>
      <c r="AA157" s="54" t="n">
        <v>0</v>
      </c>
      <c r="AB157" s="0"/>
    </row>
    <row r="158" customFormat="false" ht="27.35" hidden="false" customHeight="true" outlineLevel="0" collapsed="false">
      <c r="D158" s="43"/>
      <c r="E158" s="0"/>
      <c r="F158" s="0"/>
      <c r="G158" s="46" t="s">
        <v>69</v>
      </c>
      <c r="H158" s="0"/>
      <c r="I158" s="0"/>
      <c r="J158" s="0"/>
      <c r="K158" s="44"/>
      <c r="M158" s="5" t="n">
        <v>1985</v>
      </c>
      <c r="N158" s="5" t="n">
        <v>2005</v>
      </c>
      <c r="O158" s="30" t="n">
        <v>2105</v>
      </c>
      <c r="P158" s="11" t="n">
        <v>2160</v>
      </c>
      <c r="Q158" s="11" t="n">
        <v>2180</v>
      </c>
      <c r="R158" s="11" t="n">
        <v>2130</v>
      </c>
      <c r="S158" s="5" t="n">
        <v>2000</v>
      </c>
      <c r="T158" s="5" t="n">
        <v>1975</v>
      </c>
      <c r="U158" s="0"/>
      <c r="V158" s="36"/>
      <c r="W158" s="36"/>
      <c r="X158" s="0"/>
      <c r="Y158" s="36" t="s">
        <v>30</v>
      </c>
      <c r="Z158" s="36" t="s">
        <v>68</v>
      </c>
      <c r="AA158" s="54" t="n">
        <v>0</v>
      </c>
      <c r="AB158" s="0"/>
    </row>
    <row r="159" customFormat="false" ht="27.35" hidden="false" customHeight="true" outlineLevel="0" collapsed="false">
      <c r="D159" s="43"/>
      <c r="E159" s="0"/>
      <c r="F159" s="0"/>
      <c r="G159" s="0"/>
      <c r="H159" s="0"/>
      <c r="I159" s="0"/>
      <c r="J159" s="0"/>
      <c r="K159" s="44"/>
      <c r="M159" s="5" t="n">
        <v>1990</v>
      </c>
      <c r="N159" s="5" t="n">
        <v>2010</v>
      </c>
      <c r="O159" s="30" t="n">
        <v>2110</v>
      </c>
      <c r="P159" s="11" t="n">
        <v>2150</v>
      </c>
      <c r="Q159" s="11" t="n">
        <v>2140</v>
      </c>
      <c r="R159" s="30" t="n">
        <v>2105</v>
      </c>
      <c r="S159" s="5" t="n">
        <v>2005</v>
      </c>
      <c r="T159" s="5" t="n">
        <v>1980</v>
      </c>
      <c r="U159" s="0"/>
      <c r="V159" s="36"/>
      <c r="W159" s="36"/>
      <c r="X159" s="45" t="s">
        <v>24</v>
      </c>
      <c r="Y159" s="45" t="n">
        <v>1</v>
      </c>
      <c r="Z159" s="45"/>
      <c r="AA159" s="54" t="n">
        <f aca="false">SUM(AA160:AA162)</f>
        <v>0.4375</v>
      </c>
      <c r="AB159" s="0"/>
    </row>
    <row r="160" customFormat="false" ht="27.35" hidden="false" customHeight="true" outlineLevel="0" collapsed="false">
      <c r="D160" s="43"/>
      <c r="E160" s="0"/>
      <c r="F160" s="0"/>
      <c r="G160" s="0"/>
      <c r="H160" s="0"/>
      <c r="I160" s="0"/>
      <c r="J160" s="0"/>
      <c r="K160" s="44"/>
      <c r="M160" s="5" t="n">
        <v>1980</v>
      </c>
      <c r="N160" s="5" t="n">
        <v>2005</v>
      </c>
      <c r="O160" s="30" t="n">
        <v>2105</v>
      </c>
      <c r="P160" s="30" t="n">
        <v>2105</v>
      </c>
      <c r="Q160" s="30" t="n">
        <v>2110</v>
      </c>
      <c r="R160" s="30" t="n">
        <v>2100</v>
      </c>
      <c r="S160" s="5" t="n">
        <v>2000</v>
      </c>
      <c r="T160" s="5" t="n">
        <v>1980</v>
      </c>
      <c r="U160" s="0"/>
      <c r="V160" s="0"/>
      <c r="W160" s="0"/>
      <c r="X160" s="36"/>
      <c r="Y160" s="36" t="s">
        <v>25</v>
      </c>
      <c r="Z160" s="36" t="s">
        <v>61</v>
      </c>
      <c r="AA160" s="54" t="n">
        <f aca="false">16/64</f>
        <v>0.25</v>
      </c>
      <c r="AB160" s="0"/>
    </row>
    <row r="161" customFormat="false" ht="27.35" hidden="false" customHeight="true" outlineLevel="0" collapsed="false">
      <c r="D161" s="43"/>
      <c r="E161" s="0"/>
      <c r="F161" s="0"/>
      <c r="G161" s="0"/>
      <c r="H161" s="0"/>
      <c r="I161" s="0"/>
      <c r="J161" s="0"/>
      <c r="K161" s="44"/>
      <c r="M161" s="5" t="n">
        <v>1970</v>
      </c>
      <c r="N161" s="5" t="n">
        <v>2000</v>
      </c>
      <c r="O161" s="5" t="n">
        <v>2000</v>
      </c>
      <c r="P161" s="30" t="n">
        <v>2020</v>
      </c>
      <c r="Q161" s="30" t="n">
        <v>2035</v>
      </c>
      <c r="R161" s="30" t="n">
        <v>2025</v>
      </c>
      <c r="S161" s="30" t="n">
        <v>2000</v>
      </c>
      <c r="T161" s="5" t="n">
        <v>1970</v>
      </c>
      <c r="U161" s="0"/>
      <c r="V161" s="0"/>
      <c r="W161" s="0"/>
      <c r="X161" s="36"/>
      <c r="Y161" s="36" t="s">
        <v>28</v>
      </c>
      <c r="Z161" s="36" t="s">
        <v>31</v>
      </c>
      <c r="AA161" s="54" t="n">
        <f aca="false">10/64</f>
        <v>0.15625</v>
      </c>
      <c r="AB161" s="0"/>
    </row>
    <row r="162" customFormat="false" ht="27.35" hidden="false" customHeight="true" outlineLevel="0" collapsed="false">
      <c r="D162" s="49"/>
      <c r="E162" s="50"/>
      <c r="F162" s="50"/>
      <c r="G162" s="50"/>
      <c r="H162" s="50"/>
      <c r="I162" s="50"/>
      <c r="J162" s="50"/>
      <c r="K162" s="51"/>
      <c r="M162" s="5" t="n">
        <v>1965</v>
      </c>
      <c r="N162" s="5" t="n">
        <v>1965</v>
      </c>
      <c r="O162" s="5" t="n">
        <v>1970</v>
      </c>
      <c r="P162" s="30" t="n">
        <v>1970</v>
      </c>
      <c r="Q162" s="30" t="n">
        <v>1975</v>
      </c>
      <c r="R162" s="5" t="n">
        <v>1960</v>
      </c>
      <c r="S162" s="5" t="n">
        <v>1950</v>
      </c>
      <c r="T162" s="5" t="n">
        <v>1960</v>
      </c>
      <c r="U162" s="0"/>
      <c r="V162" s="0"/>
      <c r="W162" s="0"/>
      <c r="X162" s="36"/>
      <c r="Y162" s="36" t="s">
        <v>30</v>
      </c>
      <c r="Z162" s="36" t="s">
        <v>29</v>
      </c>
      <c r="AA162" s="54" t="n">
        <f aca="false">2/64</f>
        <v>0.03125</v>
      </c>
      <c r="AB162" s="0"/>
    </row>
    <row r="163" customFormat="false" ht="27.35" hidden="false" customHeight="true" outlineLevel="0" collapsed="false">
      <c r="D163" s="0"/>
      <c r="E163" s="0"/>
      <c r="F163" s="0"/>
      <c r="G163" s="0"/>
      <c r="H163" s="0"/>
      <c r="I163" s="0"/>
      <c r="J163" s="0"/>
      <c r="K163" s="0"/>
      <c r="N163" s="0"/>
      <c r="O163" s="0"/>
      <c r="P163" s="0"/>
      <c r="Q163" s="0"/>
      <c r="R163" s="0"/>
      <c r="S163" s="0"/>
      <c r="T163" s="0"/>
      <c r="U163" s="0"/>
      <c r="V163" s="0"/>
      <c r="W163" s="0"/>
      <c r="X163" s="36"/>
      <c r="Y163" s="36"/>
      <c r="Z163" s="36"/>
      <c r="AA163" s="54"/>
      <c r="AB163" s="0"/>
    </row>
    <row r="164" customFormat="false" ht="27.35" hidden="false" customHeight="true" outlineLevel="0" collapsed="false">
      <c r="D164" s="32" t="s">
        <v>80</v>
      </c>
      <c r="E164" s="0"/>
      <c r="F164" s="0"/>
      <c r="G164" s="0"/>
      <c r="H164" s="0"/>
      <c r="I164" s="0"/>
      <c r="J164" s="0"/>
      <c r="K164" s="0"/>
      <c r="N164" s="0"/>
      <c r="O164" s="0"/>
      <c r="P164" s="0"/>
      <c r="Q164" s="0"/>
      <c r="R164" s="0"/>
      <c r="S164" s="0"/>
      <c r="T164" s="0"/>
      <c r="U164" s="68" t="s">
        <v>19</v>
      </c>
      <c r="V164" s="0"/>
      <c r="W164" s="0"/>
      <c r="X164" s="0"/>
      <c r="Y164" s="0"/>
      <c r="Z164" s="0"/>
      <c r="AA164" s="0"/>
      <c r="AB164" s="0"/>
    </row>
    <row r="165" customFormat="false" ht="27.35" hidden="false" customHeight="true" outlineLevel="0" collapsed="false">
      <c r="D165" s="62" t="s">
        <v>81</v>
      </c>
      <c r="E165" s="0"/>
      <c r="F165" s="0"/>
      <c r="G165" s="0"/>
      <c r="H165" s="0"/>
      <c r="I165" s="0"/>
      <c r="J165" s="0"/>
      <c r="K165" s="0"/>
      <c r="N165" s="0"/>
      <c r="O165" s="72"/>
      <c r="P165" s="0"/>
      <c r="Q165" s="0"/>
      <c r="R165" s="0"/>
      <c r="S165" s="0"/>
      <c r="T165" s="0"/>
      <c r="U165" s="33" t="s">
        <v>53</v>
      </c>
      <c r="V165" s="0"/>
      <c r="W165" s="0"/>
      <c r="X165" s="0"/>
      <c r="Y165" s="0"/>
      <c r="Z165" s="0"/>
      <c r="AA165" s="0"/>
      <c r="AB165" s="0"/>
    </row>
    <row r="166" customFormat="false" ht="27.35" hidden="false" customHeight="true" outlineLevel="0" collapsed="false">
      <c r="D166" s="72" t="s">
        <v>82</v>
      </c>
      <c r="E166" s="0"/>
      <c r="F166" s="0"/>
      <c r="G166" s="0"/>
      <c r="H166" s="0"/>
      <c r="I166" s="0"/>
      <c r="J166" s="0"/>
      <c r="K166" s="0"/>
      <c r="N166" s="0"/>
      <c r="O166" s="72"/>
      <c r="P166" s="0"/>
      <c r="Q166" s="0"/>
      <c r="R166" s="0"/>
      <c r="S166" s="0"/>
      <c r="T166" s="0"/>
      <c r="U166" s="35" t="s">
        <v>83</v>
      </c>
      <c r="V166" s="0"/>
      <c r="W166" s="0"/>
      <c r="X166" s="0"/>
      <c r="Y166" s="0"/>
      <c r="Z166" s="0"/>
      <c r="AA166" s="0"/>
      <c r="AB166" s="0"/>
    </row>
    <row r="167" customFormat="false" ht="27.35" hidden="false" customHeight="true" outlineLevel="0" collapsed="false">
      <c r="D167" s="0"/>
      <c r="E167" s="0"/>
      <c r="F167" s="0"/>
      <c r="G167" s="0"/>
      <c r="H167" s="0"/>
      <c r="I167" s="0"/>
      <c r="J167" s="0"/>
      <c r="K167" s="0"/>
      <c r="N167" s="0"/>
      <c r="O167" s="0"/>
      <c r="P167" s="0"/>
      <c r="Q167" s="0"/>
      <c r="R167" s="0"/>
      <c r="S167" s="0"/>
      <c r="T167" s="0"/>
      <c r="U167" s="33" t="s">
        <v>74</v>
      </c>
      <c r="V167" s="37"/>
      <c r="W167" s="36"/>
      <c r="X167" s="36"/>
      <c r="Y167" s="36"/>
      <c r="Z167" s="36" t="s">
        <v>20</v>
      </c>
      <c r="AA167" s="36" t="s">
        <v>21</v>
      </c>
      <c r="AB167" s="0"/>
    </row>
    <row r="168" customFormat="false" ht="27.35" hidden="false" customHeight="true" outlineLevel="0" collapsed="false">
      <c r="D168" s="39"/>
      <c r="E168" s="40"/>
      <c r="F168" s="40"/>
      <c r="G168" s="40"/>
      <c r="H168" s="40"/>
      <c r="I168" s="40"/>
      <c r="J168" s="40"/>
      <c r="K168" s="41"/>
      <c r="M168" s="30" t="n">
        <v>1970</v>
      </c>
      <c r="N168" s="30" t="n">
        <v>1975</v>
      </c>
      <c r="O168" s="69" t="n">
        <v>1880</v>
      </c>
      <c r="P168" s="11" t="n">
        <v>1995</v>
      </c>
      <c r="Q168" s="30" t="n">
        <v>1975</v>
      </c>
      <c r="R168" s="30" t="n">
        <v>1965</v>
      </c>
      <c r="S168" s="30" t="n">
        <v>1960</v>
      </c>
      <c r="T168" s="30" t="n">
        <v>1960</v>
      </c>
      <c r="U168" s="0"/>
      <c r="V168" s="36"/>
      <c r="W168" s="36" t="s">
        <v>22</v>
      </c>
      <c r="X168" s="36" t="s">
        <v>66</v>
      </c>
      <c r="Y168" s="36"/>
      <c r="Z168" s="36"/>
      <c r="AA168" s="42"/>
      <c r="AB168" s="0"/>
    </row>
    <row r="169" customFormat="false" ht="27.35" hidden="false" customHeight="true" outlineLevel="0" collapsed="false">
      <c r="D169" s="43"/>
      <c r="E169" s="0"/>
      <c r="F169" s="0"/>
      <c r="G169" s="0"/>
      <c r="H169" s="0"/>
      <c r="I169" s="0"/>
      <c r="J169" s="0"/>
      <c r="K169" s="44"/>
      <c r="M169" s="30" t="n">
        <v>1970</v>
      </c>
      <c r="N169" s="5" t="n">
        <v>2000</v>
      </c>
      <c r="O169" s="11" t="n">
        <v>2045</v>
      </c>
      <c r="P169" s="11" t="n">
        <v>2055</v>
      </c>
      <c r="Q169" s="30" t="n">
        <v>2005</v>
      </c>
      <c r="R169" s="30" t="n">
        <v>2005</v>
      </c>
      <c r="S169" s="30" t="n">
        <v>2000</v>
      </c>
      <c r="T169" s="30" t="n">
        <v>1965</v>
      </c>
      <c r="U169" s="0"/>
      <c r="V169" s="36"/>
      <c r="W169" s="0"/>
      <c r="X169" s="45" t="s">
        <v>24</v>
      </c>
      <c r="Y169" s="45" t="n">
        <v>3</v>
      </c>
      <c r="Z169" s="45"/>
      <c r="AA169" s="54" t="n">
        <f aca="false">SUM(AA170:AA171)</f>
        <v>0.21875</v>
      </c>
      <c r="AB169" s="0"/>
    </row>
    <row r="170" customFormat="false" ht="27.35" hidden="false" customHeight="true" outlineLevel="0" collapsed="false">
      <c r="D170" s="43"/>
      <c r="E170" s="0"/>
      <c r="F170" s="0"/>
      <c r="G170" s="0"/>
      <c r="H170" s="0"/>
      <c r="I170" s="0"/>
      <c r="J170" s="0"/>
      <c r="K170" s="44"/>
      <c r="M170" s="5" t="n">
        <v>1975</v>
      </c>
      <c r="N170" s="5" t="n">
        <v>2000</v>
      </c>
      <c r="O170" s="30" t="n">
        <v>2100</v>
      </c>
      <c r="P170" s="11" t="n">
        <v>2155</v>
      </c>
      <c r="Q170" s="11" t="n">
        <v>2160</v>
      </c>
      <c r="R170" s="11" t="n">
        <v>2140</v>
      </c>
      <c r="S170" s="30" t="n">
        <v>2000</v>
      </c>
      <c r="T170" s="5" t="n">
        <v>1970</v>
      </c>
      <c r="U170" s="0"/>
      <c r="V170" s="36"/>
      <c r="W170" s="0"/>
      <c r="X170" s="36"/>
      <c r="Y170" s="36" t="s">
        <v>28</v>
      </c>
      <c r="Z170" s="36" t="s">
        <v>84</v>
      </c>
      <c r="AA170" s="54" t="n">
        <f aca="false">8/64</f>
        <v>0.125</v>
      </c>
      <c r="AB170" s="0"/>
    </row>
    <row r="171" customFormat="false" ht="27.35" hidden="false" customHeight="true" outlineLevel="0" collapsed="false">
      <c r="D171" s="43"/>
      <c r="E171" s="0"/>
      <c r="F171" s="0"/>
      <c r="G171" s="46" t="s">
        <v>69</v>
      </c>
      <c r="H171" s="0"/>
      <c r="I171" s="0"/>
      <c r="J171" s="0"/>
      <c r="K171" s="44"/>
      <c r="M171" s="5" t="n">
        <v>1985</v>
      </c>
      <c r="N171" s="5" t="n">
        <v>2005</v>
      </c>
      <c r="O171" s="30" t="n">
        <v>2105</v>
      </c>
      <c r="P171" s="73" t="n">
        <v>2200</v>
      </c>
      <c r="Q171" s="74" t="n">
        <v>2210</v>
      </c>
      <c r="R171" s="11" t="n">
        <v>2130</v>
      </c>
      <c r="S171" s="5" t="n">
        <v>2000</v>
      </c>
      <c r="T171" s="5" t="n">
        <v>1975</v>
      </c>
      <c r="U171" s="0"/>
      <c r="V171" s="36"/>
      <c r="W171" s="0"/>
      <c r="X171" s="36"/>
      <c r="Y171" s="36" t="s">
        <v>30</v>
      </c>
      <c r="Z171" s="36" t="s">
        <v>85</v>
      </c>
      <c r="AA171" s="54" t="n">
        <f aca="false">6/64</f>
        <v>0.09375</v>
      </c>
      <c r="AB171" s="0"/>
    </row>
    <row r="172" customFormat="false" ht="27.35" hidden="false" customHeight="true" outlineLevel="0" collapsed="false">
      <c r="D172" s="43"/>
      <c r="E172" s="0"/>
      <c r="F172" s="0"/>
      <c r="G172" s="0"/>
      <c r="H172" s="0"/>
      <c r="I172" s="0"/>
      <c r="J172" s="0"/>
      <c r="K172" s="44"/>
      <c r="M172" s="5" t="n">
        <v>1990</v>
      </c>
      <c r="N172" s="5" t="n">
        <v>2010</v>
      </c>
      <c r="O172" s="30" t="n">
        <v>2110</v>
      </c>
      <c r="P172" s="11" t="n">
        <v>2150</v>
      </c>
      <c r="Q172" s="11" t="n">
        <v>2140</v>
      </c>
      <c r="R172" s="30" t="n">
        <v>2105</v>
      </c>
      <c r="S172" s="5" t="n">
        <v>2005</v>
      </c>
      <c r="T172" s="5" t="n">
        <v>1980</v>
      </c>
      <c r="U172" s="0"/>
      <c r="V172" s="36"/>
      <c r="W172" s="67" t="s">
        <v>86</v>
      </c>
      <c r="X172" s="45" t="s">
        <v>24</v>
      </c>
      <c r="Y172" s="45" t="n">
        <v>4</v>
      </c>
      <c r="Z172" s="45"/>
      <c r="AA172" s="54" t="n">
        <f aca="false">AA173</f>
        <v>0.03125</v>
      </c>
      <c r="AB172" s="0"/>
    </row>
    <row r="173" customFormat="false" ht="27.35" hidden="false" customHeight="true" outlineLevel="0" collapsed="false">
      <c r="D173" s="43"/>
      <c r="E173" s="0"/>
      <c r="F173" s="0"/>
      <c r="G173" s="0"/>
      <c r="H173" s="0"/>
      <c r="I173" s="0"/>
      <c r="J173" s="0"/>
      <c r="K173" s="44"/>
      <c r="M173" s="5" t="n">
        <v>1980</v>
      </c>
      <c r="N173" s="5" t="n">
        <v>2005</v>
      </c>
      <c r="O173" s="30" t="n">
        <v>2105</v>
      </c>
      <c r="P173" s="30" t="n">
        <v>2105</v>
      </c>
      <c r="Q173" s="30" t="n">
        <v>2110</v>
      </c>
      <c r="R173" s="30" t="n">
        <v>2100</v>
      </c>
      <c r="S173" s="5" t="n">
        <v>2000</v>
      </c>
      <c r="T173" s="5" t="n">
        <v>1980</v>
      </c>
      <c r="U173" s="0"/>
      <c r="V173" s="0"/>
      <c r="W173" s="0"/>
      <c r="X173" s="0"/>
      <c r="Y173" s="36" t="s">
        <v>30</v>
      </c>
      <c r="Z173" s="36" t="s">
        <v>29</v>
      </c>
      <c r="AA173" s="54" t="n">
        <f aca="false">2/64</f>
        <v>0.03125</v>
      </c>
      <c r="AB173" s="0"/>
    </row>
    <row r="174" customFormat="false" ht="27.35" hidden="false" customHeight="true" outlineLevel="0" collapsed="false">
      <c r="D174" s="43"/>
      <c r="E174" s="0"/>
      <c r="F174" s="0"/>
      <c r="G174" s="0"/>
      <c r="H174" s="0"/>
      <c r="I174" s="0"/>
      <c r="J174" s="0"/>
      <c r="K174" s="44"/>
      <c r="M174" s="5" t="n">
        <v>1970</v>
      </c>
      <c r="N174" s="5" t="n">
        <v>2000</v>
      </c>
      <c r="O174" s="5" t="n">
        <v>2000</v>
      </c>
      <c r="P174" s="30" t="n">
        <v>2020</v>
      </c>
      <c r="Q174" s="30" t="n">
        <v>2035</v>
      </c>
      <c r="R174" s="30" t="n">
        <v>2025</v>
      </c>
      <c r="S174" s="30" t="n">
        <v>2000</v>
      </c>
      <c r="T174" s="5" t="n">
        <v>1970</v>
      </c>
      <c r="U174" s="0"/>
      <c r="V174" s="0"/>
      <c r="W174" s="0"/>
      <c r="X174" s="0"/>
      <c r="Y174" s="0"/>
      <c r="Z174" s="0"/>
      <c r="AA174" s="0"/>
      <c r="AB174" s="0"/>
    </row>
    <row r="175" customFormat="false" ht="27.35" hidden="false" customHeight="true" outlineLevel="0" collapsed="false">
      <c r="D175" s="49"/>
      <c r="E175" s="50"/>
      <c r="F175" s="50"/>
      <c r="G175" s="50"/>
      <c r="H175" s="50"/>
      <c r="I175" s="50"/>
      <c r="J175" s="50"/>
      <c r="K175" s="51"/>
      <c r="M175" s="5" t="n">
        <v>1965</v>
      </c>
      <c r="N175" s="5" t="n">
        <v>1965</v>
      </c>
      <c r="O175" s="5" t="n">
        <v>1970</v>
      </c>
      <c r="P175" s="30" t="n">
        <v>1970</v>
      </c>
      <c r="Q175" s="30" t="n">
        <v>1975</v>
      </c>
      <c r="R175" s="5" t="n">
        <v>1960</v>
      </c>
      <c r="S175" s="5" t="n">
        <v>1950</v>
      </c>
      <c r="T175" s="5" t="n">
        <v>1960</v>
      </c>
      <c r="U175" s="0"/>
      <c r="V175" s="0"/>
      <c r="W175" s="0"/>
      <c r="X175" s="0"/>
      <c r="Y175" s="0"/>
      <c r="Z175" s="0"/>
      <c r="AA175" s="0"/>
      <c r="AB175" s="0"/>
    </row>
    <row r="176" customFormat="false" ht="27.35" hidden="false" customHeight="false" outlineLevel="0" collapsed="false">
      <c r="D176" s="0"/>
      <c r="E176" s="0"/>
      <c r="F176" s="0"/>
      <c r="G176" s="0"/>
      <c r="H176" s="0"/>
      <c r="I176" s="0"/>
      <c r="J176" s="0"/>
      <c r="K176" s="0"/>
      <c r="N176" s="0"/>
      <c r="O176" s="0"/>
      <c r="P176" s="0"/>
      <c r="Q176" s="0"/>
      <c r="R176" s="0"/>
      <c r="S176" s="0"/>
      <c r="T176" s="0"/>
      <c r="U176" s="0"/>
      <c r="V176" s="0"/>
      <c r="W176" s="0"/>
      <c r="X176" s="0"/>
      <c r="Y176" s="0"/>
      <c r="Z176" s="0"/>
      <c r="AA176" s="0"/>
      <c r="AB176" s="0"/>
    </row>
    <row r="177" customFormat="false" ht="27.35" hidden="false" customHeight="true" outlineLevel="0" collapsed="false">
      <c r="D177" s="32" t="s">
        <v>87</v>
      </c>
      <c r="E177" s="0"/>
      <c r="F177" s="0"/>
      <c r="G177" s="0"/>
      <c r="H177" s="0"/>
      <c r="I177" s="0"/>
      <c r="J177" s="0"/>
      <c r="K177" s="0"/>
      <c r="N177" s="0"/>
      <c r="O177" s="0"/>
      <c r="P177" s="0"/>
      <c r="Q177" s="0"/>
      <c r="R177" s="0"/>
      <c r="S177" s="0"/>
      <c r="T177" s="0"/>
      <c r="U177" s="68" t="s">
        <v>19</v>
      </c>
      <c r="V177" s="0"/>
      <c r="W177" s="0"/>
      <c r="X177" s="0"/>
      <c r="Y177" s="36" t="s">
        <v>88</v>
      </c>
      <c r="Z177" s="0"/>
      <c r="AA177" s="0"/>
      <c r="AB177" s="0"/>
    </row>
    <row r="178" customFormat="false" ht="27.35" hidden="false" customHeight="true" outlineLevel="0" collapsed="false">
      <c r="D178" s="62" t="s">
        <v>89</v>
      </c>
      <c r="E178" s="0"/>
      <c r="F178" s="0"/>
      <c r="G178" s="0"/>
      <c r="H178" s="0"/>
      <c r="I178" s="0"/>
      <c r="J178" s="0"/>
      <c r="K178" s="0"/>
      <c r="N178" s="0"/>
      <c r="O178" s="0"/>
      <c r="P178" s="0"/>
      <c r="Q178" s="0"/>
      <c r="R178" s="0"/>
      <c r="S178" s="0"/>
      <c r="T178" s="0"/>
      <c r="U178" s="0"/>
      <c r="V178" s="0"/>
      <c r="W178" s="0"/>
      <c r="X178" s="0"/>
      <c r="Y178" s="0"/>
      <c r="Z178" s="0"/>
      <c r="AA178" s="0"/>
      <c r="AB178" s="0"/>
    </row>
    <row r="179" customFormat="false" ht="27.35" hidden="false" customHeight="true" outlineLevel="0" collapsed="false">
      <c r="D179" s="0"/>
      <c r="E179" s="0"/>
      <c r="F179" s="0"/>
      <c r="G179" s="0"/>
      <c r="H179" s="0"/>
      <c r="I179" s="0"/>
      <c r="J179" s="0"/>
      <c r="K179" s="0"/>
      <c r="N179" s="0"/>
      <c r="O179" s="0"/>
      <c r="P179" s="0"/>
      <c r="Q179" s="0"/>
      <c r="R179" s="0"/>
      <c r="S179" s="0"/>
      <c r="T179" s="0"/>
      <c r="U179" s="0"/>
      <c r="V179" s="37"/>
      <c r="W179" s="36"/>
      <c r="X179" s="36"/>
      <c r="Y179" s="0"/>
      <c r="Z179" s="0"/>
      <c r="AA179" s="0"/>
      <c r="AB179" s="0"/>
    </row>
    <row r="180" customFormat="false" ht="27.35" hidden="false" customHeight="true" outlineLevel="0" collapsed="false">
      <c r="D180" s="39"/>
      <c r="E180" s="40"/>
      <c r="F180" s="40"/>
      <c r="G180" s="40"/>
      <c r="H180" s="40"/>
      <c r="I180" s="40"/>
      <c r="J180" s="40"/>
      <c r="K180" s="41"/>
      <c r="M180" s="30" t="n">
        <v>1970</v>
      </c>
      <c r="N180" s="30" t="n">
        <v>1975</v>
      </c>
      <c r="O180" s="69" t="n">
        <v>1880</v>
      </c>
      <c r="P180" s="75" t="n">
        <v>1799</v>
      </c>
      <c r="Q180" s="30" t="n">
        <v>1975</v>
      </c>
      <c r="R180" s="30" t="n">
        <v>1965</v>
      </c>
      <c r="S180" s="30" t="n">
        <v>1960</v>
      </c>
      <c r="T180" s="30" t="n">
        <v>1960</v>
      </c>
      <c r="U180" s="0"/>
      <c r="V180" s="36"/>
      <c r="W180" s="0"/>
      <c r="X180" s="0"/>
      <c r="Y180" s="0"/>
      <c r="Z180" s="0"/>
      <c r="AA180" s="0"/>
      <c r="AB180" s="0"/>
    </row>
    <row r="181" customFormat="false" ht="27.35" hidden="false" customHeight="true" outlineLevel="0" collapsed="false">
      <c r="D181" s="43"/>
      <c r="E181" s="0"/>
      <c r="F181" s="0"/>
      <c r="G181" s="0"/>
      <c r="H181" s="0"/>
      <c r="I181" s="0"/>
      <c r="J181" s="0"/>
      <c r="K181" s="44"/>
      <c r="M181" s="30" t="n">
        <v>1970</v>
      </c>
      <c r="N181" s="5" t="n">
        <v>2000</v>
      </c>
      <c r="O181" s="11" t="n">
        <v>2045</v>
      </c>
      <c r="P181" s="11" t="n">
        <v>2055</v>
      </c>
      <c r="Q181" s="30" t="n">
        <v>2005</v>
      </c>
      <c r="R181" s="30" t="n">
        <v>2005</v>
      </c>
      <c r="S181" s="30" t="n">
        <v>2000</v>
      </c>
      <c r="T181" s="30" t="n">
        <v>1965</v>
      </c>
      <c r="U181" s="0"/>
      <c r="V181" s="36"/>
      <c r="W181" s="0"/>
      <c r="X181" s="0"/>
      <c r="Y181" s="0"/>
      <c r="Z181" s="0"/>
      <c r="AA181" s="0"/>
      <c r="AB181" s="0"/>
    </row>
    <row r="182" customFormat="false" ht="27.35" hidden="false" customHeight="true" outlineLevel="0" collapsed="false">
      <c r="D182" s="43"/>
      <c r="E182" s="0"/>
      <c r="F182" s="0"/>
      <c r="G182" s="0"/>
      <c r="H182" s="0"/>
      <c r="I182" s="0"/>
      <c r="J182" s="0"/>
      <c r="K182" s="44"/>
      <c r="M182" s="5" t="n">
        <v>1975</v>
      </c>
      <c r="N182" s="5" t="n">
        <v>2000</v>
      </c>
      <c r="O182" s="30" t="n">
        <v>2100</v>
      </c>
      <c r="P182" s="11" t="n">
        <v>2155</v>
      </c>
      <c r="Q182" s="11" t="n">
        <v>2160</v>
      </c>
      <c r="R182" s="11" t="n">
        <v>2140</v>
      </c>
      <c r="S182" s="30" t="n">
        <v>2000</v>
      </c>
      <c r="T182" s="5" t="n">
        <v>1970</v>
      </c>
      <c r="U182" s="0"/>
      <c r="V182" s="36"/>
      <c r="W182" s="0"/>
      <c r="X182" s="0"/>
      <c r="Y182" s="0"/>
      <c r="Z182" s="0"/>
      <c r="AA182" s="0"/>
      <c r="AB182" s="0"/>
    </row>
    <row r="183" customFormat="false" ht="27.35" hidden="false" customHeight="true" outlineLevel="0" collapsed="false">
      <c r="D183" s="43"/>
      <c r="E183" s="0"/>
      <c r="F183" s="0"/>
      <c r="G183" s="46" t="s">
        <v>69</v>
      </c>
      <c r="H183" s="0"/>
      <c r="I183" s="0"/>
      <c r="J183" s="0"/>
      <c r="K183" s="44"/>
      <c r="M183" s="5" t="n">
        <v>1985</v>
      </c>
      <c r="N183" s="5" t="n">
        <v>2005</v>
      </c>
      <c r="O183" s="30" t="n">
        <v>2105</v>
      </c>
      <c r="P183" s="73" t="n">
        <v>2200</v>
      </c>
      <c r="Q183" s="74" t="n">
        <v>2210</v>
      </c>
      <c r="R183" s="11" t="n">
        <v>2130</v>
      </c>
      <c r="S183" s="5" t="n">
        <v>2000</v>
      </c>
      <c r="T183" s="5" t="n">
        <v>1975</v>
      </c>
      <c r="U183" s="0"/>
      <c r="V183" s="36"/>
      <c r="W183" s="0"/>
      <c r="X183" s="0"/>
      <c r="Y183" s="0"/>
      <c r="Z183" s="0"/>
      <c r="AA183" s="0"/>
      <c r="AB183" s="0"/>
    </row>
    <row r="184" customFormat="false" ht="27.35" hidden="false" customHeight="true" outlineLevel="0" collapsed="false">
      <c r="D184" s="43"/>
      <c r="E184" s="0"/>
      <c r="F184" s="0"/>
      <c r="G184" s="0"/>
      <c r="H184" s="0"/>
      <c r="I184" s="0"/>
      <c r="J184" s="0"/>
      <c r="K184" s="44"/>
      <c r="M184" s="5" t="n">
        <v>1990</v>
      </c>
      <c r="N184" s="5" t="n">
        <v>2010</v>
      </c>
      <c r="O184" s="30" t="n">
        <v>2110</v>
      </c>
      <c r="P184" s="11" t="n">
        <v>2150</v>
      </c>
      <c r="Q184" s="11" t="n">
        <v>2140</v>
      </c>
      <c r="R184" s="30" t="n">
        <v>2105</v>
      </c>
      <c r="S184" s="5" t="n">
        <v>2005</v>
      </c>
      <c r="T184" s="5" t="n">
        <v>1980</v>
      </c>
      <c r="U184" s="0"/>
      <c r="V184" s="36"/>
      <c r="W184" s="36"/>
      <c r="X184" s="0"/>
      <c r="Y184" s="0"/>
      <c r="Z184" s="0"/>
      <c r="AA184" s="0"/>
      <c r="AB184" s="0"/>
    </row>
    <row r="185" customFormat="false" ht="27.35" hidden="false" customHeight="true" outlineLevel="0" collapsed="false">
      <c r="D185" s="43"/>
      <c r="E185" s="0"/>
      <c r="F185" s="0"/>
      <c r="G185" s="0"/>
      <c r="H185" s="0"/>
      <c r="I185" s="0"/>
      <c r="J185" s="0"/>
      <c r="K185" s="44"/>
      <c r="M185" s="5" t="n">
        <v>1980</v>
      </c>
      <c r="N185" s="5" t="n">
        <v>2005</v>
      </c>
      <c r="O185" s="30" t="n">
        <v>2105</v>
      </c>
      <c r="P185" s="30" t="n">
        <v>2105</v>
      </c>
      <c r="Q185" s="30" t="n">
        <v>2110</v>
      </c>
      <c r="R185" s="30" t="n">
        <v>2100</v>
      </c>
      <c r="S185" s="5" t="n">
        <v>2000</v>
      </c>
      <c r="T185" s="5" t="n">
        <v>1980</v>
      </c>
      <c r="U185" s="0"/>
      <c r="V185" s="0"/>
      <c r="W185" s="0"/>
      <c r="X185" s="0"/>
      <c r="Y185" s="0"/>
      <c r="Z185" s="0"/>
      <c r="AA185" s="0"/>
      <c r="AB185" s="0"/>
    </row>
    <row r="186" customFormat="false" ht="27.35" hidden="false" customHeight="true" outlineLevel="0" collapsed="false">
      <c r="D186" s="43"/>
      <c r="E186" s="0"/>
      <c r="F186" s="0"/>
      <c r="G186" s="0"/>
      <c r="H186" s="0"/>
      <c r="I186" s="0"/>
      <c r="J186" s="0"/>
      <c r="K186" s="44"/>
      <c r="M186" s="5" t="n">
        <v>1970</v>
      </c>
      <c r="N186" s="5" t="n">
        <v>2000</v>
      </c>
      <c r="O186" s="5" t="n">
        <v>2000</v>
      </c>
      <c r="P186" s="30" t="n">
        <v>2020</v>
      </c>
      <c r="Q186" s="30" t="n">
        <v>2035</v>
      </c>
      <c r="R186" s="30" t="n">
        <v>2025</v>
      </c>
      <c r="S186" s="30" t="n">
        <v>2000</v>
      </c>
      <c r="T186" s="5" t="n">
        <v>1970</v>
      </c>
      <c r="U186" s="0"/>
      <c r="V186" s="0"/>
      <c r="W186" s="0"/>
      <c r="X186" s="0"/>
      <c r="Y186" s="0"/>
      <c r="Z186" s="0"/>
      <c r="AA186" s="0"/>
      <c r="AB186" s="0"/>
    </row>
    <row r="187" customFormat="false" ht="27.35" hidden="false" customHeight="true" outlineLevel="0" collapsed="false">
      <c r="D187" s="49"/>
      <c r="E187" s="50"/>
      <c r="F187" s="50"/>
      <c r="G187" s="50"/>
      <c r="H187" s="50"/>
      <c r="I187" s="50"/>
      <c r="J187" s="50"/>
      <c r="K187" s="51"/>
      <c r="M187" s="5" t="n">
        <v>1965</v>
      </c>
      <c r="N187" s="5" t="n">
        <v>1965</v>
      </c>
      <c r="O187" s="5" t="n">
        <v>1970</v>
      </c>
      <c r="P187" s="30" t="n">
        <v>1970</v>
      </c>
      <c r="Q187" s="30" t="n">
        <v>1975</v>
      </c>
      <c r="R187" s="5" t="n">
        <v>1960</v>
      </c>
      <c r="S187" s="5" t="n">
        <v>1950</v>
      </c>
      <c r="T187" s="5" t="n">
        <v>1960</v>
      </c>
      <c r="U187" s="0"/>
      <c r="V187" s="0"/>
      <c r="W187" s="0"/>
      <c r="X187" s="0"/>
      <c r="Y187" s="0"/>
      <c r="Z187" s="0"/>
      <c r="AA187" s="0"/>
      <c r="AB187" s="0"/>
    </row>
    <row r="188" customFormat="false" ht="27.35" hidden="false" customHeight="false" outlineLevel="0" collapsed="false">
      <c r="D188" s="0"/>
      <c r="E188" s="0"/>
      <c r="F188" s="0"/>
      <c r="G188" s="0"/>
      <c r="H188" s="0"/>
      <c r="I188" s="0"/>
      <c r="J188" s="0"/>
      <c r="K188" s="0"/>
      <c r="N188" s="0"/>
      <c r="O188" s="0"/>
      <c r="P188" s="0"/>
      <c r="Q188" s="0"/>
      <c r="R188" s="0"/>
      <c r="S188" s="0"/>
      <c r="T188" s="0"/>
      <c r="U188" s="0"/>
      <c r="V188" s="0"/>
      <c r="W188" s="0"/>
      <c r="X188" s="0"/>
      <c r="Y188" s="0"/>
      <c r="Z188" s="0"/>
      <c r="AA188" s="0"/>
      <c r="AB188" s="0"/>
    </row>
    <row r="189" customFormat="false" ht="27.35" hidden="false" customHeight="true" outlineLevel="0" collapsed="false">
      <c r="D189" s="32" t="s">
        <v>90</v>
      </c>
      <c r="E189" s="0"/>
      <c r="F189" s="0"/>
      <c r="G189" s="0"/>
      <c r="H189" s="0"/>
      <c r="I189" s="0"/>
      <c r="J189" s="0"/>
      <c r="K189" s="0"/>
      <c r="N189" s="0"/>
      <c r="O189" s="0"/>
      <c r="P189" s="0"/>
      <c r="Q189" s="0"/>
      <c r="R189" s="0"/>
      <c r="S189" s="0"/>
      <c r="T189" s="0"/>
      <c r="U189" s="68" t="s">
        <v>19</v>
      </c>
      <c r="V189" s="0"/>
      <c r="W189" s="0"/>
      <c r="X189" s="0"/>
      <c r="Y189" s="36" t="s">
        <v>88</v>
      </c>
      <c r="Z189" s="0"/>
      <c r="AA189" s="0"/>
      <c r="AB189" s="0"/>
    </row>
    <row r="190" customFormat="false" ht="27.35" hidden="false" customHeight="true" outlineLevel="0" collapsed="false">
      <c r="D190" s="62" t="s">
        <v>91</v>
      </c>
      <c r="E190" s="0"/>
      <c r="F190" s="0"/>
      <c r="G190" s="0"/>
      <c r="H190" s="0"/>
      <c r="I190" s="0"/>
      <c r="J190" s="0"/>
      <c r="K190" s="0"/>
      <c r="N190" s="0"/>
      <c r="O190" s="0"/>
      <c r="P190" s="0"/>
      <c r="Q190" s="0"/>
      <c r="R190" s="0"/>
      <c r="S190" s="0"/>
      <c r="T190" s="0"/>
      <c r="U190" s="0"/>
      <c r="V190" s="0"/>
      <c r="W190" s="0"/>
      <c r="X190" s="0"/>
      <c r="Y190" s="0"/>
      <c r="Z190" s="0"/>
      <c r="AA190" s="0"/>
      <c r="AB190" s="0"/>
    </row>
    <row r="191" customFormat="false" ht="27.35" hidden="false" customHeight="true" outlineLevel="0" collapsed="false">
      <c r="D191" s="0"/>
      <c r="E191" s="0"/>
      <c r="F191" s="0"/>
      <c r="G191" s="0"/>
      <c r="H191" s="0"/>
      <c r="I191" s="0"/>
      <c r="J191" s="0"/>
      <c r="K191" s="0"/>
      <c r="N191" s="0"/>
      <c r="O191" s="0"/>
      <c r="P191" s="0"/>
      <c r="Q191" s="0"/>
      <c r="R191" s="0"/>
      <c r="S191" s="0"/>
      <c r="T191" s="0"/>
      <c r="U191" s="0"/>
      <c r="V191" s="37"/>
      <c r="W191" s="36"/>
      <c r="X191" s="36"/>
      <c r="Y191" s="36"/>
      <c r="Z191" s="0"/>
      <c r="AA191" s="0"/>
      <c r="AB191" s="0"/>
    </row>
    <row r="192" customFormat="false" ht="27.35" hidden="false" customHeight="true" outlineLevel="0" collapsed="false">
      <c r="D192" s="39"/>
      <c r="E192" s="40"/>
      <c r="F192" s="40"/>
      <c r="G192" s="40"/>
      <c r="H192" s="40"/>
      <c r="I192" s="40"/>
      <c r="J192" s="40"/>
      <c r="K192" s="41"/>
      <c r="M192" s="30" t="n">
        <v>1970</v>
      </c>
      <c r="N192" s="30" t="n">
        <v>1975</v>
      </c>
      <c r="O192" s="69" t="n">
        <v>1880</v>
      </c>
      <c r="P192" s="11" t="n">
        <v>1995</v>
      </c>
      <c r="Q192" s="30" t="n">
        <v>1975</v>
      </c>
      <c r="R192" s="30" t="n">
        <v>1965</v>
      </c>
      <c r="S192" s="30" t="n">
        <v>1960</v>
      </c>
      <c r="T192" s="30" t="n">
        <v>1960</v>
      </c>
      <c r="U192" s="0"/>
      <c r="V192" s="36"/>
      <c r="W192" s="0"/>
      <c r="X192" s="0"/>
      <c r="Y192" s="0"/>
      <c r="Z192" s="0"/>
      <c r="AA192" s="0"/>
      <c r="AB192" s="0"/>
    </row>
    <row r="193" customFormat="false" ht="27.35" hidden="false" customHeight="true" outlineLevel="0" collapsed="false">
      <c r="D193" s="43"/>
      <c r="E193" s="0"/>
      <c r="F193" s="0"/>
      <c r="G193" s="0"/>
      <c r="H193" s="0"/>
      <c r="I193" s="0"/>
      <c r="J193" s="0"/>
      <c r="K193" s="44"/>
      <c r="M193" s="30" t="n">
        <v>1970</v>
      </c>
      <c r="N193" s="5" t="n">
        <v>2000</v>
      </c>
      <c r="O193" s="11" t="n">
        <v>2045</v>
      </c>
      <c r="P193" s="11" t="n">
        <v>2055</v>
      </c>
      <c r="Q193" s="30" t="n">
        <v>2005</v>
      </c>
      <c r="R193" s="30" t="n">
        <v>2005</v>
      </c>
      <c r="S193" s="30" t="n">
        <v>2000</v>
      </c>
      <c r="T193" s="30" t="n">
        <v>1965</v>
      </c>
      <c r="U193" s="0"/>
      <c r="V193" s="36"/>
      <c r="W193" s="0"/>
      <c r="X193" s="0"/>
      <c r="Y193" s="0"/>
      <c r="Z193" s="0"/>
      <c r="AA193" s="0"/>
      <c r="AB193" s="0"/>
    </row>
    <row r="194" customFormat="false" ht="27.35" hidden="false" customHeight="true" outlineLevel="0" collapsed="false">
      <c r="D194" s="43"/>
      <c r="E194" s="0"/>
      <c r="F194" s="0"/>
      <c r="G194" s="0"/>
      <c r="H194" s="0"/>
      <c r="I194" s="0"/>
      <c r="J194" s="0"/>
      <c r="K194" s="44"/>
      <c r="M194" s="5" t="n">
        <v>1975</v>
      </c>
      <c r="N194" s="5" t="n">
        <v>2000</v>
      </c>
      <c r="O194" s="30" t="n">
        <v>2100</v>
      </c>
      <c r="P194" s="11" t="n">
        <v>2155</v>
      </c>
      <c r="Q194" s="11" t="n">
        <v>2160</v>
      </c>
      <c r="R194" s="11" t="n">
        <v>2140</v>
      </c>
      <c r="S194" s="30" t="n">
        <v>2000</v>
      </c>
      <c r="T194" s="5" t="n">
        <v>1970</v>
      </c>
      <c r="U194" s="0"/>
      <c r="V194" s="36"/>
      <c r="W194" s="0"/>
      <c r="X194" s="0"/>
      <c r="Y194" s="0"/>
      <c r="Z194" s="0"/>
      <c r="AA194" s="0"/>
      <c r="AB194" s="0"/>
    </row>
    <row r="195" customFormat="false" ht="27.35" hidden="false" customHeight="true" outlineLevel="0" collapsed="false">
      <c r="D195" s="43"/>
      <c r="E195" s="0"/>
      <c r="F195" s="0"/>
      <c r="G195" s="46" t="s">
        <v>69</v>
      </c>
      <c r="H195" s="0"/>
      <c r="I195" s="0"/>
      <c r="J195" s="0"/>
      <c r="K195" s="44"/>
      <c r="M195" s="5" t="n">
        <v>1985</v>
      </c>
      <c r="N195" s="5" t="n">
        <v>2005</v>
      </c>
      <c r="O195" s="30" t="n">
        <v>2105</v>
      </c>
      <c r="P195" s="76" t="n">
        <v>2300</v>
      </c>
      <c r="Q195" s="77" t="n">
        <v>2210</v>
      </c>
      <c r="R195" s="11" t="n">
        <v>2130</v>
      </c>
      <c r="S195" s="5" t="n">
        <v>2000</v>
      </c>
      <c r="T195" s="5" t="n">
        <v>1975</v>
      </c>
      <c r="U195" s="0"/>
      <c r="V195" s="36"/>
      <c r="W195" s="0"/>
      <c r="X195" s="0"/>
      <c r="Y195" s="0"/>
      <c r="Z195" s="0"/>
      <c r="AA195" s="0"/>
      <c r="AB195" s="0"/>
    </row>
    <row r="196" customFormat="false" ht="27.35" hidden="false" customHeight="true" outlineLevel="0" collapsed="false">
      <c r="D196" s="43"/>
      <c r="E196" s="0"/>
      <c r="F196" s="0"/>
      <c r="G196" s="0"/>
      <c r="H196" s="0"/>
      <c r="I196" s="0"/>
      <c r="J196" s="0"/>
      <c r="K196" s="44"/>
      <c r="M196" s="5" t="n">
        <v>1990</v>
      </c>
      <c r="N196" s="5" t="n">
        <v>2010</v>
      </c>
      <c r="O196" s="30" t="n">
        <v>2110</v>
      </c>
      <c r="P196" s="11" t="n">
        <v>2150</v>
      </c>
      <c r="Q196" s="11" t="n">
        <v>2140</v>
      </c>
      <c r="R196" s="30" t="n">
        <v>2105</v>
      </c>
      <c r="S196" s="5" t="n">
        <v>2005</v>
      </c>
      <c r="T196" s="5" t="n">
        <v>1980</v>
      </c>
      <c r="U196" s="0"/>
      <c r="V196" s="36"/>
      <c r="W196" s="36"/>
      <c r="X196" s="0"/>
      <c r="Y196" s="0"/>
      <c r="Z196" s="0"/>
      <c r="AA196" s="0"/>
      <c r="AB196" s="0"/>
    </row>
    <row r="197" customFormat="false" ht="27.35" hidden="false" customHeight="true" outlineLevel="0" collapsed="false">
      <c r="D197" s="43"/>
      <c r="E197" s="0"/>
      <c r="F197" s="0"/>
      <c r="G197" s="0"/>
      <c r="H197" s="0"/>
      <c r="I197" s="0"/>
      <c r="J197" s="0"/>
      <c r="K197" s="44"/>
      <c r="M197" s="5" t="n">
        <v>1980</v>
      </c>
      <c r="N197" s="5" t="n">
        <v>2005</v>
      </c>
      <c r="O197" s="30" t="n">
        <v>2105</v>
      </c>
      <c r="P197" s="30" t="n">
        <v>2105</v>
      </c>
      <c r="Q197" s="30" t="n">
        <v>2110</v>
      </c>
      <c r="R197" s="30" t="n">
        <v>2100</v>
      </c>
      <c r="S197" s="5" t="n">
        <v>2000</v>
      </c>
      <c r="T197" s="5" t="n">
        <v>1980</v>
      </c>
      <c r="U197" s="0"/>
      <c r="V197" s="0"/>
      <c r="W197" s="0"/>
      <c r="X197" s="0"/>
      <c r="Y197" s="0"/>
      <c r="Z197" s="0"/>
      <c r="AA197" s="0"/>
      <c r="AB197" s="0"/>
    </row>
    <row r="198" customFormat="false" ht="27.35" hidden="false" customHeight="true" outlineLevel="0" collapsed="false">
      <c r="D198" s="43"/>
      <c r="E198" s="0"/>
      <c r="F198" s="0"/>
      <c r="G198" s="0"/>
      <c r="H198" s="0"/>
      <c r="I198" s="0"/>
      <c r="J198" s="0"/>
      <c r="K198" s="44"/>
      <c r="M198" s="5" t="n">
        <v>1970</v>
      </c>
      <c r="N198" s="5" t="n">
        <v>2000</v>
      </c>
      <c r="O198" s="5" t="n">
        <v>2000</v>
      </c>
      <c r="P198" s="30" t="n">
        <v>2020</v>
      </c>
      <c r="Q198" s="30" t="n">
        <v>2035</v>
      </c>
      <c r="R198" s="30" t="n">
        <v>2025</v>
      </c>
      <c r="S198" s="30" t="n">
        <v>2000</v>
      </c>
      <c r="T198" s="5" t="n">
        <v>1970</v>
      </c>
      <c r="U198" s="0"/>
      <c r="V198" s="0"/>
      <c r="W198" s="0"/>
      <c r="X198" s="0"/>
      <c r="Y198" s="0"/>
      <c r="Z198" s="0"/>
      <c r="AA198" s="0"/>
      <c r="AB198" s="0"/>
    </row>
    <row r="199" customFormat="false" ht="27.35" hidden="false" customHeight="true" outlineLevel="0" collapsed="false">
      <c r="D199" s="49"/>
      <c r="E199" s="50"/>
      <c r="F199" s="50"/>
      <c r="G199" s="50"/>
      <c r="H199" s="50"/>
      <c r="I199" s="50"/>
      <c r="J199" s="50"/>
      <c r="K199" s="51"/>
      <c r="M199" s="5" t="n">
        <v>1965</v>
      </c>
      <c r="N199" s="5" t="n">
        <v>1965</v>
      </c>
      <c r="O199" s="5" t="n">
        <v>1970</v>
      </c>
      <c r="P199" s="30" t="n">
        <v>1970</v>
      </c>
      <c r="Q199" s="30" t="n">
        <v>1975</v>
      </c>
      <c r="R199" s="5" t="n">
        <v>1960</v>
      </c>
      <c r="S199" s="5" t="n">
        <v>1950</v>
      </c>
      <c r="T199" s="5" t="n">
        <v>1960</v>
      </c>
      <c r="U199" s="0"/>
      <c r="V199" s="0"/>
      <c r="W199" s="0"/>
      <c r="X199" s="0"/>
      <c r="Y199" s="0"/>
      <c r="Z199" s="0"/>
      <c r="AA199" s="0"/>
      <c r="AB199" s="0"/>
    </row>
    <row r="200" customFormat="false" ht="27.35" hidden="false" customHeight="false" outlineLevel="0" collapsed="false">
      <c r="D200" s="0"/>
      <c r="E200" s="0"/>
      <c r="F200" s="0"/>
      <c r="G200" s="0"/>
      <c r="H200" s="0"/>
      <c r="I200" s="0"/>
      <c r="J200" s="0"/>
      <c r="K200" s="0"/>
      <c r="N200" s="0"/>
      <c r="O200" s="0"/>
      <c r="P200" s="0"/>
      <c r="Q200" s="0"/>
      <c r="R200" s="0"/>
      <c r="S200" s="0"/>
      <c r="T200" s="0"/>
      <c r="U200" s="0"/>
      <c r="V200" s="0"/>
      <c r="W200" s="0"/>
      <c r="X200" s="0"/>
      <c r="Y200" s="0"/>
      <c r="Z200" s="0"/>
      <c r="AA200" s="0"/>
      <c r="AB200" s="0"/>
    </row>
    <row r="201" customFormat="false" ht="27.35" hidden="false" customHeight="true" outlineLevel="0" collapsed="false">
      <c r="D201" s="32" t="s">
        <v>92</v>
      </c>
      <c r="E201" s="0"/>
      <c r="F201" s="0"/>
      <c r="G201" s="0"/>
      <c r="H201" s="0"/>
      <c r="I201" s="0"/>
      <c r="J201" s="0"/>
      <c r="K201" s="0"/>
      <c r="N201" s="0"/>
      <c r="O201" s="0"/>
      <c r="P201" s="0"/>
      <c r="Q201" s="0"/>
      <c r="R201" s="0"/>
      <c r="S201" s="0"/>
      <c r="T201" s="0"/>
      <c r="U201" s="68" t="s">
        <v>19</v>
      </c>
      <c r="V201" s="0"/>
      <c r="W201" s="0"/>
      <c r="X201" s="0"/>
      <c r="Y201" s="0"/>
      <c r="Z201" s="0"/>
      <c r="AA201" s="0"/>
      <c r="AB201" s="0"/>
    </row>
    <row r="202" customFormat="false" ht="38.6" hidden="false" customHeight="true" outlineLevel="0" collapsed="false">
      <c r="D202" s="62" t="s">
        <v>93</v>
      </c>
      <c r="E202" s="0"/>
      <c r="F202" s="0"/>
      <c r="G202" s="0"/>
      <c r="H202" s="0"/>
      <c r="I202" s="0"/>
      <c r="J202" s="0"/>
      <c r="K202" s="0"/>
      <c r="N202" s="0"/>
      <c r="O202" s="0"/>
      <c r="P202" s="0"/>
      <c r="Q202" s="0"/>
      <c r="R202" s="0"/>
      <c r="S202" s="0"/>
      <c r="T202" s="0"/>
      <c r="U202" s="33" t="s">
        <v>77</v>
      </c>
      <c r="V202" s="0"/>
      <c r="W202" s="0"/>
      <c r="X202" s="0"/>
      <c r="Y202" s="0"/>
      <c r="Z202" s="0"/>
      <c r="AA202" s="0"/>
      <c r="AB202" s="0"/>
    </row>
    <row r="203" customFormat="false" ht="36.85" hidden="false" customHeight="true" outlineLevel="0" collapsed="false">
      <c r="D203" s="62"/>
      <c r="E203" s="0"/>
      <c r="F203" s="0"/>
      <c r="G203" s="0"/>
      <c r="H203" s="0"/>
      <c r="I203" s="0"/>
      <c r="J203" s="0"/>
      <c r="K203" s="0"/>
      <c r="N203" s="0"/>
      <c r="O203" s="0"/>
      <c r="P203" s="0"/>
      <c r="Q203" s="0"/>
      <c r="R203" s="0"/>
      <c r="S203" s="0"/>
      <c r="T203" s="0"/>
      <c r="U203" s="35" t="s">
        <v>94</v>
      </c>
      <c r="V203" s="0"/>
      <c r="W203" s="0"/>
      <c r="X203" s="0"/>
      <c r="Y203" s="0"/>
      <c r="Z203" s="0"/>
      <c r="AA203" s="0"/>
      <c r="AB203" s="0"/>
    </row>
    <row r="204" customFormat="false" ht="27.35" hidden="false" customHeight="true" outlineLevel="0" collapsed="false">
      <c r="D204" s="0"/>
      <c r="E204" s="0"/>
      <c r="F204" s="0"/>
      <c r="G204" s="0"/>
      <c r="H204" s="0"/>
      <c r="I204" s="0"/>
      <c r="J204" s="0"/>
      <c r="K204" s="0"/>
      <c r="N204" s="0"/>
      <c r="O204" s="0"/>
      <c r="P204" s="0"/>
      <c r="Q204" s="0"/>
      <c r="R204" s="0"/>
      <c r="S204" s="0"/>
      <c r="T204" s="0"/>
      <c r="U204" s="33" t="s">
        <v>74</v>
      </c>
      <c r="V204" s="37"/>
      <c r="W204" s="36"/>
      <c r="X204" s="36"/>
      <c r="Y204" s="36"/>
      <c r="Z204" s="36" t="s">
        <v>20</v>
      </c>
      <c r="AA204" s="36" t="s">
        <v>21</v>
      </c>
      <c r="AB204" s="0"/>
    </row>
    <row r="205" customFormat="false" ht="27.35" hidden="false" customHeight="true" outlineLevel="0" collapsed="false">
      <c r="D205" s="39"/>
      <c r="E205" s="40"/>
      <c r="F205" s="40"/>
      <c r="G205" s="40"/>
      <c r="H205" s="40"/>
      <c r="I205" s="40"/>
      <c r="J205" s="40"/>
      <c r="K205" s="41"/>
      <c r="M205" s="30" t="n">
        <v>1970</v>
      </c>
      <c r="N205" s="30" t="n">
        <v>1975</v>
      </c>
      <c r="O205" s="71" t="n">
        <v>1900</v>
      </c>
      <c r="P205" s="11" t="n">
        <v>1995</v>
      </c>
      <c r="Q205" s="30" t="n">
        <v>1975</v>
      </c>
      <c r="R205" s="30" t="n">
        <v>1965</v>
      </c>
      <c r="S205" s="30" t="n">
        <v>1960</v>
      </c>
      <c r="T205" s="30" t="n">
        <v>1960</v>
      </c>
      <c r="U205" s="0"/>
      <c r="V205" s="36"/>
      <c r="W205" s="36" t="s">
        <v>22</v>
      </c>
      <c r="X205" s="36" t="s">
        <v>66</v>
      </c>
      <c r="Y205" s="36"/>
      <c r="Z205" s="36"/>
      <c r="AA205" s="42"/>
      <c r="AB205" s="0"/>
    </row>
    <row r="206" customFormat="false" ht="27.35" hidden="false" customHeight="true" outlineLevel="0" collapsed="false">
      <c r="D206" s="43"/>
      <c r="E206" s="0"/>
      <c r="F206" s="0"/>
      <c r="G206" s="0"/>
      <c r="H206" s="0"/>
      <c r="I206" s="0"/>
      <c r="J206" s="0"/>
      <c r="K206" s="44"/>
      <c r="M206" s="30" t="n">
        <v>1970</v>
      </c>
      <c r="N206" s="5" t="n">
        <v>2000</v>
      </c>
      <c r="O206" s="11" t="n">
        <v>2045</v>
      </c>
      <c r="P206" s="11" t="n">
        <v>2055</v>
      </c>
      <c r="Q206" s="30" t="n">
        <v>2005</v>
      </c>
      <c r="R206" s="30" t="n">
        <v>2005</v>
      </c>
      <c r="S206" s="30" t="n">
        <v>2000</v>
      </c>
      <c r="T206" s="30" t="n">
        <v>1965</v>
      </c>
      <c r="U206" s="0"/>
      <c r="V206" s="36"/>
      <c r="W206" s="36"/>
      <c r="X206" s="45" t="s">
        <v>24</v>
      </c>
      <c r="Y206" s="45" t="n">
        <v>0</v>
      </c>
      <c r="Z206" s="45"/>
      <c r="AA206" s="54" t="n">
        <f aca="false">SUM(AA207:AA208)</f>
        <v>0</v>
      </c>
      <c r="AB206" s="0"/>
    </row>
    <row r="207" customFormat="false" ht="27.35" hidden="false" customHeight="true" outlineLevel="0" collapsed="false">
      <c r="D207" s="43"/>
      <c r="E207" s="0"/>
      <c r="F207" s="0"/>
      <c r="G207" s="0"/>
      <c r="H207" s="0"/>
      <c r="I207" s="0"/>
      <c r="J207" s="0"/>
      <c r="K207" s="44"/>
      <c r="M207" s="5" t="n">
        <v>1975</v>
      </c>
      <c r="N207" s="5" t="n">
        <v>2000</v>
      </c>
      <c r="O207" s="30" t="n">
        <v>2100</v>
      </c>
      <c r="P207" s="11" t="n">
        <v>2155</v>
      </c>
      <c r="Q207" s="11" t="n">
        <v>2160</v>
      </c>
      <c r="R207" s="11" t="n">
        <v>2140</v>
      </c>
      <c r="S207" s="30" t="n">
        <v>2000</v>
      </c>
      <c r="T207" s="5" t="n">
        <v>1970</v>
      </c>
      <c r="U207" s="0"/>
      <c r="V207" s="36"/>
      <c r="W207" s="36"/>
      <c r="X207" s="0"/>
      <c r="Y207" s="36" t="s">
        <v>28</v>
      </c>
      <c r="Z207" s="36" t="s">
        <v>26</v>
      </c>
      <c r="AA207" s="54" t="n">
        <v>0</v>
      </c>
      <c r="AB207" s="0"/>
    </row>
    <row r="208" customFormat="false" ht="27.35" hidden="false" customHeight="true" outlineLevel="0" collapsed="false">
      <c r="D208" s="43"/>
      <c r="E208" s="0"/>
      <c r="F208" s="0"/>
      <c r="G208" s="46" t="s">
        <v>69</v>
      </c>
      <c r="H208" s="0"/>
      <c r="I208" s="0"/>
      <c r="J208" s="0"/>
      <c r="K208" s="44"/>
      <c r="M208" s="5" t="n">
        <v>1985</v>
      </c>
      <c r="N208" s="5" t="n">
        <v>2005</v>
      </c>
      <c r="O208" s="30" t="n">
        <v>2105</v>
      </c>
      <c r="P208" s="73" t="n">
        <v>2200</v>
      </c>
      <c r="Q208" s="74" t="n">
        <v>2210</v>
      </c>
      <c r="R208" s="11" t="n">
        <v>2130</v>
      </c>
      <c r="S208" s="5" t="n">
        <v>2000</v>
      </c>
      <c r="T208" s="5" t="n">
        <v>1975</v>
      </c>
      <c r="U208" s="0"/>
      <c r="V208" s="36"/>
      <c r="W208" s="36"/>
      <c r="X208" s="0"/>
      <c r="Y208" s="36" t="s">
        <v>30</v>
      </c>
      <c r="Z208" s="36" t="s">
        <v>26</v>
      </c>
      <c r="AA208" s="54" t="n">
        <v>0</v>
      </c>
      <c r="AB208" s="0"/>
    </row>
    <row r="209" customFormat="false" ht="27.35" hidden="false" customHeight="true" outlineLevel="0" collapsed="false">
      <c r="D209" s="43"/>
      <c r="E209" s="0"/>
      <c r="F209" s="0"/>
      <c r="G209" s="0"/>
      <c r="H209" s="0"/>
      <c r="I209" s="0"/>
      <c r="J209" s="0"/>
      <c r="K209" s="44"/>
      <c r="M209" s="5" t="n">
        <v>1990</v>
      </c>
      <c r="N209" s="5" t="n">
        <v>2010</v>
      </c>
      <c r="O209" s="30" t="n">
        <v>2110</v>
      </c>
      <c r="P209" s="11" t="n">
        <v>2150</v>
      </c>
      <c r="Q209" s="11" t="n">
        <v>2140</v>
      </c>
      <c r="R209" s="30" t="n">
        <v>2105</v>
      </c>
      <c r="S209" s="5" t="n">
        <v>2005</v>
      </c>
      <c r="T209" s="5" t="n">
        <v>1980</v>
      </c>
      <c r="U209" s="0"/>
      <c r="V209" s="0"/>
      <c r="W209" s="0"/>
      <c r="X209" s="45" t="s">
        <v>24</v>
      </c>
      <c r="Y209" s="45" t="n">
        <v>1</v>
      </c>
      <c r="Z209" s="45"/>
      <c r="AA209" s="54" t="n">
        <f aca="false">SUM(AA210:AA212)</f>
        <v>0.4375</v>
      </c>
      <c r="AB209" s="0"/>
    </row>
    <row r="210" customFormat="false" ht="27.35" hidden="false" customHeight="true" outlineLevel="0" collapsed="false">
      <c r="D210" s="43"/>
      <c r="E210" s="0"/>
      <c r="F210" s="0"/>
      <c r="G210" s="0"/>
      <c r="H210" s="0"/>
      <c r="I210" s="0"/>
      <c r="J210" s="0"/>
      <c r="K210" s="44"/>
      <c r="M210" s="5" t="n">
        <v>1980</v>
      </c>
      <c r="N210" s="5" t="n">
        <v>2005</v>
      </c>
      <c r="O210" s="30" t="n">
        <v>2105</v>
      </c>
      <c r="P210" s="30" t="n">
        <v>2105</v>
      </c>
      <c r="Q210" s="30" t="n">
        <v>2110</v>
      </c>
      <c r="R210" s="30" t="n">
        <v>2100</v>
      </c>
      <c r="S210" s="5" t="n">
        <v>2000</v>
      </c>
      <c r="T210" s="5" t="n">
        <v>1980</v>
      </c>
      <c r="U210" s="0"/>
      <c r="V210" s="0"/>
      <c r="W210" s="0"/>
      <c r="X210" s="36"/>
      <c r="Y210" s="36" t="s">
        <v>25</v>
      </c>
      <c r="Z210" s="36" t="s">
        <v>61</v>
      </c>
      <c r="AA210" s="54" t="n">
        <f aca="false">16/64</f>
        <v>0.25</v>
      </c>
      <c r="AB210" s="0"/>
    </row>
    <row r="211" customFormat="false" ht="27.35" hidden="false" customHeight="true" outlineLevel="0" collapsed="false">
      <c r="D211" s="43"/>
      <c r="E211" s="0"/>
      <c r="F211" s="0"/>
      <c r="G211" s="0"/>
      <c r="H211" s="0"/>
      <c r="I211" s="0"/>
      <c r="J211" s="0"/>
      <c r="K211" s="44"/>
      <c r="M211" s="5" t="n">
        <v>1970</v>
      </c>
      <c r="N211" s="5" t="n">
        <v>2000</v>
      </c>
      <c r="O211" s="5" t="n">
        <v>2000</v>
      </c>
      <c r="P211" s="30" t="n">
        <v>2020</v>
      </c>
      <c r="Q211" s="30" t="n">
        <v>2035</v>
      </c>
      <c r="R211" s="30" t="n">
        <v>2025</v>
      </c>
      <c r="S211" s="30" t="n">
        <v>2000</v>
      </c>
      <c r="T211" s="5" t="n">
        <v>1970</v>
      </c>
      <c r="U211" s="0"/>
      <c r="V211" s="0"/>
      <c r="W211" s="0"/>
      <c r="X211" s="36"/>
      <c r="Y211" s="36" t="s">
        <v>28</v>
      </c>
      <c r="Z211" s="36" t="s">
        <v>31</v>
      </c>
      <c r="AA211" s="54" t="n">
        <f aca="false">10/64</f>
        <v>0.15625</v>
      </c>
      <c r="AB211" s="0"/>
    </row>
    <row r="212" customFormat="false" ht="27.35" hidden="false" customHeight="true" outlineLevel="0" collapsed="false">
      <c r="D212" s="49"/>
      <c r="E212" s="50"/>
      <c r="F212" s="50"/>
      <c r="G212" s="50"/>
      <c r="H212" s="50"/>
      <c r="I212" s="50"/>
      <c r="J212" s="50"/>
      <c r="K212" s="51"/>
      <c r="M212" s="5" t="n">
        <v>1965</v>
      </c>
      <c r="N212" s="5" t="n">
        <v>1965</v>
      </c>
      <c r="O212" s="5" t="n">
        <v>1970</v>
      </c>
      <c r="P212" s="30" t="n">
        <v>1970</v>
      </c>
      <c r="Q212" s="30" t="n">
        <v>1975</v>
      </c>
      <c r="R212" s="5" t="n">
        <v>1960</v>
      </c>
      <c r="S212" s="5" t="n">
        <v>1950</v>
      </c>
      <c r="T212" s="5" t="n">
        <v>1960</v>
      </c>
      <c r="U212" s="0"/>
      <c r="V212" s="0"/>
      <c r="W212" s="0"/>
      <c r="X212" s="36"/>
      <c r="Y212" s="36" t="s">
        <v>30</v>
      </c>
      <c r="Z212" s="36" t="s">
        <v>29</v>
      </c>
      <c r="AA212" s="54" t="n">
        <f aca="false">2/64</f>
        <v>0.03125</v>
      </c>
      <c r="AB212" s="0"/>
    </row>
    <row r="213" customFormat="false" ht="27.35" hidden="false" customHeight="false" outlineLevel="0" collapsed="false">
      <c r="D213" s="0"/>
      <c r="E213" s="0"/>
      <c r="F213" s="0"/>
      <c r="G213" s="0"/>
      <c r="H213" s="0"/>
      <c r="I213" s="0"/>
      <c r="J213" s="0"/>
      <c r="K213" s="0"/>
      <c r="N213" s="0"/>
      <c r="O213" s="0"/>
      <c r="P213" s="0"/>
      <c r="Q213" s="0"/>
      <c r="R213" s="0"/>
      <c r="S213" s="0"/>
      <c r="T213" s="0"/>
      <c r="U213" s="0"/>
      <c r="V213" s="0"/>
      <c r="W213" s="0"/>
      <c r="X213" s="0"/>
      <c r="Y213" s="0"/>
      <c r="Z213" s="0"/>
      <c r="AA213" s="0"/>
      <c r="AB213" s="0"/>
    </row>
    <row r="214" customFormat="false" ht="27.35" hidden="false" customHeight="true" outlineLevel="0" collapsed="false">
      <c r="D214" s="32" t="s">
        <v>95</v>
      </c>
      <c r="E214" s="0"/>
      <c r="F214" s="0"/>
      <c r="G214" s="0"/>
      <c r="H214" s="0"/>
      <c r="I214" s="0"/>
      <c r="J214" s="0"/>
      <c r="K214" s="0"/>
      <c r="N214" s="0"/>
      <c r="O214" s="0"/>
      <c r="P214" s="0"/>
      <c r="Q214" s="0"/>
      <c r="R214" s="0"/>
      <c r="S214" s="78"/>
      <c r="T214" s="0"/>
      <c r="U214" s="68" t="s">
        <v>19</v>
      </c>
      <c r="V214" s="0"/>
      <c r="W214" s="0"/>
      <c r="X214" s="0"/>
      <c r="Y214" s="0"/>
      <c r="Z214" s="0"/>
      <c r="AA214" s="0"/>
      <c r="AB214" s="0"/>
    </row>
    <row r="215" customFormat="false" ht="35.1" hidden="false" customHeight="true" outlineLevel="0" collapsed="false">
      <c r="D215" s="62" t="s">
        <v>96</v>
      </c>
      <c r="E215" s="0"/>
      <c r="F215" s="0"/>
      <c r="G215" s="0"/>
      <c r="H215" s="0"/>
      <c r="I215" s="0"/>
      <c r="J215" s="0"/>
      <c r="K215" s="0"/>
      <c r="N215" s="0"/>
      <c r="O215" s="0"/>
      <c r="P215" s="0"/>
      <c r="Q215" s="0"/>
      <c r="R215" s="0"/>
      <c r="S215" s="0"/>
      <c r="T215" s="0"/>
      <c r="U215" s="33" t="s">
        <v>97</v>
      </c>
      <c r="V215" s="0"/>
      <c r="W215" s="0"/>
      <c r="X215" s="0"/>
      <c r="Y215" s="0"/>
      <c r="Z215" s="0"/>
      <c r="AA215" s="0"/>
      <c r="AB215" s="0"/>
      <c r="AC215" s="0"/>
    </row>
    <row r="216" customFormat="false" ht="28.95" hidden="false" customHeight="true" outlineLevel="0" collapsed="false">
      <c r="D216" s="0"/>
      <c r="E216" s="0"/>
      <c r="F216" s="0"/>
      <c r="G216" s="0"/>
      <c r="H216" s="0"/>
      <c r="I216" s="0"/>
      <c r="J216" s="0"/>
      <c r="K216" s="0"/>
      <c r="N216" s="0"/>
      <c r="O216" s="0"/>
      <c r="P216" s="0"/>
      <c r="Q216" s="0"/>
      <c r="R216" s="0"/>
      <c r="S216" s="0"/>
      <c r="T216" s="0"/>
      <c r="U216" s="35" t="s">
        <v>98</v>
      </c>
      <c r="V216" s="0"/>
      <c r="W216" s="0"/>
      <c r="X216" s="0"/>
      <c r="Y216" s="0"/>
      <c r="Z216" s="0"/>
      <c r="AA216" s="0"/>
      <c r="AB216" s="0"/>
      <c r="AC216" s="0"/>
    </row>
    <row r="217" customFormat="false" ht="27.35" hidden="false" customHeight="true" outlineLevel="0" collapsed="false">
      <c r="D217" s="0"/>
      <c r="E217" s="0"/>
      <c r="F217" s="0"/>
      <c r="G217" s="0"/>
      <c r="H217" s="0"/>
      <c r="I217" s="0"/>
      <c r="J217" s="0"/>
      <c r="K217" s="0"/>
      <c r="N217" s="0"/>
      <c r="O217" s="0"/>
      <c r="P217" s="0"/>
      <c r="Q217" s="0"/>
      <c r="R217" s="0"/>
      <c r="S217" s="0"/>
      <c r="T217" s="0"/>
      <c r="U217" s="33" t="s">
        <v>74</v>
      </c>
      <c r="V217" s="37"/>
      <c r="W217" s="36"/>
      <c r="X217" s="36"/>
      <c r="Y217" s="36"/>
      <c r="Z217" s="36" t="s">
        <v>20</v>
      </c>
      <c r="AA217" s="36" t="s">
        <v>21</v>
      </c>
      <c r="AB217" s="0"/>
    </row>
    <row r="218" customFormat="false" ht="27.35" hidden="false" customHeight="true" outlineLevel="0" collapsed="false">
      <c r="D218" s="39"/>
      <c r="E218" s="40"/>
      <c r="F218" s="40"/>
      <c r="G218" s="40"/>
      <c r="H218" s="40"/>
      <c r="I218" s="40"/>
      <c r="J218" s="40"/>
      <c r="K218" s="41"/>
      <c r="M218" s="30" t="n">
        <v>1970</v>
      </c>
      <c r="N218" s="30" t="n">
        <v>1975</v>
      </c>
      <c r="O218" s="79" t="n">
        <v>1900</v>
      </c>
      <c r="P218" s="11" t="n">
        <v>1995</v>
      </c>
      <c r="Q218" s="30" t="n">
        <v>1975</v>
      </c>
      <c r="R218" s="30" t="n">
        <v>1965</v>
      </c>
      <c r="S218" s="30" t="n">
        <v>1960</v>
      </c>
      <c r="T218" s="30" t="n">
        <v>1960</v>
      </c>
      <c r="U218" s="0"/>
      <c r="V218" s="36"/>
      <c r="W218" s="36" t="s">
        <v>22</v>
      </c>
      <c r="X218" s="36" t="s">
        <v>66</v>
      </c>
      <c r="Y218" s="36"/>
      <c r="Z218" s="36"/>
      <c r="AA218" s="42"/>
      <c r="AB218" s="0"/>
    </row>
    <row r="219" customFormat="false" ht="27.35" hidden="false" customHeight="true" outlineLevel="0" collapsed="false">
      <c r="D219" s="43"/>
      <c r="E219" s="0"/>
      <c r="F219" s="0"/>
      <c r="G219" s="0"/>
      <c r="H219" s="0"/>
      <c r="I219" s="0"/>
      <c r="J219" s="0"/>
      <c r="K219" s="44"/>
      <c r="M219" s="30" t="n">
        <v>1970</v>
      </c>
      <c r="N219" s="5" t="n">
        <v>2000</v>
      </c>
      <c r="O219" s="11" t="n">
        <v>2045</v>
      </c>
      <c r="P219" s="11" t="n">
        <v>2055</v>
      </c>
      <c r="Q219" s="30" t="n">
        <v>2005</v>
      </c>
      <c r="R219" s="30" t="n">
        <v>2005</v>
      </c>
      <c r="S219" s="30" t="n">
        <v>2000</v>
      </c>
      <c r="T219" s="30" t="n">
        <v>1965</v>
      </c>
      <c r="U219" s="0"/>
      <c r="V219" s="36"/>
      <c r="W219" s="0"/>
      <c r="X219" s="45" t="s">
        <v>24</v>
      </c>
      <c r="Y219" s="45" t="n">
        <v>4</v>
      </c>
      <c r="Z219" s="45"/>
      <c r="AA219" s="54" t="n">
        <v>0</v>
      </c>
      <c r="AB219" s="0"/>
    </row>
    <row r="220" customFormat="false" ht="27.35" hidden="false" customHeight="true" outlineLevel="0" collapsed="false">
      <c r="D220" s="43"/>
      <c r="E220" s="0"/>
      <c r="F220" s="0"/>
      <c r="G220" s="0"/>
      <c r="H220" s="0"/>
      <c r="I220" s="0"/>
      <c r="J220" s="0"/>
      <c r="K220" s="44"/>
      <c r="M220" s="5" t="n">
        <v>1975</v>
      </c>
      <c r="N220" s="5" t="n">
        <v>2000</v>
      </c>
      <c r="O220" s="30" t="n">
        <v>2100</v>
      </c>
      <c r="P220" s="11" t="n">
        <v>2155</v>
      </c>
      <c r="Q220" s="11" t="n">
        <v>2160</v>
      </c>
      <c r="R220" s="11" t="n">
        <v>2140</v>
      </c>
      <c r="S220" s="30" t="n">
        <v>2000</v>
      </c>
      <c r="T220" s="5" t="n">
        <v>1970</v>
      </c>
      <c r="U220" s="0"/>
      <c r="V220" s="36"/>
      <c r="W220" s="0"/>
      <c r="X220" s="0"/>
      <c r="Y220" s="36" t="s">
        <v>30</v>
      </c>
      <c r="Z220" s="36" t="s">
        <v>26</v>
      </c>
      <c r="AA220" s="54" t="n">
        <v>0</v>
      </c>
      <c r="AB220" s="0" t="s">
        <v>99</v>
      </c>
    </row>
    <row r="221" customFormat="false" ht="27.35" hidden="false" customHeight="true" outlineLevel="0" collapsed="false">
      <c r="D221" s="43"/>
      <c r="E221" s="0"/>
      <c r="F221" s="0"/>
      <c r="G221" s="46" t="s">
        <v>69</v>
      </c>
      <c r="H221" s="0"/>
      <c r="I221" s="0"/>
      <c r="J221" s="0"/>
      <c r="K221" s="44"/>
      <c r="M221" s="5" t="n">
        <v>1985</v>
      </c>
      <c r="N221" s="5" t="n">
        <v>2005</v>
      </c>
      <c r="O221" s="30" t="n">
        <v>2105</v>
      </c>
      <c r="P221" s="80" t="n">
        <v>2150</v>
      </c>
      <c r="Q221" s="81" t="n">
        <v>2170</v>
      </c>
      <c r="R221" s="11" t="n">
        <v>2130</v>
      </c>
      <c r="S221" s="5" t="n">
        <v>2000</v>
      </c>
      <c r="T221" s="5" t="n">
        <v>1975</v>
      </c>
      <c r="U221" s="0"/>
      <c r="V221" s="36"/>
      <c r="W221" s="0"/>
      <c r="X221" s="45" t="s">
        <v>24</v>
      </c>
      <c r="Y221" s="45" t="n">
        <v>3</v>
      </c>
      <c r="Z221" s="0"/>
      <c r="AA221" s="54" t="n">
        <f aca="false">SUM(AA222:AA223)</f>
        <v>0.25</v>
      </c>
      <c r="AB221" s="0"/>
    </row>
    <row r="222" customFormat="false" ht="27.35" hidden="false" customHeight="true" outlineLevel="0" collapsed="false">
      <c r="D222" s="43"/>
      <c r="E222" s="0"/>
      <c r="F222" s="0"/>
      <c r="G222" s="0"/>
      <c r="H222" s="0"/>
      <c r="I222" s="0"/>
      <c r="J222" s="0"/>
      <c r="K222" s="44"/>
      <c r="M222" s="5" t="n">
        <v>1990</v>
      </c>
      <c r="N222" s="5" t="n">
        <v>2010</v>
      </c>
      <c r="O222" s="30" t="n">
        <v>2110</v>
      </c>
      <c r="P222" s="11" t="n">
        <v>2150</v>
      </c>
      <c r="Q222" s="11" t="n">
        <v>2140</v>
      </c>
      <c r="R222" s="30" t="n">
        <v>2105</v>
      </c>
      <c r="S222" s="5" t="n">
        <v>2005</v>
      </c>
      <c r="T222" s="5" t="n">
        <v>1980</v>
      </c>
      <c r="U222" s="0"/>
      <c r="V222" s="0"/>
      <c r="W222" s="0"/>
      <c r="X222" s="0"/>
      <c r="Y222" s="36" t="s">
        <v>30</v>
      </c>
      <c r="Z222" s="36" t="s">
        <v>84</v>
      </c>
      <c r="AA222" s="54" t="n">
        <f aca="false">8/64</f>
        <v>0.125</v>
      </c>
      <c r="AB222" s="0"/>
    </row>
    <row r="223" customFormat="false" ht="27.35" hidden="false" customHeight="true" outlineLevel="0" collapsed="false">
      <c r="D223" s="43"/>
      <c r="E223" s="0"/>
      <c r="F223" s="0"/>
      <c r="G223" s="0"/>
      <c r="H223" s="0"/>
      <c r="I223" s="0"/>
      <c r="J223" s="0"/>
      <c r="K223" s="44"/>
      <c r="M223" s="5" t="n">
        <v>1980</v>
      </c>
      <c r="N223" s="5" t="n">
        <v>2005</v>
      </c>
      <c r="O223" s="30" t="n">
        <v>2105</v>
      </c>
      <c r="P223" s="30" t="n">
        <v>2105</v>
      </c>
      <c r="Q223" s="30" t="n">
        <v>2110</v>
      </c>
      <c r="R223" s="30" t="n">
        <v>2100</v>
      </c>
      <c r="S223" s="5" t="n">
        <v>2000</v>
      </c>
      <c r="T223" s="5" t="n">
        <v>1980</v>
      </c>
      <c r="U223" s="0"/>
      <c r="V223" s="0"/>
      <c r="W223" s="0"/>
      <c r="X223" s="0"/>
      <c r="Y223" s="36" t="s">
        <v>28</v>
      </c>
      <c r="Z223" s="36" t="s">
        <v>84</v>
      </c>
      <c r="AA223" s="54" t="n">
        <f aca="false">8/64</f>
        <v>0.125</v>
      </c>
      <c r="AB223" s="0"/>
    </row>
    <row r="224" customFormat="false" ht="27.35" hidden="false" customHeight="true" outlineLevel="0" collapsed="false">
      <c r="D224" s="43"/>
      <c r="E224" s="0"/>
      <c r="F224" s="0"/>
      <c r="G224" s="0"/>
      <c r="H224" s="0"/>
      <c r="I224" s="0"/>
      <c r="J224" s="0"/>
      <c r="K224" s="44"/>
      <c r="M224" s="5" t="n">
        <v>1970</v>
      </c>
      <c r="N224" s="5" t="n">
        <v>2000</v>
      </c>
      <c r="O224" s="5" t="n">
        <v>2000</v>
      </c>
      <c r="P224" s="30" t="n">
        <v>2020</v>
      </c>
      <c r="Q224" s="30" t="n">
        <v>2035</v>
      </c>
      <c r="R224" s="30" t="n">
        <v>2025</v>
      </c>
      <c r="S224" s="30" t="n">
        <v>2000</v>
      </c>
      <c r="T224" s="5" t="n">
        <v>1970</v>
      </c>
      <c r="U224" s="0"/>
      <c r="V224" s="0"/>
      <c r="W224" s="0"/>
      <c r="X224" s="0"/>
      <c r="Y224" s="0"/>
      <c r="Z224" s="0"/>
      <c r="AA224" s="0"/>
      <c r="AB224" s="0"/>
    </row>
    <row r="225" customFormat="false" ht="27.35" hidden="false" customHeight="true" outlineLevel="0" collapsed="false">
      <c r="D225" s="49"/>
      <c r="E225" s="50"/>
      <c r="F225" s="50"/>
      <c r="G225" s="50"/>
      <c r="H225" s="50"/>
      <c r="I225" s="50"/>
      <c r="J225" s="50"/>
      <c r="K225" s="51"/>
      <c r="M225" s="5" t="n">
        <v>1965</v>
      </c>
      <c r="N225" s="5" t="n">
        <v>1965</v>
      </c>
      <c r="O225" s="5" t="n">
        <v>1970</v>
      </c>
      <c r="P225" s="30" t="n">
        <v>1970</v>
      </c>
      <c r="Q225" s="30" t="n">
        <v>1975</v>
      </c>
      <c r="R225" s="5" t="n">
        <v>1960</v>
      </c>
      <c r="S225" s="5" t="n">
        <v>1950</v>
      </c>
      <c r="T225" s="5" t="n">
        <v>1960</v>
      </c>
      <c r="U225" s="0"/>
      <c r="V225" s="0"/>
      <c r="W225" s="0"/>
      <c r="X225" s="0"/>
      <c r="Y225" s="0"/>
      <c r="Z225" s="0"/>
      <c r="AA225" s="0"/>
      <c r="AB225" s="0"/>
    </row>
    <row r="226" customFormat="false" ht="27.35" hidden="false" customHeight="true" outlineLevel="0" collapsed="false">
      <c r="D226" s="0"/>
      <c r="E226" s="0"/>
      <c r="F226" s="0"/>
      <c r="G226" s="0"/>
      <c r="H226" s="0"/>
      <c r="I226" s="0"/>
      <c r="J226" s="0"/>
      <c r="K226" s="0"/>
      <c r="N226" s="0"/>
      <c r="O226" s="0"/>
      <c r="P226" s="0"/>
      <c r="Q226" s="0"/>
      <c r="R226" s="0"/>
      <c r="S226" s="0"/>
      <c r="T226" s="0"/>
      <c r="U226" s="0"/>
      <c r="V226" s="0"/>
      <c r="W226" s="0"/>
      <c r="X226" s="0"/>
      <c r="Y226" s="0"/>
      <c r="Z226" s="0"/>
      <c r="AA226" s="0"/>
      <c r="AB226" s="0"/>
    </row>
    <row r="227" customFormat="false" ht="27.35" hidden="false" customHeight="true" outlineLevel="0" collapsed="false">
      <c r="D227" s="32" t="s">
        <v>100</v>
      </c>
      <c r="E227" s="0"/>
      <c r="F227" s="0"/>
      <c r="G227" s="0"/>
      <c r="H227" s="0"/>
      <c r="I227" s="0"/>
      <c r="J227" s="0"/>
      <c r="K227" s="0"/>
      <c r="N227" s="0"/>
      <c r="O227" s="0"/>
      <c r="P227" s="0"/>
      <c r="Q227" s="0"/>
      <c r="R227" s="0"/>
      <c r="S227" s="78"/>
      <c r="T227" s="0"/>
      <c r="U227" s="68" t="s">
        <v>19</v>
      </c>
      <c r="V227" s="0"/>
      <c r="W227" s="0"/>
      <c r="X227" s="0"/>
      <c r="Y227" s="0"/>
      <c r="Z227" s="0"/>
      <c r="AA227" s="0"/>
      <c r="AB227" s="0"/>
    </row>
    <row r="228" customFormat="false" ht="27.35" hidden="false" customHeight="true" outlineLevel="0" collapsed="false">
      <c r="D228" s="62" t="s">
        <v>101</v>
      </c>
      <c r="E228" s="0"/>
      <c r="F228" s="0"/>
      <c r="G228" s="0"/>
      <c r="H228" s="0"/>
      <c r="I228" s="0"/>
      <c r="J228" s="0"/>
      <c r="K228" s="0"/>
      <c r="N228" s="0"/>
      <c r="O228" s="0"/>
      <c r="P228" s="0"/>
      <c r="Q228" s="0"/>
      <c r="R228" s="0"/>
      <c r="S228" s="0"/>
      <c r="T228" s="0"/>
      <c r="U228" s="33" t="s">
        <v>102</v>
      </c>
      <c r="V228" s="0"/>
      <c r="W228" s="0"/>
      <c r="X228" s="0"/>
      <c r="Y228" s="0"/>
      <c r="Z228" s="0"/>
      <c r="AA228" s="0"/>
      <c r="AB228" s="0"/>
    </row>
    <row r="229" customFormat="false" ht="27.35" hidden="false" customHeight="true" outlineLevel="0" collapsed="false">
      <c r="D229" s="72" t="s">
        <v>103</v>
      </c>
      <c r="E229" s="0"/>
      <c r="F229" s="0"/>
      <c r="G229" s="0"/>
      <c r="H229" s="0"/>
      <c r="I229" s="0"/>
      <c r="J229" s="0"/>
      <c r="K229" s="0"/>
      <c r="N229" s="0"/>
      <c r="O229" s="0"/>
      <c r="P229" s="0"/>
      <c r="Q229" s="0"/>
      <c r="R229" s="0"/>
      <c r="S229" s="0"/>
      <c r="T229" s="0"/>
      <c r="U229" s="35" t="s">
        <v>104</v>
      </c>
      <c r="V229" s="0"/>
      <c r="W229" s="0"/>
      <c r="X229" s="0"/>
      <c r="Y229" s="0"/>
      <c r="Z229" s="0"/>
      <c r="AA229" s="0"/>
      <c r="AB229" s="0"/>
    </row>
    <row r="230" customFormat="false" ht="27.35" hidden="false" customHeight="true" outlineLevel="0" collapsed="false">
      <c r="D230" s="0"/>
      <c r="E230" s="0"/>
      <c r="F230" s="0"/>
      <c r="G230" s="0"/>
      <c r="H230" s="0"/>
      <c r="I230" s="0"/>
      <c r="J230" s="0"/>
      <c r="K230" s="0"/>
      <c r="N230" s="0"/>
      <c r="O230" s="0"/>
      <c r="P230" s="0"/>
      <c r="Q230" s="0"/>
      <c r="R230" s="0"/>
      <c r="S230" s="0"/>
      <c r="T230" s="0"/>
      <c r="U230" s="33" t="s">
        <v>74</v>
      </c>
      <c r="V230" s="37"/>
      <c r="W230" s="36"/>
      <c r="X230" s="36"/>
      <c r="Y230" s="36"/>
      <c r="Z230" s="36" t="s">
        <v>20</v>
      </c>
      <c r="AA230" s="36" t="s">
        <v>21</v>
      </c>
      <c r="AB230" s="0"/>
    </row>
    <row r="231" customFormat="false" ht="27.35" hidden="false" customHeight="true" outlineLevel="0" collapsed="false">
      <c r="D231" s="0"/>
      <c r="E231" s="0"/>
      <c r="F231" s="0"/>
      <c r="G231" s="0"/>
      <c r="H231" s="0"/>
      <c r="I231" s="0"/>
      <c r="J231" s="0"/>
      <c r="K231" s="0"/>
      <c r="M231" s="30" t="n">
        <v>1970</v>
      </c>
      <c r="N231" s="30" t="n">
        <v>1975</v>
      </c>
      <c r="O231" s="79" t="n">
        <v>1900</v>
      </c>
      <c r="P231" s="11" t="n">
        <v>1995</v>
      </c>
      <c r="Q231" s="30" t="n">
        <v>1975</v>
      </c>
      <c r="R231" s="30" t="n">
        <v>1965</v>
      </c>
      <c r="S231" s="30" t="n">
        <v>1960</v>
      </c>
      <c r="T231" s="30" t="n">
        <v>1960</v>
      </c>
      <c r="U231" s="0"/>
      <c r="V231" s="0"/>
      <c r="W231" s="0"/>
      <c r="X231" s="45" t="s">
        <v>24</v>
      </c>
      <c r="Y231" s="45" t="n">
        <v>3</v>
      </c>
      <c r="Z231" s="0"/>
      <c r="AA231" s="54" t="n">
        <f aca="false">SUM(AA232:AA233)</f>
        <v>0.21875</v>
      </c>
      <c r="AB231" s="0"/>
    </row>
    <row r="232" customFormat="false" ht="27.35" hidden="false" customHeight="true" outlineLevel="0" collapsed="false">
      <c r="D232" s="0"/>
      <c r="E232" s="0"/>
      <c r="F232" s="0"/>
      <c r="G232" s="0"/>
      <c r="H232" s="0"/>
      <c r="I232" s="0"/>
      <c r="J232" s="0"/>
      <c r="K232" s="0"/>
      <c r="M232" s="30" t="n">
        <v>1970</v>
      </c>
      <c r="N232" s="5" t="n">
        <v>2000</v>
      </c>
      <c r="O232" s="11" t="n">
        <v>2045</v>
      </c>
      <c r="P232" s="11" t="n">
        <v>2055</v>
      </c>
      <c r="Q232" s="30" t="n">
        <v>2005</v>
      </c>
      <c r="R232" s="30" t="n">
        <v>2005</v>
      </c>
      <c r="S232" s="30" t="n">
        <v>2000</v>
      </c>
      <c r="T232" s="30" t="n">
        <v>1965</v>
      </c>
      <c r="U232" s="0"/>
      <c r="V232" s="0"/>
      <c r="W232" s="0"/>
      <c r="X232" s="0"/>
      <c r="Y232" s="36" t="s">
        <v>30</v>
      </c>
      <c r="Z232" s="36" t="s">
        <v>26</v>
      </c>
      <c r="AA232" s="54" t="n">
        <v>0</v>
      </c>
      <c r="AB232" s="0"/>
    </row>
    <row r="233" customFormat="false" ht="27.35" hidden="false" customHeight="true" outlineLevel="0" collapsed="false">
      <c r="D233" s="0"/>
      <c r="E233" s="0"/>
      <c r="F233" s="0"/>
      <c r="G233" s="0"/>
      <c r="H233" s="0"/>
      <c r="I233" s="0"/>
      <c r="J233" s="0"/>
      <c r="K233" s="0"/>
      <c r="M233" s="5" t="n">
        <v>1975</v>
      </c>
      <c r="N233" s="5" t="n">
        <v>2000</v>
      </c>
      <c r="O233" s="30" t="n">
        <v>2100</v>
      </c>
      <c r="P233" s="82" t="n">
        <v>2125</v>
      </c>
      <c r="Q233" s="83" t="n">
        <v>2130</v>
      </c>
      <c r="R233" s="84" t="n">
        <v>2110</v>
      </c>
      <c r="S233" s="30" t="n">
        <v>2000</v>
      </c>
      <c r="T233" s="5" t="n">
        <v>1970</v>
      </c>
      <c r="U233" s="0"/>
      <c r="V233" s="0"/>
      <c r="W233" s="0"/>
      <c r="X233" s="0"/>
      <c r="Y233" s="36" t="s">
        <v>28</v>
      </c>
      <c r="Z233" s="36" t="s">
        <v>51</v>
      </c>
      <c r="AA233" s="54" t="n">
        <f aca="false">14/64</f>
        <v>0.21875</v>
      </c>
      <c r="AB233" s="0"/>
    </row>
    <row r="234" customFormat="false" ht="27.35" hidden="false" customHeight="true" outlineLevel="0" collapsed="false">
      <c r="D234" s="0"/>
      <c r="E234" s="0"/>
      <c r="F234" s="0"/>
      <c r="G234" s="0"/>
      <c r="H234" s="0"/>
      <c r="I234" s="0"/>
      <c r="J234" s="0"/>
      <c r="K234" s="0"/>
      <c r="M234" s="5" t="n">
        <v>1985</v>
      </c>
      <c r="N234" s="5" t="n">
        <v>2005</v>
      </c>
      <c r="O234" s="30" t="n">
        <v>2105</v>
      </c>
      <c r="P234" s="73" t="n">
        <v>2200</v>
      </c>
      <c r="Q234" s="74" t="n">
        <v>2210</v>
      </c>
      <c r="R234" s="85" t="n">
        <v>2100</v>
      </c>
      <c r="S234" s="5" t="n">
        <v>2000</v>
      </c>
      <c r="T234" s="5" t="n">
        <v>1975</v>
      </c>
      <c r="U234" s="0"/>
      <c r="V234" s="0"/>
      <c r="W234" s="0"/>
      <c r="X234" s="0"/>
      <c r="Y234" s="0"/>
      <c r="Z234" s="0"/>
      <c r="AA234" s="0"/>
      <c r="AB234" s="0"/>
    </row>
    <row r="235" customFormat="false" ht="27.35" hidden="false" customHeight="true" outlineLevel="0" collapsed="false">
      <c r="D235" s="0"/>
      <c r="E235" s="0"/>
      <c r="F235" s="0"/>
      <c r="G235" s="0"/>
      <c r="H235" s="0"/>
      <c r="I235" s="0"/>
      <c r="J235" s="0"/>
      <c r="K235" s="0"/>
      <c r="M235" s="5" t="n">
        <v>1990</v>
      </c>
      <c r="N235" s="5" t="n">
        <v>2010</v>
      </c>
      <c r="O235" s="30" t="n">
        <v>2110</v>
      </c>
      <c r="P235" s="86" t="n">
        <v>2120</v>
      </c>
      <c r="Q235" s="85" t="n">
        <v>2110</v>
      </c>
      <c r="R235" s="30" t="n">
        <v>2105</v>
      </c>
      <c r="S235" s="5" t="n">
        <v>2005</v>
      </c>
      <c r="T235" s="5" t="n">
        <v>1980</v>
      </c>
      <c r="U235" s="0"/>
      <c r="V235" s="0"/>
      <c r="W235" s="0"/>
      <c r="X235" s="0"/>
      <c r="Y235" s="0"/>
      <c r="Z235" s="0"/>
      <c r="AA235" s="0"/>
      <c r="AB235" s="0"/>
    </row>
    <row r="236" customFormat="false" ht="27.35" hidden="false" customHeight="true" outlineLevel="0" collapsed="false">
      <c r="D236" s="0"/>
      <c r="E236" s="0"/>
      <c r="F236" s="0"/>
      <c r="G236" s="0"/>
      <c r="H236" s="0"/>
      <c r="I236" s="0"/>
      <c r="J236" s="0"/>
      <c r="K236" s="0"/>
      <c r="M236" s="5" t="n">
        <v>1980</v>
      </c>
      <c r="N236" s="5" t="n">
        <v>2005</v>
      </c>
      <c r="O236" s="30" t="n">
        <v>2105</v>
      </c>
      <c r="P236" s="30" t="n">
        <v>2105</v>
      </c>
      <c r="Q236" s="30" t="n">
        <v>2110</v>
      </c>
      <c r="R236" s="30" t="n">
        <v>2100</v>
      </c>
      <c r="S236" s="5" t="n">
        <v>2000</v>
      </c>
      <c r="T236" s="5" t="n">
        <v>1980</v>
      </c>
      <c r="U236" s="0"/>
      <c r="V236" s="0"/>
      <c r="W236" s="0"/>
      <c r="X236" s="0"/>
      <c r="Y236" s="0"/>
      <c r="Z236" s="0"/>
      <c r="AA236" s="0"/>
      <c r="AB236" s="0"/>
    </row>
    <row r="237" customFormat="false" ht="27.35" hidden="false" customHeight="true" outlineLevel="0" collapsed="false">
      <c r="D237" s="0"/>
      <c r="E237" s="0"/>
      <c r="F237" s="0"/>
      <c r="G237" s="0"/>
      <c r="H237" s="0"/>
      <c r="I237" s="0"/>
      <c r="J237" s="0"/>
      <c r="K237" s="0"/>
      <c r="M237" s="5" t="n">
        <v>1970</v>
      </c>
      <c r="N237" s="5" t="n">
        <v>2000</v>
      </c>
      <c r="O237" s="5" t="n">
        <v>2000</v>
      </c>
      <c r="P237" s="30" t="n">
        <v>2020</v>
      </c>
      <c r="Q237" s="30" t="n">
        <v>2035</v>
      </c>
      <c r="R237" s="30" t="n">
        <v>2025</v>
      </c>
      <c r="S237" s="30" t="n">
        <v>2000</v>
      </c>
      <c r="T237" s="5" t="n">
        <v>1970</v>
      </c>
      <c r="U237" s="0"/>
      <c r="V237" s="0"/>
      <c r="W237" s="0"/>
      <c r="X237" s="0"/>
      <c r="Y237" s="0"/>
      <c r="Z237" s="0"/>
      <c r="AA237" s="0"/>
      <c r="AB237" s="0"/>
    </row>
    <row r="238" customFormat="false" ht="27.35" hidden="false" customHeight="true" outlineLevel="0" collapsed="false">
      <c r="D238" s="0"/>
      <c r="E238" s="0"/>
      <c r="F238" s="0"/>
      <c r="G238" s="0"/>
      <c r="H238" s="0"/>
      <c r="I238" s="0"/>
      <c r="J238" s="0"/>
      <c r="K238" s="0"/>
      <c r="M238" s="5" t="n">
        <v>1965</v>
      </c>
      <c r="N238" s="5" t="n">
        <v>1965</v>
      </c>
      <c r="O238" s="5" t="n">
        <v>1970</v>
      </c>
      <c r="P238" s="30" t="n">
        <v>1970</v>
      </c>
      <c r="Q238" s="30" t="n">
        <v>1975</v>
      </c>
      <c r="R238" s="5" t="n">
        <v>1960</v>
      </c>
      <c r="S238" s="5" t="n">
        <v>1950</v>
      </c>
      <c r="T238" s="5" t="n">
        <v>1960</v>
      </c>
      <c r="U238" s="0"/>
      <c r="V238" s="0"/>
      <c r="W238" s="0"/>
      <c r="X238" s="0"/>
      <c r="Y238" s="0"/>
      <c r="Z238" s="0"/>
      <c r="AA238" s="0"/>
      <c r="AB238" s="0"/>
    </row>
    <row r="239" customFormat="false" ht="27.35" hidden="false" customHeight="true" outlineLevel="0" collapsed="false">
      <c r="D239" s="0"/>
      <c r="E239" s="0"/>
      <c r="F239" s="0"/>
      <c r="G239" s="0"/>
      <c r="H239" s="0"/>
      <c r="I239" s="0"/>
      <c r="J239" s="0"/>
      <c r="K239" s="0"/>
      <c r="N239" s="0"/>
      <c r="O239" s="0"/>
      <c r="P239" s="0"/>
      <c r="Q239" s="0"/>
      <c r="R239" s="0"/>
      <c r="S239" s="0"/>
      <c r="T239" s="0"/>
      <c r="U239" s="0"/>
      <c r="V239" s="0"/>
      <c r="W239" s="0"/>
      <c r="X239" s="0"/>
      <c r="Y239" s="0"/>
      <c r="Z239" s="0"/>
      <c r="AA239" s="0"/>
      <c r="AB239" s="0"/>
    </row>
    <row r="240" customFormat="false" ht="27.35" hidden="false" customHeight="true" outlineLevel="0" collapsed="false">
      <c r="D240" s="32" t="s">
        <v>105</v>
      </c>
      <c r="E240" s="0"/>
      <c r="F240" s="0"/>
      <c r="G240" s="0"/>
      <c r="H240" s="0"/>
      <c r="I240" s="0"/>
      <c r="J240" s="0"/>
      <c r="K240" s="0"/>
      <c r="N240" s="0"/>
      <c r="O240" s="0"/>
      <c r="P240" s="0"/>
      <c r="Q240" s="0"/>
      <c r="R240" s="0"/>
      <c r="S240" s="78"/>
      <c r="T240" s="0"/>
      <c r="U240" s="68" t="s">
        <v>19</v>
      </c>
      <c r="V240" s="0"/>
      <c r="W240" s="0"/>
      <c r="X240" s="0"/>
      <c r="Y240" s="0"/>
      <c r="Z240" s="0"/>
      <c r="AA240" s="0"/>
      <c r="AB240" s="0"/>
    </row>
    <row r="241" customFormat="false" ht="37.75" hidden="false" customHeight="true" outlineLevel="0" collapsed="false">
      <c r="D241" s="62" t="s">
        <v>96</v>
      </c>
      <c r="E241" s="0"/>
      <c r="F241" s="0"/>
      <c r="G241" s="0"/>
      <c r="H241" s="0"/>
      <c r="I241" s="0"/>
      <c r="J241" s="0"/>
      <c r="K241" s="0"/>
      <c r="N241" s="0"/>
      <c r="O241" s="0"/>
      <c r="P241" s="0"/>
      <c r="Q241" s="0"/>
      <c r="R241" s="0"/>
      <c r="S241" s="0"/>
      <c r="T241" s="0"/>
      <c r="U241" s="33" t="s">
        <v>106</v>
      </c>
      <c r="V241" s="0"/>
      <c r="W241" s="0"/>
      <c r="X241" s="0"/>
      <c r="Y241" s="0"/>
      <c r="Z241" s="0"/>
      <c r="AA241" s="0"/>
      <c r="AB241" s="0"/>
    </row>
    <row r="242" customFormat="false" ht="46.5" hidden="false" customHeight="true" outlineLevel="0" collapsed="false">
      <c r="D242" s="0"/>
      <c r="E242" s="0"/>
      <c r="F242" s="0"/>
      <c r="G242" s="0"/>
      <c r="H242" s="0"/>
      <c r="I242" s="0"/>
      <c r="J242" s="0"/>
      <c r="K242" s="0"/>
      <c r="N242" s="0"/>
      <c r="O242" s="0"/>
      <c r="P242" s="0"/>
      <c r="Q242" s="0"/>
      <c r="R242" s="0"/>
      <c r="S242" s="0"/>
      <c r="T242" s="0"/>
      <c r="U242" s="35" t="s">
        <v>107</v>
      </c>
      <c r="V242" s="0"/>
      <c r="W242" s="0"/>
      <c r="X242" s="0"/>
      <c r="Y242" s="0"/>
      <c r="Z242" s="0"/>
      <c r="AA242" s="0"/>
      <c r="AB242" s="0"/>
    </row>
    <row r="243" customFormat="false" ht="27.35" hidden="false" customHeight="true" outlineLevel="0" collapsed="false">
      <c r="D243" s="0"/>
      <c r="E243" s="0"/>
      <c r="F243" s="0"/>
      <c r="G243" s="0"/>
      <c r="H243" s="0"/>
      <c r="I243" s="0"/>
      <c r="J243" s="0"/>
      <c r="K243" s="0"/>
      <c r="N243" s="0"/>
      <c r="O243" s="0"/>
      <c r="P243" s="0"/>
      <c r="Q243" s="0"/>
      <c r="R243" s="0"/>
      <c r="S243" s="0"/>
      <c r="T243" s="0"/>
      <c r="U243" s="33" t="s">
        <v>74</v>
      </c>
      <c r="V243" s="37"/>
      <c r="W243" s="36"/>
      <c r="X243" s="36"/>
      <c r="Y243" s="36"/>
      <c r="Z243" s="36" t="s">
        <v>20</v>
      </c>
      <c r="AA243" s="36" t="s">
        <v>21</v>
      </c>
      <c r="AB243" s="0"/>
    </row>
    <row r="244" customFormat="false" ht="27.35" hidden="false" customHeight="true" outlineLevel="0" collapsed="false">
      <c r="D244" s="0"/>
      <c r="E244" s="0"/>
      <c r="F244" s="0"/>
      <c r="G244" s="0"/>
      <c r="H244" s="0"/>
      <c r="I244" s="0"/>
      <c r="J244" s="0"/>
      <c r="K244" s="0"/>
      <c r="M244" s="30" t="n">
        <v>1970</v>
      </c>
      <c r="N244" s="30" t="n">
        <v>1975</v>
      </c>
      <c r="O244" s="79" t="n">
        <v>1900</v>
      </c>
      <c r="P244" s="11" t="n">
        <v>1995</v>
      </c>
      <c r="Q244" s="30" t="n">
        <v>1975</v>
      </c>
      <c r="R244" s="30" t="n">
        <v>1965</v>
      </c>
      <c r="S244" s="30" t="n">
        <v>1960</v>
      </c>
      <c r="T244" s="30" t="n">
        <v>1960</v>
      </c>
      <c r="U244" s="0"/>
      <c r="V244" s="0"/>
      <c r="W244" s="36" t="s">
        <v>22</v>
      </c>
      <c r="X244" s="36" t="s">
        <v>66</v>
      </c>
      <c r="Y244" s="36"/>
      <c r="Z244" s="36"/>
      <c r="AA244" s="42"/>
      <c r="AB244" s="0"/>
    </row>
    <row r="245" customFormat="false" ht="27.35" hidden="false" customHeight="true" outlineLevel="0" collapsed="false">
      <c r="D245" s="0"/>
      <c r="E245" s="0"/>
      <c r="F245" s="0"/>
      <c r="G245" s="0"/>
      <c r="H245" s="0"/>
      <c r="I245" s="0"/>
      <c r="J245" s="0"/>
      <c r="K245" s="0"/>
      <c r="M245" s="30" t="n">
        <v>1970</v>
      </c>
      <c r="N245" s="5" t="n">
        <v>2000</v>
      </c>
      <c r="O245" s="11" t="n">
        <v>2045</v>
      </c>
      <c r="P245" s="11" t="n">
        <v>2055</v>
      </c>
      <c r="Q245" s="30" t="n">
        <v>2005</v>
      </c>
      <c r="R245" s="30" t="n">
        <v>2005</v>
      </c>
      <c r="S245" s="30" t="n">
        <v>2000</v>
      </c>
      <c r="T245" s="30" t="n">
        <v>1965</v>
      </c>
      <c r="U245" s="0"/>
      <c r="V245" s="0"/>
      <c r="W245" s="0"/>
      <c r="X245" s="45" t="s">
        <v>24</v>
      </c>
      <c r="Y245" s="45" t="n">
        <v>4</v>
      </c>
      <c r="Z245" s="45"/>
      <c r="AA245" s="54" t="n">
        <v>0</v>
      </c>
      <c r="AB245" s="0"/>
    </row>
    <row r="246" customFormat="false" ht="27.35" hidden="false" customHeight="true" outlineLevel="0" collapsed="false">
      <c r="D246" s="0"/>
      <c r="E246" s="0"/>
      <c r="F246" s="0"/>
      <c r="G246" s="0"/>
      <c r="H246" s="0"/>
      <c r="I246" s="0"/>
      <c r="J246" s="0"/>
      <c r="K246" s="0"/>
      <c r="M246" s="5" t="n">
        <v>1975</v>
      </c>
      <c r="N246" s="5" t="n">
        <v>2000</v>
      </c>
      <c r="O246" s="30" t="n">
        <v>2100</v>
      </c>
      <c r="P246" s="63" t="n">
        <v>2125</v>
      </c>
      <c r="Q246" s="63" t="n">
        <v>2130</v>
      </c>
      <c r="R246" s="63" t="n">
        <v>2110</v>
      </c>
      <c r="S246" s="30" t="n">
        <v>2000</v>
      </c>
      <c r="T246" s="5" t="n">
        <v>1970</v>
      </c>
      <c r="U246" s="0"/>
      <c r="V246" s="0"/>
      <c r="W246" s="0"/>
      <c r="X246" s="0"/>
      <c r="Y246" s="36" t="s">
        <v>30</v>
      </c>
      <c r="Z246" s="36" t="s">
        <v>26</v>
      </c>
      <c r="AA246" s="54" t="n">
        <v>0</v>
      </c>
      <c r="AB246" s="0" t="s">
        <v>99</v>
      </c>
    </row>
    <row r="247" customFormat="false" ht="27.35" hidden="false" customHeight="true" outlineLevel="0" collapsed="false">
      <c r="D247" s="0"/>
      <c r="E247" s="0"/>
      <c r="F247" s="0"/>
      <c r="G247" s="0"/>
      <c r="H247" s="0"/>
      <c r="I247" s="0"/>
      <c r="J247" s="0"/>
      <c r="K247" s="0"/>
      <c r="M247" s="5" t="n">
        <v>1985</v>
      </c>
      <c r="N247" s="5" t="n">
        <v>2005</v>
      </c>
      <c r="O247" s="30" t="n">
        <v>2105</v>
      </c>
      <c r="P247" s="60" t="n">
        <v>2130</v>
      </c>
      <c r="Q247" s="61" t="n">
        <v>2150</v>
      </c>
      <c r="R247" s="63" t="n">
        <v>2100</v>
      </c>
      <c r="S247" s="5" t="n">
        <v>2000</v>
      </c>
      <c r="T247" s="5" t="n">
        <v>1975</v>
      </c>
      <c r="U247" s="0"/>
      <c r="V247" s="0"/>
      <c r="W247" s="0"/>
      <c r="X247" s="45" t="s">
        <v>24</v>
      </c>
      <c r="Y247" s="45" t="n">
        <v>3</v>
      </c>
      <c r="Z247" s="0"/>
      <c r="AA247" s="54" t="n">
        <f aca="false">SUM(AA248:AA249)</f>
        <v>0.25</v>
      </c>
      <c r="AB247" s="0"/>
    </row>
    <row r="248" customFormat="false" ht="27.35" hidden="false" customHeight="true" outlineLevel="0" collapsed="false">
      <c r="D248" s="0"/>
      <c r="E248" s="0"/>
      <c r="F248" s="0"/>
      <c r="G248" s="0"/>
      <c r="H248" s="0"/>
      <c r="I248" s="0"/>
      <c r="J248" s="0"/>
      <c r="K248" s="0"/>
      <c r="M248" s="5" t="n">
        <v>1990</v>
      </c>
      <c r="N248" s="5" t="n">
        <v>2010</v>
      </c>
      <c r="O248" s="30" t="n">
        <v>2110</v>
      </c>
      <c r="P248" s="63" t="n">
        <v>2120</v>
      </c>
      <c r="Q248" s="63" t="n">
        <v>2110</v>
      </c>
      <c r="R248" s="30" t="n">
        <v>2105</v>
      </c>
      <c r="S248" s="5" t="n">
        <v>2005</v>
      </c>
      <c r="T248" s="5" t="n">
        <v>1980</v>
      </c>
      <c r="U248" s="0"/>
      <c r="V248" s="0"/>
      <c r="W248" s="0"/>
      <c r="X248" s="0"/>
      <c r="Y248" s="36" t="s">
        <v>30</v>
      </c>
      <c r="Z248" s="36" t="s">
        <v>26</v>
      </c>
      <c r="AA248" s="54" t="n">
        <v>0</v>
      </c>
      <c r="AB248" s="0"/>
    </row>
    <row r="249" customFormat="false" ht="27.35" hidden="false" customHeight="true" outlineLevel="0" collapsed="false">
      <c r="D249" s="0"/>
      <c r="E249" s="0"/>
      <c r="F249" s="0"/>
      <c r="G249" s="0"/>
      <c r="H249" s="0"/>
      <c r="I249" s="0"/>
      <c r="J249" s="0"/>
      <c r="K249" s="0"/>
      <c r="M249" s="5" t="n">
        <v>1980</v>
      </c>
      <c r="N249" s="5" t="n">
        <v>2005</v>
      </c>
      <c r="O249" s="30" t="n">
        <v>2105</v>
      </c>
      <c r="P249" s="30" t="n">
        <v>2105</v>
      </c>
      <c r="Q249" s="30" t="n">
        <v>2110</v>
      </c>
      <c r="R249" s="30" t="n">
        <v>2100</v>
      </c>
      <c r="S249" s="5" t="n">
        <v>2000</v>
      </c>
      <c r="T249" s="5" t="n">
        <v>1980</v>
      </c>
      <c r="U249" s="0"/>
      <c r="V249" s="0"/>
      <c r="W249" s="0"/>
      <c r="X249" s="0"/>
      <c r="Y249" s="36" t="s">
        <v>28</v>
      </c>
      <c r="Z249" s="36" t="s">
        <v>61</v>
      </c>
      <c r="AA249" s="54" t="n">
        <f aca="false">16/64</f>
        <v>0.25</v>
      </c>
      <c r="AB249" s="0"/>
    </row>
    <row r="250" customFormat="false" ht="27.35" hidden="false" customHeight="true" outlineLevel="0" collapsed="false">
      <c r="D250" s="0"/>
      <c r="E250" s="0"/>
      <c r="F250" s="0"/>
      <c r="G250" s="0"/>
      <c r="H250" s="0"/>
      <c r="I250" s="0"/>
      <c r="J250" s="0"/>
      <c r="K250" s="0"/>
      <c r="M250" s="5" t="n">
        <v>1970</v>
      </c>
      <c r="N250" s="5" t="n">
        <v>2000</v>
      </c>
      <c r="O250" s="5" t="n">
        <v>2000</v>
      </c>
      <c r="P250" s="30" t="n">
        <v>2020</v>
      </c>
      <c r="Q250" s="30" t="n">
        <v>2035</v>
      </c>
      <c r="R250" s="30" t="n">
        <v>2025</v>
      </c>
      <c r="S250" s="30" t="n">
        <v>2000</v>
      </c>
      <c r="T250" s="5" t="n">
        <v>1970</v>
      </c>
      <c r="U250" s="0"/>
      <c r="V250" s="0"/>
      <c r="W250" s="0"/>
      <c r="X250" s="0"/>
      <c r="Y250" s="0"/>
      <c r="Z250" s="0"/>
      <c r="AA250" s="0"/>
      <c r="AB250" s="0"/>
    </row>
    <row r="251" customFormat="false" ht="27.35" hidden="false" customHeight="true" outlineLevel="0" collapsed="false">
      <c r="D251" s="0"/>
      <c r="E251" s="0"/>
      <c r="F251" s="0"/>
      <c r="G251" s="0"/>
      <c r="H251" s="0"/>
      <c r="I251" s="0"/>
      <c r="J251" s="0"/>
      <c r="K251" s="0"/>
      <c r="M251" s="5" t="n">
        <v>1965</v>
      </c>
      <c r="N251" s="5" t="n">
        <v>1965</v>
      </c>
      <c r="O251" s="5" t="n">
        <v>1970</v>
      </c>
      <c r="P251" s="30" t="n">
        <v>1970</v>
      </c>
      <c r="Q251" s="30" t="n">
        <v>1975</v>
      </c>
      <c r="R251" s="5" t="n">
        <v>1960</v>
      </c>
      <c r="S251" s="5" t="n">
        <v>1950</v>
      </c>
      <c r="T251" s="5" t="n">
        <v>1960</v>
      </c>
      <c r="U251" s="0"/>
      <c r="V251" s="0"/>
      <c r="W251" s="0"/>
      <c r="X251" s="0"/>
      <c r="Y251" s="0"/>
      <c r="Z251" s="0"/>
      <c r="AA251" s="0"/>
      <c r="AB251" s="0"/>
    </row>
    <row r="252" customFormat="false" ht="27.35" hidden="false" customHeight="true" outlineLevel="0" collapsed="false">
      <c r="D252" s="0"/>
      <c r="E252" s="0"/>
      <c r="F252" s="0"/>
      <c r="G252" s="0"/>
      <c r="H252" s="0"/>
      <c r="I252" s="0"/>
      <c r="J252" s="0"/>
      <c r="K252" s="0"/>
      <c r="M252" s="0"/>
      <c r="N252" s="0"/>
      <c r="O252" s="0"/>
      <c r="P252" s="0"/>
      <c r="Q252" s="0"/>
      <c r="R252" s="0"/>
      <c r="S252" s="0"/>
      <c r="T252" s="0"/>
      <c r="U252" s="0"/>
      <c r="V252" s="0"/>
      <c r="W252" s="0"/>
      <c r="X252" s="0"/>
      <c r="Y252" s="0"/>
      <c r="Z252" s="0"/>
      <c r="AA252" s="0"/>
      <c r="AB252" s="0"/>
    </row>
    <row r="253" customFormat="false" ht="27.35" hidden="false" customHeight="true" outlineLevel="0" collapsed="false">
      <c r="D253" s="0"/>
      <c r="E253" s="0"/>
      <c r="F253" s="0"/>
      <c r="G253" s="0"/>
      <c r="H253" s="0"/>
      <c r="I253" s="0"/>
      <c r="J253" s="0"/>
      <c r="K253" s="0"/>
      <c r="M253" s="0"/>
      <c r="N253" s="0"/>
      <c r="O253" s="0"/>
      <c r="P253" s="0"/>
      <c r="Q253" s="0"/>
      <c r="R253" s="0"/>
      <c r="S253" s="0"/>
      <c r="T253" s="0"/>
      <c r="U253" s="0"/>
      <c r="V253" s="0"/>
      <c r="W253" s="0"/>
      <c r="X253" s="0"/>
      <c r="Y253" s="0"/>
      <c r="Z253" s="0"/>
      <c r="AA253" s="0"/>
      <c r="AB253" s="0"/>
    </row>
    <row r="254" customFormat="false" ht="27.35" hidden="false" customHeight="true" outlineLevel="0" collapsed="false">
      <c r="D254" s="32" t="s">
        <v>108</v>
      </c>
      <c r="E254" s="0"/>
      <c r="F254" s="0"/>
      <c r="G254" s="0"/>
      <c r="H254" s="0"/>
      <c r="I254" s="0"/>
      <c r="J254" s="0"/>
      <c r="K254" s="0"/>
      <c r="M254" s="0"/>
      <c r="N254" s="0"/>
      <c r="O254" s="0"/>
      <c r="P254" s="0"/>
      <c r="Q254" s="0"/>
      <c r="R254" s="0"/>
      <c r="S254" s="0"/>
      <c r="T254" s="0"/>
      <c r="U254" s="0"/>
      <c r="V254" s="0"/>
      <c r="W254" s="0"/>
      <c r="X254" s="0"/>
      <c r="Y254" s="0"/>
      <c r="Z254" s="0"/>
      <c r="AA254" s="0"/>
      <c r="AB254" s="0"/>
    </row>
    <row r="255" customFormat="false" ht="27.35" hidden="false" customHeight="true" outlineLevel="0" collapsed="false">
      <c r="D255" s="62" t="s">
        <v>109</v>
      </c>
      <c r="E255" s="0"/>
      <c r="F255" s="0"/>
      <c r="G255" s="0"/>
      <c r="H255" s="0"/>
      <c r="I255" s="0"/>
      <c r="J255" s="0"/>
      <c r="K255" s="29"/>
      <c r="N255" s="0"/>
      <c r="O255" s="0"/>
      <c r="P255" s="0"/>
      <c r="Q255" s="0"/>
      <c r="R255" s="0"/>
      <c r="S255" s="0"/>
      <c r="T255" s="0"/>
      <c r="U255" s="0"/>
      <c r="V255" s="0"/>
      <c r="W255" s="0"/>
      <c r="X255" s="0"/>
      <c r="Y255" s="0"/>
      <c r="Z255" s="0"/>
      <c r="AA255" s="0"/>
      <c r="AB255" s="0"/>
    </row>
    <row r="256" customFormat="false" ht="27.35" hidden="false" customHeight="true" outlineLevel="0" collapsed="false">
      <c r="D256" s="29" t="s">
        <v>110</v>
      </c>
      <c r="E256" s="0"/>
      <c r="F256" s="0"/>
      <c r="G256" s="0"/>
      <c r="H256" s="0"/>
      <c r="I256" s="0"/>
      <c r="J256" s="0"/>
      <c r="K256" s="29"/>
      <c r="N256" s="0"/>
      <c r="O256" s="0"/>
      <c r="P256" s="0"/>
      <c r="Q256" s="0"/>
      <c r="R256" s="0"/>
      <c r="S256" s="0"/>
      <c r="T256" s="0"/>
      <c r="U256" s="0"/>
      <c r="V256" s="0"/>
      <c r="W256" s="0"/>
      <c r="X256" s="0"/>
      <c r="Y256" s="0"/>
      <c r="Z256" s="0"/>
      <c r="AA256" s="0"/>
      <c r="AB256" s="0"/>
    </row>
    <row r="257" customFormat="false" ht="27.35" hidden="false" customHeight="true" outlineLevel="0" collapsed="false">
      <c r="D257" s="0"/>
      <c r="E257" s="0"/>
      <c r="F257" s="0"/>
      <c r="G257" s="0"/>
      <c r="H257" s="0"/>
      <c r="I257" s="0"/>
      <c r="J257" s="0"/>
      <c r="K257" s="0"/>
      <c r="N257" s="0"/>
      <c r="O257" s="0"/>
      <c r="P257" s="0"/>
      <c r="Q257" s="0"/>
      <c r="R257" s="0"/>
      <c r="S257" s="0"/>
      <c r="T257" s="0"/>
      <c r="U257" s="0"/>
      <c r="V257" s="37" t="s">
        <v>19</v>
      </c>
      <c r="W257" s="36"/>
      <c r="X257" s="36"/>
      <c r="Y257" s="36"/>
      <c r="Z257" s="36" t="s">
        <v>20</v>
      </c>
      <c r="AA257" s="36" t="s">
        <v>111</v>
      </c>
      <c r="AB257" s="36" t="s">
        <v>112</v>
      </c>
    </row>
    <row r="258" customFormat="false" ht="27.35" hidden="false" customHeight="true" outlineLevel="0" collapsed="false">
      <c r="D258" s="30" t="n">
        <v>2065</v>
      </c>
      <c r="E258" s="30" t="n">
        <v>2055</v>
      </c>
      <c r="F258" s="30" t="n">
        <v>2045</v>
      </c>
      <c r="G258" s="30" t="n">
        <v>2035</v>
      </c>
      <c r="H258" s="30" t="n">
        <v>2025</v>
      </c>
      <c r="I258" s="30" t="n">
        <v>2015</v>
      </c>
      <c r="J258" s="30" t="n">
        <v>2005</v>
      </c>
      <c r="K258" s="11" t="n">
        <v>2030</v>
      </c>
      <c r="M258" s="30" t="n">
        <v>1970</v>
      </c>
      <c r="N258" s="30" t="n">
        <v>1975</v>
      </c>
      <c r="O258" s="11" t="n">
        <v>1900</v>
      </c>
      <c r="P258" s="11" t="n">
        <v>1995</v>
      </c>
      <c r="Q258" s="30" t="n">
        <v>1975</v>
      </c>
      <c r="R258" s="30" t="n">
        <v>1965</v>
      </c>
      <c r="S258" s="30" t="n">
        <v>1960</v>
      </c>
      <c r="T258" s="30" t="n">
        <v>1960</v>
      </c>
      <c r="U258" s="0"/>
      <c r="V258" s="36"/>
      <c r="W258" s="36" t="s">
        <v>22</v>
      </c>
      <c r="X258" s="36" t="s">
        <v>23</v>
      </c>
      <c r="Y258" s="36"/>
      <c r="Z258" s="36"/>
      <c r="AA258" s="42"/>
      <c r="AB258" s="0"/>
    </row>
    <row r="259" customFormat="false" ht="27.35" hidden="false" customHeight="true" outlineLevel="0" collapsed="false">
      <c r="D259" s="30" t="n">
        <v>2075</v>
      </c>
      <c r="E259" s="11" t="n">
        <v>2100</v>
      </c>
      <c r="F259" s="11" t="n">
        <v>2120</v>
      </c>
      <c r="G259" s="11" t="n">
        <v>2140</v>
      </c>
      <c r="H259" s="11" t="n">
        <v>2130</v>
      </c>
      <c r="I259" s="11" t="n">
        <v>2120</v>
      </c>
      <c r="J259" s="11" t="n">
        <v>2120</v>
      </c>
      <c r="K259" s="11" t="n">
        <v>2040</v>
      </c>
      <c r="M259" s="30" t="n">
        <v>1970</v>
      </c>
      <c r="N259" s="5" t="n">
        <v>2000</v>
      </c>
      <c r="O259" s="11" t="n">
        <v>2045</v>
      </c>
      <c r="P259" s="11" t="n">
        <v>2055</v>
      </c>
      <c r="Q259" s="30" t="n">
        <v>2005</v>
      </c>
      <c r="R259" s="30" t="n">
        <v>2005</v>
      </c>
      <c r="S259" s="30" t="n">
        <v>2000</v>
      </c>
      <c r="T259" s="30" t="n">
        <v>1965</v>
      </c>
      <c r="U259" s="0"/>
      <c r="V259" s="36"/>
      <c r="W259" s="36"/>
      <c r="X259" s="45" t="s">
        <v>24</v>
      </c>
      <c r="Y259" s="45" t="n">
        <v>0</v>
      </c>
      <c r="Z259" s="45" t="s">
        <v>113</v>
      </c>
      <c r="AA259" s="45" t="n">
        <f aca="false">MEDIAN(2065, 2055, 2045, 2035, 2025, 2015, 2005, 2030,  2040, 2010, 2015, 2020, 2015, 2010, 2000, 2080,  2075, 2065, 2055, 2045, 2035, 2020, 2075, 2085,  2090, 2070, 2090, 2090)</f>
        <v>2042.5</v>
      </c>
      <c r="AB259" s="36" t="s">
        <v>114</v>
      </c>
    </row>
    <row r="260" customFormat="false" ht="27.35" hidden="false" customHeight="true" outlineLevel="0" collapsed="false">
      <c r="D260" s="30" t="n">
        <v>2085</v>
      </c>
      <c r="E260" s="11" t="n">
        <v>2110</v>
      </c>
      <c r="F260" s="11" t="n">
        <v>2250</v>
      </c>
      <c r="G260" s="11" t="n">
        <v>2270</v>
      </c>
      <c r="H260" s="11" t="n">
        <v>2260</v>
      </c>
      <c r="I260" s="11" t="n">
        <v>2240</v>
      </c>
      <c r="J260" s="11" t="n">
        <v>2130</v>
      </c>
      <c r="K260" s="5" t="n">
        <v>2010</v>
      </c>
      <c r="M260" s="5" t="n">
        <v>1975</v>
      </c>
      <c r="N260" s="5" t="n">
        <v>2000</v>
      </c>
      <c r="O260" s="30" t="n">
        <v>2100</v>
      </c>
      <c r="P260" s="63" t="n">
        <v>2125</v>
      </c>
      <c r="Q260" s="63" t="n">
        <v>2130</v>
      </c>
      <c r="R260" s="63" t="n">
        <v>2110</v>
      </c>
      <c r="S260" s="30" t="n">
        <v>2000</v>
      </c>
      <c r="T260" s="5" t="n">
        <v>1970</v>
      </c>
      <c r="U260" s="0"/>
      <c r="V260" s="36"/>
      <c r="W260" s="36"/>
      <c r="X260" s="36"/>
      <c r="Y260" s="36" t="s">
        <v>25</v>
      </c>
      <c r="Z260" s="36" t="s">
        <v>36</v>
      </c>
      <c r="AA260" s="0"/>
      <c r="AB260" s="0"/>
    </row>
    <row r="261" customFormat="false" ht="27.35" hidden="false" customHeight="true" outlineLevel="0" collapsed="false">
      <c r="D261" s="30" t="n">
        <v>2090</v>
      </c>
      <c r="E261" s="11" t="n">
        <v>2120</v>
      </c>
      <c r="F261" s="11" t="n">
        <v>2260</v>
      </c>
      <c r="G261" s="30" t="n">
        <v>2377</v>
      </c>
      <c r="H261" s="30" t="n">
        <v>2310</v>
      </c>
      <c r="I261" s="11" t="n">
        <v>2250</v>
      </c>
      <c r="J261" s="11" t="n">
        <v>2145</v>
      </c>
      <c r="K261" s="5" t="n">
        <v>2015</v>
      </c>
      <c r="M261" s="5" t="n">
        <v>1985</v>
      </c>
      <c r="N261" s="5" t="n">
        <v>2005</v>
      </c>
      <c r="O261" s="30" t="n">
        <v>2105</v>
      </c>
      <c r="P261" s="30" t="n">
        <v>2130</v>
      </c>
      <c r="Q261" s="30" t="n">
        <v>2150</v>
      </c>
      <c r="R261" s="63" t="n">
        <v>2100</v>
      </c>
      <c r="S261" s="5" t="n">
        <v>2000</v>
      </c>
      <c r="T261" s="5" t="n">
        <v>1975</v>
      </c>
      <c r="U261" s="0"/>
      <c r="V261" s="36"/>
      <c r="W261" s="36"/>
      <c r="X261" s="36"/>
      <c r="Y261" s="36" t="s">
        <v>28</v>
      </c>
      <c r="Z261" s="36" t="s">
        <v>51</v>
      </c>
      <c r="AA261" s="0"/>
      <c r="AB261" s="0"/>
    </row>
    <row r="262" customFormat="false" ht="27.35" hidden="false" customHeight="true" outlineLevel="0" collapsed="false">
      <c r="D262" s="30" t="n">
        <v>2070</v>
      </c>
      <c r="E262" s="11" t="n">
        <v>2120</v>
      </c>
      <c r="F262" s="11" t="n">
        <v>2250</v>
      </c>
      <c r="G262" s="30" t="n">
        <v>2340</v>
      </c>
      <c r="H262" s="30" t="n">
        <v>2320</v>
      </c>
      <c r="I262" s="11" t="n">
        <v>2250</v>
      </c>
      <c r="J262" s="11" t="n">
        <v>2150</v>
      </c>
      <c r="K262" s="5" t="n">
        <v>2020</v>
      </c>
      <c r="M262" s="5" t="n">
        <v>1990</v>
      </c>
      <c r="N262" s="5" t="n">
        <v>2010</v>
      </c>
      <c r="O262" s="30" t="n">
        <v>2110</v>
      </c>
      <c r="P262" s="63" t="n">
        <v>2120</v>
      </c>
      <c r="Q262" s="63" t="n">
        <v>2110</v>
      </c>
      <c r="R262" s="30" t="n">
        <v>2105</v>
      </c>
      <c r="S262" s="5" t="n">
        <v>2005</v>
      </c>
      <c r="T262" s="5" t="n">
        <v>1980</v>
      </c>
      <c r="U262" s="0"/>
      <c r="W262" s="36"/>
      <c r="X262" s="36"/>
      <c r="Y262" s="36" t="s">
        <v>30</v>
      </c>
      <c r="Z262" s="36" t="s">
        <v>29</v>
      </c>
      <c r="AA262" s="0"/>
      <c r="AB262" s="0"/>
    </row>
    <row r="263" customFormat="false" ht="27.35" hidden="false" customHeight="true" outlineLevel="0" collapsed="false">
      <c r="D263" s="30" t="n">
        <v>2090</v>
      </c>
      <c r="E263" s="11" t="n">
        <v>2115</v>
      </c>
      <c r="F263" s="11" t="n">
        <v>2230</v>
      </c>
      <c r="G263" s="11" t="n">
        <v>2240</v>
      </c>
      <c r="H263" s="11" t="n">
        <v>2240</v>
      </c>
      <c r="I263" s="11" t="n">
        <v>2230</v>
      </c>
      <c r="J263" s="11" t="n">
        <v>2140</v>
      </c>
      <c r="K263" s="5" t="n">
        <v>2015</v>
      </c>
      <c r="M263" s="5" t="n">
        <v>1980</v>
      </c>
      <c r="N263" s="5" t="n">
        <v>2005</v>
      </c>
      <c r="O263" s="30" t="n">
        <v>2105</v>
      </c>
      <c r="P263" s="30" t="n">
        <v>2105</v>
      </c>
      <c r="Q263" s="30" t="n">
        <v>2110</v>
      </c>
      <c r="R263" s="30" t="n">
        <v>2100</v>
      </c>
      <c r="S263" s="5" t="n">
        <v>2000</v>
      </c>
      <c r="T263" s="5" t="n">
        <v>1980</v>
      </c>
      <c r="U263" s="0"/>
      <c r="W263" s="0"/>
      <c r="X263" s="45" t="s">
        <v>24</v>
      </c>
      <c r="Y263" s="45" t="n">
        <v>1</v>
      </c>
      <c r="Z263" s="45" t="s">
        <v>46</v>
      </c>
      <c r="AA263" s="45" t="n">
        <f aca="false">MEDIAN(2100, 2120, 2140, 2130, 2120, 2120, 2130, 2145, 2150, 2140, 2150, 2100, 2105, 2140, 2160, 2160,2110, 2120, 2120, 2115)</f>
        <v>2125</v>
      </c>
      <c r="AB263" s="36" t="s">
        <v>115</v>
      </c>
    </row>
    <row r="264" customFormat="false" ht="27.35" hidden="false" customHeight="true" outlineLevel="0" collapsed="false">
      <c r="D264" s="30" t="n">
        <v>2090</v>
      </c>
      <c r="E264" s="30" t="n">
        <v>2100</v>
      </c>
      <c r="F264" s="30" t="n">
        <v>2105</v>
      </c>
      <c r="G264" s="30" t="n">
        <v>2110</v>
      </c>
      <c r="H264" s="30" t="n">
        <v>2140</v>
      </c>
      <c r="I264" s="11" t="n">
        <v>2160</v>
      </c>
      <c r="J264" s="11" t="n">
        <v>2150</v>
      </c>
      <c r="K264" s="5" t="n">
        <v>2010</v>
      </c>
      <c r="M264" s="5" t="n">
        <v>1970</v>
      </c>
      <c r="N264" s="5" t="n">
        <v>2000</v>
      </c>
      <c r="O264" s="5" t="n">
        <v>2000</v>
      </c>
      <c r="P264" s="30" t="n">
        <v>2020</v>
      </c>
      <c r="Q264" s="30" t="n">
        <v>2035</v>
      </c>
      <c r="R264" s="30" t="n">
        <v>2025</v>
      </c>
      <c r="S264" s="30" t="n">
        <v>2000</v>
      </c>
      <c r="T264" s="5" t="n">
        <v>1970</v>
      </c>
      <c r="U264" s="0"/>
      <c r="W264" s="0"/>
      <c r="X264" s="36"/>
      <c r="Y264" s="36" t="s">
        <v>25</v>
      </c>
      <c r="Z264" s="36" t="s">
        <v>26</v>
      </c>
      <c r="AA264" s="0"/>
      <c r="AB264" s="0"/>
    </row>
    <row r="265" customFormat="false" ht="27.35" hidden="false" customHeight="true" outlineLevel="0" collapsed="false">
      <c r="D265" s="30" t="n">
        <v>2080</v>
      </c>
      <c r="E265" s="5" t="n">
        <v>2075</v>
      </c>
      <c r="F265" s="5" t="n">
        <v>2065</v>
      </c>
      <c r="G265" s="5" t="n">
        <v>2055</v>
      </c>
      <c r="H265" s="5" t="n">
        <v>2045</v>
      </c>
      <c r="I265" s="5" t="n">
        <v>2035</v>
      </c>
      <c r="J265" s="5" t="n">
        <v>2020</v>
      </c>
      <c r="K265" s="5" t="n">
        <v>2000</v>
      </c>
      <c r="M265" s="5" t="n">
        <v>1965</v>
      </c>
      <c r="N265" s="5" t="n">
        <v>1965</v>
      </c>
      <c r="O265" s="5" t="n">
        <v>1970</v>
      </c>
      <c r="P265" s="30" t="n">
        <v>1970</v>
      </c>
      <c r="Q265" s="30" t="n">
        <v>1975</v>
      </c>
      <c r="R265" s="5" t="n">
        <v>1960</v>
      </c>
      <c r="S265" s="5" t="n">
        <v>1950</v>
      </c>
      <c r="T265" s="5" t="n">
        <v>1960</v>
      </c>
      <c r="U265" s="0"/>
      <c r="W265" s="0"/>
      <c r="X265" s="36"/>
      <c r="Y265" s="36" t="s">
        <v>28</v>
      </c>
      <c r="Z265" s="36" t="s">
        <v>60</v>
      </c>
      <c r="AA265" s="0"/>
      <c r="AB265" s="0"/>
    </row>
    <row r="266" customFormat="false" ht="27.35" hidden="false" customHeight="true" outlineLevel="0" collapsed="false">
      <c r="N266" s="0"/>
      <c r="R266" s="0"/>
      <c r="W266" s="0"/>
      <c r="X266" s="36"/>
      <c r="Y266" s="36" t="s">
        <v>30</v>
      </c>
      <c r="Z266" s="36" t="s">
        <v>61</v>
      </c>
      <c r="AA266" s="0"/>
      <c r="AB266" s="0"/>
    </row>
    <row r="267" customFormat="false" ht="27.35" hidden="false" customHeight="true" outlineLevel="0" collapsed="false">
      <c r="N267" s="0"/>
      <c r="R267" s="0"/>
      <c r="W267" s="0"/>
      <c r="X267" s="45" t="s">
        <v>24</v>
      </c>
      <c r="Y267" s="45" t="n">
        <v>2</v>
      </c>
      <c r="Z267" s="45" t="s">
        <v>36</v>
      </c>
      <c r="AA267" s="45" t="n">
        <f aca="false">MEDIAN(2250, 2270, 2260, 2240, 2250, 2250, 2230, 2230,2240, 2240, 2260, 2250)</f>
        <v>2250</v>
      </c>
      <c r="AB267" s="36" t="s">
        <v>116</v>
      </c>
    </row>
    <row r="268" customFormat="false" ht="27.35" hidden="false" customHeight="true" outlineLevel="0" collapsed="false">
      <c r="N268" s="0"/>
      <c r="R268" s="0"/>
      <c r="W268" s="0"/>
      <c r="X268" s="36"/>
      <c r="Y268" s="36" t="s">
        <v>25</v>
      </c>
      <c r="Z268" s="36" t="s">
        <v>26</v>
      </c>
      <c r="AA268" s="0"/>
      <c r="AB268" s="0"/>
    </row>
    <row r="269" customFormat="false" ht="27.35" hidden="false" customHeight="true" outlineLevel="0" collapsed="false">
      <c r="N269" s="0"/>
      <c r="R269" s="0"/>
      <c r="W269" s="0"/>
      <c r="X269" s="36"/>
      <c r="Y269" s="36" t="s">
        <v>28</v>
      </c>
      <c r="Z269" s="36" t="s">
        <v>26</v>
      </c>
      <c r="AA269" s="0"/>
      <c r="AB269" s="0"/>
    </row>
    <row r="270" customFormat="false" ht="27.35" hidden="false" customHeight="true" outlineLevel="0" collapsed="false">
      <c r="N270" s="0"/>
      <c r="R270" s="0"/>
      <c r="W270" s="0"/>
      <c r="X270" s="36"/>
      <c r="Y270" s="36" t="s">
        <v>30</v>
      </c>
      <c r="Z270" s="36" t="s">
        <v>36</v>
      </c>
      <c r="AA270" s="0"/>
      <c r="AB270" s="0"/>
    </row>
    <row r="271" customFormat="false" ht="27.35" hidden="false" customHeight="true" outlineLevel="0" collapsed="false">
      <c r="N271" s="0"/>
      <c r="R271" s="0"/>
      <c r="W271" s="0"/>
      <c r="X271" s="45" t="s">
        <v>24</v>
      </c>
      <c r="Y271" s="45" t="n">
        <v>3</v>
      </c>
      <c r="Z271" s="45" t="s">
        <v>60</v>
      </c>
      <c r="AA271" s="45" t="n">
        <f aca="false">MEDIAN(2377, 2310, 2340, 2320)</f>
        <v>2330</v>
      </c>
      <c r="AB271" s="36" t="s">
        <v>116</v>
      </c>
    </row>
    <row r="272" customFormat="false" ht="27.35" hidden="false" customHeight="true" outlineLevel="0" collapsed="false">
      <c r="N272" s="0"/>
      <c r="R272" s="0"/>
      <c r="W272" s="0"/>
      <c r="X272" s="36"/>
      <c r="Y272" s="36" t="s">
        <v>25</v>
      </c>
      <c r="Z272" s="36" t="s">
        <v>26</v>
      </c>
      <c r="AA272" s="0"/>
      <c r="AB272" s="0"/>
    </row>
    <row r="273" customFormat="false" ht="27.35" hidden="false" customHeight="true" outlineLevel="0" collapsed="false">
      <c r="N273" s="0"/>
      <c r="R273" s="0"/>
      <c r="W273" s="0"/>
      <c r="X273" s="36"/>
      <c r="Y273" s="36" t="s">
        <v>28</v>
      </c>
      <c r="Z273" s="36" t="s">
        <v>60</v>
      </c>
      <c r="AA273" s="0"/>
      <c r="AB273" s="0"/>
    </row>
    <row r="274" customFormat="false" ht="27.35" hidden="false" customHeight="true" outlineLevel="0" collapsed="false">
      <c r="N274" s="0"/>
      <c r="R274" s="0"/>
      <c r="W274" s="0"/>
      <c r="X274" s="36"/>
      <c r="Y274" s="36" t="s">
        <v>30</v>
      </c>
      <c r="Z274" s="36" t="s">
        <v>26</v>
      </c>
      <c r="AA274" s="0"/>
      <c r="AB274" s="0"/>
    </row>
    <row r="275" customFormat="false" ht="27.35" hidden="false" customHeight="true" outlineLevel="0" collapsed="false">
      <c r="N275" s="0"/>
      <c r="R275" s="0"/>
      <c r="W275" s="36" t="s">
        <v>22</v>
      </c>
      <c r="X275" s="36" t="s">
        <v>66</v>
      </c>
      <c r="Y275" s="36"/>
      <c r="Z275" s="36"/>
      <c r="AA275" s="42"/>
      <c r="AB275" s="0"/>
    </row>
    <row r="276" customFormat="false" ht="27.35" hidden="false" customHeight="true" outlineLevel="0" collapsed="false">
      <c r="N276" s="29" t="s">
        <v>117</v>
      </c>
      <c r="R276" s="0"/>
      <c r="W276" s="36"/>
      <c r="X276" s="45" t="s">
        <v>24</v>
      </c>
      <c r="Y276" s="45" t="n">
        <v>0</v>
      </c>
      <c r="Z276" s="45" t="s">
        <v>26</v>
      </c>
      <c r="AA276" s="45" t="n">
        <v>1800</v>
      </c>
      <c r="AB276" s="36" t="s">
        <v>116</v>
      </c>
    </row>
    <row r="277" customFormat="false" ht="27.35" hidden="false" customHeight="true" outlineLevel="0" collapsed="false">
      <c r="W277" s="0"/>
      <c r="X277" s="36"/>
      <c r="Y277" s="36" t="s">
        <v>25</v>
      </c>
      <c r="Z277" s="36" t="s">
        <v>26</v>
      </c>
      <c r="AA277" s="0"/>
      <c r="AB277" s="0"/>
    </row>
    <row r="278" customFormat="false" ht="27.35" hidden="false" customHeight="true" outlineLevel="0" collapsed="false">
      <c r="W278" s="36"/>
      <c r="X278" s="0"/>
      <c r="Y278" s="36" t="s">
        <v>28</v>
      </c>
      <c r="Z278" s="36" t="s">
        <v>26</v>
      </c>
      <c r="AA278" s="0"/>
      <c r="AB278" s="0"/>
    </row>
    <row r="279" customFormat="false" ht="27.35" hidden="false" customHeight="true" outlineLevel="0" collapsed="false">
      <c r="W279" s="36"/>
      <c r="X279" s="0"/>
      <c r="Y279" s="36" t="s">
        <v>30</v>
      </c>
      <c r="Z279" s="36" t="s">
        <v>26</v>
      </c>
      <c r="AA279" s="0"/>
      <c r="AB279" s="0"/>
    </row>
    <row r="280" customFormat="false" ht="27.35" hidden="false" customHeight="true" outlineLevel="0" collapsed="false">
      <c r="W280" s="0"/>
      <c r="X280" s="45" t="s">
        <v>24</v>
      </c>
      <c r="Y280" s="45" t="n">
        <v>1</v>
      </c>
      <c r="Z280" s="45" t="s">
        <v>113</v>
      </c>
      <c r="AA280" s="45" t="n">
        <f aca="false">MEDIAN(1970, 1975, 1900, 1995, 1975, 1965, 1960, 1960, 1965, 1970, 1975, 1980, 1980, 1970, 1960, 1965, 1965, 1970, 1970, 1975, 1960, 1950, 1970, 1975, 1985, 1990,1980, 1970)</f>
        <v>1970</v>
      </c>
      <c r="AB280" s="36" t="s">
        <v>114</v>
      </c>
    </row>
    <row r="281" customFormat="false" ht="27.35" hidden="false" customHeight="true" outlineLevel="0" collapsed="false">
      <c r="W281" s="0"/>
      <c r="X281" s="36"/>
      <c r="Y281" s="36" t="s">
        <v>25</v>
      </c>
      <c r="Z281" s="36" t="s">
        <v>61</v>
      </c>
      <c r="AA281" s="0"/>
      <c r="AB281" s="0"/>
    </row>
    <row r="282" customFormat="false" ht="27.35" hidden="false" customHeight="true" outlineLevel="0" collapsed="false">
      <c r="W282" s="0"/>
      <c r="X282" s="36"/>
      <c r="Y282" s="36" t="s">
        <v>28</v>
      </c>
      <c r="Z282" s="36" t="s">
        <v>31</v>
      </c>
      <c r="AA282" s="0"/>
      <c r="AB282" s="0"/>
    </row>
    <row r="283" customFormat="false" ht="27.35" hidden="false" customHeight="true" outlineLevel="0" collapsed="false">
      <c r="W283" s="0"/>
      <c r="X283" s="36"/>
      <c r="Y283" s="36" t="s">
        <v>30</v>
      </c>
      <c r="Z283" s="36" t="s">
        <v>29</v>
      </c>
      <c r="AA283" s="0"/>
      <c r="AB283" s="0"/>
    </row>
    <row r="284" customFormat="false" ht="27.35" hidden="false" customHeight="true" outlineLevel="0" collapsed="false">
      <c r="W284" s="0"/>
      <c r="X284" s="45" t="s">
        <v>24</v>
      </c>
      <c r="Y284" s="45" t="n">
        <v>2</v>
      </c>
      <c r="Z284" s="45" t="s">
        <v>46</v>
      </c>
      <c r="AA284" s="45" t="n">
        <f aca="false">MEDIAN( 2000, 2045, 2055, 2005, 2005, 2000, 2000, 2000, 2005,  2000, 2000, 2000, 2000, 2020, 2035, 2025, 2000, 2005, 2010, 2005)</f>
        <v>2005</v>
      </c>
      <c r="AB284" s="36" t="s">
        <v>114</v>
      </c>
    </row>
    <row r="285" customFormat="false" ht="27.35" hidden="false" customHeight="true" outlineLevel="0" collapsed="false">
      <c r="W285" s="0"/>
      <c r="X285" s="36"/>
      <c r="Y285" s="36" t="s">
        <v>25</v>
      </c>
      <c r="Z285" s="36" t="s">
        <v>31</v>
      </c>
      <c r="AA285" s="0"/>
      <c r="AB285" s="0"/>
    </row>
    <row r="286" customFormat="false" ht="27.35" hidden="false" customHeight="true" outlineLevel="0" collapsed="false">
      <c r="X286" s="36"/>
      <c r="Y286" s="36" t="s">
        <v>28</v>
      </c>
      <c r="Z286" s="36" t="s">
        <v>84</v>
      </c>
      <c r="AA286" s="0"/>
      <c r="AB286" s="0"/>
    </row>
    <row r="287" customFormat="false" ht="27.35" hidden="false" customHeight="true" outlineLevel="0" collapsed="false">
      <c r="X287" s="36"/>
      <c r="Y287" s="36" t="s">
        <v>30</v>
      </c>
      <c r="Z287" s="36" t="s">
        <v>29</v>
      </c>
      <c r="AA287" s="0"/>
      <c r="AB287" s="0"/>
    </row>
    <row r="288" customFormat="false" ht="27.35" hidden="false" customHeight="true" outlineLevel="0" collapsed="false">
      <c r="X288" s="45" t="s">
        <v>24</v>
      </c>
      <c r="Y288" s="45" t="n">
        <v>3</v>
      </c>
      <c r="Z288" s="45" t="s">
        <v>61</v>
      </c>
      <c r="AA288" s="45" t="n">
        <f aca="false">MEDIAN(O260:R263)</f>
        <v>2110</v>
      </c>
      <c r="AB288" s="36" t="s">
        <v>115</v>
      </c>
    </row>
    <row r="289" customFormat="false" ht="27.35" hidden="false" customHeight="true" outlineLevel="0" collapsed="false">
      <c r="X289" s="36"/>
      <c r="Y289" s="36" t="s">
        <v>25</v>
      </c>
      <c r="Z289" s="36" t="s">
        <v>26</v>
      </c>
      <c r="AA289" s="0"/>
      <c r="AB289" s="0"/>
    </row>
    <row r="290" customFormat="false" ht="27.35" hidden="false" customHeight="true" outlineLevel="0" collapsed="false">
      <c r="X290" s="36"/>
      <c r="Y290" s="36" t="s">
        <v>28</v>
      </c>
      <c r="Z290" s="36" t="s">
        <v>61</v>
      </c>
      <c r="AA290" s="0"/>
      <c r="AB290" s="0"/>
    </row>
    <row r="291" customFormat="false" ht="27.35" hidden="false" customHeight="true" outlineLevel="0" collapsed="false">
      <c r="X291" s="36"/>
      <c r="Y291" s="36" t="s">
        <v>30</v>
      </c>
      <c r="Z291" s="36" t="s">
        <v>26</v>
      </c>
      <c r="AA291" s="0"/>
      <c r="AB291" s="0"/>
    </row>
    <row r="292" customFormat="false" ht="27.35" hidden="false" customHeight="true" outlineLevel="0" collapsed="false">
      <c r="X292" s="45" t="s">
        <v>24</v>
      </c>
      <c r="Y292" s="45" t="n">
        <v>4</v>
      </c>
      <c r="Z292" s="45" t="s">
        <v>26</v>
      </c>
      <c r="AA292" s="45" t="n">
        <v>2200</v>
      </c>
      <c r="AB292" s="36" t="s">
        <v>116</v>
      </c>
    </row>
    <row r="293" customFormat="false" ht="27.35" hidden="false" customHeight="true" outlineLevel="0" collapsed="false">
      <c r="X293" s="36"/>
      <c r="Y293" s="36" t="s">
        <v>25</v>
      </c>
      <c r="Z293" s="36" t="s">
        <v>26</v>
      </c>
      <c r="AA293" s="0"/>
    </row>
    <row r="294" customFormat="false" ht="27.35" hidden="false" customHeight="true" outlineLevel="0" collapsed="false">
      <c r="X294" s="36"/>
      <c r="Y294" s="36" t="s">
        <v>28</v>
      </c>
      <c r="Z294" s="36" t="s">
        <v>26</v>
      </c>
      <c r="AA294" s="0"/>
    </row>
    <row r="295" customFormat="false" ht="27.35" hidden="false" customHeight="true" outlineLevel="0" collapsed="false">
      <c r="X295" s="36"/>
      <c r="Y295" s="36" t="s">
        <v>30</v>
      </c>
      <c r="Z295" s="36" t="s">
        <v>26</v>
      </c>
      <c r="AA295" s="0"/>
    </row>
  </sheetData>
  <mergeCells count="1">
    <mergeCell ref="D2:AA2"/>
  </mergeCells>
  <printOptions headings="false" gridLines="false" gridLinesSet="true" horizontalCentered="false" verticalCentered="false"/>
  <pageMargins left="0.7875" right="0.7875" top="1.05277777777778" bottom="1.05277777777778" header="0.7875" footer="0.7875"/>
  <pageSetup paperSize="1"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88661</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2015-06-29T17:20:48Z</dcterms:created>
  <dc:language>en-CA</dc:language>
  <dcterms:modified xsi:type="dcterms:W3CDTF">2015-06-30T18:04:08Z</dcterms:modified>
  <cp:revision>23</cp:revision>
</cp:coreProperties>
</file>