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zo\OneDrive\Documentos\Algoritmos\ProyectoGit\ProyectoAnalisis\Documentacion\"/>
    </mc:Choice>
  </mc:AlternateContent>
  <xr:revisionPtr revIDLastSave="0" documentId="8_{DF5A9670-B9B4-4095-843C-ADF30C50DB8F}" xr6:coauthVersionLast="47" xr6:coauthVersionMax="47" xr10:uidLastSave="{00000000-0000-0000-0000-000000000000}"/>
  <bookViews>
    <workbookView xWindow="-120" yWindow="-120" windowWidth="20730" windowHeight="11040" xr2:uid="{FA022622-C5A7-45BE-BC02-22233E973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M33" i="1"/>
  <c r="M32" i="1"/>
  <c r="M31" i="1"/>
  <c r="M35" i="1"/>
  <c r="L35" i="1"/>
  <c r="L34" i="1"/>
  <c r="K34" i="1"/>
  <c r="L33" i="1"/>
  <c r="L32" i="1"/>
  <c r="L31" i="1"/>
  <c r="M17" i="1"/>
  <c r="M16" i="1"/>
  <c r="M15" i="1"/>
  <c r="M14" i="1"/>
  <c r="M13" i="1"/>
  <c r="L17" i="1"/>
  <c r="L16" i="1"/>
  <c r="L15" i="1"/>
  <c r="L14" i="1"/>
  <c r="L13" i="1"/>
  <c r="K35" i="1"/>
  <c r="K33" i="1"/>
  <c r="K32" i="1"/>
  <c r="K31" i="1"/>
  <c r="K17" i="1"/>
  <c r="K16" i="1"/>
  <c r="K15" i="1"/>
  <c r="K14" i="1"/>
  <c r="K13" i="1"/>
  <c r="M22" i="1"/>
  <c r="M10" i="1"/>
  <c r="M5" i="1"/>
  <c r="M4" i="1"/>
  <c r="M3" i="1"/>
  <c r="L25" i="1"/>
  <c r="L28" i="1"/>
  <c r="L27" i="1"/>
  <c r="L26" i="1"/>
  <c r="L24" i="1"/>
  <c r="L23" i="1"/>
  <c r="L22" i="1"/>
  <c r="L21" i="1"/>
  <c r="L10" i="1"/>
  <c r="L9" i="1"/>
  <c r="L8" i="1"/>
  <c r="L7" i="1"/>
  <c r="L6" i="1"/>
  <c r="L4" i="1"/>
  <c r="L5" i="1"/>
  <c r="L3" i="1"/>
  <c r="K3" i="1"/>
  <c r="K24" i="1"/>
  <c r="K26" i="1"/>
  <c r="K25" i="1"/>
  <c r="K27" i="1"/>
  <c r="K28" i="1"/>
  <c r="K23" i="1"/>
  <c r="K22" i="1"/>
  <c r="K21" i="1"/>
  <c r="K7" i="1"/>
  <c r="K10" i="1"/>
  <c r="K9" i="1"/>
  <c r="K8" i="1"/>
  <c r="K6" i="1"/>
  <c r="K5" i="1"/>
  <c r="K4" i="1"/>
  <c r="E16" i="1"/>
  <c r="M21" i="1" s="1"/>
  <c r="E17" i="1"/>
  <c r="E18" i="1"/>
  <c r="E19" i="1"/>
  <c r="E20" i="1"/>
  <c r="E21" i="1"/>
  <c r="E22" i="1"/>
  <c r="M23" i="1" s="1"/>
  <c r="E23" i="1"/>
  <c r="M24" i="1" s="1"/>
  <c r="E24" i="1"/>
  <c r="M28" i="1" s="1"/>
  <c r="E15" i="1"/>
  <c r="E4" i="1"/>
  <c r="E5" i="1"/>
  <c r="E6" i="1"/>
  <c r="E7" i="1"/>
  <c r="M6" i="1" s="1"/>
  <c r="E8" i="1"/>
  <c r="E9" i="1"/>
  <c r="E10" i="1"/>
  <c r="M7" i="1" s="1"/>
  <c r="E11" i="1"/>
  <c r="E12" i="1"/>
  <c r="M9" i="1" s="1"/>
  <c r="E3" i="1"/>
  <c r="M25" i="1" l="1"/>
  <c r="M8" i="1"/>
  <c r="M26" i="1"/>
  <c r="M27" i="1"/>
</calcChain>
</file>

<file path=xl/sharedStrings.xml><?xml version="1.0" encoding="utf-8"?>
<sst xmlns="http://schemas.openxmlformats.org/spreadsheetml/2006/main" count="88" uniqueCount="39">
  <si>
    <t>Asignaciones</t>
  </si>
  <si>
    <t>Comparaciones</t>
  </si>
  <si>
    <t>Vertices</t>
  </si>
  <si>
    <t>Arcos</t>
  </si>
  <si>
    <t>Bron-K</t>
  </si>
  <si>
    <t>Cantidad de lineas ejecutadas</t>
  </si>
  <si>
    <t>Tiempo de ejecucion</t>
  </si>
  <si>
    <t>Cantidad de lineas de codigo</t>
  </si>
  <si>
    <t>Busqueda local</t>
  </si>
  <si>
    <t>442645 ms</t>
  </si>
  <si>
    <t>3329 ms</t>
  </si>
  <si>
    <t>78 ms</t>
  </si>
  <si>
    <t>37 ms</t>
  </si>
  <si>
    <t>0 ms</t>
  </si>
  <si>
    <t>1 ms</t>
  </si>
  <si>
    <t>7 ms</t>
  </si>
  <si>
    <t>4 ms</t>
  </si>
  <si>
    <t>Tamaño del grafo en vertices</t>
  </si>
  <si>
    <t>Factor talla</t>
  </si>
  <si>
    <t>Factor Asig</t>
  </si>
  <si>
    <t>Factor comparaciones</t>
  </si>
  <si>
    <t>Factor cantidad de líneas ejecutadas</t>
  </si>
  <si>
    <t>Factor Tiempo de ejecucion</t>
  </si>
  <si>
    <t>20/10 (40 Arcos)</t>
  </si>
  <si>
    <t>40/20</t>
  </si>
  <si>
    <t>60/20</t>
  </si>
  <si>
    <t>80/40</t>
  </si>
  <si>
    <t>80/20</t>
  </si>
  <si>
    <t>80/10</t>
  </si>
  <si>
    <t>80/5</t>
  </si>
  <si>
    <t>Tamaño del  grafo en arcos usando solo las pruebas de 20 vértices</t>
  </si>
  <si>
    <t>Factor Tiempo de ejecución</t>
  </si>
  <si>
    <t>36 ms</t>
  </si>
  <si>
    <t>10/5</t>
  </si>
  <si>
    <t>Busqueda Local</t>
  </si>
  <si>
    <t>30/20</t>
  </si>
  <si>
    <t>50/20</t>
  </si>
  <si>
    <t>80/50</t>
  </si>
  <si>
    <t>Factor cantidad de lineas ejecutadas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</si>
</sst>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8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9" xfId="0" applyFill="1" applyBorder="1" applyAlignment="1">
      <alignment vertical="center" wrapText="1"/>
    </xf>
    <xf numFmtId="0" fontId="0" fillId="0" borderId="6" xfId="0" applyBorder="1"/>
    <xf numFmtId="0" fontId="0" fillId="2" borderId="3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2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9" xfId="0" applyFill="1" applyBorder="1" applyAlignment="1">
      <alignment vertical="center" wrapText="1"/>
    </xf>
    <xf numFmtId="49" fontId="0" fillId="3" borderId="8" xfId="0" applyNumberFormat="1" applyFill="1" applyBorder="1"/>
    <xf numFmtId="49" fontId="0" fillId="2" borderId="8" xfId="0" applyNumberFormat="1" applyFill="1" applyBorder="1"/>
    <xf numFmtId="164" fontId="0" fillId="3" borderId="8" xfId="0" applyNumberFormat="1" applyFill="1" applyBorder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E023-0A43-4C53-9C9D-DE518EA25F80}">
  <dimension ref="A1:N35"/>
  <sheetViews>
    <sheetView tabSelected="1" topLeftCell="F2" zoomScale="90" zoomScaleNormal="90" workbookViewId="0">
      <selection activeCell="M35" sqref="M35"/>
    </sheetView>
  </sheetViews>
  <sheetFormatPr defaultRowHeight="15" x14ac:dyDescent="0.25"/>
  <cols>
    <col min="1" max="1" width="13" customWidth="1"/>
    <col min="2" max="2" width="11.42578125" customWidth="1"/>
    <col min="3" max="3" width="19.140625" customWidth="1"/>
    <col min="4" max="4" width="17.140625" customWidth="1"/>
    <col min="5" max="5" width="27.85546875" customWidth="1"/>
    <col min="6" max="6" width="22.28515625" customWidth="1"/>
    <col min="7" max="7" width="26.7109375" customWidth="1"/>
    <col min="8" max="8" width="1.140625" customWidth="1"/>
    <col min="9" max="9" width="38.5703125" customWidth="1"/>
    <col min="10" max="10" width="22.42578125" customWidth="1"/>
    <col min="11" max="11" width="21.140625" customWidth="1"/>
    <col min="12" max="12" width="27" bestFit="1" customWidth="1"/>
    <col min="13" max="13" width="21.85546875" customWidth="1"/>
    <col min="14" max="14" width="19.42578125" customWidth="1"/>
  </cols>
  <sheetData>
    <row r="1" spans="1:14" ht="21.75" customHeight="1" thickBot="1" x14ac:dyDescent="0.35">
      <c r="A1" s="35" t="s">
        <v>2</v>
      </c>
      <c r="B1" s="35" t="s">
        <v>3</v>
      </c>
      <c r="C1" s="37" t="s">
        <v>4</v>
      </c>
      <c r="D1" s="37"/>
      <c r="E1" s="37"/>
      <c r="F1" s="37"/>
      <c r="G1" s="37"/>
      <c r="I1" s="27" t="s">
        <v>17</v>
      </c>
      <c r="J1" s="29" t="s">
        <v>4</v>
      </c>
      <c r="K1" s="30"/>
      <c r="L1" s="30"/>
      <c r="M1" s="30"/>
      <c r="N1" s="31"/>
    </row>
    <row r="2" spans="1:14" ht="30.75" customHeight="1" thickBot="1" x14ac:dyDescent="0.3">
      <c r="A2" s="36"/>
      <c r="B2" s="36"/>
      <c r="C2" s="4" t="s">
        <v>0</v>
      </c>
      <c r="D2" s="4" t="s">
        <v>1</v>
      </c>
      <c r="E2" s="4" t="s">
        <v>5</v>
      </c>
      <c r="F2" s="4" t="s">
        <v>6</v>
      </c>
      <c r="G2" s="4" t="s">
        <v>7</v>
      </c>
      <c r="I2" s="28"/>
      <c r="J2" s="7" t="s">
        <v>18</v>
      </c>
      <c r="K2" s="6" t="s">
        <v>19</v>
      </c>
      <c r="L2" s="6" t="s">
        <v>20</v>
      </c>
      <c r="M2" s="6" t="s">
        <v>21</v>
      </c>
      <c r="N2" s="6" t="s">
        <v>22</v>
      </c>
    </row>
    <row r="3" spans="1:14" ht="15.75" thickBot="1" x14ac:dyDescent="0.3">
      <c r="A3" s="2">
        <v>5</v>
      </c>
      <c r="B3" s="2">
        <v>6</v>
      </c>
      <c r="C3" s="5">
        <v>279</v>
      </c>
      <c r="D3" s="5">
        <v>57</v>
      </c>
      <c r="E3" s="5">
        <f xml:space="preserve"> C3 + D3</f>
        <v>336</v>
      </c>
      <c r="F3" s="5" t="s">
        <v>13</v>
      </c>
      <c r="G3" s="27">
        <v>25</v>
      </c>
      <c r="I3" s="21" t="s">
        <v>33</v>
      </c>
      <c r="J3" s="10">
        <v>2</v>
      </c>
      <c r="K3" s="8">
        <f xml:space="preserve"> C4 / C3</f>
        <v>1.6630824372759856</v>
      </c>
      <c r="L3" s="8">
        <f>D4/D3</f>
        <v>1.7719298245614035</v>
      </c>
      <c r="M3" s="8">
        <f>E4-E3</f>
        <v>229</v>
      </c>
      <c r="N3" s="8">
        <v>0</v>
      </c>
    </row>
    <row r="4" spans="1:14" ht="15.75" thickBot="1" x14ac:dyDescent="0.3">
      <c r="A4" s="2">
        <v>10</v>
      </c>
      <c r="B4" s="2">
        <v>12</v>
      </c>
      <c r="C4" s="5">
        <v>464</v>
      </c>
      <c r="D4" s="5">
        <v>101</v>
      </c>
      <c r="E4" s="5">
        <f t="shared" ref="E4:E12" si="0" xml:space="preserve"> C4 + D4</f>
        <v>565</v>
      </c>
      <c r="F4" s="5" t="s">
        <v>13</v>
      </c>
      <c r="G4" s="28"/>
      <c r="I4" s="8" t="s">
        <v>23</v>
      </c>
      <c r="J4" s="10">
        <v>2</v>
      </c>
      <c r="K4" s="8">
        <f xml:space="preserve"> C7 / C4</f>
        <v>3.7306034482758621</v>
      </c>
      <c r="L4" s="8">
        <f>D7/D4</f>
        <v>3.5346534653465347</v>
      </c>
      <c r="M4" s="8">
        <f>E7-E4</f>
        <v>1523</v>
      </c>
      <c r="N4" s="8">
        <v>0</v>
      </c>
    </row>
    <row r="5" spans="1:14" ht="15.75" thickBot="1" x14ac:dyDescent="0.3">
      <c r="A5" s="2">
        <v>20</v>
      </c>
      <c r="B5" s="2">
        <v>20</v>
      </c>
      <c r="C5" s="5">
        <v>1206</v>
      </c>
      <c r="D5" s="5">
        <v>254</v>
      </c>
      <c r="E5" s="5">
        <f t="shared" si="0"/>
        <v>1460</v>
      </c>
      <c r="F5" s="5" t="s">
        <v>13</v>
      </c>
      <c r="G5" s="28"/>
      <c r="I5" s="11" t="s">
        <v>24</v>
      </c>
      <c r="J5" s="10">
        <v>2</v>
      </c>
      <c r="K5" s="23">
        <f>C10/C7</f>
        <v>303.4523396880416</v>
      </c>
      <c r="L5" s="8">
        <f t="shared" ref="L5" si="1">D6/D5</f>
        <v>1.905511811023622</v>
      </c>
      <c r="M5" s="8">
        <f>E6-E5</f>
        <v>1463</v>
      </c>
      <c r="N5" s="8">
        <v>0</v>
      </c>
    </row>
    <row r="6" spans="1:14" ht="15.75" thickBot="1" x14ac:dyDescent="0.3">
      <c r="A6" s="2">
        <v>20</v>
      </c>
      <c r="B6" s="2">
        <v>30</v>
      </c>
      <c r="C6" s="5">
        <v>2439</v>
      </c>
      <c r="D6" s="5">
        <v>484</v>
      </c>
      <c r="E6" s="5">
        <f t="shared" si="0"/>
        <v>2923</v>
      </c>
      <c r="F6" s="5" t="s">
        <v>14</v>
      </c>
      <c r="G6" s="28"/>
      <c r="I6" s="8" t="s">
        <v>25</v>
      </c>
      <c r="J6" s="10">
        <v>3</v>
      </c>
      <c r="K6" s="8">
        <f xml:space="preserve"> C11/C7</f>
        <v>38769.359907567879</v>
      </c>
      <c r="L6" s="8">
        <f>D11/D7</f>
        <v>36003.198879551819</v>
      </c>
      <c r="M6" s="8">
        <f>E11-E7</f>
        <v>79960816</v>
      </c>
      <c r="N6" s="8">
        <v>0</v>
      </c>
    </row>
    <row r="7" spans="1:14" ht="15.75" thickBot="1" x14ac:dyDescent="0.3">
      <c r="A7" s="2">
        <v>20</v>
      </c>
      <c r="B7" s="2">
        <v>40</v>
      </c>
      <c r="C7" s="5">
        <v>1731</v>
      </c>
      <c r="D7" s="5">
        <v>357</v>
      </c>
      <c r="E7" s="5">
        <f t="shared" si="0"/>
        <v>2088</v>
      </c>
      <c r="F7" s="5" t="s">
        <v>14</v>
      </c>
      <c r="G7" s="28"/>
      <c r="I7" s="8" t="s">
        <v>26</v>
      </c>
      <c r="J7" s="10">
        <v>2</v>
      </c>
      <c r="K7" s="8">
        <f>C12/C10</f>
        <v>16353.185687143521</v>
      </c>
      <c r="L7" s="8">
        <f>D12/D10</f>
        <v>16345.925365106106</v>
      </c>
      <c r="M7" s="8">
        <f>E12-E10</f>
        <v>10199925220</v>
      </c>
      <c r="N7" s="8">
        <v>0</v>
      </c>
    </row>
    <row r="8" spans="1:14" ht="15.75" thickBot="1" x14ac:dyDescent="0.3">
      <c r="A8" s="2">
        <v>20</v>
      </c>
      <c r="B8" s="2">
        <v>50</v>
      </c>
      <c r="C8" s="5">
        <v>4232</v>
      </c>
      <c r="D8" s="5">
        <v>819</v>
      </c>
      <c r="E8" s="5">
        <f t="shared" si="0"/>
        <v>5051</v>
      </c>
      <c r="F8" s="5" t="s">
        <v>14</v>
      </c>
      <c r="G8" s="28"/>
      <c r="I8" s="8" t="s">
        <v>27</v>
      </c>
      <c r="J8" s="10">
        <v>4</v>
      </c>
      <c r="K8" s="8">
        <f>C12/C7</f>
        <v>4962412.4581166953</v>
      </c>
      <c r="L8" s="8">
        <f>D12/D7</f>
        <v>4511521.18767507</v>
      </c>
      <c r="M8" s="8">
        <f>E12-E7</f>
        <v>10200546941</v>
      </c>
      <c r="N8" s="8">
        <v>0</v>
      </c>
    </row>
    <row r="9" spans="1:14" ht="15.75" thickBot="1" x14ac:dyDescent="0.3">
      <c r="A9" s="2">
        <v>20</v>
      </c>
      <c r="B9" s="2">
        <v>80</v>
      </c>
      <c r="C9" s="5">
        <v>131264</v>
      </c>
      <c r="D9" s="5">
        <v>24628</v>
      </c>
      <c r="E9" s="5">
        <f t="shared" si="0"/>
        <v>155892</v>
      </c>
      <c r="F9" s="5" t="s">
        <v>12</v>
      </c>
      <c r="G9" s="28"/>
      <c r="I9" s="8" t="s">
        <v>28</v>
      </c>
      <c r="J9" s="10">
        <v>8</v>
      </c>
      <c r="K9" s="8">
        <f>C12/C4</f>
        <v>18512793.028017242</v>
      </c>
      <c r="L9" s="8">
        <f>D12/D4</f>
        <v>15946664</v>
      </c>
      <c r="M9" s="8">
        <f>E12-E4</f>
        <v>10200548464</v>
      </c>
      <c r="N9" s="8">
        <v>0</v>
      </c>
    </row>
    <row r="10" spans="1:14" ht="15.75" thickBot="1" x14ac:dyDescent="0.3">
      <c r="A10" s="2">
        <v>40</v>
      </c>
      <c r="B10" s="2">
        <v>120</v>
      </c>
      <c r="C10" s="5">
        <v>525276</v>
      </c>
      <c r="D10" s="5">
        <v>98533</v>
      </c>
      <c r="E10" s="5">
        <f t="shared" si="0"/>
        <v>623809</v>
      </c>
      <c r="F10" s="5" t="s">
        <v>11</v>
      </c>
      <c r="G10" s="28"/>
      <c r="I10" s="9" t="s">
        <v>29</v>
      </c>
      <c r="J10" s="10">
        <v>16</v>
      </c>
      <c r="K10" s="8">
        <f>C12/C3</f>
        <v>30788300.949820787</v>
      </c>
      <c r="L10" s="8">
        <f>D12/D3</f>
        <v>28256369.543859649</v>
      </c>
      <c r="M10" s="8">
        <f>E12-E3</f>
        <v>10200548693</v>
      </c>
      <c r="N10" s="8">
        <v>0</v>
      </c>
    </row>
    <row r="11" spans="1:14" ht="17.25" customHeight="1" thickBot="1" x14ac:dyDescent="0.3">
      <c r="A11" s="2">
        <v>60</v>
      </c>
      <c r="B11" s="2">
        <v>240</v>
      </c>
      <c r="C11" s="5">
        <v>67109762</v>
      </c>
      <c r="D11" s="5">
        <v>12853142</v>
      </c>
      <c r="E11" s="5">
        <f t="shared" si="0"/>
        <v>79962904</v>
      </c>
      <c r="F11" s="5" t="s">
        <v>10</v>
      </c>
      <c r="G11" s="28"/>
      <c r="K11" s="13"/>
    </row>
    <row r="12" spans="1:14" ht="36" customHeight="1" thickBot="1" x14ac:dyDescent="0.3">
      <c r="A12" s="2">
        <v>80</v>
      </c>
      <c r="B12" s="2">
        <v>400</v>
      </c>
      <c r="C12" s="5">
        <v>8589935965</v>
      </c>
      <c r="D12" s="5">
        <v>1610613064</v>
      </c>
      <c r="E12" s="5">
        <f t="shared" si="0"/>
        <v>10200549029</v>
      </c>
      <c r="F12" s="5" t="s">
        <v>9</v>
      </c>
      <c r="G12" s="39"/>
      <c r="I12" s="6" t="s">
        <v>30</v>
      </c>
      <c r="J12" s="12" t="s">
        <v>18</v>
      </c>
      <c r="K12" s="6" t="s">
        <v>19</v>
      </c>
      <c r="L12" s="6" t="s">
        <v>20</v>
      </c>
      <c r="M12" s="6" t="s">
        <v>38</v>
      </c>
      <c r="N12" s="6" t="s">
        <v>31</v>
      </c>
    </row>
    <row r="13" spans="1:14" ht="19.5" thickBot="1" x14ac:dyDescent="0.35">
      <c r="A13" s="35" t="s">
        <v>2</v>
      </c>
      <c r="B13" s="35" t="s">
        <v>3</v>
      </c>
      <c r="C13" s="38" t="s">
        <v>8</v>
      </c>
      <c r="D13" s="38"/>
      <c r="E13" s="38"/>
      <c r="F13" s="38"/>
      <c r="G13" s="38"/>
      <c r="I13" s="8" t="s">
        <v>35</v>
      </c>
      <c r="J13" s="8">
        <v>1.5</v>
      </c>
      <c r="K13" s="8">
        <f>C6/C5</f>
        <v>2.0223880597014925</v>
      </c>
      <c r="L13" s="8">
        <f>D6/D5</f>
        <v>1.905511811023622</v>
      </c>
      <c r="M13" s="8">
        <f>E6-E5</f>
        <v>1463</v>
      </c>
      <c r="N13" s="8">
        <v>0</v>
      </c>
    </row>
    <row r="14" spans="1:14" ht="35.25" customHeight="1" thickBot="1" x14ac:dyDescent="0.3">
      <c r="A14" s="36"/>
      <c r="B14" s="36"/>
      <c r="C14" s="1" t="s">
        <v>0</v>
      </c>
      <c r="D14" s="1" t="s">
        <v>1</v>
      </c>
      <c r="E14" s="1" t="s">
        <v>5</v>
      </c>
      <c r="F14" s="1" t="s">
        <v>6</v>
      </c>
      <c r="G14" s="1" t="s">
        <v>7</v>
      </c>
      <c r="I14" s="8" t="s">
        <v>24</v>
      </c>
      <c r="J14" s="8">
        <v>2</v>
      </c>
      <c r="K14" s="8">
        <f>C7/C5</f>
        <v>1.4353233830845771</v>
      </c>
      <c r="L14" s="8">
        <f>D7/D5</f>
        <v>1.405511811023622</v>
      </c>
      <c r="M14" s="8">
        <f>E7-E5</f>
        <v>628</v>
      </c>
      <c r="N14" s="8">
        <v>0</v>
      </c>
    </row>
    <row r="15" spans="1:14" ht="15.75" thickBot="1" x14ac:dyDescent="0.3">
      <c r="A15" s="2">
        <v>5</v>
      </c>
      <c r="B15" s="2">
        <v>6</v>
      </c>
      <c r="C15" s="3">
        <v>69</v>
      </c>
      <c r="D15" s="3">
        <v>97</v>
      </c>
      <c r="E15" s="3">
        <f xml:space="preserve"> C15 + D15</f>
        <v>166</v>
      </c>
      <c r="F15" s="1" t="s">
        <v>32</v>
      </c>
      <c r="G15" s="24">
        <v>20</v>
      </c>
      <c r="I15" s="8" t="s">
        <v>36</v>
      </c>
      <c r="J15" s="8">
        <v>2.5</v>
      </c>
      <c r="K15" s="8">
        <f>C8/C5</f>
        <v>3.5091210613598673</v>
      </c>
      <c r="L15" s="8">
        <f>D8/D5</f>
        <v>3.2244094488188977</v>
      </c>
      <c r="M15" s="8">
        <f>E8-D5</f>
        <v>4797</v>
      </c>
      <c r="N15" s="8">
        <v>0</v>
      </c>
    </row>
    <row r="16" spans="1:14" ht="15.75" thickBot="1" x14ac:dyDescent="0.3">
      <c r="A16" s="2">
        <v>10</v>
      </c>
      <c r="B16" s="2">
        <v>12</v>
      </c>
      <c r="C16" s="3">
        <v>234</v>
      </c>
      <c r="D16" s="3">
        <v>325</v>
      </c>
      <c r="E16" s="3">
        <f t="shared" ref="E16:E24" si="2" xml:space="preserve"> C16 + D16</f>
        <v>559</v>
      </c>
      <c r="F16" s="1" t="s">
        <v>13</v>
      </c>
      <c r="G16" s="25"/>
      <c r="I16" s="8" t="s">
        <v>27</v>
      </c>
      <c r="J16" s="8">
        <v>4</v>
      </c>
      <c r="K16" s="8">
        <f>C9/C5</f>
        <v>108.84245439469321</v>
      </c>
      <c r="L16" s="8">
        <f>D9/D5</f>
        <v>96.960629921259837</v>
      </c>
      <c r="M16" s="8">
        <f>E9-E5</f>
        <v>154432</v>
      </c>
      <c r="N16" s="8">
        <v>0</v>
      </c>
    </row>
    <row r="17" spans="1:14" ht="15.75" thickBot="1" x14ac:dyDescent="0.3">
      <c r="A17" s="2">
        <v>20</v>
      </c>
      <c r="B17" s="2">
        <v>20</v>
      </c>
      <c r="C17" s="3">
        <v>864</v>
      </c>
      <c r="D17" s="3">
        <v>1263</v>
      </c>
      <c r="E17" s="3">
        <f t="shared" si="2"/>
        <v>2127</v>
      </c>
      <c r="F17" s="1" t="s">
        <v>13</v>
      </c>
      <c r="G17" s="25"/>
      <c r="I17" s="8" t="s">
        <v>37</v>
      </c>
      <c r="J17" s="8">
        <v>1.6</v>
      </c>
      <c r="K17" s="8">
        <f>C9/C8</f>
        <v>31.017013232514177</v>
      </c>
      <c r="L17" s="8">
        <f>D9/D8</f>
        <v>30.070818070818071</v>
      </c>
      <c r="M17" s="8">
        <f>E9-E8</f>
        <v>150841</v>
      </c>
      <c r="N17" s="8">
        <v>0</v>
      </c>
    </row>
    <row r="18" spans="1:14" ht="15.75" thickBot="1" x14ac:dyDescent="0.3">
      <c r="A18" s="2">
        <v>20</v>
      </c>
      <c r="B18" s="2">
        <v>30</v>
      </c>
      <c r="C18" s="3">
        <v>864</v>
      </c>
      <c r="D18" s="3">
        <v>1357</v>
      </c>
      <c r="E18" s="3">
        <f t="shared" si="2"/>
        <v>2221</v>
      </c>
      <c r="F18" s="1" t="s">
        <v>14</v>
      </c>
      <c r="G18" s="25"/>
    </row>
    <row r="19" spans="1:14" ht="15.75" thickBot="1" x14ac:dyDescent="0.3">
      <c r="A19" s="2">
        <v>20</v>
      </c>
      <c r="B19" s="2">
        <v>40</v>
      </c>
      <c r="C19" s="3">
        <v>865</v>
      </c>
      <c r="D19" s="3">
        <v>1321</v>
      </c>
      <c r="E19" s="3">
        <f t="shared" si="2"/>
        <v>2186</v>
      </c>
      <c r="F19" s="1" t="s">
        <v>14</v>
      </c>
      <c r="G19" s="25"/>
      <c r="I19" s="24" t="s">
        <v>17</v>
      </c>
      <c r="J19" s="32" t="s">
        <v>34</v>
      </c>
      <c r="K19" s="33"/>
      <c r="L19" s="33"/>
      <c r="M19" s="33"/>
      <c r="N19" s="34"/>
    </row>
    <row r="20" spans="1:14" ht="30.75" thickBot="1" x14ac:dyDescent="0.3">
      <c r="A20" s="2">
        <v>20</v>
      </c>
      <c r="B20" s="2">
        <v>50</v>
      </c>
      <c r="C20" s="3">
        <v>864</v>
      </c>
      <c r="D20" s="3">
        <v>1858</v>
      </c>
      <c r="E20" s="3">
        <f t="shared" si="2"/>
        <v>2722</v>
      </c>
      <c r="F20" s="1" t="s">
        <v>13</v>
      </c>
      <c r="G20" s="25"/>
      <c r="I20" s="25"/>
      <c r="J20" s="14" t="s">
        <v>18</v>
      </c>
      <c r="K20" s="15" t="s">
        <v>19</v>
      </c>
      <c r="L20" s="15" t="s">
        <v>20</v>
      </c>
      <c r="M20" s="15" t="s">
        <v>21</v>
      </c>
      <c r="N20" s="15" t="s">
        <v>22</v>
      </c>
    </row>
    <row r="21" spans="1:14" ht="15.75" thickBot="1" x14ac:dyDescent="0.3">
      <c r="A21" s="2">
        <v>20</v>
      </c>
      <c r="B21" s="2">
        <v>80</v>
      </c>
      <c r="C21" s="3">
        <v>864</v>
      </c>
      <c r="D21" s="3">
        <v>2201</v>
      </c>
      <c r="E21" s="3">
        <f t="shared" si="2"/>
        <v>3065</v>
      </c>
      <c r="F21" s="1" t="s">
        <v>13</v>
      </c>
      <c r="G21" s="25"/>
      <c r="I21" s="22" t="s">
        <v>33</v>
      </c>
      <c r="J21" s="16">
        <v>2</v>
      </c>
      <c r="K21" s="17">
        <f>+C16/C15</f>
        <v>3.3913043478260869</v>
      </c>
      <c r="L21" s="17">
        <f>C16/C15</f>
        <v>3.3913043478260869</v>
      </c>
      <c r="M21" s="17">
        <f>E16-E15</f>
        <v>393</v>
      </c>
      <c r="N21" s="17">
        <v>0</v>
      </c>
    </row>
    <row r="22" spans="1:14" ht="15.75" thickBot="1" x14ac:dyDescent="0.3">
      <c r="A22" s="2">
        <v>40</v>
      </c>
      <c r="B22" s="2">
        <v>120</v>
      </c>
      <c r="C22" s="3">
        <v>3324</v>
      </c>
      <c r="D22" s="3">
        <v>6413</v>
      </c>
      <c r="E22" s="3">
        <f t="shared" si="2"/>
        <v>9737</v>
      </c>
      <c r="F22" s="1" t="s">
        <v>14</v>
      </c>
      <c r="G22" s="25"/>
      <c r="I22" s="17" t="s">
        <v>23</v>
      </c>
      <c r="J22" s="16">
        <v>2</v>
      </c>
      <c r="K22" s="17">
        <f>C17/C16</f>
        <v>3.6923076923076925</v>
      </c>
      <c r="L22" s="17">
        <f>C19/C16</f>
        <v>3.6965811965811968</v>
      </c>
      <c r="M22" s="17">
        <f>E19-E16</f>
        <v>1627</v>
      </c>
      <c r="N22" s="17">
        <v>0</v>
      </c>
    </row>
    <row r="23" spans="1:14" ht="15.75" thickBot="1" x14ac:dyDescent="0.3">
      <c r="A23" s="2">
        <v>60</v>
      </c>
      <c r="B23" s="2">
        <v>240</v>
      </c>
      <c r="C23" s="3">
        <v>7386</v>
      </c>
      <c r="D23" s="3">
        <v>15847</v>
      </c>
      <c r="E23" s="3">
        <f t="shared" si="2"/>
        <v>23233</v>
      </c>
      <c r="F23" s="1" t="s">
        <v>16</v>
      </c>
      <c r="G23" s="25"/>
      <c r="I23" s="18" t="s">
        <v>24</v>
      </c>
      <c r="J23" s="16">
        <v>2</v>
      </c>
      <c r="K23" s="17">
        <f>+C22/C19</f>
        <v>3.8427745664739885</v>
      </c>
      <c r="L23" s="17">
        <f>C22/C19</f>
        <v>3.8427745664739885</v>
      </c>
      <c r="M23" s="17">
        <f>E22-E19</f>
        <v>7551</v>
      </c>
      <c r="N23" s="17">
        <v>0</v>
      </c>
    </row>
    <row r="24" spans="1:14" ht="15.75" thickBot="1" x14ac:dyDescent="0.3">
      <c r="A24" s="2">
        <v>80</v>
      </c>
      <c r="B24" s="2">
        <v>400</v>
      </c>
      <c r="C24" s="3">
        <v>13045</v>
      </c>
      <c r="D24" s="3">
        <v>30943</v>
      </c>
      <c r="E24" s="3">
        <f t="shared" si="2"/>
        <v>43988</v>
      </c>
      <c r="F24" s="1" t="s">
        <v>15</v>
      </c>
      <c r="G24" s="26"/>
      <c r="I24" s="17" t="s">
        <v>25</v>
      </c>
      <c r="J24" s="16">
        <v>3</v>
      </c>
      <c r="K24" s="17">
        <f>+C23/C19</f>
        <v>8.5387283236994218</v>
      </c>
      <c r="L24" s="17">
        <f>C23/C19</f>
        <v>8.5387283236994218</v>
      </c>
      <c r="M24" s="17">
        <f>E23-E19</f>
        <v>21047</v>
      </c>
      <c r="N24" s="17">
        <v>0</v>
      </c>
    </row>
    <row r="25" spans="1:14" ht="15.75" thickBot="1" x14ac:dyDescent="0.3">
      <c r="I25" s="17" t="s">
        <v>26</v>
      </c>
      <c r="J25" s="16">
        <v>2</v>
      </c>
      <c r="K25" s="17">
        <f>C24/C22</f>
        <v>3.9244885679903732</v>
      </c>
      <c r="L25" s="17">
        <f>C24/C22</f>
        <v>3.9244885679903732</v>
      </c>
      <c r="M25" s="17">
        <f>E24-E22</f>
        <v>34251</v>
      </c>
      <c r="N25" s="17">
        <v>0</v>
      </c>
    </row>
    <row r="26" spans="1:14" ht="15.75" thickBot="1" x14ac:dyDescent="0.3">
      <c r="I26" s="17" t="s">
        <v>27</v>
      </c>
      <c r="J26" s="16">
        <v>4</v>
      </c>
      <c r="K26" s="17">
        <f>C24/C19</f>
        <v>15.080924855491329</v>
      </c>
      <c r="L26" s="17">
        <f>C24/C19</f>
        <v>15.080924855491329</v>
      </c>
      <c r="M26" s="17">
        <f>E24-E19</f>
        <v>41802</v>
      </c>
      <c r="N26" s="17">
        <v>0</v>
      </c>
    </row>
    <row r="27" spans="1:14" ht="15.75" thickBot="1" x14ac:dyDescent="0.3">
      <c r="I27" s="17" t="s">
        <v>28</v>
      </c>
      <c r="J27" s="16">
        <v>8</v>
      </c>
      <c r="K27" s="17">
        <f>C24/C16</f>
        <v>55.747863247863251</v>
      </c>
      <c r="L27" s="17">
        <f>C24/C16</f>
        <v>55.747863247863251</v>
      </c>
      <c r="M27" s="17">
        <f>E24-E16</f>
        <v>43429</v>
      </c>
      <c r="N27" s="17">
        <v>0</v>
      </c>
    </row>
    <row r="28" spans="1:14" ht="15.75" thickBot="1" x14ac:dyDescent="0.3">
      <c r="I28" s="19" t="s">
        <v>29</v>
      </c>
      <c r="J28" s="16">
        <v>16</v>
      </c>
      <c r="K28" s="17">
        <f>C24/C15</f>
        <v>189.05797101449275</v>
      </c>
      <c r="L28" s="17">
        <f>C24/C15</f>
        <v>189.05797101449275</v>
      </c>
      <c r="M28" s="17">
        <f>E24-E15</f>
        <v>43822</v>
      </c>
      <c r="N28" s="17">
        <v>0</v>
      </c>
    </row>
    <row r="29" spans="1:14" ht="15.75" thickBot="1" x14ac:dyDescent="0.3">
      <c r="K29" s="13"/>
    </row>
    <row r="30" spans="1:14" ht="30.75" thickBot="1" x14ac:dyDescent="0.3">
      <c r="I30" s="15" t="s">
        <v>30</v>
      </c>
      <c r="J30" s="20" t="s">
        <v>18</v>
      </c>
      <c r="K30" s="15" t="s">
        <v>19</v>
      </c>
      <c r="L30" s="15" t="s">
        <v>20</v>
      </c>
      <c r="M30" s="15" t="s">
        <v>38</v>
      </c>
      <c r="N30" s="15" t="s">
        <v>31</v>
      </c>
    </row>
    <row r="31" spans="1:14" ht="15.75" thickBot="1" x14ac:dyDescent="0.3">
      <c r="I31" s="17" t="s">
        <v>35</v>
      </c>
      <c r="J31" s="17">
        <v>1.5</v>
      </c>
      <c r="K31" s="17">
        <f>C18/C17</f>
        <v>1</v>
      </c>
      <c r="L31" s="17">
        <f>D18/D17</f>
        <v>1.0744259699129057</v>
      </c>
      <c r="M31" s="17">
        <f>E18/E17</f>
        <v>1.0441937000470145</v>
      </c>
      <c r="N31" s="17">
        <v>0</v>
      </c>
    </row>
    <row r="32" spans="1:14" ht="15.75" thickBot="1" x14ac:dyDescent="0.3">
      <c r="I32" s="17" t="s">
        <v>24</v>
      </c>
      <c r="J32" s="17">
        <v>2</v>
      </c>
      <c r="K32" s="17">
        <f>C19/C17</f>
        <v>1.0011574074074074</v>
      </c>
      <c r="L32" s="17">
        <f>D19/D17</f>
        <v>1.0459224069675377</v>
      </c>
      <c r="M32" s="17">
        <f>E19/E17</f>
        <v>1.0277385989656793</v>
      </c>
      <c r="N32" s="17">
        <v>0</v>
      </c>
    </row>
    <row r="33" spans="9:14" ht="15.75" thickBot="1" x14ac:dyDescent="0.3">
      <c r="I33" s="17" t="s">
        <v>36</v>
      </c>
      <c r="J33" s="17">
        <v>2.5</v>
      </c>
      <c r="K33" s="17">
        <f>C20/C17</f>
        <v>1</v>
      </c>
      <c r="L33" s="17">
        <f>D20/D17</f>
        <v>1.4711005542359461</v>
      </c>
      <c r="M33" s="17">
        <f>E20/E17</f>
        <v>1.2797367183826986</v>
      </c>
      <c r="N33" s="17">
        <v>0</v>
      </c>
    </row>
    <row r="34" spans="9:14" ht="15.75" thickBot="1" x14ac:dyDescent="0.3">
      <c r="I34" s="17" t="s">
        <v>27</v>
      </c>
      <c r="J34" s="17">
        <v>4</v>
      </c>
      <c r="K34" s="17">
        <f>C21/C17</f>
        <v>1</v>
      </c>
      <c r="L34" s="17">
        <f>D21/D17</f>
        <v>1.7426761678543152</v>
      </c>
      <c r="M34" s="17">
        <f>E21/E17</f>
        <v>1.4409967089797837</v>
      </c>
      <c r="N34" s="17">
        <v>0</v>
      </c>
    </row>
    <row r="35" spans="9:14" ht="15.75" thickBot="1" x14ac:dyDescent="0.3">
      <c r="I35" s="17" t="s">
        <v>37</v>
      </c>
      <c r="J35" s="17">
        <v>1.6</v>
      </c>
      <c r="K35" s="17">
        <f>C21/C20</f>
        <v>1</v>
      </c>
      <c r="L35" s="17">
        <f>D21/D20</f>
        <v>1.1846071044133477</v>
      </c>
      <c r="M35" s="17">
        <f>E21/E20</f>
        <v>1.1260102865540045</v>
      </c>
      <c r="N35" s="17">
        <v>0</v>
      </c>
    </row>
  </sheetData>
  <mergeCells count="12">
    <mergeCell ref="A13:A14"/>
    <mergeCell ref="B13:B14"/>
    <mergeCell ref="C1:G1"/>
    <mergeCell ref="C13:G13"/>
    <mergeCell ref="G3:G12"/>
    <mergeCell ref="A1:A2"/>
    <mergeCell ref="B1:B2"/>
    <mergeCell ref="G15:G24"/>
    <mergeCell ref="I1:I2"/>
    <mergeCell ref="J1:N1"/>
    <mergeCell ref="I19:I20"/>
    <mergeCell ref="J19:N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23DEB0A2999E4C9DB1A8B7C07184BA" ma:contentTypeVersion="10" ma:contentTypeDescription="Crear nuevo documento." ma:contentTypeScope="" ma:versionID="ca4924f8f675749282eee52b6635841c">
  <xsd:schema xmlns:xsd="http://www.w3.org/2001/XMLSchema" xmlns:xs="http://www.w3.org/2001/XMLSchema" xmlns:p="http://schemas.microsoft.com/office/2006/metadata/properties" xmlns:ns3="5bdf177a-6c49-4dbe-9b25-c7a04d2e412a" xmlns:ns4="973f1db1-7922-4d13-8b9e-c1003d3c9e8a" targetNamespace="http://schemas.microsoft.com/office/2006/metadata/properties" ma:root="true" ma:fieldsID="5c4e70b73eb58846ffd8201b16608188" ns3:_="" ns4:_="">
    <xsd:import namespace="5bdf177a-6c49-4dbe-9b25-c7a04d2e412a"/>
    <xsd:import namespace="973f1db1-7922-4d13-8b9e-c1003d3c9e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f177a-6c49-4dbe-9b25-c7a04d2e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f1db1-7922-4d13-8b9e-c1003d3c9e8a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0D59DE-081C-47A4-B700-D492BD0BF8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1B40B2-DFD7-4217-9B4B-712B11366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f177a-6c49-4dbe-9b25-c7a04d2e412a"/>
    <ds:schemaRef ds:uri="973f1db1-7922-4d13-8b9e-c1003d3c9e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BA4F5F-3C74-409C-967E-289BBA7B94E4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dcmitype/"/>
    <ds:schemaRef ds:uri="973f1db1-7922-4d13-8b9e-c1003d3c9e8a"/>
    <ds:schemaRef ds:uri="5bdf177a-6c49-4dbe-9b25-c7a04d2e41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LORENZO SEGURA</dc:creator>
  <cp:lastModifiedBy>JOSE ANDRES LORENZO SEGURA</cp:lastModifiedBy>
  <dcterms:created xsi:type="dcterms:W3CDTF">2024-03-26T20:00:15Z</dcterms:created>
  <dcterms:modified xsi:type="dcterms:W3CDTF">2024-04-14T01:13:10Z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0x0101009223DEB0A2999E4C9DB1A8B7C07184BA</vt:lpwstr>
  </property>
</Properties>
</file>