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j.cross/Documents/bat study/"/>
    </mc:Choice>
  </mc:AlternateContent>
  <xr:revisionPtr revIDLastSave="0" documentId="13_ncr:1_{46FEF643-F2F3-814F-A5E5-1E1079CDE1C6}" xr6:coauthVersionLast="47" xr6:coauthVersionMax="47" xr10:uidLastSave="{00000000-0000-0000-0000-000000000000}"/>
  <bookViews>
    <workbookView xWindow="0" yWindow="460" windowWidth="28800" windowHeight="16140" firstSheet="3" activeTab="13" xr2:uid="{00000000-000D-0000-FFFF-FFFF00000000}"/>
  </bookViews>
  <sheets>
    <sheet name="point generation" sheetId="1" r:id="rId1"/>
    <sheet name="Sheet1" sheetId="3" r:id="rId2"/>
    <sheet name="July" sheetId="2" r:id="rId3"/>
    <sheet name="August" sheetId="4" r:id="rId4"/>
    <sheet name="Editor I" sheetId="5" r:id="rId5"/>
    <sheet name="Editor II" sheetId="6" r:id="rId6"/>
    <sheet name="Editor III" sheetId="7" r:id="rId7"/>
    <sheet name="Summer 2018" sheetId="8" r:id="rId8"/>
    <sheet name="Summer 2018 canon" sheetId="15" r:id="rId9"/>
    <sheet name="Editor V" sheetId="9" r:id="rId10"/>
    <sheet name="Summer 2019 (legends)" sheetId="12" r:id="rId11"/>
    <sheet name="Sheet2" sheetId="16" r:id="rId12"/>
    <sheet name="Editor VI" sheetId="11" r:id="rId13"/>
    <sheet name="Summer 2019 (canon)" sheetId="14" r:id="rId14"/>
    <sheet name="Sheet3" sheetId="19" r:id="rId15"/>
    <sheet name="point analysis" sheetId="13" r:id="rId16"/>
    <sheet name="Point Pairings" sheetId="17" r:id="rId17"/>
    <sheet name="stat relationships" sheetId="18" r:id="rId18"/>
    <sheet name="species I" sheetId="10" r:id="rId19"/>
  </sheets>
  <definedNames>
    <definedName name="_xlnm.Print_Area" localSheetId="12">'Editor VI'!$A$893:$G$1034</definedName>
    <definedName name="_xlnm.Print_Area" localSheetId="1">Sheet1!$A$1:$C$18</definedName>
    <definedName name="_xlnm.Print_Area" localSheetId="10">'Summer 2019 (legends)'!$G$162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6" i="14" l="1"/>
  <c r="L83" i="19"/>
  <c r="L82" i="19"/>
  <c r="L81" i="19"/>
  <c r="L80" i="19"/>
  <c r="L79" i="19"/>
  <c r="L78" i="19"/>
  <c r="L77" i="19"/>
  <c r="L76" i="19"/>
  <c r="L75" i="19"/>
  <c r="L74" i="19"/>
  <c r="L73" i="19"/>
  <c r="L72" i="19"/>
  <c r="L71" i="19"/>
  <c r="L70" i="19"/>
  <c r="O69" i="19"/>
  <c r="L69" i="19"/>
  <c r="L68" i="19"/>
  <c r="L67" i="19"/>
  <c r="O66" i="19"/>
  <c r="L66" i="19"/>
  <c r="L65" i="19"/>
  <c r="L64" i="19"/>
  <c r="L63" i="19"/>
  <c r="L62" i="19"/>
  <c r="L61" i="19"/>
  <c r="L60" i="19"/>
  <c r="L59" i="19"/>
  <c r="L58" i="19"/>
  <c r="O57" i="19"/>
  <c r="L57" i="19"/>
  <c r="L56" i="19"/>
  <c r="O55" i="19"/>
  <c r="L55" i="19"/>
  <c r="L54" i="19"/>
  <c r="L53" i="19"/>
  <c r="L52" i="19"/>
  <c r="L51" i="19"/>
  <c r="L50" i="19"/>
  <c r="L49" i="19"/>
  <c r="L48" i="19"/>
  <c r="L47" i="19"/>
  <c r="L46" i="19"/>
  <c r="L45" i="19"/>
  <c r="L44" i="19"/>
  <c r="L43" i="19"/>
  <c r="O42" i="19"/>
  <c r="L42" i="19"/>
  <c r="L41" i="19"/>
  <c r="O40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R113" i="14"/>
  <c r="Q108" i="14"/>
  <c r="P90" i="14"/>
  <c r="P73" i="14"/>
  <c r="P70" i="14"/>
  <c r="P59" i="14"/>
  <c r="Q66" i="14"/>
  <c r="R58" i="14"/>
  <c r="P61" i="14"/>
  <c r="Q62" i="14"/>
  <c r="P46" i="14"/>
  <c r="P44" i="14"/>
  <c r="U45" i="14"/>
  <c r="U46" i="14"/>
  <c r="T50" i="14"/>
  <c r="T44" i="14"/>
  <c r="M36" i="14"/>
  <c r="T41" i="14"/>
  <c r="T23" i="14"/>
  <c r="T22" i="14"/>
  <c r="M68" i="14"/>
  <c r="M3" i="14"/>
  <c r="B1062" i="14"/>
  <c r="M1054" i="14" l="1"/>
  <c r="M1053" i="14"/>
  <c r="M1052" i="14"/>
  <c r="M1051" i="14"/>
  <c r="M1050" i="14"/>
  <c r="M1049" i="14"/>
  <c r="M1048" i="14"/>
  <c r="M1047" i="14"/>
  <c r="M1046" i="14"/>
  <c r="M1045" i="14"/>
  <c r="M1044" i="14"/>
  <c r="M1043" i="14"/>
  <c r="M1042" i="14"/>
  <c r="M1041" i="14"/>
  <c r="M1040" i="14"/>
  <c r="M1039" i="14"/>
  <c r="M1038" i="14"/>
  <c r="M1037" i="14"/>
  <c r="M1036" i="14"/>
  <c r="M1035" i="14"/>
  <c r="M1034" i="14"/>
  <c r="M1033" i="14"/>
  <c r="M1032" i="14"/>
  <c r="M1031" i="14"/>
  <c r="M1030" i="14"/>
  <c r="M1029" i="14"/>
  <c r="M1028" i="14"/>
  <c r="M1027" i="14"/>
  <c r="M1026" i="14"/>
  <c r="M1025" i="14"/>
  <c r="M1024" i="14"/>
  <c r="M1023" i="14"/>
  <c r="M1022" i="14"/>
  <c r="M1021" i="14"/>
  <c r="M1020" i="14"/>
  <c r="M1019" i="14"/>
  <c r="M1018" i="14"/>
  <c r="M1017" i="14"/>
  <c r="M1016" i="14"/>
  <c r="M1015" i="14"/>
  <c r="M1014" i="14"/>
  <c r="M1013" i="14"/>
  <c r="M1012" i="14"/>
  <c r="M1011" i="14"/>
  <c r="M1010" i="14"/>
  <c r="M1009" i="14"/>
  <c r="M1008" i="14"/>
  <c r="M1007" i="14"/>
  <c r="L691" i="12" l="1"/>
  <c r="J66" i="16" l="1"/>
  <c r="J65" i="16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L188" i="12"/>
  <c r="L189" i="12"/>
  <c r="L190" i="12"/>
  <c r="J70" i="16"/>
  <c r="J69" i="16"/>
  <c r="J68" i="16"/>
  <c r="J15" i="16"/>
  <c r="J14" i="16"/>
  <c r="J13" i="16"/>
  <c r="J12" i="16"/>
  <c r="J11" i="16"/>
  <c r="J10" i="16"/>
  <c r="J2" i="16"/>
  <c r="J8" i="16"/>
  <c r="J7" i="16"/>
  <c r="J6" i="16"/>
  <c r="J5" i="16"/>
  <c r="J4" i="16"/>
  <c r="J3" i="16"/>
  <c r="L510" i="12" l="1"/>
  <c r="J47" i="15" l="1"/>
  <c r="J16" i="15"/>
  <c r="J18" i="15"/>
  <c r="J24" i="15"/>
  <c r="J34" i="15"/>
  <c r="J32" i="15"/>
  <c r="L1076" i="12" l="1"/>
  <c r="L1073" i="12"/>
  <c r="L949" i="12"/>
  <c r="L935" i="12"/>
  <c r="L934" i="12"/>
  <c r="L932" i="12"/>
  <c r="L930" i="12"/>
  <c r="L727" i="12"/>
  <c r="L499" i="12" l="1"/>
  <c r="L458" i="12"/>
  <c r="L440" i="12"/>
  <c r="L422" i="12"/>
  <c r="L212" i="12"/>
  <c r="L156" i="12"/>
  <c r="L147" i="12"/>
  <c r="J94" i="15"/>
  <c r="L88" i="12" l="1"/>
  <c r="J229" i="15" l="1"/>
  <c r="J228" i="15"/>
  <c r="J227" i="15"/>
  <c r="J226" i="15"/>
  <c r="J224" i="15"/>
  <c r="J222" i="15"/>
  <c r="J219" i="15"/>
  <c r="J217" i="15"/>
  <c r="J216" i="15"/>
  <c r="J215" i="15"/>
  <c r="J212" i="15"/>
  <c r="J211" i="15"/>
  <c r="J210" i="15"/>
  <c r="J209" i="15"/>
  <c r="J208" i="15"/>
  <c r="J207" i="15"/>
  <c r="J206" i="15"/>
  <c r="J205" i="15"/>
  <c r="J204" i="15"/>
  <c r="J225" i="15"/>
  <c r="J176" i="15"/>
  <c r="J175" i="15"/>
  <c r="J174" i="15"/>
  <c r="J173" i="15"/>
  <c r="J172" i="15"/>
  <c r="J171" i="15"/>
  <c r="J170" i="15"/>
  <c r="J169" i="15"/>
  <c r="J168" i="15"/>
  <c r="J167" i="15"/>
  <c r="J166" i="15"/>
  <c r="J154" i="15" l="1"/>
  <c r="J153" i="15"/>
  <c r="J152" i="15"/>
  <c r="J151" i="15"/>
  <c r="J150" i="15"/>
  <c r="J149" i="15"/>
  <c r="J148" i="15"/>
  <c r="J147" i="15"/>
  <c r="J146" i="15"/>
  <c r="J109" i="15"/>
  <c r="J108" i="15"/>
  <c r="J107" i="15"/>
  <c r="J106" i="15"/>
  <c r="J105" i="15"/>
  <c r="J104" i="15"/>
  <c r="J103" i="15"/>
  <c r="J102" i="15"/>
  <c r="J101" i="15"/>
  <c r="J100" i="15"/>
  <c r="J46" i="15"/>
  <c r="J45" i="15"/>
  <c r="J44" i="15"/>
  <c r="J43" i="15"/>
  <c r="J42" i="15"/>
  <c r="V180" i="15" l="1"/>
  <c r="J143" i="15"/>
  <c r="J142" i="15"/>
  <c r="J141" i="15"/>
  <c r="J140" i="15"/>
  <c r="J139" i="15"/>
  <c r="J138" i="15"/>
  <c r="J137" i="15"/>
  <c r="J136" i="15"/>
  <c r="J135" i="15"/>
  <c r="J134" i="15"/>
  <c r="J133" i="15"/>
  <c r="J131" i="15" l="1"/>
  <c r="J130" i="15"/>
  <c r="J129" i="15"/>
  <c r="J128" i="15"/>
  <c r="J127" i="15"/>
  <c r="J126" i="15"/>
  <c r="J125" i="15"/>
  <c r="J124" i="15"/>
  <c r="J123" i="15"/>
  <c r="J122" i="15"/>
  <c r="J201" i="15"/>
  <c r="J200" i="15"/>
  <c r="J199" i="15"/>
  <c r="J198" i="15"/>
  <c r="J197" i="15"/>
  <c r="J196" i="15"/>
  <c r="J195" i="15"/>
  <c r="J194" i="15"/>
  <c r="J193" i="15"/>
  <c r="J192" i="15"/>
  <c r="J191" i="15"/>
  <c r="J190" i="15"/>
  <c r="J189" i="15"/>
  <c r="J188" i="15"/>
  <c r="J187" i="15"/>
  <c r="J186" i="15"/>
  <c r="J185" i="15"/>
  <c r="J184" i="15"/>
  <c r="J119" i="15" l="1"/>
  <c r="J118" i="15"/>
  <c r="J117" i="15"/>
  <c r="J116" i="15"/>
  <c r="J115" i="15"/>
  <c r="J114" i="15"/>
  <c r="J113" i="15"/>
  <c r="J112" i="15"/>
  <c r="J111" i="15"/>
  <c r="J110" i="15"/>
  <c r="J97" i="15"/>
  <c r="J96" i="15"/>
  <c r="J95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J76" i="15"/>
  <c r="J75" i="15"/>
  <c r="J74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39" i="15"/>
  <c r="J38" i="15"/>
  <c r="J37" i="15"/>
  <c r="J36" i="15"/>
  <c r="J35" i="15"/>
  <c r="J33" i="15"/>
  <c r="J31" i="15"/>
  <c r="J30" i="15"/>
  <c r="J29" i="15"/>
  <c r="J28" i="15"/>
  <c r="J27" i="15" l="1"/>
  <c r="J26" i="15"/>
  <c r="J25" i="15"/>
  <c r="J23" i="15"/>
  <c r="J22" i="15"/>
  <c r="J21" i="15"/>
  <c r="J20" i="15"/>
  <c r="J19" i="15"/>
  <c r="J17" i="15"/>
  <c r="J15" i="15"/>
  <c r="J14" i="15"/>
  <c r="J13" i="15"/>
  <c r="J12" i="15"/>
  <c r="J11" i="15"/>
  <c r="J10" i="15"/>
  <c r="J9" i="15"/>
  <c r="J8" i="15"/>
  <c r="J7" i="15"/>
  <c r="J6" i="15"/>
  <c r="L1085" i="12" l="1"/>
  <c r="L1084" i="12"/>
  <c r="L1083" i="12"/>
  <c r="L1082" i="12"/>
  <c r="L1081" i="12"/>
  <c r="L1080" i="12"/>
  <c r="L1079" i="12"/>
  <c r="L1078" i="12"/>
  <c r="L1077" i="12"/>
  <c r="L1075" i="12"/>
  <c r="L1074" i="12"/>
  <c r="L1072" i="12"/>
  <c r="L1071" i="12"/>
  <c r="L1070" i="12"/>
  <c r="L1069" i="12"/>
  <c r="L1068" i="12"/>
  <c r="L1067" i="12"/>
  <c r="L1066" i="12"/>
  <c r="L1065" i="12"/>
  <c r="L1064" i="12"/>
  <c r="L1063" i="12"/>
  <c r="L1062" i="12"/>
  <c r="L1061" i="12"/>
  <c r="L1060" i="12"/>
  <c r="L1059" i="12"/>
  <c r="L1058" i="12"/>
  <c r="L1057" i="12"/>
  <c r="L1056" i="12"/>
  <c r="L1055" i="12"/>
  <c r="L1054" i="12"/>
  <c r="L1053" i="12"/>
  <c r="L1052" i="12"/>
  <c r="L1051" i="12"/>
  <c r="L1050" i="12" l="1"/>
  <c r="L1049" i="12"/>
  <c r="L1048" i="12"/>
  <c r="L1047" i="12"/>
  <c r="L1046" i="12"/>
  <c r="L1045" i="12"/>
  <c r="L1044" i="12"/>
  <c r="L1043" i="12"/>
  <c r="L1042" i="12"/>
  <c r="L1041" i="12"/>
  <c r="L1040" i="12"/>
  <c r="L1039" i="12"/>
  <c r="L1038" i="12"/>
  <c r="M1004" i="14" l="1"/>
  <c r="M1003" i="14"/>
  <c r="M1002" i="14"/>
  <c r="M1001" i="14"/>
  <c r="M1000" i="14"/>
  <c r="M999" i="14"/>
  <c r="M998" i="14"/>
  <c r="M997" i="14"/>
  <c r="M996" i="14"/>
  <c r="M995" i="14"/>
  <c r="M994" i="14"/>
  <c r="M993" i="14"/>
  <c r="M992" i="14"/>
  <c r="M991" i="14"/>
  <c r="M990" i="14"/>
  <c r="M989" i="14"/>
  <c r="M988" i="14"/>
  <c r="M987" i="14"/>
  <c r="M986" i="14"/>
  <c r="M985" i="14"/>
  <c r="M984" i="14"/>
  <c r="M983" i="14"/>
  <c r="M982" i="14"/>
  <c r="M981" i="14"/>
  <c r="M980" i="14"/>
  <c r="M979" i="14"/>
  <c r="M976" i="14"/>
  <c r="M975" i="14"/>
  <c r="M974" i="14"/>
  <c r="M973" i="14"/>
  <c r="M972" i="14"/>
  <c r="M971" i="14"/>
  <c r="M970" i="14"/>
  <c r="M969" i="14"/>
  <c r="M968" i="14"/>
  <c r="M967" i="14"/>
  <c r="M966" i="14"/>
  <c r="M965" i="14"/>
  <c r="M964" i="14"/>
  <c r="M963" i="14"/>
  <c r="M962" i="14"/>
  <c r="M961" i="14"/>
  <c r="M960" i="14"/>
  <c r="M959" i="14"/>
  <c r="M958" i="14"/>
  <c r="M957" i="14"/>
  <c r="M956" i="14"/>
  <c r="M955" i="14"/>
  <c r="M954" i="14"/>
  <c r="M953" i="14"/>
  <c r="M952" i="14"/>
  <c r="M951" i="14"/>
  <c r="M950" i="14"/>
  <c r="M949" i="14"/>
  <c r="M948" i="14"/>
  <c r="M947" i="14"/>
  <c r="M946" i="14"/>
  <c r="M945" i="14"/>
  <c r="M944" i="14"/>
  <c r="M943" i="14"/>
  <c r="M942" i="14"/>
  <c r="M941" i="14"/>
  <c r="M940" i="14"/>
  <c r="M939" i="14"/>
  <c r="M938" i="14"/>
  <c r="M937" i="14"/>
  <c r="M936" i="14"/>
  <c r="M935" i="14"/>
  <c r="M934" i="14"/>
  <c r="M933" i="14"/>
  <c r="M932" i="14"/>
  <c r="M931" i="14"/>
  <c r="M930" i="14"/>
  <c r="M929" i="14"/>
  <c r="M928" i="14"/>
  <c r="M927" i="14"/>
  <c r="M926" i="14"/>
  <c r="M925" i="14"/>
  <c r="M924" i="14"/>
  <c r="M923" i="14"/>
  <c r="M922" i="14"/>
  <c r="M921" i="14"/>
  <c r="M920" i="14"/>
  <c r="M919" i="14"/>
  <c r="M918" i="14"/>
  <c r="M917" i="14"/>
  <c r="M916" i="14"/>
  <c r="M915" i="14"/>
  <c r="M914" i="14"/>
  <c r="M913" i="14"/>
  <c r="M912" i="14"/>
  <c r="M911" i="14"/>
  <c r="M910" i="14"/>
  <c r="M909" i="14"/>
  <c r="M908" i="14"/>
  <c r="M907" i="14"/>
  <c r="M906" i="14"/>
  <c r="M905" i="14"/>
  <c r="M904" i="14"/>
  <c r="M903" i="14"/>
  <c r="M902" i="14"/>
  <c r="M901" i="14"/>
  <c r="M900" i="14"/>
  <c r="M899" i="14"/>
  <c r="M898" i="14"/>
  <c r="M897" i="14"/>
  <c r="M896" i="14"/>
  <c r="M895" i="14"/>
  <c r="M894" i="14"/>
  <c r="M893" i="14"/>
  <c r="M892" i="14"/>
  <c r="M891" i="14"/>
  <c r="M890" i="14"/>
  <c r="M889" i="14"/>
  <c r="M888" i="14"/>
  <c r="M887" i="14"/>
  <c r="M886" i="14"/>
  <c r="M885" i="14"/>
  <c r="M884" i="14"/>
  <c r="M883" i="14"/>
  <c r="M882" i="14"/>
  <c r="M881" i="14"/>
  <c r="M878" i="14"/>
  <c r="M877" i="14"/>
  <c r="M876" i="14"/>
  <c r="M875" i="14"/>
  <c r="M874" i="14"/>
  <c r="M873" i="14"/>
  <c r="M872" i="14"/>
  <c r="M871" i="14"/>
  <c r="M870" i="14"/>
  <c r="M869" i="14"/>
  <c r="M868" i="14"/>
  <c r="M867" i="14"/>
  <c r="M866" i="14"/>
  <c r="M865" i="14"/>
  <c r="M864" i="14"/>
  <c r="M863" i="14"/>
  <c r="M862" i="14"/>
  <c r="M861" i="14"/>
  <c r="M860" i="14"/>
  <c r="M859" i="14"/>
  <c r="M858" i="14"/>
  <c r="M857" i="14"/>
  <c r="M856" i="14"/>
  <c r="M855" i="14"/>
  <c r="M852" i="14"/>
  <c r="M849" i="14"/>
  <c r="M848" i="14"/>
  <c r="M847" i="14"/>
  <c r="M846" i="14"/>
  <c r="M845" i="14"/>
  <c r="M844" i="14"/>
  <c r="M843" i="14"/>
  <c r="M842" i="14"/>
  <c r="M841" i="14"/>
  <c r="M840" i="14"/>
  <c r="M839" i="14"/>
  <c r="M838" i="14"/>
  <c r="M837" i="14"/>
  <c r="M836" i="14"/>
  <c r="M835" i="14"/>
  <c r="M834" i="14"/>
  <c r="M833" i="14"/>
  <c r="M832" i="14"/>
  <c r="M831" i="14"/>
  <c r="M830" i="14"/>
  <c r="M829" i="14"/>
  <c r="M828" i="14"/>
  <c r="M827" i="14"/>
  <c r="M826" i="14"/>
  <c r="M825" i="14"/>
  <c r="M824" i="14"/>
  <c r="M823" i="14"/>
  <c r="M822" i="14"/>
  <c r="M821" i="14"/>
  <c r="M820" i="14"/>
  <c r="M819" i="14"/>
  <c r="M818" i="14"/>
  <c r="M817" i="14"/>
  <c r="M816" i="14"/>
  <c r="M815" i="14"/>
  <c r="M814" i="14"/>
  <c r="M813" i="14"/>
  <c r="M812" i="14"/>
  <c r="M811" i="14"/>
  <c r="M810" i="14"/>
  <c r="M809" i="14"/>
  <c r="M808" i="14"/>
  <c r="M807" i="14"/>
  <c r="M806" i="14"/>
  <c r="M805" i="14"/>
  <c r="M804" i="14"/>
  <c r="M803" i="14"/>
  <c r="M802" i="14"/>
  <c r="M801" i="14"/>
  <c r="M800" i="14"/>
  <c r="M799" i="14"/>
  <c r="M798" i="14"/>
  <c r="M797" i="14"/>
  <c r="M796" i="14"/>
  <c r="M795" i="14"/>
  <c r="M794" i="14"/>
  <c r="M793" i="14"/>
  <c r="M792" i="14"/>
  <c r="M791" i="14"/>
  <c r="M790" i="14"/>
  <c r="M789" i="14"/>
  <c r="M788" i="14"/>
  <c r="M787" i="14"/>
  <c r="M786" i="14"/>
  <c r="M785" i="14"/>
  <c r="M784" i="14"/>
  <c r="M783" i="14"/>
  <c r="M782" i="14"/>
  <c r="M781" i="14"/>
  <c r="M780" i="14"/>
  <c r="M779" i="14"/>
  <c r="M778" i="14"/>
  <c r="M777" i="14"/>
  <c r="M776" i="14"/>
  <c r="M775" i="14"/>
  <c r="M774" i="14"/>
  <c r="M773" i="14"/>
  <c r="M772" i="14"/>
  <c r="M771" i="14"/>
  <c r="M770" i="14"/>
  <c r="M769" i="14"/>
  <c r="M768" i="14"/>
  <c r="M767" i="14"/>
  <c r="M766" i="14"/>
  <c r="M765" i="14"/>
  <c r="M764" i="14"/>
  <c r="M763" i="14"/>
  <c r="M762" i="14"/>
  <c r="M761" i="14"/>
  <c r="M760" i="14"/>
  <c r="M759" i="14"/>
  <c r="M758" i="14"/>
  <c r="M757" i="14"/>
  <c r="M756" i="14"/>
  <c r="M755" i="14"/>
  <c r="M754" i="14"/>
  <c r="M753" i="14"/>
  <c r="M752" i="14"/>
  <c r="M751" i="14"/>
  <c r="M750" i="14"/>
  <c r="M749" i="14"/>
  <c r="M748" i="14"/>
  <c r="M747" i="14"/>
  <c r="M746" i="14"/>
  <c r="M745" i="14"/>
  <c r="M744" i="14"/>
  <c r="M743" i="14"/>
  <c r="M742" i="14"/>
  <c r="M741" i="14"/>
  <c r="M740" i="14"/>
  <c r="M739" i="14"/>
  <c r="M738" i="14"/>
  <c r="M737" i="14"/>
  <c r="M736" i="14"/>
  <c r="M735" i="14"/>
  <c r="M734" i="14"/>
  <c r="M733" i="14"/>
  <c r="M732" i="14"/>
  <c r="M731" i="14"/>
  <c r="M730" i="14"/>
  <c r="M729" i="14"/>
  <c r="M728" i="14"/>
  <c r="M727" i="14"/>
  <c r="M726" i="14"/>
  <c r="M725" i="14"/>
  <c r="M724" i="14"/>
  <c r="M723" i="14"/>
  <c r="M722" i="14"/>
  <c r="M721" i="14"/>
  <c r="M720" i="14"/>
  <c r="M719" i="14"/>
  <c r="M718" i="14"/>
  <c r="M717" i="14"/>
  <c r="M713" i="14"/>
  <c r="M712" i="14"/>
  <c r="M711" i="14"/>
  <c r="M710" i="14"/>
  <c r="M708" i="14"/>
  <c r="M705" i="14"/>
  <c r="M704" i="14"/>
  <c r="M703" i="14"/>
  <c r="M702" i="14"/>
  <c r="M701" i="14"/>
  <c r="M700" i="14"/>
  <c r="M699" i="14"/>
  <c r="M696" i="14"/>
  <c r="M695" i="14"/>
  <c r="M694" i="14"/>
  <c r="M693" i="14"/>
  <c r="M692" i="14"/>
  <c r="M691" i="14"/>
  <c r="M690" i="14"/>
  <c r="M689" i="14"/>
  <c r="M688" i="14"/>
  <c r="M687" i="14"/>
  <c r="M685" i="14"/>
  <c r="M684" i="14"/>
  <c r="M683" i="14"/>
  <c r="M682" i="14"/>
  <c r="M681" i="14"/>
  <c r="M680" i="14"/>
  <c r="M679" i="14"/>
  <c r="M678" i="14"/>
  <c r="M677" i="14"/>
  <c r="M676" i="14"/>
  <c r="M675" i="14"/>
  <c r="M674" i="14"/>
  <c r="M673" i="14"/>
  <c r="M671" i="14"/>
  <c r="M670" i="14"/>
  <c r="M669" i="14"/>
  <c r="M668" i="14"/>
  <c r="M667" i="14"/>
  <c r="M666" i="14"/>
  <c r="M665" i="14"/>
  <c r="M664" i="14"/>
  <c r="M663" i="14"/>
  <c r="M661" i="14"/>
  <c r="M660" i="14"/>
  <c r="M659" i="14"/>
  <c r="M658" i="14"/>
  <c r="M657" i="14"/>
  <c r="M656" i="14"/>
  <c r="M655" i="14"/>
  <c r="M654" i="14"/>
  <c r="M653" i="14"/>
  <c r="M652" i="14"/>
  <c r="M651" i="14"/>
  <c r="M650" i="14"/>
  <c r="M649" i="14"/>
  <c r="M648" i="14"/>
  <c r="M647" i="14"/>
  <c r="M646" i="14"/>
  <c r="M645" i="14"/>
  <c r="M644" i="14"/>
  <c r="M643" i="14"/>
  <c r="M642" i="14"/>
  <c r="M641" i="14"/>
  <c r="M640" i="14"/>
  <c r="M639" i="14"/>
  <c r="M638" i="14"/>
  <c r="M637" i="14"/>
  <c r="M636" i="14"/>
  <c r="M635" i="14"/>
  <c r="M634" i="14"/>
  <c r="M633" i="14"/>
  <c r="M632" i="14"/>
  <c r="M631" i="14"/>
  <c r="M630" i="14"/>
  <c r="M629" i="14"/>
  <c r="M628" i="14"/>
  <c r="M627" i="14"/>
  <c r="M626" i="14"/>
  <c r="M625" i="14"/>
  <c r="M624" i="14"/>
  <c r="M623" i="14"/>
  <c r="M622" i="14"/>
  <c r="M621" i="14"/>
  <c r="M620" i="14"/>
  <c r="M619" i="14"/>
  <c r="M616" i="14"/>
  <c r="M615" i="14"/>
  <c r="M614" i="14"/>
  <c r="M613" i="14"/>
  <c r="M612" i="14"/>
  <c r="M611" i="14"/>
  <c r="M610" i="14"/>
  <c r="M609" i="14"/>
  <c r="M608" i="14"/>
  <c r="M607" i="14"/>
  <c r="M606" i="14"/>
  <c r="M605" i="14"/>
  <c r="M604" i="14"/>
  <c r="M603" i="14"/>
  <c r="M602" i="14"/>
  <c r="M601" i="14"/>
  <c r="M600" i="14"/>
  <c r="M599" i="14"/>
  <c r="M598" i="14"/>
  <c r="M597" i="14"/>
  <c r="M596" i="14"/>
  <c r="M595" i="14"/>
  <c r="M594" i="14"/>
  <c r="M593" i="14"/>
  <c r="M592" i="14"/>
  <c r="M591" i="14"/>
  <c r="M590" i="14"/>
  <c r="M589" i="14"/>
  <c r="M588" i="14"/>
  <c r="M587" i="14"/>
  <c r="M586" i="14"/>
  <c r="M585" i="14"/>
  <c r="M584" i="14"/>
  <c r="M583" i="14"/>
  <c r="M582" i="14"/>
  <c r="M581" i="14"/>
  <c r="M580" i="14"/>
  <c r="M579" i="14"/>
  <c r="M578" i="14"/>
  <c r="M577" i="14"/>
  <c r="M576" i="14"/>
  <c r="M575" i="14"/>
  <c r="M574" i="14"/>
  <c r="M573" i="14"/>
  <c r="M572" i="14"/>
  <c r="M571" i="14"/>
  <c r="M570" i="14"/>
  <c r="M569" i="14"/>
  <c r="M568" i="14"/>
  <c r="M567" i="14"/>
  <c r="M566" i="14"/>
  <c r="M565" i="14"/>
  <c r="M564" i="14"/>
  <c r="M561" i="14"/>
  <c r="M554" i="14"/>
  <c r="M553" i="14"/>
  <c r="M552" i="14"/>
  <c r="M551" i="14"/>
  <c r="M550" i="14"/>
  <c r="M549" i="14"/>
  <c r="M548" i="14"/>
  <c r="M547" i="14"/>
  <c r="M546" i="14"/>
  <c r="M545" i="14"/>
  <c r="M544" i="14"/>
  <c r="M543" i="14"/>
  <c r="M542" i="14"/>
  <c r="M541" i="14"/>
  <c r="M540" i="14"/>
  <c r="M539" i="14"/>
  <c r="M538" i="14"/>
  <c r="M537" i="14"/>
  <c r="M536" i="14"/>
  <c r="M535" i="14"/>
  <c r="M534" i="14"/>
  <c r="M533" i="14"/>
  <c r="M532" i="14"/>
  <c r="M531" i="14"/>
  <c r="M530" i="14"/>
  <c r="M529" i="14"/>
  <c r="M528" i="14"/>
  <c r="M527" i="14"/>
  <c r="M526" i="14"/>
  <c r="M525" i="14"/>
  <c r="M524" i="14"/>
  <c r="M523" i="14"/>
  <c r="M522" i="14"/>
  <c r="M521" i="14"/>
  <c r="M520" i="14"/>
  <c r="M519" i="14"/>
  <c r="M518" i="14"/>
  <c r="M517" i="14"/>
  <c r="M516" i="14"/>
  <c r="M515" i="14"/>
  <c r="M514" i="14"/>
  <c r="M513" i="14"/>
  <c r="M512" i="14"/>
  <c r="M511" i="14"/>
  <c r="M510" i="14"/>
  <c r="M509" i="14"/>
  <c r="M506" i="14"/>
  <c r="M505" i="14"/>
  <c r="M504" i="14"/>
  <c r="M503" i="14"/>
  <c r="M502" i="14"/>
  <c r="M501" i="14"/>
  <c r="M500" i="14"/>
  <c r="M499" i="14"/>
  <c r="M498" i="14"/>
  <c r="M497" i="14"/>
  <c r="M496" i="14"/>
  <c r="M495" i="14"/>
  <c r="M494" i="14"/>
  <c r="M493" i="14"/>
  <c r="M492" i="14"/>
  <c r="M491" i="14"/>
  <c r="M490" i="14"/>
  <c r="M489" i="14"/>
  <c r="M488" i="14"/>
  <c r="M487" i="14"/>
  <c r="M486" i="14"/>
  <c r="M485" i="14"/>
  <c r="M484" i="14"/>
  <c r="M483" i="14"/>
  <c r="M482" i="14"/>
  <c r="M481" i="14"/>
  <c r="M480" i="14"/>
  <c r="M479" i="14"/>
  <c r="M478" i="14"/>
  <c r="M477" i="14"/>
  <c r="M476" i="14"/>
  <c r="M475" i="14"/>
  <c r="M474" i="14"/>
  <c r="M473" i="14"/>
  <c r="M472" i="14"/>
  <c r="M471" i="14"/>
  <c r="M470" i="14"/>
  <c r="M469" i="14"/>
  <c r="M468" i="14"/>
  <c r="M467" i="14"/>
  <c r="M466" i="14"/>
  <c r="M465" i="14"/>
  <c r="M464" i="14"/>
  <c r="M463" i="14"/>
  <c r="M462" i="14"/>
  <c r="M461" i="14"/>
  <c r="M460" i="14"/>
  <c r="M459" i="14"/>
  <c r="M458" i="14"/>
  <c r="M457" i="14"/>
  <c r="M456" i="14"/>
  <c r="M455" i="14"/>
  <c r="M454" i="14"/>
  <c r="M453" i="14"/>
  <c r="M452" i="14"/>
  <c r="M451" i="14"/>
  <c r="M450" i="14"/>
  <c r="M449" i="14"/>
  <c r="M448" i="14"/>
  <c r="M447" i="14"/>
  <c r="M446" i="14"/>
  <c r="M445" i="14"/>
  <c r="M444" i="14"/>
  <c r="M443" i="14"/>
  <c r="M442" i="14"/>
  <c r="M441" i="14"/>
  <c r="M440" i="14"/>
  <c r="M439" i="14"/>
  <c r="M438" i="14"/>
  <c r="M437" i="14"/>
  <c r="M436" i="14"/>
  <c r="M435" i="14"/>
  <c r="M434" i="14"/>
  <c r="M433" i="14"/>
  <c r="M432" i="14"/>
  <c r="M431" i="14"/>
  <c r="M430" i="14"/>
  <c r="M429" i="14"/>
  <c r="M428" i="14"/>
  <c r="M427" i="14"/>
  <c r="M426" i="14"/>
  <c r="M425" i="14"/>
  <c r="M424" i="14"/>
  <c r="M423" i="14"/>
  <c r="M422" i="14"/>
  <c r="M398" i="14"/>
  <c r="M397" i="14"/>
  <c r="M396" i="14"/>
  <c r="M395" i="14"/>
  <c r="M394" i="14"/>
  <c r="M393" i="14"/>
  <c r="M392" i="14"/>
  <c r="M391" i="14"/>
  <c r="M390" i="14"/>
  <c r="M389" i="14"/>
  <c r="M388" i="14"/>
  <c r="M387" i="14"/>
  <c r="M386" i="14"/>
  <c r="M385" i="14"/>
  <c r="M384" i="14"/>
  <c r="M383" i="14"/>
  <c r="M382" i="14"/>
  <c r="M381" i="14"/>
  <c r="M380" i="14"/>
  <c r="M379" i="14"/>
  <c r="M378" i="14"/>
  <c r="M377" i="14"/>
  <c r="M376" i="14"/>
  <c r="M375" i="14"/>
  <c r="M374" i="14"/>
  <c r="M373" i="14"/>
  <c r="M372" i="14"/>
  <c r="M371" i="14"/>
  <c r="M370" i="14"/>
  <c r="M369" i="14"/>
  <c r="M368" i="14"/>
  <c r="M367" i="14"/>
  <c r="M366" i="14"/>
  <c r="M365" i="14"/>
  <c r="M364" i="14"/>
  <c r="M363" i="14"/>
  <c r="M362" i="14"/>
  <c r="M361" i="14"/>
  <c r="M360" i="14"/>
  <c r="M359" i="14"/>
  <c r="M358" i="14"/>
  <c r="M357" i="14"/>
  <c r="M356" i="14"/>
  <c r="M355" i="14"/>
  <c r="M354" i="14"/>
  <c r="M353" i="14"/>
  <c r="M352" i="14"/>
  <c r="M351" i="14"/>
  <c r="M350" i="14"/>
  <c r="M349" i="14"/>
  <c r="M348" i="14"/>
  <c r="M347" i="14"/>
  <c r="M346" i="14"/>
  <c r="M345" i="14"/>
  <c r="M344" i="14"/>
  <c r="M343" i="14"/>
  <c r="M342" i="14"/>
  <c r="M341" i="14"/>
  <c r="M340" i="14"/>
  <c r="M339" i="14"/>
  <c r="M338" i="14"/>
  <c r="M337" i="14"/>
  <c r="M336" i="14"/>
  <c r="M335" i="14"/>
  <c r="M334" i="14"/>
  <c r="M333" i="14"/>
  <c r="M332" i="14"/>
  <c r="M331" i="14"/>
  <c r="M330" i="14"/>
  <c r="M329" i="14"/>
  <c r="M328" i="14"/>
  <c r="M327" i="14"/>
  <c r="M326" i="14"/>
  <c r="M325" i="14"/>
  <c r="M324" i="14"/>
  <c r="M323" i="14"/>
  <c r="M322" i="14"/>
  <c r="M321" i="14"/>
  <c r="M320" i="14"/>
  <c r="M319" i="14"/>
  <c r="M318" i="14"/>
  <c r="M317" i="14"/>
  <c r="M316" i="14"/>
  <c r="M315" i="14"/>
  <c r="M314" i="14"/>
  <c r="M313" i="14"/>
  <c r="M312" i="14"/>
  <c r="M311" i="14"/>
  <c r="M310" i="14"/>
  <c r="M309" i="14"/>
  <c r="M308" i="14"/>
  <c r="M307" i="14"/>
  <c r="M306" i="14"/>
  <c r="M305" i="14"/>
  <c r="M220" i="14"/>
  <c r="M219" i="14"/>
  <c r="M218" i="14"/>
  <c r="M217" i="14"/>
  <c r="M216" i="14"/>
  <c r="M215" i="14"/>
  <c r="M214" i="14"/>
  <c r="M213" i="14"/>
  <c r="M212" i="14"/>
  <c r="M211" i="14"/>
  <c r="M210" i="14"/>
  <c r="M209" i="14"/>
  <c r="M208" i="14"/>
  <c r="M207" i="14"/>
  <c r="M206" i="14"/>
  <c r="M205" i="14"/>
  <c r="M204" i="14"/>
  <c r="M203" i="14"/>
  <c r="M202" i="14"/>
  <c r="M201" i="14"/>
  <c r="M200" i="14"/>
  <c r="M199" i="14"/>
  <c r="M198" i="14"/>
  <c r="M197" i="14"/>
  <c r="M196" i="14"/>
  <c r="M195" i="14"/>
  <c r="M194" i="14"/>
  <c r="M193" i="14"/>
  <c r="M192" i="14"/>
  <c r="M191" i="14"/>
  <c r="M190" i="14"/>
  <c r="M189" i="14"/>
  <c r="M188" i="14"/>
  <c r="M187" i="14"/>
  <c r="M186" i="14"/>
  <c r="M185" i="14"/>
  <c r="M184" i="14"/>
  <c r="M183" i="14"/>
  <c r="M182" i="14"/>
  <c r="M181" i="14"/>
  <c r="M180" i="14"/>
  <c r="M179" i="14"/>
  <c r="M178" i="14"/>
  <c r="M177" i="14"/>
  <c r="M176" i="14"/>
  <c r="M175" i="14"/>
  <c r="M174" i="14"/>
  <c r="M173" i="14"/>
  <c r="M172" i="14"/>
  <c r="M171" i="14"/>
  <c r="M170" i="14"/>
  <c r="M169" i="14"/>
  <c r="M168" i="14"/>
  <c r="M167" i="14"/>
  <c r="M166" i="14"/>
  <c r="M165" i="14"/>
  <c r="M164" i="14"/>
  <c r="M163" i="14"/>
  <c r="M162" i="14"/>
  <c r="M161" i="14"/>
  <c r="M160" i="14"/>
  <c r="M159" i="14"/>
  <c r="M158" i="14"/>
  <c r="M157" i="14"/>
  <c r="M156" i="14"/>
  <c r="M155" i="14"/>
  <c r="M154" i="14"/>
  <c r="M151" i="14"/>
  <c r="M150" i="14"/>
  <c r="M149" i="14"/>
  <c r="M148" i="14"/>
  <c r="M147" i="14"/>
  <c r="M146" i="14"/>
  <c r="M145" i="14"/>
  <c r="M144" i="14"/>
  <c r="M143" i="14"/>
  <c r="M142" i="14"/>
  <c r="M141" i="14"/>
  <c r="M140" i="14"/>
  <c r="M139" i="14"/>
  <c r="M138" i="14"/>
  <c r="M137" i="14"/>
  <c r="M136" i="14"/>
  <c r="M135" i="14"/>
  <c r="M134" i="14"/>
  <c r="M133" i="14"/>
  <c r="M132" i="14"/>
  <c r="M131" i="14"/>
  <c r="M130" i="14"/>
  <c r="M129" i="14"/>
  <c r="M128" i="14"/>
  <c r="M127" i="14"/>
  <c r="M126" i="14"/>
  <c r="M125" i="14"/>
  <c r="M124" i="14"/>
  <c r="M123" i="14"/>
  <c r="M122" i="14"/>
  <c r="M121" i="14"/>
  <c r="M120" i="14"/>
  <c r="M119" i="14"/>
  <c r="M118" i="14"/>
  <c r="M117" i="14"/>
  <c r="M116" i="14"/>
  <c r="M115" i="14"/>
  <c r="M114" i="14"/>
  <c r="M113" i="14"/>
  <c r="M112" i="14"/>
  <c r="M111" i="14"/>
  <c r="M110" i="14"/>
  <c r="M109" i="14"/>
  <c r="M108" i="14"/>
  <c r="M107" i="14"/>
  <c r="M106" i="14"/>
  <c r="M105" i="14"/>
  <c r="M104" i="14"/>
  <c r="M103" i="14"/>
  <c r="M102" i="14"/>
  <c r="M101" i="14"/>
  <c r="M100" i="14"/>
  <c r="M99" i="14"/>
  <c r="M98" i="14"/>
  <c r="M97" i="14"/>
  <c r="M96" i="14"/>
  <c r="M95" i="14"/>
  <c r="M94" i="14"/>
  <c r="M93" i="14"/>
  <c r="M92" i="14"/>
  <c r="M91" i="14"/>
  <c r="M90" i="14"/>
  <c r="M87" i="14"/>
  <c r="M86" i="14"/>
  <c r="M85" i="14"/>
  <c r="M84" i="14"/>
  <c r="M83" i="14"/>
  <c r="M82" i="14"/>
  <c r="M81" i="14"/>
  <c r="M80" i="14"/>
  <c r="M79" i="14"/>
  <c r="M78" i="14"/>
  <c r="M77" i="14"/>
  <c r="M76" i="14"/>
  <c r="M75" i="14"/>
  <c r="M74" i="14"/>
  <c r="M73" i="14"/>
  <c r="M72" i="14"/>
  <c r="M71" i="14"/>
  <c r="M70" i="14"/>
  <c r="M69" i="14"/>
  <c r="M67" i="14"/>
  <c r="M66" i="14"/>
  <c r="M65" i="14"/>
  <c r="M64" i="14"/>
  <c r="M63" i="14"/>
  <c r="M62" i="14"/>
  <c r="M61" i="14"/>
  <c r="M60" i="14"/>
  <c r="M59" i="14"/>
  <c r="M58" i="14"/>
  <c r="M57" i="14"/>
  <c r="M56" i="14"/>
  <c r="M55" i="14"/>
  <c r="M54" i="14"/>
  <c r="M53" i="14"/>
  <c r="M52" i="14"/>
  <c r="M51" i="14"/>
  <c r="M50" i="14"/>
  <c r="M49" i="14"/>
  <c r="M48" i="14"/>
  <c r="M47" i="14"/>
  <c r="M46" i="14"/>
  <c r="M45" i="14"/>
  <c r="M44" i="14"/>
  <c r="M43" i="14"/>
  <c r="M42" i="14"/>
  <c r="M41" i="14"/>
  <c r="M40" i="14"/>
  <c r="M39" i="14"/>
  <c r="M38" i="14"/>
  <c r="M37" i="14"/>
  <c r="M35" i="14"/>
  <c r="M34" i="14"/>
  <c r="M33" i="14"/>
  <c r="M32" i="14"/>
  <c r="M31" i="14"/>
  <c r="M28" i="14"/>
  <c r="M27" i="14"/>
  <c r="M26" i="14"/>
  <c r="M25" i="14"/>
  <c r="M24" i="14"/>
  <c r="M23" i="14"/>
  <c r="S22" i="14" s="1"/>
  <c r="M22" i="14"/>
  <c r="M21" i="14"/>
  <c r="M20" i="14"/>
  <c r="M19" i="14"/>
  <c r="M18" i="14"/>
  <c r="M17" i="14"/>
  <c r="M16" i="14"/>
  <c r="M15" i="14"/>
  <c r="M14" i="14"/>
  <c r="M13" i="14"/>
  <c r="M12" i="14"/>
  <c r="M9" i="14"/>
  <c r="M8" i="14"/>
  <c r="M7" i="14"/>
  <c r="M6" i="14"/>
  <c r="M5" i="14"/>
  <c r="M4" i="14"/>
  <c r="S23" i="14" l="1"/>
  <c r="L1035" i="12"/>
  <c r="L1034" i="12"/>
  <c r="L1033" i="12"/>
  <c r="L1032" i="12"/>
  <c r="L1031" i="12"/>
  <c r="L1030" i="12"/>
  <c r="L1029" i="12"/>
  <c r="L1028" i="12"/>
  <c r="L1027" i="12"/>
  <c r="L1026" i="12"/>
  <c r="L1025" i="12"/>
  <c r="L1024" i="12"/>
  <c r="L1023" i="12"/>
  <c r="L1022" i="12"/>
  <c r="L1021" i="12"/>
  <c r="L1020" i="12"/>
  <c r="L1019" i="12"/>
  <c r="L1018" i="12"/>
  <c r="L1017" i="12"/>
  <c r="L1016" i="12"/>
  <c r="L1015" i="12"/>
  <c r="L1014" i="12"/>
  <c r="L1013" i="12"/>
  <c r="L1012" i="12"/>
  <c r="L1011" i="12"/>
  <c r="L1010" i="12"/>
  <c r="I196" i="11" l="1"/>
  <c r="H196" i="11"/>
  <c r="I194" i="11"/>
  <c r="G196" i="11"/>
  <c r="G194" i="11"/>
  <c r="F196" i="11"/>
  <c r="F194" i="11"/>
  <c r="G187" i="11"/>
  <c r="L1007" i="12"/>
  <c r="L1006" i="12"/>
  <c r="L1005" i="12"/>
  <c r="L1004" i="12"/>
  <c r="L1003" i="12"/>
  <c r="L1002" i="12"/>
  <c r="L1001" i="12"/>
  <c r="L1000" i="12"/>
  <c r="L999" i="12"/>
  <c r="L998" i="12"/>
  <c r="L997" i="12"/>
  <c r="L996" i="12"/>
  <c r="L995" i="12"/>
  <c r="L994" i="12"/>
  <c r="L993" i="12"/>
  <c r="L992" i="12"/>
  <c r="L991" i="12"/>
  <c r="L990" i="12"/>
  <c r="L989" i="12"/>
  <c r="L988" i="12"/>
  <c r="L987" i="12"/>
  <c r="L986" i="12"/>
  <c r="L985" i="12"/>
  <c r="L984" i="12"/>
  <c r="L983" i="12"/>
  <c r="L982" i="12"/>
  <c r="L981" i="12"/>
  <c r="L980" i="12"/>
  <c r="L979" i="12"/>
  <c r="L978" i="12"/>
  <c r="L977" i="12"/>
  <c r="L976" i="12"/>
  <c r="L975" i="12"/>
  <c r="L974" i="12"/>
  <c r="L973" i="12"/>
  <c r="L972" i="12"/>
  <c r="L971" i="12"/>
  <c r="L970" i="12"/>
  <c r="L969" i="12"/>
  <c r="L968" i="12"/>
  <c r="L967" i="12"/>
  <c r="L966" i="12"/>
  <c r="L965" i="12"/>
  <c r="L964" i="12"/>
  <c r="L963" i="12"/>
  <c r="L962" i="12"/>
  <c r="L961" i="12"/>
  <c r="L960" i="12"/>
  <c r="L959" i="12"/>
  <c r="L958" i="12"/>
  <c r="L957" i="12"/>
  <c r="L956" i="12"/>
  <c r="L955" i="12"/>
  <c r="L954" i="12"/>
  <c r="L953" i="12"/>
  <c r="L952" i="12"/>
  <c r="L951" i="12"/>
  <c r="L950" i="12"/>
  <c r="L948" i="12"/>
  <c r="L947" i="12"/>
  <c r="L946" i="12"/>
  <c r="L945" i="12"/>
  <c r="L944" i="12"/>
  <c r="L943" i="12"/>
  <c r="L942" i="12"/>
  <c r="L941" i="12"/>
  <c r="L940" i="12" l="1"/>
  <c r="L939" i="12"/>
  <c r="L938" i="12"/>
  <c r="L937" i="12"/>
  <c r="L936" i="12"/>
  <c r="L933" i="12"/>
  <c r="L931" i="12"/>
  <c r="L929" i="12"/>
  <c r="L928" i="12"/>
  <c r="L927" i="12"/>
  <c r="L926" i="12"/>
  <c r="L925" i="12"/>
  <c r="L924" i="12"/>
  <c r="L923" i="12"/>
  <c r="L922" i="12"/>
  <c r="L921" i="12" l="1"/>
  <c r="L920" i="12"/>
  <c r="L919" i="12"/>
  <c r="L918" i="12"/>
  <c r="L917" i="12"/>
  <c r="L916" i="12"/>
  <c r="L915" i="12"/>
  <c r="L914" i="12"/>
  <c r="L913" i="12"/>
  <c r="L912" i="12"/>
  <c r="L911" i="12"/>
  <c r="L910" i="12"/>
  <c r="L909" i="12"/>
  <c r="L908" i="12"/>
  <c r="L907" i="12"/>
  <c r="I172" i="11"/>
  <c r="L904" i="12" l="1"/>
  <c r="L903" i="12"/>
  <c r="L902" i="12"/>
  <c r="L901" i="12"/>
  <c r="L900" i="12"/>
  <c r="L899" i="12"/>
  <c r="L898" i="12"/>
  <c r="L897" i="12"/>
  <c r="L896" i="12"/>
  <c r="L895" i="12"/>
  <c r="L894" i="12"/>
  <c r="L893" i="12"/>
  <c r="L892" i="12"/>
  <c r="L891" i="12" l="1"/>
  <c r="L890" i="12"/>
  <c r="L889" i="12"/>
  <c r="L888" i="12"/>
  <c r="L887" i="12"/>
  <c r="L886" i="12"/>
  <c r="L885" i="12"/>
  <c r="L884" i="12"/>
  <c r="L883" i="12"/>
  <c r="L882" i="12"/>
  <c r="L881" i="12"/>
  <c r="L878" i="12" l="1"/>
  <c r="L875" i="12"/>
  <c r="L874" i="12"/>
  <c r="L873" i="12"/>
  <c r="L872" i="12"/>
  <c r="L871" i="12"/>
  <c r="L870" i="12"/>
  <c r="L869" i="12"/>
  <c r="L868" i="12"/>
  <c r="L867" i="12"/>
  <c r="L866" i="12"/>
  <c r="L865" i="12"/>
  <c r="L864" i="12"/>
  <c r="L863" i="12"/>
  <c r="L862" i="12"/>
  <c r="L861" i="12"/>
  <c r="L860" i="12"/>
  <c r="L859" i="12"/>
  <c r="L858" i="12"/>
  <c r="L857" i="12"/>
  <c r="L856" i="12"/>
  <c r="L855" i="12"/>
  <c r="L854" i="12"/>
  <c r="L853" i="12"/>
  <c r="L852" i="12"/>
  <c r="L851" i="12"/>
  <c r="L850" i="12"/>
  <c r="L849" i="12"/>
  <c r="L848" i="12"/>
  <c r="L847" i="12"/>
  <c r="L846" i="12"/>
  <c r="L845" i="12"/>
  <c r="L844" i="12"/>
  <c r="L843" i="12"/>
  <c r="L842" i="12"/>
  <c r="L841" i="12"/>
  <c r="L840" i="12"/>
  <c r="L839" i="12"/>
  <c r="L838" i="12"/>
  <c r="L837" i="12"/>
  <c r="L836" i="12"/>
  <c r="L835" i="12"/>
  <c r="L834" i="12"/>
  <c r="L833" i="12"/>
  <c r="L832" i="12"/>
  <c r="L831" i="12"/>
  <c r="L830" i="12"/>
  <c r="L829" i="12"/>
  <c r="L828" i="12"/>
  <c r="L827" i="12"/>
  <c r="L826" i="12"/>
  <c r="L825" i="12"/>
  <c r="L824" i="12"/>
  <c r="L823" i="12"/>
  <c r="L822" i="12"/>
  <c r="L821" i="12"/>
  <c r="L820" i="12"/>
  <c r="L819" i="12"/>
  <c r="L818" i="12"/>
  <c r="L817" i="12"/>
  <c r="L816" i="12"/>
  <c r="L815" i="12"/>
  <c r="L814" i="12"/>
  <c r="L813" i="12"/>
  <c r="L812" i="12"/>
  <c r="L811" i="12"/>
  <c r="L810" i="12"/>
  <c r="L809" i="12"/>
  <c r="L808" i="12"/>
  <c r="L807" i="12"/>
  <c r="L806" i="12"/>
  <c r="L805" i="12"/>
  <c r="L804" i="12"/>
  <c r="L803" i="12"/>
  <c r="L802" i="12"/>
  <c r="L801" i="12"/>
  <c r="L800" i="12"/>
  <c r="L799" i="12"/>
  <c r="L798" i="12"/>
  <c r="L797" i="12"/>
  <c r="L796" i="12"/>
  <c r="L795" i="12"/>
  <c r="L794" i="12"/>
  <c r="L793" i="12"/>
  <c r="L792" i="12"/>
  <c r="L791" i="12"/>
  <c r="L790" i="12"/>
  <c r="L789" i="12"/>
  <c r="L788" i="12"/>
  <c r="L787" i="12"/>
  <c r="L786" i="12"/>
  <c r="L785" i="12"/>
  <c r="L784" i="12"/>
  <c r="L783" i="12"/>
  <c r="L782" i="12"/>
  <c r="L781" i="12"/>
  <c r="L780" i="12"/>
  <c r="L779" i="12"/>
  <c r="L778" i="12"/>
  <c r="L777" i="12"/>
  <c r="L776" i="12"/>
  <c r="L775" i="12"/>
  <c r="L774" i="12"/>
  <c r="L773" i="12"/>
  <c r="L772" i="12"/>
  <c r="L771" i="12"/>
  <c r="L770" i="12"/>
  <c r="L769" i="12"/>
  <c r="L768" i="12"/>
  <c r="L767" i="12"/>
  <c r="L766" i="12"/>
  <c r="L765" i="12"/>
  <c r="L764" i="12"/>
  <c r="L763" i="12"/>
  <c r="L762" i="12"/>
  <c r="L761" i="12"/>
  <c r="L760" i="12"/>
  <c r="L759" i="12"/>
  <c r="L758" i="12"/>
  <c r="L757" i="12"/>
  <c r="L756" i="12"/>
  <c r="L755" i="12"/>
  <c r="L754" i="12"/>
  <c r="L753" i="12"/>
  <c r="L752" i="12"/>
  <c r="L751" i="12"/>
  <c r="L750" i="12"/>
  <c r="L749" i="12"/>
  <c r="L748" i="12"/>
  <c r="L747" i="12"/>
  <c r="L746" i="12"/>
  <c r="L745" i="12"/>
  <c r="L744" i="12"/>
  <c r="L743" i="12"/>
  <c r="L739" i="12"/>
  <c r="L738" i="12"/>
  <c r="L737" i="12"/>
  <c r="L736" i="12"/>
  <c r="L734" i="12"/>
  <c r="L729" i="12"/>
  <c r="L728" i="12"/>
  <c r="L726" i="12"/>
  <c r="L725" i="12"/>
  <c r="L724" i="12"/>
  <c r="L723" i="12"/>
  <c r="L722" i="12"/>
  <c r="L719" i="12"/>
  <c r="L718" i="12"/>
  <c r="L717" i="12"/>
  <c r="L716" i="12"/>
  <c r="L715" i="12"/>
  <c r="L714" i="12"/>
  <c r="L713" i="12"/>
  <c r="L712" i="12"/>
  <c r="L711" i="12"/>
  <c r="L710" i="12"/>
  <c r="L708" i="12"/>
  <c r="L707" i="12"/>
  <c r="L706" i="12"/>
  <c r="L705" i="12"/>
  <c r="L704" i="12"/>
  <c r="L703" i="12"/>
  <c r="L702" i="12"/>
  <c r="L701" i="12"/>
  <c r="L700" i="12"/>
  <c r="L699" i="12"/>
  <c r="L698" i="12"/>
  <c r="L697" i="12"/>
  <c r="L696" i="12"/>
  <c r="L689" i="12"/>
  <c r="L688" i="12"/>
  <c r="L687" i="12"/>
  <c r="L686" i="12"/>
  <c r="L685" i="12"/>
  <c r="L684" i="12"/>
  <c r="L683" i="12"/>
  <c r="L682" i="12"/>
  <c r="L681" i="12"/>
  <c r="L679" i="12"/>
  <c r="L678" i="12"/>
  <c r="L98" i="13" l="1"/>
  <c r="K98" i="13"/>
  <c r="L94" i="13"/>
  <c r="K94" i="13"/>
  <c r="L90" i="13"/>
  <c r="K90" i="13"/>
  <c r="L86" i="13"/>
  <c r="K86" i="13"/>
  <c r="L82" i="13"/>
  <c r="K82" i="13"/>
  <c r="L78" i="13"/>
  <c r="K78" i="13"/>
  <c r="L74" i="13"/>
  <c r="K74" i="13"/>
  <c r="L677" i="12"/>
  <c r="L676" i="12"/>
  <c r="L675" i="12"/>
  <c r="L674" i="12"/>
  <c r="L673" i="12"/>
  <c r="L672" i="12"/>
  <c r="L671" i="12"/>
  <c r="L670" i="12"/>
  <c r="L669" i="12"/>
  <c r="L668" i="12"/>
  <c r="L667" i="12"/>
  <c r="L666" i="12"/>
  <c r="L665" i="12"/>
  <c r="L664" i="12"/>
  <c r="L663" i="12"/>
  <c r="L662" i="12"/>
  <c r="L661" i="12"/>
  <c r="L660" i="12"/>
  <c r="L659" i="12"/>
  <c r="L658" i="12"/>
  <c r="L657" i="12"/>
  <c r="L656" i="12"/>
  <c r="L655" i="12"/>
  <c r="L654" i="12"/>
  <c r="L653" i="12"/>
  <c r="L652" i="12"/>
  <c r="L651" i="12"/>
  <c r="L650" i="12"/>
  <c r="L649" i="12"/>
  <c r="L648" i="12"/>
  <c r="L647" i="12"/>
  <c r="L646" i="12"/>
  <c r="L645" i="12"/>
  <c r="L644" i="12"/>
  <c r="L643" i="12"/>
  <c r="L642" i="12"/>
  <c r="L641" i="12"/>
  <c r="L640" i="12"/>
  <c r="L639" i="12"/>
  <c r="L638" i="12"/>
  <c r="L637" i="12"/>
  <c r="L633" i="12" l="1"/>
  <c r="L632" i="12"/>
  <c r="L631" i="12"/>
  <c r="L630" i="12"/>
  <c r="L629" i="12"/>
  <c r="L628" i="12"/>
  <c r="L627" i="12"/>
  <c r="L626" i="12"/>
  <c r="L625" i="12"/>
  <c r="L624" i="12"/>
  <c r="L623" i="12"/>
  <c r="L622" i="12"/>
  <c r="L621" i="12"/>
  <c r="L620" i="12"/>
  <c r="L619" i="12"/>
  <c r="L618" i="12"/>
  <c r="L617" i="12"/>
  <c r="L616" i="12"/>
  <c r="L615" i="12"/>
  <c r="L614" i="12"/>
  <c r="L613" i="12"/>
  <c r="L612" i="12"/>
  <c r="L611" i="12"/>
  <c r="L610" i="12"/>
  <c r="L609" i="12"/>
  <c r="L608" i="12"/>
  <c r="L607" i="12"/>
  <c r="L606" i="12"/>
  <c r="L605" i="12"/>
  <c r="L604" i="12"/>
  <c r="L603" i="12"/>
  <c r="L602" i="12"/>
  <c r="L601" i="12"/>
  <c r="L600" i="12"/>
  <c r="L599" i="12"/>
  <c r="L598" i="12"/>
  <c r="L597" i="12"/>
  <c r="L596" i="12"/>
  <c r="L595" i="12"/>
  <c r="L594" i="12"/>
  <c r="L593" i="12"/>
  <c r="L592" i="12"/>
  <c r="L591" i="12"/>
  <c r="L590" i="12"/>
  <c r="L589" i="12"/>
  <c r="L588" i="12"/>
  <c r="L587" i="12"/>
  <c r="L586" i="12"/>
  <c r="L585" i="12"/>
  <c r="L584" i="12"/>
  <c r="L583" i="12"/>
  <c r="L582" i="12"/>
  <c r="L581" i="12"/>
  <c r="L578" i="12"/>
  <c r="L570" i="12"/>
  <c r="L571" i="12"/>
  <c r="L569" i="12"/>
  <c r="L22" i="12" l="1"/>
  <c r="L568" i="12" l="1"/>
  <c r="L567" i="12"/>
  <c r="L566" i="12"/>
  <c r="L565" i="12"/>
  <c r="L564" i="12"/>
  <c r="L563" i="12"/>
  <c r="L562" i="12"/>
  <c r="L561" i="12"/>
  <c r="L560" i="12"/>
  <c r="L559" i="12"/>
  <c r="L558" i="12"/>
  <c r="L557" i="12"/>
  <c r="L556" i="12"/>
  <c r="L555" i="12"/>
  <c r="L554" i="12"/>
  <c r="L553" i="12"/>
  <c r="L552" i="12"/>
  <c r="L550" i="12"/>
  <c r="L549" i="12"/>
  <c r="L548" i="12"/>
  <c r="L547" i="12"/>
  <c r="L546" i="12" l="1"/>
  <c r="L545" i="12"/>
  <c r="L544" i="12"/>
  <c r="L543" i="12"/>
  <c r="L542" i="12"/>
  <c r="L541" i="12"/>
  <c r="L540" i="12"/>
  <c r="L539" i="12"/>
  <c r="L538" i="12"/>
  <c r="L537" i="12"/>
  <c r="L528" i="12"/>
  <c r="L529" i="12"/>
  <c r="L530" i="12"/>
  <c r="L531" i="12"/>
  <c r="L532" i="12"/>
  <c r="L533" i="12"/>
  <c r="L534" i="12"/>
  <c r="L535" i="12"/>
  <c r="L536" i="12"/>
  <c r="L527" i="12"/>
  <c r="L526" i="12"/>
  <c r="L525" i="12"/>
  <c r="L434" i="12" l="1"/>
  <c r="L435" i="12"/>
  <c r="L436" i="12"/>
  <c r="L437" i="12"/>
  <c r="L438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500" i="12"/>
  <c r="L501" i="12"/>
  <c r="L502" i="12"/>
  <c r="L503" i="12"/>
  <c r="L504" i="12"/>
  <c r="L505" i="12"/>
  <c r="L506" i="12"/>
  <c r="L507" i="12"/>
  <c r="L508" i="12"/>
  <c r="L509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433" i="12"/>
  <c r="L163" i="12" l="1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162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9" i="12"/>
  <c r="L120" i="12"/>
  <c r="L121" i="12"/>
  <c r="L122" i="12"/>
  <c r="L123" i="12"/>
  <c r="L124" i="12"/>
  <c r="L125" i="12"/>
  <c r="L126" i="12"/>
  <c r="L127" i="12"/>
  <c r="L128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5" i="12"/>
  <c r="L146" i="12"/>
  <c r="L148" i="12"/>
  <c r="L149" i="12"/>
  <c r="L150" i="12"/>
  <c r="L151" i="12"/>
  <c r="L152" i="12"/>
  <c r="L153" i="12"/>
  <c r="L154" i="12"/>
  <c r="L155" i="12"/>
  <c r="L157" i="12"/>
  <c r="L158" i="12"/>
  <c r="L159" i="12"/>
  <c r="L94" i="12"/>
  <c r="L93" i="12"/>
  <c r="L33" i="12"/>
  <c r="L34" i="12"/>
  <c r="L35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9" i="12"/>
  <c r="L32" i="12"/>
  <c r="L31" i="12"/>
  <c r="L28" i="12"/>
  <c r="L27" i="12"/>
  <c r="L26" i="12"/>
  <c r="L25" i="12"/>
  <c r="L24" i="12"/>
  <c r="L23" i="12"/>
  <c r="L13" i="12"/>
  <c r="L14" i="12"/>
  <c r="L15" i="12"/>
  <c r="L16" i="12"/>
  <c r="L17" i="12"/>
  <c r="L18" i="12"/>
  <c r="L19" i="12"/>
  <c r="L20" i="12"/>
  <c r="L21" i="12"/>
  <c r="L12" i="12"/>
  <c r="L4" i="12"/>
  <c r="L5" i="12"/>
  <c r="L6" i="12"/>
  <c r="L7" i="12"/>
  <c r="L8" i="12"/>
  <c r="L9" i="12"/>
  <c r="L3" i="12"/>
  <c r="L371" i="12"/>
  <c r="L372" i="12"/>
  <c r="L373" i="12"/>
  <c r="L374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15" i="12"/>
  <c r="L316" i="12"/>
  <c r="L314" i="12"/>
  <c r="E169" i="9" l="1"/>
  <c r="E167" i="9"/>
  <c r="E166" i="9"/>
  <c r="E163" i="9"/>
  <c r="E164" i="9"/>
  <c r="D170" i="9"/>
  <c r="D169" i="9"/>
  <c r="D167" i="9"/>
  <c r="D166" i="9"/>
  <c r="D163" i="9"/>
  <c r="J232" i="8" l="1"/>
  <c r="J231" i="8"/>
  <c r="J230" i="8"/>
  <c r="J229" i="8"/>
  <c r="J228" i="8"/>
  <c r="J227" i="8"/>
  <c r="J226" i="8"/>
  <c r="J225" i="8"/>
  <c r="J223" i="8"/>
  <c r="J222" i="8"/>
  <c r="J221" i="8"/>
  <c r="J220" i="8"/>
  <c r="J219" i="8"/>
  <c r="J218" i="8"/>
  <c r="J217" i="8"/>
  <c r="J216" i="8"/>
  <c r="U18" i="4" l="1"/>
  <c r="U15" i="4"/>
  <c r="U12" i="4"/>
  <c r="Q18" i="4"/>
  <c r="Q15" i="4"/>
  <c r="Q12" i="4"/>
  <c r="M18" i="4"/>
  <c r="M15" i="4"/>
  <c r="M12" i="4"/>
  <c r="I18" i="4"/>
  <c r="I15" i="4"/>
  <c r="I12" i="4"/>
  <c r="E18" i="4"/>
  <c r="E15" i="4"/>
  <c r="E12" i="4"/>
  <c r="A15" i="4"/>
  <c r="A12" i="4"/>
  <c r="A18" i="4"/>
  <c r="U17" i="2"/>
  <c r="U14" i="2"/>
  <c r="M11" i="2"/>
  <c r="Q17" i="2"/>
  <c r="Q14" i="2"/>
  <c r="Q11" i="2"/>
  <c r="M14" i="2"/>
  <c r="M17" i="2"/>
  <c r="I17" i="2"/>
  <c r="I14" i="2"/>
  <c r="E17" i="2"/>
  <c r="E14" i="2"/>
  <c r="A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tc={DC1AD1F1-206E-3F40-8AE9-E9749689698A}</author>
    <author>tc={EA11156B-2EA4-AA48-AD07-5543A1390337}</author>
  </authors>
  <commentList>
    <comment ref="I181" authorId="0" shapeId="0" xr:uid="{00000000-0006-0000-0C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new column ?</t>
      </text>
    </comment>
    <comment ref="I182" authorId="1" shapeId="0" xr:uid="{00000000-0006-0000-0C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new column ?</t>
      </text>
    </comment>
  </commentList>
</comments>
</file>

<file path=xl/sharedStrings.xml><?xml version="1.0" encoding="utf-8"?>
<sst xmlns="http://schemas.openxmlformats.org/spreadsheetml/2006/main" count="17243" uniqueCount="2505">
  <si>
    <t>Interior</t>
  </si>
  <si>
    <t>Output 1</t>
  </si>
  <si>
    <t>Output 2</t>
  </si>
  <si>
    <t>Output 3</t>
  </si>
  <si>
    <t>Output 4</t>
  </si>
  <si>
    <t>Output 5</t>
  </si>
  <si>
    <t>Output 6</t>
  </si>
  <si>
    <t>Point 6</t>
  </si>
  <si>
    <t>Point 7</t>
  </si>
  <si>
    <t>Point 8</t>
  </si>
  <si>
    <t>Point 9</t>
  </si>
  <si>
    <t>Point 10</t>
  </si>
  <si>
    <t>Point 11</t>
  </si>
  <si>
    <t>Point 12</t>
  </si>
  <si>
    <t>Point 4</t>
  </si>
  <si>
    <t>Point 2</t>
  </si>
  <si>
    <t>Point 5</t>
  </si>
  <si>
    <t>Point 3</t>
  </si>
  <si>
    <t>Edge</t>
  </si>
  <si>
    <t>Point 1</t>
  </si>
  <si>
    <t>Round 1</t>
  </si>
  <si>
    <t xml:space="preserve">Random Generation </t>
  </si>
  <si>
    <t>12,11</t>
  </si>
  <si>
    <t>4,6</t>
  </si>
  <si>
    <t>3,2</t>
  </si>
  <si>
    <t>Round 2 (switch order)</t>
  </si>
  <si>
    <t>6,4</t>
  </si>
  <si>
    <t>11,12</t>
  </si>
  <si>
    <t>2,3</t>
  </si>
  <si>
    <t>JULY</t>
  </si>
  <si>
    <t>AUGUST</t>
  </si>
  <si>
    <t>METAR wind (avg.)</t>
  </si>
  <si>
    <t xml:space="preserve">12 G to 19 kts at 160 </t>
  </si>
  <si>
    <t>METAR baro (avg.)</t>
  </si>
  <si>
    <t>Local wind (avg.)</t>
  </si>
  <si>
    <t>3 kts</t>
  </si>
  <si>
    <t>Relative humidity (avg.)</t>
  </si>
  <si>
    <t>Bat Avg</t>
  </si>
  <si>
    <t>Initial</t>
  </si>
  <si>
    <t xml:space="preserve">Final </t>
  </si>
  <si>
    <t>local Temperature</t>
  </si>
  <si>
    <t>0 kts at 0</t>
  </si>
  <si>
    <t>SLP 145</t>
  </si>
  <si>
    <t>SLP 196</t>
  </si>
  <si>
    <t>4 kts at 120</t>
  </si>
  <si>
    <t>DUSK</t>
  </si>
  <si>
    <t>END</t>
  </si>
  <si>
    <t>11 kts at 150</t>
  </si>
  <si>
    <t>SLP 198</t>
  </si>
  <si>
    <t>Initial (KTS)</t>
  </si>
  <si>
    <t>SLP 187</t>
  </si>
  <si>
    <t>6 kts at 140</t>
  </si>
  <si>
    <t>POINT 6</t>
  </si>
  <si>
    <t>POINT 5</t>
  </si>
  <si>
    <t>POINT 4</t>
  </si>
  <si>
    <t>POINT 2</t>
  </si>
  <si>
    <t>POINT 3</t>
  </si>
  <si>
    <t>POINT 1</t>
  </si>
  <si>
    <t>4 kts at 90</t>
  </si>
  <si>
    <t>SLP 193</t>
  </si>
  <si>
    <t>4 KTS @ 60</t>
  </si>
  <si>
    <t>SLP 197</t>
  </si>
  <si>
    <t>12 G 17 KTS @ 130</t>
  </si>
  <si>
    <t>29.88 Hg</t>
  </si>
  <si>
    <t>3 KTS @ 270</t>
  </si>
  <si>
    <t>SLP 188</t>
  </si>
  <si>
    <t>0 kts @ 0</t>
  </si>
  <si>
    <t>SLP 244</t>
  </si>
  <si>
    <t>6 KTS @ 210</t>
  </si>
  <si>
    <t>SLP 173</t>
  </si>
  <si>
    <t>6 KTS @ 200</t>
  </si>
  <si>
    <t>SLP 150</t>
  </si>
  <si>
    <t>ID</t>
  </si>
  <si>
    <t>Site</t>
  </si>
  <si>
    <t>Date</t>
  </si>
  <si>
    <t>Time</t>
  </si>
  <si>
    <t>Barometric Pressure</t>
  </si>
  <si>
    <t>Wind Direction</t>
  </si>
  <si>
    <t>Air Temperature</t>
  </si>
  <si>
    <t>Relative Humidity</t>
  </si>
  <si>
    <t>LASCIN 20180716 2015717</t>
  </si>
  <si>
    <t>LASCIN 20180716 2015727</t>
  </si>
  <si>
    <t>EPTFUS 20180716 210610</t>
  </si>
  <si>
    <t>LASNOC 20180716 210655</t>
  </si>
  <si>
    <t>LASCIN 20180716 210804</t>
  </si>
  <si>
    <t>LASNOC 20180716 210849</t>
  </si>
  <si>
    <t>LASNOC 20180716 210906</t>
  </si>
  <si>
    <t>LASNOC 20180716 211005</t>
  </si>
  <si>
    <t>EPTFUS 20180716 211031</t>
  </si>
  <si>
    <t>LASCIN 20180716 211103</t>
  </si>
  <si>
    <t>LASNOC 20180716 211130</t>
  </si>
  <si>
    <t>EPTFUS 20180716 211147</t>
  </si>
  <si>
    <t>EPTFUS 20180716 211208</t>
  </si>
  <si>
    <t>LASNOC 20180716 211234</t>
  </si>
  <si>
    <t>LASCIN 20180716 211249</t>
  </si>
  <si>
    <t>Species</t>
  </si>
  <si>
    <t>LASNOC 20180716 211344</t>
  </si>
  <si>
    <t>LASNOC 20180716 211453</t>
  </si>
  <si>
    <t>EPTFUS 20180716 211500</t>
  </si>
  <si>
    <t>EPTFUS 20180716 211522</t>
  </si>
  <si>
    <t>LASNOC 20180716 211528</t>
  </si>
  <si>
    <t>MYOLUC 20180716 212643</t>
  </si>
  <si>
    <t>LASNOC 20180716 212707</t>
  </si>
  <si>
    <t>LASCIN 20180716 213655</t>
  </si>
  <si>
    <t>LASNOC 20180716 214211</t>
  </si>
  <si>
    <t>MYOCIL 20180716 212601</t>
  </si>
  <si>
    <t>TADBRA 20180716 214839</t>
  </si>
  <si>
    <t>LASNOC 20180716 215123</t>
  </si>
  <si>
    <t>LASNOC 20180716 215128</t>
  </si>
  <si>
    <t>LASINT 20180716 222002</t>
  </si>
  <si>
    <t>EUMFLO 20180718 202720</t>
  </si>
  <si>
    <t>EUMFLO 20180718 202754</t>
  </si>
  <si>
    <t>EUMFLO 20180718 202812</t>
  </si>
  <si>
    <t>EUMFLO 20180718 202822</t>
  </si>
  <si>
    <t>EUMFLO 20180718 202838</t>
  </si>
  <si>
    <t>EUMPER 20180719 202514</t>
  </si>
  <si>
    <t>LASSEM 20180719 203755</t>
  </si>
  <si>
    <t>NYCHUM 20180719 204844</t>
  </si>
  <si>
    <t>TADBRA 20180719 205231</t>
  </si>
  <si>
    <t>LASNOC 20180719 205704</t>
  </si>
  <si>
    <t>LASCIN 20180719 205725</t>
  </si>
  <si>
    <t>LASNOC 20180719 205759</t>
  </si>
  <si>
    <t>EPTFUS 20180719 205832</t>
  </si>
  <si>
    <t>LASINT 20180719 210155</t>
  </si>
  <si>
    <t>LASINT 20180719 210225</t>
  </si>
  <si>
    <t>EPTFUS 20180719 210241</t>
  </si>
  <si>
    <t>EPTFUS 20180719 210436</t>
  </si>
  <si>
    <t>NYCHUM 20180719 210458</t>
  </si>
  <si>
    <t>NYCHUM 20180719 210507</t>
  </si>
  <si>
    <t>NYCHUM 20180719 210515</t>
  </si>
  <si>
    <t>NYCHUM 20180719 210530</t>
  </si>
  <si>
    <t>LASSEM 20180719 210608</t>
  </si>
  <si>
    <t>LASBOR 20180719 210643</t>
  </si>
  <si>
    <t>EPTFUS 20180719 210649</t>
  </si>
  <si>
    <t>LASINT 20180719 210725</t>
  </si>
  <si>
    <t>LASCIN 20180719 210811</t>
  </si>
  <si>
    <t>LASNOC 20180719 210741</t>
  </si>
  <si>
    <t>LASNOC 20180719 210934</t>
  </si>
  <si>
    <t>LASNOC 20180719 210949</t>
  </si>
  <si>
    <t>LASINT 20180719 211509</t>
  </si>
  <si>
    <t>LASINT 20180719 211524</t>
  </si>
  <si>
    <t>TADBRA 20180719 211826</t>
  </si>
  <si>
    <t>LASNOC 20180719 212006</t>
  </si>
  <si>
    <t>EPTFUS 20180719 212419</t>
  </si>
  <si>
    <t>EPTFUS 20180719 212441</t>
  </si>
  <si>
    <t>EPTFUS 20180719 212639</t>
  </si>
  <si>
    <t>LASINT 20180719 211932</t>
  </si>
  <si>
    <t>MYOLUC 20180719 212533</t>
  </si>
  <si>
    <t>LASINT 20180719 213225</t>
  </si>
  <si>
    <t>ANTPAL 20180719 213240</t>
  </si>
  <si>
    <t>LASNOC 20180719 213438</t>
  </si>
  <si>
    <t>LASNOC 20180719 214326</t>
  </si>
  <si>
    <t>TADBRA 20180719 215235</t>
  </si>
  <si>
    <t>NYCHUM 20180719 215304</t>
  </si>
  <si>
    <t>LASCIN 20180719 215453</t>
  </si>
  <si>
    <t>EPTFUS 20180719 215728</t>
  </si>
  <si>
    <t>LASCIN 20180719 215950</t>
  </si>
  <si>
    <t>LASCIN 20180719 220000</t>
  </si>
  <si>
    <t>EPTFUS 20180719 220416</t>
  </si>
  <si>
    <t>MYOGRI 20180719 221641</t>
  </si>
  <si>
    <t>CORRAF 20180719 222029</t>
  </si>
  <si>
    <t>EUMPER 20180720 202132</t>
  </si>
  <si>
    <t>EUMPER 201807120 202213</t>
  </si>
  <si>
    <t>EUMPER 20180720 202234</t>
  </si>
  <si>
    <t>EUDMAC 20180720 202330</t>
  </si>
  <si>
    <t>EUMPER 20180720 202337</t>
  </si>
  <si>
    <t>EUMPER 20180720 202354</t>
  </si>
  <si>
    <t>EUMPER 20180720 202403</t>
  </si>
  <si>
    <t>EUMPER 20180720 202757</t>
  </si>
  <si>
    <t>EUMFLO 20180720 203442</t>
  </si>
  <si>
    <t>LASINT 20180720 204431</t>
  </si>
  <si>
    <t>LASCIN 20180720 205520</t>
  </si>
  <si>
    <t>LASCIN 20180720 205549</t>
  </si>
  <si>
    <t>LASCIN 20180720 205624</t>
  </si>
  <si>
    <t>LASNOC 20180720 210252</t>
  </si>
  <si>
    <t>TADBRA 20180720 210829</t>
  </si>
  <si>
    <t>LASNOC 20180720 211328</t>
  </si>
  <si>
    <t>LASNOC 20180720 211337</t>
  </si>
  <si>
    <t>LASNOC 20180720 211359</t>
  </si>
  <si>
    <t>TADBRA 20180720 220208</t>
  </si>
  <si>
    <t>LASNOC 20180720 221541</t>
  </si>
  <si>
    <t>LASNOC 20180724 204129</t>
  </si>
  <si>
    <t>TADBRA 20180724 204806</t>
  </si>
  <si>
    <t>LASCIN 20180724 205039</t>
  </si>
  <si>
    <t>LASNOC 20180724 205234</t>
  </si>
  <si>
    <t>LASCIN 20180724 205334</t>
  </si>
  <si>
    <t>MYOCIL 20180724 205628</t>
  </si>
  <si>
    <t>LASNOC 20180724 205954</t>
  </si>
  <si>
    <t>LASCIN 20180724 210042</t>
  </si>
  <si>
    <t>LASSEM 20180724 210259</t>
  </si>
  <si>
    <t>LASSEM 20180724 210308</t>
  </si>
  <si>
    <t>LASCIN 20180724 210417</t>
  </si>
  <si>
    <t>LASNOC 20180724 211634</t>
  </si>
  <si>
    <t>LASNOC 20180724 211639</t>
  </si>
  <si>
    <t>LASNOC 20180724 211902</t>
  </si>
  <si>
    <t>EPTFUS 20180724 213001</t>
  </si>
  <si>
    <t>LASBOR 20180724 215723</t>
  </si>
  <si>
    <t>PARHES 20180724 220239</t>
  </si>
  <si>
    <t>PARHES 20180724 220430</t>
  </si>
  <si>
    <t>LASSEM 20180724 220550</t>
  </si>
  <si>
    <t>EUMFLO 20180731 202330</t>
  </si>
  <si>
    <t>EUMFLO 20180731 202347</t>
  </si>
  <si>
    <t>TADBRA 20180731 202851</t>
  </si>
  <si>
    <t>EPTFUS 20180731 211229</t>
  </si>
  <si>
    <t>NYCHUM 20180731 212029</t>
  </si>
  <si>
    <t>LASNOC 20180731 215808</t>
  </si>
  <si>
    <t>LASNOC 20180731 220028</t>
  </si>
  <si>
    <t>LASNOC 20180731 220646</t>
  </si>
  <si>
    <t>LASNOC 20180731 220859</t>
  </si>
  <si>
    <t>CORTOW 20180820 202908</t>
  </si>
  <si>
    <t>LASINT 20180820 202912</t>
  </si>
  <si>
    <t>LASNOC 20180820 202918</t>
  </si>
  <si>
    <t>LASNOC 20180820 203046</t>
  </si>
  <si>
    <t>LASNOC 20180820 203053</t>
  </si>
  <si>
    <t>LASNOC 20180820 203145</t>
  </si>
  <si>
    <t>LASNOC 20180820 203153</t>
  </si>
  <si>
    <t>EPTFUS 20180820 204059</t>
  </si>
  <si>
    <t>PERSUB 20180820 212452</t>
  </si>
  <si>
    <t>LASINT 20180820 213325</t>
  </si>
  <si>
    <t>PERSUB 20180820 214601</t>
  </si>
  <si>
    <t>EUMFLO 20180823 195326</t>
  </si>
  <si>
    <t>EUMFLO 20180823 195333</t>
  </si>
  <si>
    <t>LASSEM 20180823 201614</t>
  </si>
  <si>
    <t>LASSEM 20180823 202415</t>
  </si>
  <si>
    <t>LASSEM 20180823 203500</t>
  </si>
  <si>
    <t>LASNOC 20180823 204851</t>
  </si>
  <si>
    <t>LASSEM 20180823 205146</t>
  </si>
  <si>
    <t>LASBOR 20180823 205616</t>
  </si>
  <si>
    <t>LASINT 20180823 205750</t>
  </si>
  <si>
    <t>NYCHUM 20180823 205858</t>
  </si>
  <si>
    <t>LASSEM 20180823 210017</t>
  </si>
  <si>
    <t>NYCHUM 20180823 210354</t>
  </si>
  <si>
    <t>NYCHUM 20180823 211218</t>
  </si>
  <si>
    <t>LASSEM 20180824 195857</t>
  </si>
  <si>
    <t>EPTFUS 20180824 200144</t>
  </si>
  <si>
    <t>LASNOC 20180824 200203</t>
  </si>
  <si>
    <t>NYCHUM 20180824 201556</t>
  </si>
  <si>
    <t>MYOLUC 20180824 202557</t>
  </si>
  <si>
    <t>LASINT 20180824 203047</t>
  </si>
  <si>
    <t>EPTFUS 20180824 204917</t>
  </si>
  <si>
    <t>NYCHUM 20180824 212449</t>
  </si>
  <si>
    <t>TADBRA 20180824 212701</t>
  </si>
  <si>
    <t>MYOYUM 20180828 203926</t>
  </si>
  <si>
    <t>EPTFUS 20180828 204235</t>
  </si>
  <si>
    <t>EPTFUS 20180828 204239</t>
  </si>
  <si>
    <t>ANTPAL 20180828 211211</t>
  </si>
  <si>
    <t>MYOAUS 20180829 193302</t>
  </si>
  <si>
    <t>MYOAUS 20180829 200111</t>
  </si>
  <si>
    <t>EPTFUS 20180829 201616</t>
  </si>
  <si>
    <t>EPTFUS 20180829 205601</t>
  </si>
  <si>
    <t>LASBOR 20180829 211142</t>
  </si>
  <si>
    <t>MYOGRI 20180829 211840</t>
  </si>
  <si>
    <t>EPTFUS 20180829 212934</t>
  </si>
  <si>
    <t>ANTPAL 20180821 210717</t>
  </si>
  <si>
    <t>LASSEM 20180823 195904</t>
  </si>
  <si>
    <t>LASSEM 20180823 195933</t>
  </si>
  <si>
    <t>EPTFUS 20180823 201106</t>
  </si>
  <si>
    <t>Pulses</t>
  </si>
  <si>
    <t>Pulses Certainty</t>
  </si>
  <si>
    <t>LASCIN 20180716 211245</t>
  </si>
  <si>
    <t>LASINT 20180719 221330</t>
  </si>
  <si>
    <t>LASNOC 20180724 210524</t>
  </si>
  <si>
    <t>EPTFUS 20180716 212324</t>
  </si>
  <si>
    <t>LASNOC 20180724 215436</t>
  </si>
  <si>
    <t>NYCHUM 20180823 194248</t>
  </si>
  <si>
    <t>NYCHUM 20180823 204455</t>
  </si>
  <si>
    <t>On site Windspeed</t>
  </si>
  <si>
    <t>Local Windspeed (METAR)</t>
  </si>
  <si>
    <t>Gust Prescence?</t>
  </si>
  <si>
    <t>PERSUB 20180828 205538</t>
  </si>
  <si>
    <t>TADBRA 20180829 193904</t>
  </si>
  <si>
    <t>LASCIN 20180716 214839</t>
  </si>
  <si>
    <t>NYCHUM 20180719 204416</t>
  </si>
  <si>
    <t>Avg. $K2-$K31</t>
  </si>
  <si>
    <t>Avg. K37-K83</t>
  </si>
  <si>
    <t>Avg. 104-125</t>
  </si>
  <si>
    <t>avg. k126-k134</t>
  </si>
  <si>
    <t>avg. K135-K145</t>
  </si>
  <si>
    <t>avg. K147-K164</t>
  </si>
  <si>
    <t>avg. K165-K173</t>
  </si>
  <si>
    <t>avg. K179-K186</t>
  </si>
  <si>
    <t>Avg. L2-L31</t>
  </si>
  <si>
    <t>avg. L37-L83</t>
  </si>
  <si>
    <t>avg. L104-L125</t>
  </si>
  <si>
    <t>avg. L126-L134</t>
  </si>
  <si>
    <t>avg. L135-L145</t>
  </si>
  <si>
    <t>avg. L147-L164</t>
  </si>
  <si>
    <t>avg. L165-L173</t>
  </si>
  <si>
    <t>avg. L179-L186</t>
  </si>
  <si>
    <t>Unknown</t>
  </si>
  <si>
    <t>Little Brown bat</t>
  </si>
  <si>
    <t>Silver-haired bat</t>
  </si>
  <si>
    <t>Big brown bat</t>
  </si>
  <si>
    <t>Evening bat</t>
  </si>
  <si>
    <t>Eastern red bat</t>
  </si>
  <si>
    <t>Hoary bat</t>
  </si>
  <si>
    <t>Tricolored bat</t>
  </si>
  <si>
    <t>Northern long-eared</t>
  </si>
  <si>
    <t>Pass count per 10 minute</t>
  </si>
  <si>
    <t>20:53 to 21:03</t>
  </si>
  <si>
    <t>21:03-21:13</t>
  </si>
  <si>
    <t>21:13 to 21:23</t>
  </si>
  <si>
    <t>21:23 to 21:33</t>
  </si>
  <si>
    <t>21:33 to 21:43</t>
  </si>
  <si>
    <t>20:23-20:33</t>
  </si>
  <si>
    <t>20:33 to 20:43</t>
  </si>
  <si>
    <t>20:43 to 20:53</t>
  </si>
  <si>
    <t>21:43 to 21:53</t>
  </si>
  <si>
    <t>21:53to22:03</t>
  </si>
  <si>
    <t>22:03 -22:13</t>
  </si>
  <si>
    <t>22:13to22:23</t>
  </si>
  <si>
    <t>20:23 to 20:33</t>
  </si>
  <si>
    <t>21:03 to 21:13</t>
  </si>
  <si>
    <t>21:53 to 22:03</t>
  </si>
  <si>
    <t>22:03 to 22:13</t>
  </si>
  <si>
    <t>22:13 to 22:23</t>
  </si>
  <si>
    <t>20:21 to 20:31</t>
  </si>
  <si>
    <t>20:31 to 20:41</t>
  </si>
  <si>
    <t>20:41 to 20:51</t>
  </si>
  <si>
    <t>20:51 to 21:01</t>
  </si>
  <si>
    <t>21:01 to 21:11</t>
  </si>
  <si>
    <t>21:11 to 21:21</t>
  </si>
  <si>
    <t>21:21 to 21:31</t>
  </si>
  <si>
    <t>21:31 to 21:41</t>
  </si>
  <si>
    <t>21:41 to 21:51</t>
  </si>
  <si>
    <t>21:51 to 22:01</t>
  </si>
  <si>
    <t>22:01 to 22:11</t>
  </si>
  <si>
    <t>22:11 to 22:21</t>
  </si>
  <si>
    <t>20:20 to 20:30</t>
  </si>
  <si>
    <t>20:30 to 20:40</t>
  </si>
  <si>
    <t>20:40 to 20:50</t>
  </si>
  <si>
    <t>20:50 to 21:00</t>
  </si>
  <si>
    <t>21:00 to 21:10</t>
  </si>
  <si>
    <t>21:10 to 21:20</t>
  </si>
  <si>
    <t>21:20 to 21:30</t>
  </si>
  <si>
    <t>21:30 to 21:40</t>
  </si>
  <si>
    <t>21:40 to 21:50</t>
  </si>
  <si>
    <t xml:space="preserve">21:50 to 22:00 </t>
  </si>
  <si>
    <t>22:00 to 22:10</t>
  </si>
  <si>
    <t>22:10 to 22:20</t>
  </si>
  <si>
    <t>20:17 to 20:27</t>
  </si>
  <si>
    <t>20:27 to 20:37</t>
  </si>
  <si>
    <t>20:37 to 20:47</t>
  </si>
  <si>
    <t>20:47 to 20:57</t>
  </si>
  <si>
    <t>20:57 to 21:07</t>
  </si>
  <si>
    <t>21:07 to 21:17</t>
  </si>
  <si>
    <t>21:17 to 20:27</t>
  </si>
  <si>
    <t>21:27 to 21:37</t>
  </si>
  <si>
    <t>21:37 to 21:47</t>
  </si>
  <si>
    <t>21:47 to 21:57</t>
  </si>
  <si>
    <t>21:57 to 22:07</t>
  </si>
  <si>
    <t>22:07 to 22:17</t>
  </si>
  <si>
    <t>20:10 to 20:20</t>
  </si>
  <si>
    <t>21:50 to 22:00</t>
  </si>
  <si>
    <t>19:47 to 19:57</t>
  </si>
  <si>
    <t>19:57 to 20:07</t>
  </si>
  <si>
    <t>20:07 to 20:17</t>
  </si>
  <si>
    <t>21:17 to 21:27</t>
  </si>
  <si>
    <t>19:46 to 19:56</t>
  </si>
  <si>
    <t>19:56 to 20:06</t>
  </si>
  <si>
    <t>20:06 to 20:16</t>
  </si>
  <si>
    <t>20:16 to 20:26</t>
  </si>
  <si>
    <t>20:26 to 20:36</t>
  </si>
  <si>
    <t>20:36 to 20:46</t>
  </si>
  <si>
    <t>20:46 to 20:56</t>
  </si>
  <si>
    <t>20:56 to 21:06</t>
  </si>
  <si>
    <t>21:06 to 21:16</t>
  </si>
  <si>
    <t>21:16 to 21:26</t>
  </si>
  <si>
    <t>21:26 to 21:36</t>
  </si>
  <si>
    <t>21:36 to 21:46</t>
  </si>
  <si>
    <t>19:41 to 19:51</t>
  </si>
  <si>
    <t>19:51 to 20:01</t>
  </si>
  <si>
    <t>20:01 to 20:11</t>
  </si>
  <si>
    <t>20:11 to 20:21</t>
  </si>
  <si>
    <t xml:space="preserve">21:11 to 21:21 </t>
  </si>
  <si>
    <t>19:40 to 19:50</t>
  </si>
  <si>
    <t>19:50 to 20:00</t>
  </si>
  <si>
    <t>20:00 to 20:10</t>
  </si>
  <si>
    <t>19:34 to 19:44</t>
  </si>
  <si>
    <t>19:44 to 19:54</t>
  </si>
  <si>
    <t>19:54 to 20:04</t>
  </si>
  <si>
    <t>20:04 to 20:14</t>
  </si>
  <si>
    <t>20:14 to 20:24</t>
  </si>
  <si>
    <t>20:24 to 20:34</t>
  </si>
  <si>
    <t>20:34 to 20:44</t>
  </si>
  <si>
    <t>20:44 to 20:54</t>
  </si>
  <si>
    <t>20:54 to 21:04</t>
  </si>
  <si>
    <t>21:04 to 21:14</t>
  </si>
  <si>
    <t>21:14 to 21:21</t>
  </si>
  <si>
    <t>21:24 to 21:34</t>
  </si>
  <si>
    <t>19:33 to 19:43</t>
  </si>
  <si>
    <t>19:43 to 19:53</t>
  </si>
  <si>
    <t>19:53 to 20:03</t>
  </si>
  <si>
    <t>20:03 to 20:13</t>
  </si>
  <si>
    <t>20:13 to 20:23</t>
  </si>
  <si>
    <t>20:23 to 21:33</t>
  </si>
  <si>
    <t>July</t>
  </si>
  <si>
    <t>August</t>
  </si>
  <si>
    <t>Pulse Percentage</t>
  </si>
  <si>
    <t>fallow</t>
  </si>
  <si>
    <t>tomato</t>
  </si>
  <si>
    <t>pine, habitat corridor</t>
  </si>
  <si>
    <t>zucchini</t>
  </si>
  <si>
    <t>pine, oak, etc, foliage (yea)</t>
  </si>
  <si>
    <t>pine, oak, foliage (nay)</t>
  </si>
  <si>
    <t>open area (between fallow and eggplant etc)</t>
  </si>
  <si>
    <t>A/P ratio</t>
  </si>
  <si>
    <t>Crop/Habitat Type 2018</t>
  </si>
  <si>
    <t>Crop/Habitat Type 2019</t>
  </si>
  <si>
    <t>Pass count per 20 minute</t>
  </si>
  <si>
    <t>FARM</t>
  </si>
  <si>
    <t xml:space="preserve">Point </t>
  </si>
  <si>
    <t>grass/reeds</t>
  </si>
  <si>
    <t>20:46 - 21:06</t>
  </si>
  <si>
    <t>21:12 - 21:32</t>
  </si>
  <si>
    <t>20:22 - 20:42</t>
  </si>
  <si>
    <t>21:36 - 21:56</t>
  </si>
  <si>
    <t>22:01 - 22:21</t>
  </si>
  <si>
    <t>22:25 - 22:45</t>
  </si>
  <si>
    <t>ATLC-CARE</t>
  </si>
  <si>
    <t>20:20 - 20:30</t>
  </si>
  <si>
    <t>20:34 - 20:44</t>
  </si>
  <si>
    <t>20:47 - 20:57</t>
  </si>
  <si>
    <t>21:03 - 21:13</t>
  </si>
  <si>
    <t>21:18 - 21:28</t>
  </si>
  <si>
    <t>21:36 - 21:46</t>
  </si>
  <si>
    <t>21:51 - 22:01</t>
  </si>
  <si>
    <t>22:07 - 22:17</t>
  </si>
  <si>
    <t>22:22 - 22:32</t>
  </si>
  <si>
    <t>22:37 - 22:47</t>
  </si>
  <si>
    <t>22:51 - 23:01</t>
  </si>
  <si>
    <t>23:05 - 23:15</t>
  </si>
  <si>
    <t>high grass/pine and oak</t>
  </si>
  <si>
    <t>TBD</t>
  </si>
  <si>
    <t>grasses, pine tree</t>
  </si>
  <si>
    <t>high grass</t>
  </si>
  <si>
    <t>LASINT 20190716 211700</t>
  </si>
  <si>
    <t>Pulse Certainty</t>
  </si>
  <si>
    <t>LASCIN 20190716 211840</t>
  </si>
  <si>
    <t>LASNOC 20190716 212501</t>
  </si>
  <si>
    <t>MOLMOL 20190716 213916</t>
  </si>
  <si>
    <t>LASNOC 20190716 214428</t>
  </si>
  <si>
    <t>EUMFLO 20190716 221906</t>
  </si>
  <si>
    <t>EUMFLO 20190716 221925</t>
  </si>
  <si>
    <t>EPTFUS 20190719 215130</t>
  </si>
  <si>
    <t>LASINT 20190719 215149</t>
  </si>
  <si>
    <t>EPTFUS 20190719 215159</t>
  </si>
  <si>
    <t>big brown</t>
  </si>
  <si>
    <t>EPTFUS 20190719 215216</t>
  </si>
  <si>
    <t>ANTPAL 20190719 215229</t>
  </si>
  <si>
    <t>MYOCC 20190719 215245</t>
  </si>
  <si>
    <t>EPTFUS 20190719 215404</t>
  </si>
  <si>
    <t>EPTFUS 20190719 215420</t>
  </si>
  <si>
    <t>EPTFUS 20190719 215457</t>
  </si>
  <si>
    <t>LASSEM 20190719 215748</t>
  </si>
  <si>
    <t>LASCIN 20190719 221412</t>
  </si>
  <si>
    <t>hoary</t>
  </si>
  <si>
    <t>EPTFUS 20190719 222428</t>
  </si>
  <si>
    <t>ANTPAL 20190719 222433</t>
  </si>
  <si>
    <t>MOLMOL 20190719 222639</t>
  </si>
  <si>
    <t>MOLMOL 20190719 222728</t>
  </si>
  <si>
    <t>TADBRA 20190719 222826</t>
  </si>
  <si>
    <t>EPTFUS 20190719 225359</t>
  </si>
  <si>
    <t>20:20 - 20:40</t>
  </si>
  <si>
    <t>20:51 - 21:11</t>
  </si>
  <si>
    <t>21:28 - 21:48</t>
  </si>
  <si>
    <t>22:02 - 22:22</t>
  </si>
  <si>
    <t>22:35 - 22:55</t>
  </si>
  <si>
    <t>23:08 - 23:28</t>
  </si>
  <si>
    <t>pine and oak forest</t>
  </si>
  <si>
    <t>high grasses</t>
  </si>
  <si>
    <t>forest edge (oak)</t>
  </si>
  <si>
    <t>forest edge (pine)</t>
  </si>
  <si>
    <t>LASINT 20190720 212930</t>
  </si>
  <si>
    <t>LASNOC 20190720 214745</t>
  </si>
  <si>
    <t>LASINT 20190720 221332</t>
  </si>
  <si>
    <t>silver-haired</t>
  </si>
  <si>
    <t>LASINT 20190720 225016</t>
  </si>
  <si>
    <t>EPTFUS 20190720 225228</t>
  </si>
  <si>
    <t>LASNOC 20190720 230842</t>
  </si>
  <si>
    <t>LASNOC 20190720 230919</t>
  </si>
  <si>
    <t>LASNOC 20190720 230943</t>
  </si>
  <si>
    <t>LASNOC 20190720 230951</t>
  </si>
  <si>
    <t>LASSEM 20190720 231405</t>
  </si>
  <si>
    <t>northern yellow</t>
  </si>
  <si>
    <t>Pallid</t>
  </si>
  <si>
    <t xml:space="preserve">seminole </t>
  </si>
  <si>
    <t>LASSEM 20190720 231416</t>
  </si>
  <si>
    <t>LASBOR 20190720 231436</t>
  </si>
  <si>
    <t>eastern red</t>
  </si>
  <si>
    <t>EPTFUS 20190720  231508</t>
  </si>
  <si>
    <t>LASBOR 20190720 231521</t>
  </si>
  <si>
    <t>MYOLUC 20190720 231538</t>
  </si>
  <si>
    <t>little brown</t>
  </si>
  <si>
    <t>NYCHUM 20190720 231553</t>
  </si>
  <si>
    <t>evening</t>
  </si>
  <si>
    <t>LASBOR 20190720 231609</t>
  </si>
  <si>
    <t>LASINT 20190720 231618</t>
  </si>
  <si>
    <t>LASBOR 20190720 231635</t>
  </si>
  <si>
    <t>NYCHUM 20190720 231658</t>
  </si>
  <si>
    <t>LASSEM 20190720 231710</t>
  </si>
  <si>
    <t>LASSEM 20190720 231745</t>
  </si>
  <si>
    <t>NYCHUM 20190720 231755</t>
  </si>
  <si>
    <t>LASSEM 20190720 231805</t>
  </si>
  <si>
    <t>LASSEM 20190720 231817</t>
  </si>
  <si>
    <t>LASSEM 20190720 231842</t>
  </si>
  <si>
    <t>LASBOR 20190720 231904</t>
  </si>
  <si>
    <t>MYOLUC 20190720 231907</t>
  </si>
  <si>
    <t>NYCHUM 20190720 231917</t>
  </si>
  <si>
    <t>LASBOR 20190720 231928</t>
  </si>
  <si>
    <t>MYOLUC 20190720 231948</t>
  </si>
  <si>
    <t>NYCHUM 20190720 231954</t>
  </si>
  <si>
    <t>MYOLUC 20190720 232006</t>
  </si>
  <si>
    <t>NYCHUM 20190720 232026</t>
  </si>
  <si>
    <t>LASSEM 20190720 232033</t>
  </si>
  <si>
    <t>LASSEM 20190720 232049</t>
  </si>
  <si>
    <t>MYOLUC 20190720 232059</t>
  </si>
  <si>
    <t>MYOLUC 20190720 232111</t>
  </si>
  <si>
    <t>NYCHUM 20190720 232152</t>
  </si>
  <si>
    <t>NYCHUM 20190720 232208</t>
  </si>
  <si>
    <t>LASBOR 20190720 232214</t>
  </si>
  <si>
    <t>NYCHUM 20190720 232223</t>
  </si>
  <si>
    <t>LASSEM 20190720 232239</t>
  </si>
  <si>
    <t>LASSEM 20190720 232305</t>
  </si>
  <si>
    <t>LASSEM 20190720 232324</t>
  </si>
  <si>
    <t>LASSEM 20190720 232337</t>
  </si>
  <si>
    <t>NYCHUM 20190720 232354</t>
  </si>
  <si>
    <t>NYCHUM 20190720 232419</t>
  </si>
  <si>
    <t>NYCHUM 20190720 232440</t>
  </si>
  <si>
    <t>LASBOR 20190720 232502</t>
  </si>
  <si>
    <t>NYCHUM 20190720 232520</t>
  </si>
  <si>
    <t>PERSUB 20190720 232538</t>
  </si>
  <si>
    <t>tricolored</t>
  </si>
  <si>
    <t>PERSUB 20190720 232611</t>
  </si>
  <si>
    <t>LASSEM 20190720 232624</t>
  </si>
  <si>
    <t>LASSEM 20190720 232654</t>
  </si>
  <si>
    <t>LASSEM 20190720 232809</t>
  </si>
  <si>
    <t>20:18 - 20:28</t>
  </si>
  <si>
    <t>20:38 - 20:48</t>
  </si>
  <si>
    <t>21:01 - 21:11</t>
  </si>
  <si>
    <t>21:21 - 21:31</t>
  </si>
  <si>
    <t>21:46 - 21:56</t>
  </si>
  <si>
    <t>22:06 - 22:16</t>
  </si>
  <si>
    <t>22:28 - 22:38</t>
  </si>
  <si>
    <t>23:20 - 23:30</t>
  </si>
  <si>
    <t>22:53 - 23:03</t>
  </si>
  <si>
    <t>23:42 - 23:52</t>
  </si>
  <si>
    <t>00:04 - 00:14</t>
  </si>
  <si>
    <t>00:28 - 00:38</t>
  </si>
  <si>
    <t>DRVNG RNGE</t>
  </si>
  <si>
    <t>LASNOC 20190724 210402</t>
  </si>
  <si>
    <t>MYOLUC 20190724 212252</t>
  </si>
  <si>
    <t>LASEGA 20190724 212619</t>
  </si>
  <si>
    <t>southern yellow</t>
  </si>
  <si>
    <t>EPTFUS 20190724 212703</t>
  </si>
  <si>
    <t>EPTFUS 20190724 212712</t>
  </si>
  <si>
    <t>ANTPAL 20190724 214650</t>
  </si>
  <si>
    <t>Pallid bat</t>
  </si>
  <si>
    <t>EPTFUS 20190724 214715</t>
  </si>
  <si>
    <t>NYCHUM 20190724 214758</t>
  </si>
  <si>
    <t>EPTFUS 20190724 214816</t>
  </si>
  <si>
    <t>EPTFUS 20190724 214829</t>
  </si>
  <si>
    <t>PERSUB 20190724 215038</t>
  </si>
  <si>
    <t>MYOCIL 20190724 215114</t>
  </si>
  <si>
    <t>Western small-footed myotis</t>
  </si>
  <si>
    <t>LASINT 20190724 215210</t>
  </si>
  <si>
    <t xml:space="preserve">Northern yellow </t>
  </si>
  <si>
    <t>MYOGRI 20190724 215351</t>
  </si>
  <si>
    <t>Gray myotis</t>
  </si>
  <si>
    <t>ANTPAL 20190724 215359</t>
  </si>
  <si>
    <t>MYOCAL 20190724 215457</t>
  </si>
  <si>
    <t>California myotis</t>
  </si>
  <si>
    <t>LASNOC 20190724 221235</t>
  </si>
  <si>
    <t>LASINT 20190724 221310</t>
  </si>
  <si>
    <t>LASINT 20190724 221323</t>
  </si>
  <si>
    <t>MOLMOL 20190724 221337</t>
  </si>
  <si>
    <t>Palla's mastiff</t>
  </si>
  <si>
    <t>LASINT 20190724 221348</t>
  </si>
  <si>
    <t>LASINT 20190724 221354</t>
  </si>
  <si>
    <t>LASINT 20190724 221413</t>
  </si>
  <si>
    <t>LASNOC 20190724 221429</t>
  </si>
  <si>
    <t>LASINT 20190724 221501</t>
  </si>
  <si>
    <t>LASNOC 20190724 223032</t>
  </si>
  <si>
    <t>LASINT 20190724 223255</t>
  </si>
  <si>
    <t>LASINT 20190724 223504</t>
  </si>
  <si>
    <t>MYOCIL 20190724 223605</t>
  </si>
  <si>
    <t>NYCHUM 20190724 223741</t>
  </si>
  <si>
    <t>LASXAN 20190724 223750</t>
  </si>
  <si>
    <t>Western yellow</t>
  </si>
  <si>
    <t>MOLMOL 20190724 225250</t>
  </si>
  <si>
    <t>LASXAN 20190724 225301</t>
  </si>
  <si>
    <t>MYOCIL 20190724 225634</t>
  </si>
  <si>
    <t>ANTPAL 20190724 225802</t>
  </si>
  <si>
    <t>TADBRA 20190724 225832</t>
  </si>
  <si>
    <t>MYOLUC 20190724 225854</t>
  </si>
  <si>
    <t>NYCHUM 20190724 232352</t>
  </si>
  <si>
    <t>MOLMOL 20190724 232439</t>
  </si>
  <si>
    <t>LASINT 20190724 232544</t>
  </si>
  <si>
    <t>ANTPAL 20190724 232600</t>
  </si>
  <si>
    <t>TADBRA 20190724 232705</t>
  </si>
  <si>
    <t>LASINT 20190724 232716</t>
  </si>
  <si>
    <t>LASNOC 20190724 234718</t>
  </si>
  <si>
    <t>MOLMOL 20190724 235058</t>
  </si>
  <si>
    <t>LASINT 20190725 000843</t>
  </si>
  <si>
    <t>LASINT 20190725 000852</t>
  </si>
  <si>
    <t>NYCHUM 20190725 002802</t>
  </si>
  <si>
    <t>MYOCIL 20190725 002818</t>
  </si>
  <si>
    <t>MYOCIL 20190725 002836</t>
  </si>
  <si>
    <t>PERSUB 20190725 002953</t>
  </si>
  <si>
    <t>MYOCAL 20190725 003043</t>
  </si>
  <si>
    <t>LASBOR 20190725 003103</t>
  </si>
  <si>
    <t>MYOLUC 20190725 003139</t>
  </si>
  <si>
    <t>MYOLUC 20190725 003155</t>
  </si>
  <si>
    <t>EPTFUS 20190725 003233</t>
  </si>
  <si>
    <t>MYOGRI 20190725 003259</t>
  </si>
  <si>
    <t>gray myotis</t>
  </si>
  <si>
    <t>MYOCIL 20190725 003458</t>
  </si>
  <si>
    <t>MYOGRI 20190725 003629</t>
  </si>
  <si>
    <t>MYOGRI 20190725 003650</t>
  </si>
  <si>
    <t>MYOCIL 20190725 003716</t>
  </si>
  <si>
    <t>21:23 - 21:43</t>
  </si>
  <si>
    <t>22:06 - 22:26</t>
  </si>
  <si>
    <t>22:37 - 22:57</t>
  </si>
  <si>
    <t>23:04 - 23:24</t>
  </si>
  <si>
    <t>VRB</t>
  </si>
  <si>
    <t>20:21 - 20:31</t>
  </si>
  <si>
    <t>20:57 - 21:07</t>
  </si>
  <si>
    <t>21:16 -21:26</t>
  </si>
  <si>
    <t>21:57 - 22:07</t>
  </si>
  <si>
    <t>22:20 - 22:30</t>
  </si>
  <si>
    <t>22:44 - 22:54</t>
  </si>
  <si>
    <t>23:06 - 23:16</t>
  </si>
  <si>
    <t>23:23 - 23:33</t>
  </si>
  <si>
    <t>23:39 - 23:49</t>
  </si>
  <si>
    <t>23:57 - 00:07</t>
  </si>
  <si>
    <t>MOLMOL 20190726 202207</t>
  </si>
  <si>
    <t>MOLMOL 20190726 202222</t>
  </si>
  <si>
    <t>LASNOC 20190726 205103</t>
  </si>
  <si>
    <t>LASINT 20190726 205107</t>
  </si>
  <si>
    <t>LASINT 20190726 205118</t>
  </si>
  <si>
    <t>TADBRA 20190726 205128</t>
  </si>
  <si>
    <t>Brazilian/Mexican free-tailed</t>
  </si>
  <si>
    <t>LASINT 20190726 205133</t>
  </si>
  <si>
    <t>LASNOC 20190726 205149</t>
  </si>
  <si>
    <t>EPTFUS 20190726 205205</t>
  </si>
  <si>
    <t>EPTFUS 20190726 205219</t>
  </si>
  <si>
    <t>LASNOC 20190726 205235</t>
  </si>
  <si>
    <t>EPTFUS 20190726 205251</t>
  </si>
  <si>
    <t>TADBRA 20190726 205307</t>
  </si>
  <si>
    <t>Total Pulses</t>
  </si>
  <si>
    <t>Pulse Confirmation</t>
  </si>
  <si>
    <t>EPTFUS 20190726 205318</t>
  </si>
  <si>
    <t>TADBRA 20190726 205325</t>
  </si>
  <si>
    <t>LASINT 20190726 205336</t>
  </si>
  <si>
    <t>LASINT 20190726 205350</t>
  </si>
  <si>
    <t>TADBRA 20190726 205437</t>
  </si>
  <si>
    <t>LASINT 20190726 205446</t>
  </si>
  <si>
    <t>EPTFUS 20190726 205640</t>
  </si>
  <si>
    <t>LASINT 20190726 205815</t>
  </si>
  <si>
    <t>LASNOC 20190726 205841</t>
  </si>
  <si>
    <t>EPTFUS 20190726 210729</t>
  </si>
  <si>
    <t>LASNOC 20190726 211054</t>
  </si>
  <si>
    <t>LASNOC 20190726 211059</t>
  </si>
  <si>
    <t>LASINT 20190726 211111</t>
  </si>
  <si>
    <t>EPTFUS 20190726 212444</t>
  </si>
  <si>
    <t>LASINT 20190726 212501</t>
  </si>
  <si>
    <t>EPTFUS 20190726 212508</t>
  </si>
  <si>
    <t>TADBRA 20190726 212521</t>
  </si>
  <si>
    <t>ANTPAL 20190726 212707</t>
  </si>
  <si>
    <t>LASINT 20190726 212733</t>
  </si>
  <si>
    <t>ANTPAL 20190726 212739</t>
  </si>
  <si>
    <t>LASINT 20190726 212821</t>
  </si>
  <si>
    <t>EPTFUS 20190726 212903</t>
  </si>
  <si>
    <t>MOLMOL 20190726 213119</t>
  </si>
  <si>
    <t>EPTFUS 20190726 213146</t>
  </si>
  <si>
    <t>LASINT 20190726 213153</t>
  </si>
  <si>
    <t>EPTFUS 20190726 213203</t>
  </si>
  <si>
    <t>EPTFUS 20190726 213241</t>
  </si>
  <si>
    <t>LASINT 20190726 213452</t>
  </si>
  <si>
    <t>EPTFUS 20190726 213503</t>
  </si>
  <si>
    <t>LASINT 20190726 213514</t>
  </si>
  <si>
    <t>MYOEVO 20190726 213537</t>
  </si>
  <si>
    <t>Long-eared myotis</t>
  </si>
  <si>
    <t>LASNOC 20190726 213558</t>
  </si>
  <si>
    <t>EPTFUS 20190726 213634</t>
  </si>
  <si>
    <t>EPTFUS 20190726 213805</t>
  </si>
  <si>
    <t>LASXAN 20190726 213939</t>
  </si>
  <si>
    <t>LASSEM 20190726 213945</t>
  </si>
  <si>
    <t>INTMRAL YARD</t>
  </si>
  <si>
    <t>Florida bonneted bat</t>
  </si>
  <si>
    <t>LASINT 20190726 214213</t>
  </si>
  <si>
    <t>EPTFUS 20190726 214327</t>
  </si>
  <si>
    <t>EPTFUS 20190726 220920</t>
  </si>
  <si>
    <t>LASINT 20190726 221113</t>
  </si>
  <si>
    <t>LASINT 20190726 221118</t>
  </si>
  <si>
    <t>MOLMOL 20190726 221530</t>
  </si>
  <si>
    <t>LASINT 20190726 221649</t>
  </si>
  <si>
    <t>LASINT 20190726 221722</t>
  </si>
  <si>
    <t>EPTFUS 20190726 221737</t>
  </si>
  <si>
    <t>ANTPAL 20190726 221843</t>
  </si>
  <si>
    <t>LASNOC 20190726 221935</t>
  </si>
  <si>
    <t>MOLMOL 20190726 221951</t>
  </si>
  <si>
    <t>MOLMOL 20190726 222005</t>
  </si>
  <si>
    <t>LASEGA 20190726 222110</t>
  </si>
  <si>
    <t>EPTFUS 20190726 222204</t>
  </si>
  <si>
    <t>TADBRA 20190726 222425</t>
  </si>
  <si>
    <t>EPTFUS 20190726 222502</t>
  </si>
  <si>
    <t>LASINT 20190726 222529</t>
  </si>
  <si>
    <t>Mic Orientation</t>
  </si>
  <si>
    <t>north</t>
  </si>
  <si>
    <t>west</t>
  </si>
  <si>
    <t>east</t>
  </si>
  <si>
    <t>south</t>
  </si>
  <si>
    <t>southeast</t>
  </si>
  <si>
    <t>northwest</t>
  </si>
  <si>
    <t>northeast</t>
  </si>
  <si>
    <t>southwest</t>
  </si>
  <si>
    <t>July 20th (6 points)</t>
  </si>
  <si>
    <t>July 16th (6 points)</t>
  </si>
  <si>
    <t>July 24th (12 points)</t>
  </si>
  <si>
    <t>Time Length</t>
  </si>
  <si>
    <t>Point Pairings</t>
  </si>
  <si>
    <t>edge</t>
  </si>
  <si>
    <t>open</t>
  </si>
  <si>
    <t>Section 1</t>
  </si>
  <si>
    <t>Section 2</t>
  </si>
  <si>
    <t>Section 3</t>
  </si>
  <si>
    <t>FARM (NIGHT 2)</t>
  </si>
  <si>
    <t>July, 2019</t>
  </si>
  <si>
    <t>FARM (NIGHT 1)</t>
  </si>
  <si>
    <t>ATLANTIC-CARE (NIGHT 1)</t>
  </si>
  <si>
    <t>DRIVING RANGE (NIGHT 1)</t>
  </si>
  <si>
    <t>ATLANTIC-CARE (NIGHT 2)</t>
  </si>
  <si>
    <t>DRIVING RANGE (NIGHT 2)</t>
  </si>
  <si>
    <t>INTRAMURAL YARD (NIGHT 2)</t>
  </si>
  <si>
    <t>INTRAMURAL YARD (NIGHT 1)</t>
  </si>
  <si>
    <t>EUMPER  20190726 223701</t>
  </si>
  <si>
    <t>Greater bonneted bat</t>
  </si>
  <si>
    <t>TADBRA 20190726 223711</t>
  </si>
  <si>
    <t>EUMPER  20190726 223721</t>
  </si>
  <si>
    <t>EUMPER  20190726 223726</t>
  </si>
  <si>
    <t>EUMPER  20190726 223738</t>
  </si>
  <si>
    <t>EUMPER  20190726 223748</t>
  </si>
  <si>
    <t>TADBRA 20190726 223753</t>
  </si>
  <si>
    <t>LASCIN 20190726 223800</t>
  </si>
  <si>
    <t>TADBRA 20190726 223809</t>
  </si>
  <si>
    <t>TADBRA 20190726 223816</t>
  </si>
  <si>
    <t>TADBRA 20190726 223829</t>
  </si>
  <si>
    <t>TADBRA 20190726 223845</t>
  </si>
  <si>
    <t>LASCIN 20190726 223858</t>
  </si>
  <si>
    <t>LASCIN 20190726 223907</t>
  </si>
  <si>
    <t>TADBRA 20190726 223916</t>
  </si>
  <si>
    <t>TADBRA 20190726 223932</t>
  </si>
  <si>
    <t>EUMFLO 20190726 223945</t>
  </si>
  <si>
    <t>MOLMOL 20190726 224041</t>
  </si>
  <si>
    <t>TADBRA 20190726 224130</t>
  </si>
  <si>
    <t>LASCIN 20190726 224146</t>
  </si>
  <si>
    <t>EPTFUS 20190726 224256</t>
  </si>
  <si>
    <t>EPTFUS 20190726 224300</t>
  </si>
  <si>
    <t>LASXAN 20190726 224806</t>
  </si>
  <si>
    <t>LASNOC 20190726 225216</t>
  </si>
  <si>
    <t>LASINT 20190726 225240</t>
  </si>
  <si>
    <t>EUMFLO 20190726 225257</t>
  </si>
  <si>
    <t>EUMFLO 20190726 225313</t>
  </si>
  <si>
    <t>EUMFLO 20190726 225429</t>
  </si>
  <si>
    <t>TADBRA 20190726 225503</t>
  </si>
  <si>
    <t>EUMFLO 20190726 225524</t>
  </si>
  <si>
    <t>EUMFLO 20190726 225536</t>
  </si>
  <si>
    <t>EPTFUS 20190726 225635</t>
  </si>
  <si>
    <t>LASNOC 20190726 230408</t>
  </si>
  <si>
    <t>LASINT 20190726 230441</t>
  </si>
  <si>
    <t>LASNOC 20190726 230454</t>
  </si>
  <si>
    <t>LASINT 20190726 230506</t>
  </si>
  <si>
    <t>LASINT 20190726 230523</t>
  </si>
  <si>
    <t>LASINT 20190726 230542</t>
  </si>
  <si>
    <t>LASINT 20190726 230636</t>
  </si>
  <si>
    <t>EPTFUS 20190726 230652</t>
  </si>
  <si>
    <t>EPTFUS 20190726 230708</t>
  </si>
  <si>
    <t>LASNOC 20190726 230806</t>
  </si>
  <si>
    <t>LASNOC 20190726 230824</t>
  </si>
  <si>
    <t>LASINT 20190726 230840</t>
  </si>
  <si>
    <t>EPTFUS 20190726 230856</t>
  </si>
  <si>
    <t>LASNOC 20190726 230910</t>
  </si>
  <si>
    <t>LASNOC 20190726 230939</t>
  </si>
  <si>
    <t>LASNOC 20190726 231000</t>
  </si>
  <si>
    <t>TADBRA 20190726 231016</t>
  </si>
  <si>
    <t>LASNOC 20190726 231026</t>
  </si>
  <si>
    <t>LASNOC 20190726 231043</t>
  </si>
  <si>
    <t>LASNOC 20190726 231059</t>
  </si>
  <si>
    <t>LASCIN 20190726 231115</t>
  </si>
  <si>
    <t>LASNOC 20190726 231127</t>
  </si>
  <si>
    <t>LASNOC 20190726 231209</t>
  </si>
  <si>
    <t>LASNOC 20190726 231225</t>
  </si>
  <si>
    <t>LASNOC 20190726 231251</t>
  </si>
  <si>
    <t>LASNOC 20190726 231307</t>
  </si>
  <si>
    <t>LASNOC 20190726 231325</t>
  </si>
  <si>
    <t>LASINT 20190726 231342</t>
  </si>
  <si>
    <t>EPTFUS 20190726 231347</t>
  </si>
  <si>
    <t>LASINT 20190726 231444</t>
  </si>
  <si>
    <t>EPTFUS 20190726 231743</t>
  </si>
  <si>
    <t>LASNOC 20190726 231751</t>
  </si>
  <si>
    <t>LASINT 20190726 231835</t>
  </si>
  <si>
    <t>LASNOC 20190726 231851</t>
  </si>
  <si>
    <t>LASINT 20190726 232103</t>
  </si>
  <si>
    <t>LASINT 20190726 232119</t>
  </si>
  <si>
    <t>LASINT 20190726 232131</t>
  </si>
  <si>
    <t>LASINT 20190726 232252</t>
  </si>
  <si>
    <t>LASINT 20190726 232314</t>
  </si>
  <si>
    <t>LASNOC 20190726 232330</t>
  </si>
  <si>
    <t>LASINT 20190726 232338</t>
  </si>
  <si>
    <t>LASINT 20190727 204657</t>
  </si>
  <si>
    <t>LASNOC 20190727 205821</t>
  </si>
  <si>
    <t>LASNOC 20190727 205854</t>
  </si>
  <si>
    <t>LASNOC 20190727 205915</t>
  </si>
  <si>
    <t>LASNOC 20190727 205926</t>
  </si>
  <si>
    <t>EPTFUS 20190727 210436</t>
  </si>
  <si>
    <t>LASSEM 20190727 211640</t>
  </si>
  <si>
    <t>ANTPAL 20190727 211910</t>
  </si>
  <si>
    <t>MYOLUC 20190727 211918</t>
  </si>
  <si>
    <t>LASNOC 20190727 212107</t>
  </si>
  <si>
    <t>LASBOR 20190727 212450</t>
  </si>
  <si>
    <t>ANTPAL 20190727 212509</t>
  </si>
  <si>
    <t>LASINT 20190727 213612</t>
  </si>
  <si>
    <t>LASINT 20190727 213617</t>
  </si>
  <si>
    <t>EPTFUS 20190727 213633</t>
  </si>
  <si>
    <t>LASINT 20190727 213649</t>
  </si>
  <si>
    <t>ANTPAL 20190727 213711</t>
  </si>
  <si>
    <t>LASINT 20190727 213720</t>
  </si>
  <si>
    <t>ANTPAL 20190727 213730</t>
  </si>
  <si>
    <t>LASINT 20190727 213738</t>
  </si>
  <si>
    <t>ANTPAL 20190727 213752</t>
  </si>
  <si>
    <t>LASINT 20190727 213804</t>
  </si>
  <si>
    <t>LASNOC 20190727 213828</t>
  </si>
  <si>
    <t>LASINT 20190727 213904</t>
  </si>
  <si>
    <t>LASINT 20190727 213847</t>
  </si>
  <si>
    <t>ANTPAL 20190727 213912</t>
  </si>
  <si>
    <t>ANTPAL 20190727 213929</t>
  </si>
  <si>
    <t>LASINT 20190727 213935</t>
  </si>
  <si>
    <t>LASINT 20190727 213951</t>
  </si>
  <si>
    <t>LASINT 20190727 214006</t>
  </si>
  <si>
    <t>LASINT 20190727 214028</t>
  </si>
  <si>
    <t>LASINT 20190727 214048</t>
  </si>
  <si>
    <t>ANTPAL 20190727 214059</t>
  </si>
  <si>
    <t>LASINT 20190727 214112</t>
  </si>
  <si>
    <t>LASINT 20190727 214136</t>
  </si>
  <si>
    <t>LASINT 20190727 214153</t>
  </si>
  <si>
    <t>ANTPAL 20190727 214225</t>
  </si>
  <si>
    <t>ANTPAL 20190727 214248</t>
  </si>
  <si>
    <t>LASEGA 20190727 214341</t>
  </si>
  <si>
    <t>ANTPAL 20190727 214312</t>
  </si>
  <si>
    <t>LASEGA 20190727 214421</t>
  </si>
  <si>
    <t>EPTFUS 20190727 214502</t>
  </si>
  <si>
    <t>LASEGA 20190727 214526</t>
  </si>
  <si>
    <t>LASEGA 20190727 214605</t>
  </si>
  <si>
    <t>EPTFUS 20190727 215702</t>
  </si>
  <si>
    <t>EPTFUS 20190727 215718</t>
  </si>
  <si>
    <t>EPTFUS 20190727 215727</t>
  </si>
  <si>
    <t>EPTFUS 20190727 215743</t>
  </si>
  <si>
    <t>ANTPAL 20190727 215758</t>
  </si>
  <si>
    <t>EPTFUS 20190727 215804</t>
  </si>
  <si>
    <t>ANTPAL 20190727 215813</t>
  </si>
  <si>
    <t>EPTFUS 20190727 215827</t>
  </si>
  <si>
    <t>EPTFUS 20190727 215835</t>
  </si>
  <si>
    <t>EPTFUS 20190727 215843</t>
  </si>
  <si>
    <t>ANTPAL 20190727 215859</t>
  </si>
  <si>
    <t>EPTFUS 20190727 215915</t>
  </si>
  <si>
    <t>EPTFUS 20190727 215920</t>
  </si>
  <si>
    <t>EPTFUS 20190727 215936</t>
  </si>
  <si>
    <t>EPTFUS 20190727 215945</t>
  </si>
  <si>
    <t>EPTFUS 20190727 215954</t>
  </si>
  <si>
    <t>EPTFUS 20190727 220010</t>
  </si>
  <si>
    <t>July 26th (6 points)</t>
  </si>
  <si>
    <t>July 27th (12 points)</t>
  </si>
  <si>
    <r>
      <t>no</t>
    </r>
    <r>
      <rPr>
        <sz val="12"/>
        <color theme="1"/>
        <rFont val="Calibri"/>
        <family val="2"/>
        <scheme val="minor"/>
      </rPr>
      <t>rthwest</t>
    </r>
  </si>
  <si>
    <t>EPTFUS 20190727 220026</t>
  </si>
  <si>
    <t>EPTFUS 20190727 220121</t>
  </si>
  <si>
    <t>LASBOR 20190727 220222</t>
  </si>
  <si>
    <t>PERSUB 20190727 220233</t>
  </si>
  <si>
    <t>ANTPAL 20190727 220353</t>
  </si>
  <si>
    <t>LASNOC 20190727 222249</t>
  </si>
  <si>
    <t>LASINT 20190727 222941</t>
  </si>
  <si>
    <t>EPTFUS 20190727 224506</t>
  </si>
  <si>
    <t>LASNOC 20190727 224557</t>
  </si>
  <si>
    <t>EPTFUS 20190727 224821</t>
  </si>
  <si>
    <t>EPTFUS 20190727 225056</t>
  </si>
  <si>
    <t>LASNOC 20190727 225108</t>
  </si>
  <si>
    <t>LASSEM 20190727 232326</t>
  </si>
  <si>
    <t>TADBRA  20190727 233902</t>
  </si>
  <si>
    <t>LASCIN 20190727 233920</t>
  </si>
  <si>
    <t>TADBRA  20190727 233937</t>
  </si>
  <si>
    <t>TADBRA  20190727 233943</t>
  </si>
  <si>
    <t>TADBRA  20190727 234000</t>
  </si>
  <si>
    <t>TADBRA  20190727 234012</t>
  </si>
  <si>
    <t>TADBRA  20190727 234029</t>
  </si>
  <si>
    <t>EUMFLO 20190727 234102</t>
  </si>
  <si>
    <t>EUMFLO 20190727 234107</t>
  </si>
  <si>
    <t>TADBRA  20190727 234123</t>
  </si>
  <si>
    <t>EUMFLO 20190727 234330</t>
  </si>
  <si>
    <t>PERSUB 20190727 234529</t>
  </si>
  <si>
    <t>EUMFLO 20190727 234633</t>
  </si>
  <si>
    <t>EUMFLO 20190727 234649</t>
  </si>
  <si>
    <t>EUMFLO 20190727 234706</t>
  </si>
  <si>
    <t>EUMFLO 20190727 234723</t>
  </si>
  <si>
    <t>EUMFLO 20190727 234739</t>
  </si>
  <si>
    <t>EUMFLO 20190727 234756</t>
  </si>
  <si>
    <t>EUMFLO 20190727 234812</t>
  </si>
  <si>
    <t>EUMFLO 20190727 234829</t>
  </si>
  <si>
    <t>EUMFLO 20190727 234835</t>
  </si>
  <si>
    <t>EUMFLO 20190727 234852</t>
  </si>
  <si>
    <t>EUMFLO 20190727 234909</t>
  </si>
  <si>
    <t>EUMFLO 20190727 234925</t>
  </si>
  <si>
    <t>EPTFUS 20190727 235951</t>
  </si>
  <si>
    <t>EPTFUS 20190727 000340</t>
  </si>
  <si>
    <t>LASNOC 20190727 000451</t>
  </si>
  <si>
    <t>LASNOC 20190727 000611</t>
  </si>
  <si>
    <t>INTRMRAL YARD</t>
  </si>
  <si>
    <t>July 19th (12 points)</t>
  </si>
  <si>
    <t>Arizona myotis</t>
  </si>
  <si>
    <t>LASNOC 20190724 222955</t>
  </si>
  <si>
    <t>Pulse intensity per second</t>
  </si>
  <si>
    <t xml:space="preserve">Location </t>
  </si>
  <si>
    <t>Coordinates</t>
  </si>
  <si>
    <t>39.4814, -74.5487</t>
  </si>
  <si>
    <t>39.4816, -74.5494</t>
  </si>
  <si>
    <t>39.4811, -74.5488</t>
  </si>
  <si>
    <t>7.58 m SE of Point 4</t>
  </si>
  <si>
    <t>39.4815, -74.5493</t>
  </si>
  <si>
    <t>NW corner of Linda 2</t>
  </si>
  <si>
    <t>39.4813, -74.5489</t>
  </si>
  <si>
    <t>9.13 m (west) of Point 4</t>
  </si>
  <si>
    <t>11.3 m SW of Point 8</t>
  </si>
  <si>
    <t>39.4810,-74.5495</t>
  </si>
  <si>
    <t>9.64 m SE of Point 6</t>
  </si>
  <si>
    <t>39.4810, -74.5489</t>
  </si>
  <si>
    <t>forest edge (pine, TBD)</t>
  </si>
  <si>
    <t>clearing  in high grass</t>
  </si>
  <si>
    <t>forest edge near disused road (pine, TBD)</t>
  </si>
  <si>
    <t>forest edge near Stockton Gate (pine, TBD)</t>
  </si>
  <si>
    <t>EPTFUS 20190728 203842</t>
  </si>
  <si>
    <t>LASBOR 20190728 204003</t>
  </si>
  <si>
    <t>LASINT 20190728 204017</t>
  </si>
  <si>
    <t>EPTFUS 20190728 205307</t>
  </si>
  <si>
    <t>EPTFUS 20190728 205501</t>
  </si>
  <si>
    <t>LASINT 20190728 205508</t>
  </si>
  <si>
    <t>LASINT 20190728 205659</t>
  </si>
  <si>
    <t>LASINT 20190728 205731</t>
  </si>
  <si>
    <t>EPTFUS 20190728 205813</t>
  </si>
  <si>
    <t>LASEGA 20190728 205818</t>
  </si>
  <si>
    <t>LASINT 20190728 205930</t>
  </si>
  <si>
    <t>LASINT 20190728 210116</t>
  </si>
  <si>
    <t>EPTFUS 20190728 210209</t>
  </si>
  <si>
    <t>EPTFUS 20190728 210224</t>
  </si>
  <si>
    <t>LASINT 20190728 210240</t>
  </si>
  <si>
    <t>LASNOC 20190728 210256</t>
  </si>
  <si>
    <t>LASCIN 20190728 210420</t>
  </si>
  <si>
    <t>MOLMOL 20190728 210434</t>
  </si>
  <si>
    <t>MOLMOL 20190728 210449</t>
  </si>
  <si>
    <t>MOLMOL 20190728 210702</t>
  </si>
  <si>
    <t>ANTPAL 20190728 212403</t>
  </si>
  <si>
    <t>ANTPAL 20190728 212425</t>
  </si>
  <si>
    <t>ANTPAL 20190728 212509</t>
  </si>
  <si>
    <t>EPTFUS 20190728 212525</t>
  </si>
  <si>
    <t>ANTPAL 20190728 212547</t>
  </si>
  <si>
    <t>ANTPAL 20190728 212611</t>
  </si>
  <si>
    <t>EPTFUS 20190728 212717</t>
  </si>
  <si>
    <t>ANTPAL 20190728 212740</t>
  </si>
  <si>
    <t>ANTPAL 20190728 212750</t>
  </si>
  <si>
    <t>ANTPAL 20190728 212811</t>
  </si>
  <si>
    <t>LASINT 20190728 212849</t>
  </si>
  <si>
    <t>ANTPAL 20190728 212910</t>
  </si>
  <si>
    <t>ANTPAL 20190728 212928</t>
  </si>
  <si>
    <t>EPTFUS 20190728 212944</t>
  </si>
  <si>
    <t>ANTPAL 20190728 213128</t>
  </si>
  <si>
    <t>ANTPAL 20190728 213154</t>
  </si>
  <si>
    <t>LASEGA 20190728 213213</t>
  </si>
  <si>
    <t>EPTFUS 20190728 213220</t>
  </si>
  <si>
    <t>ANTPAL 20190728 213233</t>
  </si>
  <si>
    <t>EPTFUS 20190728 213243</t>
  </si>
  <si>
    <t>ANTPAL 20190728 213104</t>
  </si>
  <si>
    <t>EPTFUS 20190728 213039</t>
  </si>
  <si>
    <t>EPTFUS 20190728 213308</t>
  </si>
  <si>
    <t>ANTPAL 20190728 213347</t>
  </si>
  <si>
    <t>ANTPAL 20190728 213424</t>
  </si>
  <si>
    <t>ANTPAL 20190728 213447</t>
  </si>
  <si>
    <t>ANTPAL 20190728 213509</t>
  </si>
  <si>
    <t>ANTPAL 20190728 213536</t>
  </si>
  <si>
    <t>ANTPAL 20190728 213552</t>
  </si>
  <si>
    <t>ANTPAL 20190728 213614</t>
  </si>
  <si>
    <t>ANTPAL 20190728 213630</t>
  </si>
  <si>
    <t>ANTPAL 20190728 213816</t>
  </si>
  <si>
    <t>ANTPAL 20190728 213825</t>
  </si>
  <si>
    <t>ANTPAL 20190728 213851</t>
  </si>
  <si>
    <t>ANTPAL 20190728 213909</t>
  </si>
  <si>
    <t>LASEGA 20190728 213930</t>
  </si>
  <si>
    <t>LASINT 20190728 213941</t>
  </si>
  <si>
    <t>LASINT 20190728 213945</t>
  </si>
  <si>
    <t>LASINT 20190728 214000</t>
  </si>
  <si>
    <t>LASINT 20190728 214008</t>
  </si>
  <si>
    <t>LASINT 20190728 214018</t>
  </si>
  <si>
    <t>LASINT 20190728 214034</t>
  </si>
  <si>
    <t>ANTPAL 20190728 214039</t>
  </si>
  <si>
    <t>ANTPAL 20190728 214047</t>
  </si>
  <si>
    <t>LASINT 20190728 214109</t>
  </si>
  <si>
    <t>LASINT 20190728 214124</t>
  </si>
  <si>
    <t>LASINT 20190728 214153</t>
  </si>
  <si>
    <t>LASINT 20190728 214221</t>
  </si>
  <si>
    <t>LASINT 20190728 214242</t>
  </si>
  <si>
    <t>LASINT 20190728 214303</t>
  </si>
  <si>
    <t>LASINT 20190728 214321</t>
  </si>
  <si>
    <t>LASINT 20190728 214357</t>
  </si>
  <si>
    <t>LASINT 20190728 214409</t>
  </si>
  <si>
    <t>EPTFUS 20190728 215530</t>
  </si>
  <si>
    <t>MYOLUC 20190728 215617</t>
  </si>
  <si>
    <t>EPTFUS 20190728 215655</t>
  </si>
  <si>
    <t>ANTPAL 20190728 215704</t>
  </si>
  <si>
    <t>EPTFUS 20190728 215727</t>
  </si>
  <si>
    <t>LASINT 20190728 215940</t>
  </si>
  <si>
    <t>EPTFUS 20190728 220143</t>
  </si>
  <si>
    <t>LASNOC 20190728 220157</t>
  </si>
  <si>
    <t>LASNOC 20190728 220215</t>
  </si>
  <si>
    <t>EPTFUS 20190728 220228</t>
  </si>
  <si>
    <t>EPTFUS 20190728 220526</t>
  </si>
  <si>
    <t>LASINT 20190728 220542</t>
  </si>
  <si>
    <t>LASNOC 20190728 220555</t>
  </si>
  <si>
    <t>EPTFUS 20190728 220604</t>
  </si>
  <si>
    <t>EPTFUS 20190728 220620</t>
  </si>
  <si>
    <t>EPTFUS 20190728 220624</t>
  </si>
  <si>
    <t>EPTFUS 20190728 220633</t>
  </si>
  <si>
    <t>EPTFUS 20190728 220706</t>
  </si>
  <si>
    <t>EPTFUS 20190728 220854</t>
  </si>
  <si>
    <t>EPTFUS 20190728 220920</t>
  </si>
  <si>
    <t>EPTFUS 20190728 222742</t>
  </si>
  <si>
    <t>EPTFUS 20190728 223403</t>
  </si>
  <si>
    <t>EPTFUS 20190728 223530</t>
  </si>
  <si>
    <t>LASINT 20190728 223546</t>
  </si>
  <si>
    <t>LASINT 20190728 223609</t>
  </si>
  <si>
    <t>EPTFUS 20190728 223631</t>
  </si>
  <si>
    <t>ANTPAL 20190728 223657</t>
  </si>
  <si>
    <t>EPTFUS 20190728 223758</t>
  </si>
  <si>
    <t>ANTPAL 20190728 223825</t>
  </si>
  <si>
    <t>ANTPAL 20190728 223836</t>
  </si>
  <si>
    <t>EPTFUS 20190728 223903</t>
  </si>
  <si>
    <t>20:21 - 20:41</t>
  </si>
  <si>
    <t>20:53 - 21:13</t>
  </si>
  <si>
    <t>21:24 - 21:44</t>
  </si>
  <si>
    <t>21:55 - 22:15</t>
  </si>
  <si>
    <t>22:55 - 23:15</t>
  </si>
  <si>
    <t>LASSEM 20190728 230959</t>
  </si>
  <si>
    <t>LASSEM 20190729 203800</t>
  </si>
  <si>
    <t xml:space="preserve">July 29th </t>
  </si>
  <si>
    <t xml:space="preserve">July 28th </t>
  </si>
  <si>
    <t>LASINT 20190729 204750</t>
  </si>
  <si>
    <t>LASINT 20190729 204807</t>
  </si>
  <si>
    <t>EPTFUS 20190729 205023</t>
  </si>
  <si>
    <t>EPTFUS 20190729 205029</t>
  </si>
  <si>
    <t>LASINT 20190729 205129</t>
  </si>
  <si>
    <t>EPTFUS 20190729 205152</t>
  </si>
  <si>
    <t>EPTFUS 20190729 205234</t>
  </si>
  <si>
    <t>EPTFUS 20190729 205301</t>
  </si>
  <si>
    <t>EPTFUS 20190729 205318</t>
  </si>
  <si>
    <t>LASINT 20190729 205344</t>
  </si>
  <si>
    <t>EPTFUS 20190729 205411</t>
  </si>
  <si>
    <t>EPTFUS 20190729 205419</t>
  </si>
  <si>
    <t>LASXAN 20190729 205555</t>
  </si>
  <si>
    <t>LASINT 20190729 210726</t>
  </si>
  <si>
    <t>LASINT 20190729 210825</t>
  </si>
  <si>
    <t>MYOEVO 20190729 210840</t>
  </si>
  <si>
    <t>long-eared myotis</t>
  </si>
  <si>
    <t>MYOEVO 20190729 210906</t>
  </si>
  <si>
    <t>MYOEVO 20190729 211051</t>
  </si>
  <si>
    <t>MYOEVO 20190729 211106</t>
  </si>
  <si>
    <t>MYOEVO 20190729 211129</t>
  </si>
  <si>
    <t>MYOEVO 20190729 211306</t>
  </si>
  <si>
    <t>MYOEVO 20190729 211323</t>
  </si>
  <si>
    <t>MYOEVO 20190729 211346</t>
  </si>
  <si>
    <t>MYOEVO 20190729 211449</t>
  </si>
  <si>
    <t>MYOEVO 20190729 211456</t>
  </si>
  <si>
    <t>MYOEVO 20190729 211601</t>
  </si>
  <si>
    <t>LASINT 20190729 213709</t>
  </si>
  <si>
    <t>LASBOR 20190729 225045</t>
  </si>
  <si>
    <t>EPTFUS 20190729 231927</t>
  </si>
  <si>
    <t>LASINT 20190729 233015</t>
  </si>
  <si>
    <t>MYOGRI 20190729 233306</t>
  </si>
  <si>
    <t>MYOLUC 20190729 233325</t>
  </si>
  <si>
    <t>EPTFUS 20190729 233626</t>
  </si>
  <si>
    <t>EPTFUS 20190729 233705</t>
  </si>
  <si>
    <t>EUMFLO 20190729 234735</t>
  </si>
  <si>
    <t>EUMFLO 20190729 234750</t>
  </si>
  <si>
    <t>EUMFLO 20190729 234806</t>
  </si>
  <si>
    <t>EUMFLO 20190729 234812</t>
  </si>
  <si>
    <t>EUMFLO 20190729 234819</t>
  </si>
  <si>
    <t>EUMFLO 20190729 234826</t>
  </si>
  <si>
    <t>LASEGA 20190729 234925</t>
  </si>
  <si>
    <t>LASINT 20190729 235002</t>
  </si>
  <si>
    <t>LASINT 20190729 235018</t>
  </si>
  <si>
    <t>EPTFUS 20190729 235049</t>
  </si>
  <si>
    <t>EPTFUS 20190729 235136</t>
  </si>
  <si>
    <t>20:13 - 20:23</t>
  </si>
  <si>
    <t>20:30 - 20:40</t>
  </si>
  <si>
    <t>20:48 - 20:58</t>
  </si>
  <si>
    <t>21:06 - 21:16</t>
  </si>
  <si>
    <t>21:32 - 21:42</t>
  </si>
  <si>
    <t>21:53 - 22:03</t>
  </si>
  <si>
    <t>22:12 - 22:22</t>
  </si>
  <si>
    <t>22:32 - 22:42</t>
  </si>
  <si>
    <t>22:50 - 23:00</t>
  </si>
  <si>
    <t>23:11 - 23:21</t>
  </si>
  <si>
    <t>23:29 - 23:39</t>
  </si>
  <si>
    <t>23:46 -23:56</t>
  </si>
  <si>
    <t>12 m SW of Point 5</t>
  </si>
  <si>
    <t>11.48 m S of Point 6</t>
  </si>
  <si>
    <t>6.12 m N of Point 10</t>
  </si>
  <si>
    <t>39.4789, -74.5440</t>
  </si>
  <si>
    <t>39.4785, -74.5445</t>
  </si>
  <si>
    <t>39.4787, -74.5454</t>
  </si>
  <si>
    <t>39.4778, -74.5442</t>
  </si>
  <si>
    <t>13.4 m NE of Point 9</t>
  </si>
  <si>
    <t>EPTFUS 20190727 232855</t>
  </si>
  <si>
    <t>EPTFUS 20190728 205418</t>
  </si>
  <si>
    <t>22.3 m S of Point 4</t>
  </si>
  <si>
    <t>39.4793,-74.5489</t>
  </si>
  <si>
    <t>18.6 m E of Point 3</t>
  </si>
  <si>
    <t>39.4797, -74.5435</t>
  </si>
  <si>
    <t>14.6 m SW of Point 5</t>
  </si>
  <si>
    <t>15.2 m SE of Point 6</t>
  </si>
  <si>
    <t>39.4781,-74.5449</t>
  </si>
  <si>
    <t>39.4785,-74.5446</t>
  </si>
  <si>
    <t>9.88 m SE of Point 8</t>
  </si>
  <si>
    <t>133 m SE of Point 9</t>
  </si>
  <si>
    <t>39.4767, -74.5437</t>
  </si>
  <si>
    <t>39.4778, -74.5445</t>
  </si>
  <si>
    <t>39.4777, -74.5444</t>
  </si>
  <si>
    <t>4.65 m SW of Point 9</t>
  </si>
  <si>
    <t>4.0 m S of Point 11</t>
  </si>
  <si>
    <t>39.4789, -74.5470</t>
  </si>
  <si>
    <t>6.1 m SW of Point 12</t>
  </si>
  <si>
    <t>39.4794, -74.5458</t>
  </si>
  <si>
    <t>12.4 m ESE of Point 10</t>
  </si>
  <si>
    <t>39.4786, -74.5454</t>
  </si>
  <si>
    <t>80.3 m SE of Point 7</t>
  </si>
  <si>
    <t>39.4770, -74.5450</t>
  </si>
  <si>
    <t>14.6 m SE of Point 7</t>
  </si>
  <si>
    <t>39.4776, -74.5451</t>
  </si>
  <si>
    <t>7.78 m NE of Point 1</t>
  </si>
  <si>
    <t>15.4 m NE of Point 1</t>
  </si>
  <si>
    <t>39.4859,-74.5569</t>
  </si>
  <si>
    <t>39.4860, -74.5568</t>
  </si>
  <si>
    <t>4.1 m ESE of Point 1</t>
  </si>
  <si>
    <t>39.6 m S of Point 2</t>
  </si>
  <si>
    <t>39.4858,-74.5569</t>
  </si>
  <si>
    <t>39.4860, -74.5565</t>
  </si>
  <si>
    <t>26.2 m ESE of Point 2</t>
  </si>
  <si>
    <t>15.3 m ESE of Point 2</t>
  </si>
  <si>
    <t>39.4861, -74.5566</t>
  </si>
  <si>
    <t>7.23 m SE of Point 2</t>
  </si>
  <si>
    <t>39.4861, -74.5567</t>
  </si>
  <si>
    <t>8.0 m E of Point 6</t>
  </si>
  <si>
    <t>39.4853, -74.5557</t>
  </si>
  <si>
    <t>16.5 m NNE of Point 10</t>
  </si>
  <si>
    <t>6.68 m ENE of Point 10</t>
  </si>
  <si>
    <t>76.6 m SE of Point 9</t>
  </si>
  <si>
    <t>28.6 m WSW of Point 9</t>
  </si>
  <si>
    <t>39.4848, -75.5576</t>
  </si>
  <si>
    <t>11.3 m SW of Point 9</t>
  </si>
  <si>
    <t>8.4 m ESE of Point 9</t>
  </si>
  <si>
    <t>39.4854, -75.5576</t>
  </si>
  <si>
    <t>39.4854, -75.5575</t>
  </si>
  <si>
    <t>11.3 m N of Point 5</t>
  </si>
  <si>
    <t>39.4856, -75.5567</t>
  </si>
  <si>
    <t>11.7 m SE of Point 2</t>
  </si>
  <si>
    <t>39.4861, -75.5567</t>
  </si>
  <si>
    <t>25 m ESE of Point 3</t>
  </si>
  <si>
    <t>39.4858, -75.5562</t>
  </si>
  <si>
    <t>3.32 m NNE of Point 4</t>
  </si>
  <si>
    <t>20.3 m NNW of Point 6</t>
  </si>
  <si>
    <t>39.4855, -75.5559</t>
  </si>
  <si>
    <t>39.4854, -75.5558</t>
  </si>
  <si>
    <t>8.64 m NW of Point 6</t>
  </si>
  <si>
    <t>39.4858, -75.5560</t>
  </si>
  <si>
    <t>44.5 m E (slightly N) of Point 7</t>
  </si>
  <si>
    <t xml:space="preserve">6.24 m SW of Point 7 </t>
  </si>
  <si>
    <t>39.4852, -75.5564</t>
  </si>
  <si>
    <t>39.4850, -75.5567</t>
  </si>
  <si>
    <t>15.6 m NNW of Point 8</t>
  </si>
  <si>
    <t>3.68 m W (slightly N) of Point 10</t>
  </si>
  <si>
    <t>11.3 m E of Point 11</t>
  </si>
  <si>
    <t>4.78 m SE of Point 11</t>
  </si>
  <si>
    <t>39.4853, -75.5581</t>
  </si>
  <si>
    <t>39.4852, -75.5582</t>
  </si>
  <si>
    <t>&lt;1 m SW of Point 11</t>
  </si>
  <si>
    <t>61 m WSW of Point 9</t>
  </si>
  <si>
    <t>3.90 m S (slightly W) of Point 9</t>
  </si>
  <si>
    <t>39.4855, -74.5576</t>
  </si>
  <si>
    <t>39.485250, -74.558202 (~point 11)</t>
  </si>
  <si>
    <t>3.87 m W of Point 5</t>
  </si>
  <si>
    <t>39.4855, -74.5567</t>
  </si>
  <si>
    <t>17 m NW of Point 9</t>
  </si>
  <si>
    <t>August 18th</t>
  </si>
  <si>
    <t>pumpkins, peppers, carrots, buckwheat</t>
  </si>
  <si>
    <t>12.7 m ESE of Point 1</t>
  </si>
  <si>
    <t>39.4857, -74.5505</t>
  </si>
  <si>
    <t>7.20 m E (slightly S) of Point 2</t>
  </si>
  <si>
    <t>39.4856, -74.5505</t>
  </si>
  <si>
    <t>39.4855, -74.5505</t>
  </si>
  <si>
    <t>12.1 m SE of Point 2</t>
  </si>
  <si>
    <t>44.4 m SW of Point 5</t>
  </si>
  <si>
    <t>10.3 m S (slightly E) of Point 5</t>
  </si>
  <si>
    <t>39.4858, -74.5503</t>
  </si>
  <si>
    <t>2.51 m E (slightly S) of Point 5</t>
  </si>
  <si>
    <t>39.4859, -74.5502</t>
  </si>
  <si>
    <t>AVG</t>
  </si>
  <si>
    <t>LONG (neg)</t>
  </si>
  <si>
    <t>LAT (pos)</t>
  </si>
  <si>
    <t>39.4848, -74.5576</t>
  </si>
  <si>
    <t>39.4854, -74.5578</t>
  </si>
  <si>
    <t>39.4854, -74.5558</t>
  </si>
  <si>
    <t>39.4852, -74.5564</t>
  </si>
  <si>
    <t>51.3 m ESE of Point 9</t>
  </si>
  <si>
    <t>48.7 m SE of Point 7</t>
  </si>
  <si>
    <t xml:space="preserve">30 m SE of Point 2 </t>
  </si>
  <si>
    <t>44.5 m SW of Point 9</t>
  </si>
  <si>
    <t>25.7 m E of Point 7</t>
  </si>
  <si>
    <t>30.3 m WSW of Point 9</t>
  </si>
  <si>
    <t>23.4 m SW of Point 5</t>
  </si>
  <si>
    <t>unknown/TBD</t>
  </si>
  <si>
    <t xml:space="preserve">northern long-eared </t>
  </si>
  <si>
    <t>10-35 kHz*</t>
  </si>
  <si>
    <r>
      <t xml:space="preserve">*the EF of Wagner's Mastiff Bat, the former species classification of </t>
    </r>
    <r>
      <rPr>
        <i/>
        <sz val="12"/>
        <color theme="1"/>
        <rFont val="Calibri"/>
        <family val="2"/>
        <scheme val="minor"/>
      </rPr>
      <t>E. floridanus</t>
    </r>
  </si>
  <si>
    <t>41-77 kHz</t>
  </si>
  <si>
    <t>29-41 kHz</t>
  </si>
  <si>
    <t>Greater mastiff bat</t>
  </si>
  <si>
    <t>10-18 kHz</t>
  </si>
  <si>
    <t>UNKNOWN</t>
  </si>
  <si>
    <t>Attributed Species</t>
  </si>
  <si>
    <t>Species Echolocation Frequency (EF)</t>
  </si>
  <si>
    <t>Note</t>
  </si>
  <si>
    <t>24-48 kHz</t>
  </si>
  <si>
    <t>28-49 kHz</t>
  </si>
  <si>
    <t xml:space="preserve">Rafinesque's big-eared </t>
  </si>
  <si>
    <t>60-90 kHz</t>
  </si>
  <si>
    <t>Spotted bat</t>
  </si>
  <si>
    <t>8-12 kHz</t>
  </si>
  <si>
    <t xml:space="preserve">Rare in the US </t>
  </si>
  <si>
    <t>PERSUB (form. LASBOR) 20180724 215723</t>
  </si>
  <si>
    <t>8.9 m E (slightly S) of Point 3</t>
  </si>
  <si>
    <t>11.7 m E of Point 5</t>
  </si>
  <si>
    <t>9.13 m W of Point 4</t>
  </si>
  <si>
    <t>39.4856, -74.5501</t>
  </si>
  <si>
    <t>16.3 m ESE of Point 9</t>
  </si>
  <si>
    <t>39.4856, -74.5502</t>
  </si>
  <si>
    <t>8.9 m S (slightly E) of Point 9</t>
  </si>
  <si>
    <t>39.4860, -74.5498</t>
  </si>
  <si>
    <t>16.2 m ENE of Point 10</t>
  </si>
  <si>
    <t>20:19 - 20:29</t>
  </si>
  <si>
    <t>19:56 - 20:06</t>
  </si>
  <si>
    <t>20:37 - 20:47</t>
  </si>
  <si>
    <t>20:54 - 21:04</t>
  </si>
  <si>
    <t>21:13 - 21:23</t>
  </si>
  <si>
    <t>21:31 - 21:41</t>
  </si>
  <si>
    <t>21:48 - 21:58</t>
  </si>
  <si>
    <t>22:25 - 22:35</t>
  </si>
  <si>
    <t>22:42 - 22:52</t>
  </si>
  <si>
    <t>22:59 - 23:09</t>
  </si>
  <si>
    <t>23:14 - 23:24</t>
  </si>
  <si>
    <t xml:space="preserve">white tarp, pumpkins, peppers, carrots, buckwheat </t>
  </si>
  <si>
    <t>pine, oak, foliage (nay), uundergrowth yea</t>
  </si>
  <si>
    <t>clearing  in high grass, adjacent to tree cluster</t>
  </si>
  <si>
    <t>cut grass</t>
  </si>
  <si>
    <t>clearing in forest edge</t>
  </si>
  <si>
    <r>
      <t xml:space="preserve">clearing in forest edge (pine and </t>
    </r>
    <r>
      <rPr>
        <i/>
        <sz val="12"/>
        <color theme="1"/>
        <rFont val="Calibri"/>
        <family val="2"/>
        <scheme val="minor"/>
      </rPr>
      <t>MAPLE ?)</t>
    </r>
  </si>
  <si>
    <t>forest edge near maintenance road</t>
  </si>
  <si>
    <t>forest edge near tree clusters and maintenance road</t>
  </si>
  <si>
    <t>forest edge (oak and pine)</t>
  </si>
  <si>
    <t>dirt clearing</t>
  </si>
  <si>
    <t>ridge overlooking forest &amp; maintenance road</t>
  </si>
  <si>
    <t>clearing near dirt mounds</t>
  </si>
  <si>
    <t>forest along walking path</t>
  </si>
  <si>
    <t>on western slope of dirt mounds</t>
  </si>
  <si>
    <t>in forest clearing</t>
  </si>
  <si>
    <t>in reed bed clearing</t>
  </si>
  <si>
    <t>in forest clearing foliage yea undergrowth yea</t>
  </si>
  <si>
    <t xml:space="preserve">16 m SW of Point 6 </t>
  </si>
  <si>
    <t>39.4862, -74.5501</t>
  </si>
  <si>
    <t xml:space="preserve">9.84 m SE of Point 2 </t>
  </si>
  <si>
    <t>11.4 m W (slightly S) of Point 7</t>
  </si>
  <si>
    <t>39.4856, -74.5503</t>
  </si>
  <si>
    <t>4.67 m WSW of Point 7</t>
  </si>
  <si>
    <t>5.52 m E of Point 7</t>
  </si>
  <si>
    <t>12.8 m SSW of Point 8</t>
  </si>
  <si>
    <t>39.4854, -74.5504</t>
  </si>
  <si>
    <t xml:space="preserve">11.5 m N of Point 11 </t>
  </si>
  <si>
    <t>39.4859, -74.5499</t>
  </si>
  <si>
    <t xml:space="preserve">14.7 m E (slightly S) of Point 5 </t>
  </si>
  <si>
    <t>39.4858, -74.5501</t>
  </si>
  <si>
    <t>15.9 m NNE of Point 6</t>
  </si>
  <si>
    <t>6.39 m ENE of Point 3</t>
  </si>
  <si>
    <t>39.4859, -74.5504</t>
  </si>
  <si>
    <t>39.4860, -74.5506</t>
  </si>
  <si>
    <t>8.74  m ESE of Point 4</t>
  </si>
  <si>
    <t>4.16 m WSW of Point 4</t>
  </si>
  <si>
    <t>39.4860, -74.5507</t>
  </si>
  <si>
    <t>MYOYUM 20190818 195712</t>
  </si>
  <si>
    <t>Yuma myotis</t>
  </si>
  <si>
    <t>NoID 20190818 203706</t>
  </si>
  <si>
    <t>N/A</t>
  </si>
  <si>
    <t>NoID 20190818 203901</t>
  </si>
  <si>
    <t>LASINT 20190818 205350</t>
  </si>
  <si>
    <t>ANTPAL 20190818 205400</t>
  </si>
  <si>
    <t>ANTPAL 20190818 205419</t>
  </si>
  <si>
    <t>ANTPAL 20190818 205435</t>
  </si>
  <si>
    <t>ANTPAL 20190818 205524</t>
  </si>
  <si>
    <t>ANTPAL 20190818 205545</t>
  </si>
  <si>
    <t>MYOCAL 20190818 210011</t>
  </si>
  <si>
    <t>ANTPAL 20190818 210120</t>
  </si>
  <si>
    <t>ANTPAL 20190818 210131</t>
  </si>
  <si>
    <t>EPTFUS 20190818 210137</t>
  </si>
  <si>
    <t>EPTFUS 20190818 210142</t>
  </si>
  <si>
    <t>MYOGRI 20190818 210150</t>
  </si>
  <si>
    <t>PARHES 20190818 210211</t>
  </si>
  <si>
    <t>canyon bat</t>
  </si>
  <si>
    <t>LASINT 20190818 215131</t>
  </si>
  <si>
    <t>LASEGA 20190818 230052</t>
  </si>
  <si>
    <t>TADBRA 20190818 230146</t>
  </si>
  <si>
    <t>ANTPAL 20190818 231356</t>
  </si>
  <si>
    <t>ANTPAL 20190818 231405</t>
  </si>
  <si>
    <t>ANTPAL 20190818 231422</t>
  </si>
  <si>
    <t>ANTPAL 20190818 231427</t>
  </si>
  <si>
    <t>ANTPAL 20190818 231442</t>
  </si>
  <si>
    <t>ANTPAL 20190818 231459</t>
  </si>
  <si>
    <t>ANTPAL 20190818 231515</t>
  </si>
  <si>
    <t>ANTPAL 20190818 231532</t>
  </si>
  <si>
    <t>ANTPAL 20190818 231544</t>
  </si>
  <si>
    <t>ANTPAL 20190818 231600</t>
  </si>
  <si>
    <t>ANTPAL 20190818 231616</t>
  </si>
  <si>
    <t>EPTFUS 20190818 231633</t>
  </si>
  <si>
    <t>EPTFUS 20190818 231649</t>
  </si>
  <si>
    <t>ANTPAL 20190818 231706</t>
  </si>
  <si>
    <t>ANTPAL 20190818 231722</t>
  </si>
  <si>
    <t>ANTPAL 20190818 231736</t>
  </si>
  <si>
    <t>ANTPAL 20190818 231753</t>
  </si>
  <si>
    <t>EPTFUS 20190818 231806</t>
  </si>
  <si>
    <t>EPTFUS 20190818 231822</t>
  </si>
  <si>
    <t>ANTPAL 20190818 231838</t>
  </si>
  <si>
    <t>LASINT 20190818 231900</t>
  </si>
  <si>
    <t>EPTFUS 20190818 231910</t>
  </si>
  <si>
    <t>EPTFUS 20190818 231925</t>
  </si>
  <si>
    <t>ANTPAL 20190818 231950</t>
  </si>
  <si>
    <t>EPTFUS 20190818 232005</t>
  </si>
  <si>
    <t>EPTFUS 20190818 232019</t>
  </si>
  <si>
    <t>EPTFUS 20190818 232033</t>
  </si>
  <si>
    <t>EPTFUS 20190818 232047</t>
  </si>
  <si>
    <t>EPTFUS 20190818 232101</t>
  </si>
  <si>
    <t>EPTFUS 20190818 232114</t>
  </si>
  <si>
    <t>LASEGA 20190818 232125</t>
  </si>
  <si>
    <t>EPTFUS 20190818 232142</t>
  </si>
  <si>
    <t>LASINT 20190818 232156</t>
  </si>
  <si>
    <t>LASINT 20190818 232209</t>
  </si>
  <si>
    <t>EPTFUS 20190818 232224</t>
  </si>
  <si>
    <t>EPTFUS 20190818 232239</t>
  </si>
  <si>
    <t>LASINT 20190818 232302</t>
  </si>
  <si>
    <t>39.4808, -74.5487</t>
  </si>
  <si>
    <t>15.7 m NE of Point 5</t>
  </si>
  <si>
    <t>39.4812, -74.5488</t>
  </si>
  <si>
    <t>46.7 m E of Point 8</t>
  </si>
  <si>
    <t>39.4811, -74.5489</t>
  </si>
  <si>
    <t>25.4 m WNW of Point 8</t>
  </si>
  <si>
    <t>39.4812, -74.5497</t>
  </si>
  <si>
    <t xml:space="preserve">9.94 m WSW of Point 8 </t>
  </si>
  <si>
    <t>39.4810, -74.5495</t>
  </si>
  <si>
    <t>1.93 m SW of Point 3</t>
  </si>
  <si>
    <t>39.4814, -74.5488</t>
  </si>
  <si>
    <t>8.69 m W (slightly N) of Point 11</t>
  </si>
  <si>
    <t>39.4818, -74.5481</t>
  </si>
  <si>
    <t>38.6 m N of Point 2</t>
  </si>
  <si>
    <t>39.4818, -74.5480</t>
  </si>
  <si>
    <t>20.9 m WNW of Point 2</t>
  </si>
  <si>
    <t>39.4815, -74.5485</t>
  </si>
  <si>
    <t>10.8 m WNW of Point 2</t>
  </si>
  <si>
    <t>39.4816, -74.5483</t>
  </si>
  <si>
    <t>6.31 m N (slightly E) of Point 2</t>
  </si>
  <si>
    <t>39.4816, -74.5482</t>
  </si>
  <si>
    <t xml:space="preserve">August 20th </t>
  </si>
  <si>
    <t>19:45 - 20:05</t>
  </si>
  <si>
    <t>20:13 - 20:33</t>
  </si>
  <si>
    <t>20:41 - 21:01</t>
  </si>
  <si>
    <t>21:13 - 21:33</t>
  </si>
  <si>
    <t>21:39 - 21:59</t>
  </si>
  <si>
    <t>22:08:34 - 22:28:34</t>
  </si>
  <si>
    <t>Sea Level Pressure</t>
  </si>
  <si>
    <t>NoID 20190820 201623</t>
  </si>
  <si>
    <t>LASBLO 20190820 202350</t>
  </si>
  <si>
    <t>Western red bat</t>
  </si>
  <si>
    <t>ANTPAL 20190820 203114</t>
  </si>
  <si>
    <t>ANTPAL 20190820 204152</t>
  </si>
  <si>
    <t>LASBOR 20190820 211858</t>
  </si>
  <si>
    <t>ANTPAL 20190820 212223</t>
  </si>
  <si>
    <t>MYOSOD 20190820 212617</t>
  </si>
  <si>
    <t>Indiana bat (myotis)</t>
  </si>
  <si>
    <t>LASEGA 20190820 220832</t>
  </si>
  <si>
    <t>LASEGA 20190820 220849</t>
  </si>
  <si>
    <t>LASEGA 20190820 220906</t>
  </si>
  <si>
    <t>LASEGA 20190820 220913</t>
  </si>
  <si>
    <t>LASEGA 20190820 220926</t>
  </si>
  <si>
    <t>LASEGA 20190820 220942</t>
  </si>
  <si>
    <t>EPTFUS 20190820 220958</t>
  </si>
  <si>
    <t>ANTPAL 20190820 221010</t>
  </si>
  <si>
    <t>LASINT 20190820 221024</t>
  </si>
  <si>
    <t>LASEGA 20190820 221028</t>
  </si>
  <si>
    <t>LASEGA 20190820 221044</t>
  </si>
  <si>
    <t>LASEGA 20190820 221100</t>
  </si>
  <si>
    <t>LASEGA 20190820 221117</t>
  </si>
  <si>
    <t>LASEGA 20190820 221130</t>
  </si>
  <si>
    <t>LASEGA 20190820 221146</t>
  </si>
  <si>
    <t>LASEGA 20190820 221202</t>
  </si>
  <si>
    <t>ANTPAL 20190820 221218</t>
  </si>
  <si>
    <t>LASEGA 20190820 221235</t>
  </si>
  <si>
    <t>LASEGA 20190820 221251</t>
  </si>
  <si>
    <t>LASEGA 20190820 221307</t>
  </si>
  <si>
    <t>LASEGA 20190820 221323</t>
  </si>
  <si>
    <t>LASEGA 20190820 221338</t>
  </si>
  <si>
    <t>ANTPAL 20190820 221351</t>
  </si>
  <si>
    <t>ANTPAL 20190820 221404</t>
  </si>
  <si>
    <t>ANTPAL 20190820 221413</t>
  </si>
  <si>
    <t>ANTPAL 20190820 221426</t>
  </si>
  <si>
    <t>ANTPAL 20190820 221435</t>
  </si>
  <si>
    <t>ANTPAL 20190820 221454</t>
  </si>
  <si>
    <t>LASEGA 20190820 221444</t>
  </si>
  <si>
    <t>ANTPAL 20190820 221503</t>
  </si>
  <si>
    <t>LASINT 20190820 221513</t>
  </si>
  <si>
    <t>ANTPAL 20190820 221523</t>
  </si>
  <si>
    <t>ANTPAL 20190820 221535</t>
  </si>
  <si>
    <t>ANTPAL 20190820 221546</t>
  </si>
  <si>
    <t>ANTPAL 20190820 221558</t>
  </si>
  <si>
    <t>ATLC-CARE (LEGENDS)</t>
  </si>
  <si>
    <t>19:44 - 19:54</t>
  </si>
  <si>
    <t>20:12 - 20:22</t>
  </si>
  <si>
    <t>20:39:31 - 20:49:31</t>
  </si>
  <si>
    <t>20:59 - 21:09</t>
  </si>
  <si>
    <t>21:30 - 21:40</t>
  </si>
  <si>
    <t>//////</t>
  </si>
  <si>
    <t>ATLC-CARE (MAKEUP)</t>
  </si>
  <si>
    <t>19:46 - 19:56</t>
  </si>
  <si>
    <t>20:10:05 - 20:20:05</t>
  </si>
  <si>
    <t>20:35 - 20:45</t>
  </si>
  <si>
    <t>21:27 - 21:37</t>
  </si>
  <si>
    <t>22:20:06 - 22:30:06</t>
  </si>
  <si>
    <t>22:43 - 22:53</t>
  </si>
  <si>
    <t>23:26:31 - 23:36:31</t>
  </si>
  <si>
    <t>23:50 - 00:00</t>
  </si>
  <si>
    <t>00:13:08 - 00:23:08</t>
  </si>
  <si>
    <t>fallow (black tarp)</t>
  </si>
  <si>
    <t>fallow (white tarp)</t>
  </si>
  <si>
    <t>ANTPAL 20190820 221617</t>
  </si>
  <si>
    <t>ANTPAL 20190820 221635</t>
  </si>
  <si>
    <t>LASEGA 20190820 221658</t>
  </si>
  <si>
    <t>LASEGA 20190820 221708</t>
  </si>
  <si>
    <t>LASEGA 20190820 221719</t>
  </si>
  <si>
    <t>LASEGA 20190820 221731</t>
  </si>
  <si>
    <t>LASEGA 20190820 221741</t>
  </si>
  <si>
    <t>LASEGA 20190820 221754</t>
  </si>
  <si>
    <t>LASEGA 20190820 221807</t>
  </si>
  <si>
    <t>LASEGA 20190820 221819</t>
  </si>
  <si>
    <t>LASEGA 20190820 221833</t>
  </si>
  <si>
    <t>ANTPAL 20190820 222424</t>
  </si>
  <si>
    <t>LASEGA 20190820 222437</t>
  </si>
  <si>
    <t>LASEGA 20190820 222446</t>
  </si>
  <si>
    <t>MYOCAL 20190820 222504</t>
  </si>
  <si>
    <t>LASEGA 20190820 222514</t>
  </si>
  <si>
    <t>LASEGA 20190820 222525</t>
  </si>
  <si>
    <t>LASEGA 20190820 222543</t>
  </si>
  <si>
    <t>LASEGA 20190820 222602</t>
  </si>
  <si>
    <t>LASEGA 20190820 222611</t>
  </si>
  <si>
    <t>LASXAN 20190820 222624</t>
  </si>
  <si>
    <t>LASEGA 20190820 222633</t>
  </si>
  <si>
    <t>EPTFUS 20190820 222642</t>
  </si>
  <si>
    <t>LASEGA 20190820 222653</t>
  </si>
  <si>
    <t>NoID 20190820 222701</t>
  </si>
  <si>
    <t>LASXAN 20190820 222709</t>
  </si>
  <si>
    <t>LASEGA 20190820 222721</t>
  </si>
  <si>
    <t>LASEGA 20190820 222733</t>
  </si>
  <si>
    <t>LASEGA 20190820 222746</t>
  </si>
  <si>
    <t>LASEGA 20190820 222800</t>
  </si>
  <si>
    <t>LASXAN 20190820 222819</t>
  </si>
  <si>
    <t>LASEGA 20190820 222832</t>
  </si>
  <si>
    <t>LASEGA 20190820 222846</t>
  </si>
  <si>
    <t>LASEGA 20190820 222854</t>
  </si>
  <si>
    <t>NoID 20190820 221906</t>
  </si>
  <si>
    <t>NoID 20190820 221648</t>
  </si>
  <si>
    <t xml:space="preserve">MYOCAL 20190821 201209 </t>
  </si>
  <si>
    <t>MYOCAL 20190821 201220</t>
  </si>
  <si>
    <t>MYOYUM 20190821 201255</t>
  </si>
  <si>
    <t>MORMEG 20190821 201416</t>
  </si>
  <si>
    <t>Ghost-faced bat</t>
  </si>
  <si>
    <t>EPTFUS 20190821 201613</t>
  </si>
  <si>
    <t>MYOOCC 20190820 222812</t>
  </si>
  <si>
    <t>MYOOCC 20190821 204346</t>
  </si>
  <si>
    <t>MYOYUM 20190821 210127</t>
  </si>
  <si>
    <t>MYOYUM 20190823 204015</t>
  </si>
  <si>
    <t>NoID 20190823 205934</t>
  </si>
  <si>
    <t>MOLMOL 20190823 224554</t>
  </si>
  <si>
    <t>MYOCAL 20190823 231243</t>
  </si>
  <si>
    <t>LASEGA 20190823 235008</t>
  </si>
  <si>
    <t>August 23rd 12 points (MAKEUP)</t>
  </si>
  <si>
    <t>August 21st (LEGENDS) rain leave</t>
  </si>
  <si>
    <t>MYOCAL 20190824 001701</t>
  </si>
  <si>
    <t>NoID 20190824 002030</t>
  </si>
  <si>
    <t>August 24th (6 points)</t>
  </si>
  <si>
    <t>EUMFLO 20190824 201718</t>
  </si>
  <si>
    <t>EUMFLO 20190824 201732</t>
  </si>
  <si>
    <t>LASCIN 20190824 201748</t>
  </si>
  <si>
    <t xml:space="preserve">hoary </t>
  </si>
  <si>
    <t>EUMFLO 20190824 201803</t>
  </si>
  <si>
    <t>EUMFLO 20190824 201814</t>
  </si>
  <si>
    <t>EUMFLO 20190824 201832</t>
  </si>
  <si>
    <t>EUMFLO 20190824 201847</t>
  </si>
  <si>
    <t>EUMFLO 20190824 201903</t>
  </si>
  <si>
    <t>EUMFLO 20190824 201920</t>
  </si>
  <si>
    <t>EUMFLO 20190824 201935</t>
  </si>
  <si>
    <t>EUMFLO 20190824 201943</t>
  </si>
  <si>
    <t>EUMFLO 20190824 201959</t>
  </si>
  <si>
    <t>19:40 - 20:10</t>
  </si>
  <si>
    <t>20:16 - 20:36</t>
  </si>
  <si>
    <t>21:59 - 22:19</t>
  </si>
  <si>
    <t>22:31:31 - 22:51:31</t>
  </si>
  <si>
    <t>EUMFLO 20190824 202125</t>
  </si>
  <si>
    <t>EUMFLO 20190824 202146</t>
  </si>
  <si>
    <t>EUMFLO 20190824 202238</t>
  </si>
  <si>
    <t>EUMFLO 20190824 202255</t>
  </si>
  <si>
    <t>EUMFLO 20190824 202311</t>
  </si>
  <si>
    <t>LASCIN 20190824 202327</t>
  </si>
  <si>
    <t>EUMFLO 20190824 202342</t>
  </si>
  <si>
    <t>LASCIN 20190824 202348</t>
  </si>
  <si>
    <t>EUMFLO 20190824 202405</t>
  </si>
  <si>
    <t>EUMFLO 20190824 202421</t>
  </si>
  <si>
    <t>EUMFLO 20190824 202437</t>
  </si>
  <si>
    <t>EUMFLO 20190824 202453</t>
  </si>
  <si>
    <t>EUMFLO 20190824 202511</t>
  </si>
  <si>
    <t>EUMFLO 20190824 202532</t>
  </si>
  <si>
    <t>EUMFLO 20190824 202548</t>
  </si>
  <si>
    <t>EUMFLO 20190824 202629</t>
  </si>
  <si>
    <t>EUMFLO 20190824 202740</t>
  </si>
  <si>
    <t>EUMFLO 20190824 202756</t>
  </si>
  <si>
    <t>LASCIN 20190824 202812</t>
  </si>
  <si>
    <t>TADBRA 20190824 202827</t>
  </si>
  <si>
    <t>EUMUND 20190824 202833</t>
  </si>
  <si>
    <t>Underwood's bonneted</t>
  </si>
  <si>
    <t>LASCIN 20190824 202850</t>
  </si>
  <si>
    <t>LASCIN 20190824 202906</t>
  </si>
  <si>
    <t>EUMUND 20190824 202930</t>
  </si>
  <si>
    <t>EUMFLO 20190824 202946</t>
  </si>
  <si>
    <t>LASCIN 20190824 203017</t>
  </si>
  <si>
    <t>LASCIN 20190824 203033</t>
  </si>
  <si>
    <t>EUMFLO 20190824 203137</t>
  </si>
  <si>
    <t>EUMFLO 20190824 203154</t>
  </si>
  <si>
    <t>EUMFLO 20190824 203221</t>
  </si>
  <si>
    <t>MOLMOL 20190824 203237</t>
  </si>
  <si>
    <t>MOLMOL 20190824 203250</t>
  </si>
  <si>
    <t>EUMFLO 20190824 203254</t>
  </si>
  <si>
    <t>EUMFLO 20190824 203309</t>
  </si>
  <si>
    <t>EUMFLO 20190824 203334</t>
  </si>
  <si>
    <t>PERSUB 20190824 203458</t>
  </si>
  <si>
    <t>LASCIN 20190824 203530</t>
  </si>
  <si>
    <t>EUMFLO 20190824 203557</t>
  </si>
  <si>
    <t>LASBOR 20190824 205322</t>
  </si>
  <si>
    <t>NYCHUM 20190824 205431</t>
  </si>
  <si>
    <t>evening bat</t>
  </si>
  <si>
    <t>LASNOC 20190824 205440</t>
  </si>
  <si>
    <t>EUMFLO 20190824 210614</t>
  </si>
  <si>
    <t>LASBLO 20190824 210647</t>
  </si>
  <si>
    <t>EUMFLO 20190824 210802</t>
  </si>
  <si>
    <t>EUMFLO 20190824 210832</t>
  </si>
  <si>
    <t>EUMFLO 20190824 210933</t>
  </si>
  <si>
    <t>EUMFLO 20190824 210949</t>
  </si>
  <si>
    <t>EUMPER 20190824 210959</t>
  </si>
  <si>
    <t>EUMPER 20190824 211003</t>
  </si>
  <si>
    <t>EUMPER 20190824 211100</t>
  </si>
  <si>
    <t>EUMPER 20190824 211153</t>
  </si>
  <si>
    <t>EUMPER 20190824 211158</t>
  </si>
  <si>
    <t>EUMPER 20190824 211205</t>
  </si>
  <si>
    <t>EUMFLO 20190824 211220</t>
  </si>
  <si>
    <t>EUMPER 20190824 211231</t>
  </si>
  <si>
    <t>MYOCAL 20190824 212642</t>
  </si>
  <si>
    <t>EPTFUS 20190824 212851</t>
  </si>
  <si>
    <t>MYOGRI 20190824 212907</t>
  </si>
  <si>
    <t>ANTPAL 20190824 213332</t>
  </si>
  <si>
    <t>LASINT 20190824 213417</t>
  </si>
  <si>
    <t>MYOLUC 20190824 213604</t>
  </si>
  <si>
    <t>LASNOC 20190824 214408</t>
  </si>
  <si>
    <t>TADBRA 20190824 220004</t>
  </si>
  <si>
    <t>TADBRA 20190824 220013</t>
  </si>
  <si>
    <t>TADBRA 20190824 220026</t>
  </si>
  <si>
    <t>TADBRA 20190824 220038</t>
  </si>
  <si>
    <t>TADBRA 20190824 220055</t>
  </si>
  <si>
    <t>LASCIN 20190824 220112</t>
  </si>
  <si>
    <t>LASCIN 20190824 220122</t>
  </si>
  <si>
    <t>LASCIN 20190824 220139</t>
  </si>
  <si>
    <t>LASNOC 20190824 220156</t>
  </si>
  <si>
    <t>MOLMOL 20190824 220235</t>
  </si>
  <si>
    <t>TADBRA 20190824 220247</t>
  </si>
  <si>
    <t>TADBRA 20190824 220256</t>
  </si>
  <si>
    <t>TADBRA 20190824 220307</t>
  </si>
  <si>
    <t>LASCIN 20190824 220323</t>
  </si>
  <si>
    <t>TADBRA 20190824 220339</t>
  </si>
  <si>
    <t>TADBRA 20190824 220349</t>
  </si>
  <si>
    <t>LASCIN 20190824 220409</t>
  </si>
  <si>
    <t>LASCIN 20190824 220425</t>
  </si>
  <si>
    <t>LASCIN 20190824 220437</t>
  </si>
  <si>
    <t>TADBRA 20190824 220507</t>
  </si>
  <si>
    <t>MOLMOL 20190824 220537</t>
  </si>
  <si>
    <t>MOLMOL 20190824 220545</t>
  </si>
  <si>
    <t>MOLMOL 20190824 220556</t>
  </si>
  <si>
    <t>MOLMOL 20190824 220608</t>
  </si>
  <si>
    <t>TADBRA 20190824 220613</t>
  </si>
  <si>
    <t>MOLMOL 20190824 220624</t>
  </si>
  <si>
    <t>LASINT 20190824 220654</t>
  </si>
  <si>
    <t>MOLMOL 20190824 220709</t>
  </si>
  <si>
    <t>MOLMOL 20190824 220726</t>
  </si>
  <si>
    <t>MOLMOL 20190824 220744</t>
  </si>
  <si>
    <t>MOLMOL 20190824 220758</t>
  </si>
  <si>
    <t>MOLMOL 20190824 220814</t>
  </si>
  <si>
    <t>TADBRA 20190824 220840</t>
  </si>
  <si>
    <t>TADBRA 20190824 220851</t>
  </si>
  <si>
    <t>TADBRA 20190824 220857</t>
  </si>
  <si>
    <t>TADBRA 20190824 220910</t>
  </si>
  <si>
    <t>TADBRA 20190824 220926</t>
  </si>
  <si>
    <t>TADBRA 20190824 220943</t>
  </si>
  <si>
    <t>TADBRA 20190824 220959</t>
  </si>
  <si>
    <t>MOLMOL 20190824 221015</t>
  </si>
  <si>
    <t>TADBRA 20190824 221032</t>
  </si>
  <si>
    <t>LASCIN 20190824 221041</t>
  </si>
  <si>
    <t>LASCIN 20190824 221058</t>
  </si>
  <si>
    <t>MOLMOL 20190824 221115</t>
  </si>
  <si>
    <t>LASINT 20190824 221158</t>
  </si>
  <si>
    <t>LASINT 20190824 221215</t>
  </si>
  <si>
    <t>TADBRA 20190824 221230</t>
  </si>
  <si>
    <t>LASINT 20190824 221303</t>
  </si>
  <si>
    <t>TADBRA 20190824 221246</t>
  </si>
  <si>
    <t>MOLMOL 20190824 221317</t>
  </si>
  <si>
    <t>MOLMOL 20190824 221331</t>
  </si>
  <si>
    <t>MOLMOL 20190824 221347</t>
  </si>
  <si>
    <t>MOLMOL 20190824 221651</t>
  </si>
  <si>
    <t>MYOGRI 20190824 224052</t>
  </si>
  <si>
    <t>MOLMOL 20190824 224107</t>
  </si>
  <si>
    <t>PERSUB 20190824 225124</t>
  </si>
  <si>
    <t>NoID 20190824 225016</t>
  </si>
  <si>
    <t>NoID 20190824 224953</t>
  </si>
  <si>
    <t>MYOCAL 20190824 224616</t>
  </si>
  <si>
    <t>LASXAN 20190824 224341</t>
  </si>
  <si>
    <t>MYOGRI 20190824 224318</t>
  </si>
  <si>
    <t>MYOLUC 20190824 224120</t>
  </si>
  <si>
    <t>August 26th (12 points)</t>
  </si>
  <si>
    <t>LASINT 20190826 195006</t>
  </si>
  <si>
    <t>MOLMOL 20190826 195021</t>
  </si>
  <si>
    <t>LASINT 20190826 195029</t>
  </si>
  <si>
    <t>LASINT 20190826 195033</t>
  </si>
  <si>
    <t>MOLMOL 20190826 195050</t>
  </si>
  <si>
    <t>MOLMOL 20190826 195115</t>
  </si>
  <si>
    <t>MOLMOL 20190826 195125</t>
  </si>
  <si>
    <t>LASINT 20190826 195130</t>
  </si>
  <si>
    <t>MOLMOL 20190826 195145</t>
  </si>
  <si>
    <t>LASINT 20190826 195156</t>
  </si>
  <si>
    <t>19:45 - 19:55</t>
  </si>
  <si>
    <t>20:05 - 20:15</t>
  </si>
  <si>
    <t>20:24 - 20:34</t>
  </si>
  <si>
    <t>21:17 - 21:27</t>
  </si>
  <si>
    <t>21:44:11 - 21:54:11</t>
  </si>
  <si>
    <t>22:08 - 22:18</t>
  </si>
  <si>
    <t>22:24:08 - 22:34:08</t>
  </si>
  <si>
    <t>23:01:15 - 23:11:15</t>
  </si>
  <si>
    <t>23:21:06 - 23:31:06</t>
  </si>
  <si>
    <t>23:38:35 - 23:48:35</t>
  </si>
  <si>
    <t>22:43:06 - 22:53:06</t>
  </si>
  <si>
    <t>19:41 - 20:01</t>
  </si>
  <si>
    <t>20:10 - 20:30</t>
  </si>
  <si>
    <t>21:00 - 21:20</t>
  </si>
  <si>
    <t>21:28:35 - 21:48:35</t>
  </si>
  <si>
    <t>21:58:32 - 22:18:32</t>
  </si>
  <si>
    <t>22:23:50 - 22:44</t>
  </si>
  <si>
    <t>EPTFUS 20190826 200642</t>
  </si>
  <si>
    <t>NYCHUM 20190826 200514</t>
  </si>
  <si>
    <t>EPTFUS 20190826 200658</t>
  </si>
  <si>
    <t>LASINT 20190826 201232</t>
  </si>
  <si>
    <t>LASEGA 20190826 201252</t>
  </si>
  <si>
    <t>EPTFUS 20190826 201354</t>
  </si>
  <si>
    <t>EPTFUS 20190826 201422</t>
  </si>
  <si>
    <t>LASSEM 20190826 201150</t>
  </si>
  <si>
    <t>ANTPAL 20190826 223035</t>
  </si>
  <si>
    <t>PARHES 20190826 224710</t>
  </si>
  <si>
    <t>Canyon bat</t>
  </si>
  <si>
    <t>LASBLO 20190826 224745</t>
  </si>
  <si>
    <t>LASBOR 20190826 230134</t>
  </si>
  <si>
    <t>LASBOR 20190826 232514</t>
  </si>
  <si>
    <t>LASBLO 20190826 232651</t>
  </si>
  <si>
    <t>19:39 - 19:49</t>
  </si>
  <si>
    <t>20:00:30 - 20:10:30</t>
  </si>
  <si>
    <t>20:26 - 20:36</t>
  </si>
  <si>
    <t>20:52:21 - 21:02:21</t>
  </si>
  <si>
    <t>21:40 - 21:50</t>
  </si>
  <si>
    <t>22:01:09 - 22:11:09</t>
  </si>
  <si>
    <t>22:37:08 - 22:47:08</t>
  </si>
  <si>
    <t>23:15 - 23:25</t>
  </si>
  <si>
    <t>23:32:30 - 23:42:30</t>
  </si>
  <si>
    <t>//////dirt clearing//////</t>
  </si>
  <si>
    <t>side of maintenance road, under cedar tree</t>
  </si>
  <si>
    <t>LASINT 20190827 195451</t>
  </si>
  <si>
    <t xml:space="preserve">August 27th </t>
  </si>
  <si>
    <t>MOLMOL 20190827 195958</t>
  </si>
  <si>
    <t>LASCIN 20190827 200007</t>
  </si>
  <si>
    <t>NYCHUM 20190827 200021</t>
  </si>
  <si>
    <t>NYCHUM 20190827 200039</t>
  </si>
  <si>
    <t>EPTFUS 20190827 201221</t>
  </si>
  <si>
    <t>MOLMOL 20190827 201237</t>
  </si>
  <si>
    <t>PARHES 20190827 201259</t>
  </si>
  <si>
    <t>ANTPAL 20190827 201436</t>
  </si>
  <si>
    <t>EPTFUS 20190827 201453</t>
  </si>
  <si>
    <t>EPTFUS 20190827 201509</t>
  </si>
  <si>
    <t>ANTPAL 20190827 201525</t>
  </si>
  <si>
    <t>EPTFUS 20190827 201530</t>
  </si>
  <si>
    <t>EPTFUS 20190827 201546</t>
  </si>
  <si>
    <t>ANTPAL 20190827 201553</t>
  </si>
  <si>
    <t>EPTFUS 20190827 201609</t>
  </si>
  <si>
    <t>EPTFUS 20190827 201625</t>
  </si>
  <si>
    <t>EPTFUS 20190827 201642</t>
  </si>
  <si>
    <t>EPTFUS 20190827 201656</t>
  </si>
  <si>
    <t>EPTFUS 20190827 201858</t>
  </si>
  <si>
    <t>ANTPAL 20190827 201914</t>
  </si>
  <si>
    <t>ANTPAL 20190827 201930</t>
  </si>
  <si>
    <t>EPTFUS 20190827 201952</t>
  </si>
  <si>
    <t>ANTPAL 20190827 202050</t>
  </si>
  <si>
    <t>ANTPAL 20190827 202122</t>
  </si>
  <si>
    <t>ANTPAL 20190827 202157</t>
  </si>
  <si>
    <t>ANTPAL 20190827 202212</t>
  </si>
  <si>
    <t>EPTFUS 20190827 202225</t>
  </si>
  <si>
    <t>ANTPAL 20190827 202243</t>
  </si>
  <si>
    <t>ANTPAL 20190827 202253</t>
  </si>
  <si>
    <t>ANTPAL 20190827 202303</t>
  </si>
  <si>
    <t>ANTPAL 20190827 202308</t>
  </si>
  <si>
    <t>ANTPAL 20190827 202322</t>
  </si>
  <si>
    <t>ANTPAL 20190827 202337</t>
  </si>
  <si>
    <t>ANTPAL 20190827 202357</t>
  </si>
  <si>
    <t>EPTFUS 20190827 202403</t>
  </si>
  <si>
    <t>ANTPAL 20190827 202410</t>
  </si>
  <si>
    <t>LASBLO 20190827 202436</t>
  </si>
  <si>
    <t>ANTPAL 20190827 202506</t>
  </si>
  <si>
    <t>ANTPAL 20190827 202528</t>
  </si>
  <si>
    <t>EPTFUS 20190827 202541</t>
  </si>
  <si>
    <t>ANTPAL 20190827 202552</t>
  </si>
  <si>
    <t>ANTPAL 20190827 202601</t>
  </si>
  <si>
    <t>ANTPAL 20190827 202614</t>
  </si>
  <si>
    <t>ANTPAL 20190827 202623</t>
  </si>
  <si>
    <t>ANTPAL 20190827 202630</t>
  </si>
  <si>
    <t>ANTPAL 20190827 202636</t>
  </si>
  <si>
    <t>ANTPAL 20190827 202657</t>
  </si>
  <si>
    <t>ANTPAL 20190827 202704</t>
  </si>
  <si>
    <t>ANTPAL 20190827 202711</t>
  </si>
  <si>
    <t>ANTPAL 20190827 202728</t>
  </si>
  <si>
    <t>ANTPAL 20190827 202741</t>
  </si>
  <si>
    <t>ANTPAL 20190827 202752</t>
  </si>
  <si>
    <t>ANTPAL 20190827 202759</t>
  </si>
  <si>
    <t>EPTFUS 20190827 202810</t>
  </si>
  <si>
    <t>ANTPAL 20190827 202818</t>
  </si>
  <si>
    <t>ANTPAL 20190827 202826</t>
  </si>
  <si>
    <t>LASINT 20190827 202842</t>
  </si>
  <si>
    <t>ANTPAL 20190827 202850</t>
  </si>
  <si>
    <t>ANTPAL 20190827 202858</t>
  </si>
  <si>
    <t>ANTPAL 20190827 202941</t>
  </si>
  <si>
    <t>ANTPAL 20190827 202953</t>
  </si>
  <si>
    <t>ANTPAL 20190827 203003</t>
  </si>
  <si>
    <t>ANTPAL 20190827 222351</t>
  </si>
  <si>
    <t>ANTPAL 20190827 222408</t>
  </si>
  <si>
    <t>ANTPAL 20190827 222435</t>
  </si>
  <si>
    <t>ANTPAL 20190827 222504</t>
  </si>
  <si>
    <t>ANTPAL 20190827 222520</t>
  </si>
  <si>
    <t>ANTPAL 20190827 222610</t>
  </si>
  <si>
    <t>EPTFUS 20190827 222755</t>
  </si>
  <si>
    <t>ANTPAL 20190827 222850</t>
  </si>
  <si>
    <t>ANTPAL 20190827 222901</t>
  </si>
  <si>
    <t>EPTFUS 20190827 222922</t>
  </si>
  <si>
    <t>ANTPAL 20190827 223241</t>
  </si>
  <si>
    <t>ANTPAL 20190827 223246</t>
  </si>
  <si>
    <t>ANTPAL 20190827 223405</t>
  </si>
  <si>
    <t>PERSUB 20190827 223415</t>
  </si>
  <si>
    <t>EPTFUS 20190827 223511</t>
  </si>
  <si>
    <t>ANTPAL 20190827 223424</t>
  </si>
  <si>
    <t>ANTPAL 20190827 223819</t>
  </si>
  <si>
    <t>ANTPAL 20190827 223846</t>
  </si>
  <si>
    <t>ANTPAL 20190827 223901</t>
  </si>
  <si>
    <t>ANTPAL 20190827 223917</t>
  </si>
  <si>
    <t>ANTPAL 20190827 223931</t>
  </si>
  <si>
    <t>ANTPAL 20190827 223950</t>
  </si>
  <si>
    <t>ANTPAL 20190827 224006</t>
  </si>
  <si>
    <t>ANTPAL 20190827 224017</t>
  </si>
  <si>
    <t>EPTFUS 20190827 224034</t>
  </si>
  <si>
    <t>ANTPAL 20190827 224052</t>
  </si>
  <si>
    <t>ANTPAL 20190827 224208</t>
  </si>
  <si>
    <t>ANTPAL 20190827 224224</t>
  </si>
  <si>
    <t>ANTPAL 20190827 224251</t>
  </si>
  <si>
    <t>ANTPAL 20190827 224305</t>
  </si>
  <si>
    <t>ANTPAL 20190827 224334</t>
  </si>
  <si>
    <t>ANTPAL 20190827 224350</t>
  </si>
  <si>
    <t>ANTPAL 20190827 224357</t>
  </si>
  <si>
    <t xml:space="preserve">August 28th </t>
  </si>
  <si>
    <t>19:38 - 19:58</t>
  </si>
  <si>
    <t>20:08 - 20:28</t>
  </si>
  <si>
    <t>20:35 - 20:55</t>
  </si>
  <si>
    <t>21:07:19 - 21:27:19</t>
  </si>
  <si>
    <t>22:06:15 - 22:26:15</t>
  </si>
  <si>
    <t>22:54:16 - 23:04:16</t>
  </si>
  <si>
    <t>LASNOC 20190828 200327</t>
  </si>
  <si>
    <t>LASSEM 20190828 205655</t>
  </si>
  <si>
    <t>PERSUB 20190828 210259</t>
  </si>
  <si>
    <t>PERSUB 20190828 210306</t>
  </si>
  <si>
    <t>NYCHUM 20190828 210312</t>
  </si>
  <si>
    <t>TADBRA 20190828 220517</t>
  </si>
  <si>
    <t>PERSUB 20190828 222649</t>
  </si>
  <si>
    <t>LASEGA 20190828 224505</t>
  </si>
  <si>
    <t>MOLMOL 20190828 225950</t>
  </si>
  <si>
    <t>MYOYUM 20190828 232224</t>
  </si>
  <si>
    <t>MYOYUM 20190828 232251</t>
  </si>
  <si>
    <t>MYOYUM 20190828 232426</t>
  </si>
  <si>
    <t>ANTPAL 20190828 233501</t>
  </si>
  <si>
    <t>ANTPAL 20190828 233509</t>
  </si>
  <si>
    <t>ANTPAL 20190828 233519</t>
  </si>
  <si>
    <t>ANTPAL 20190828 233530</t>
  </si>
  <si>
    <t>ANTPAL 20190828 233543</t>
  </si>
  <si>
    <t>EPTFUS 20190828 233612</t>
  </si>
  <si>
    <t>ANTPAL 20190828 233621</t>
  </si>
  <si>
    <t>EPTFUS 20190828 233630</t>
  </si>
  <si>
    <r>
      <t>b</t>
    </r>
    <r>
      <rPr>
        <sz val="12"/>
        <color theme="1"/>
        <rFont val="Calibri"/>
        <family val="2"/>
        <scheme val="minor"/>
      </rPr>
      <t>ig brown</t>
    </r>
  </si>
  <si>
    <t>ANTPAL 20190828 233640</t>
  </si>
  <si>
    <t>EPTFUS 20190828 233650</t>
  </si>
  <si>
    <t>EPTFUS 20190828 233718</t>
  </si>
  <si>
    <t>ANTPAL 20190828 233727</t>
  </si>
  <si>
    <t>ANTPAL 20190828 233744</t>
  </si>
  <si>
    <t>ANTPAL 20190828 233756</t>
  </si>
  <si>
    <t>August 30th</t>
  </si>
  <si>
    <t>7.41 m ENE of Point 5</t>
  </si>
  <si>
    <t>3.26 m ESE of Point 4</t>
  </si>
  <si>
    <t>39.4813, -74.5487</t>
  </si>
  <si>
    <t>20.2 m NE of Point 2</t>
  </si>
  <si>
    <t>39.4816, -74.5480</t>
  </si>
  <si>
    <t>39.4790, -74.5457</t>
  </si>
  <si>
    <t>10 m E (slightly S) of Point 12 midpoint</t>
  </si>
  <si>
    <t>44.4 m NW of Point 10 midpoint</t>
  </si>
  <si>
    <t>39.4793, -74.5459</t>
  </si>
  <si>
    <t>39.4790, -74.5470</t>
  </si>
  <si>
    <t>LASNOC 20190823 201051</t>
  </si>
  <si>
    <t>4.74 m NW of Point 10 (canon)</t>
  </si>
  <si>
    <t>39.4787, -74.5455</t>
  </si>
  <si>
    <t>39.4794, -74.5457</t>
  </si>
  <si>
    <t>6.45 m ENE of Point 11</t>
  </si>
  <si>
    <t>39.4790, -74.5469</t>
  </si>
  <si>
    <t>16.1 m WSW of Point 5</t>
  </si>
  <si>
    <t>39.4796, -74.5436</t>
  </si>
  <si>
    <t>12 m ESE of Point 3</t>
  </si>
  <si>
    <t>14.5 m SE of Point 2</t>
  </si>
  <si>
    <t>39.4798, -74.5445</t>
  </si>
  <si>
    <t xml:space="preserve">22.2 m SW of Point 1 </t>
  </si>
  <si>
    <t>39.4801, -74.5454</t>
  </si>
  <si>
    <t>3 m W of Point 10</t>
  </si>
  <si>
    <t>14.4 m SW of Point 6</t>
  </si>
  <si>
    <t>39.4785, -74.5446</t>
  </si>
  <si>
    <t>39.4790,-74.5440</t>
  </si>
  <si>
    <t>14.7  m WNW of Point 5</t>
  </si>
  <si>
    <t xml:space="preserve">14.9 m W of Point 5 </t>
  </si>
  <si>
    <t>1.56 m SE of Point 2</t>
  </si>
  <si>
    <t>39.4799, -74.5445</t>
  </si>
  <si>
    <t>9.35 m WSW of Point 1</t>
  </si>
  <si>
    <t xml:space="preserve">4.13 m S of Point 5 </t>
  </si>
  <si>
    <t>20.35 m SE of Point 9</t>
  </si>
  <si>
    <t>39.4854, -74.5574</t>
  </si>
  <si>
    <t>12.0 m SE of Point 9</t>
  </si>
  <si>
    <t>39.4854, -74.5575</t>
  </si>
  <si>
    <t>7.11 m SE of Point 6</t>
  </si>
  <si>
    <t>39.4852, -74.5558</t>
  </si>
  <si>
    <t xml:space="preserve">4.52 m SW of Point 4 </t>
  </si>
  <si>
    <t>39.4857, -74.5560</t>
  </si>
  <si>
    <t>22.5 m ESE of Point 3</t>
  </si>
  <si>
    <t>39.4857, -74.5563</t>
  </si>
  <si>
    <t>2.1 m SE of Point 2</t>
  </si>
  <si>
    <t>4.11 m SE of Point 5</t>
  </si>
  <si>
    <t>3.65 m E (slightly N) of Point 9</t>
  </si>
  <si>
    <t>39.4855, -74.5575</t>
  </si>
  <si>
    <t>EPTFUS 20190827 222408</t>
  </si>
  <si>
    <t>27 m eSE of Point 1</t>
  </si>
  <si>
    <t>16.5 m ESE of Point 1</t>
  </si>
  <si>
    <t xml:space="preserve">2.1 m SE of Point 1 </t>
  </si>
  <si>
    <t>39.4856, -74.5567</t>
  </si>
  <si>
    <t>39.4850, -74.5568</t>
  </si>
  <si>
    <t>39.4858, -74.5568</t>
  </si>
  <si>
    <t>6.45 m WNW of Point 3</t>
  </si>
  <si>
    <t>39.4859, -74.5505</t>
  </si>
  <si>
    <t>39.4859, -74.5503</t>
  </si>
  <si>
    <t>1.65 m SE of Point 5</t>
  </si>
  <si>
    <t>0.98 m SW of Point 5</t>
  </si>
  <si>
    <t>10.4 m W of Point 12</t>
  </si>
  <si>
    <t>39.4859, -74.5599</t>
  </si>
  <si>
    <t>39.4857, -74.5599</t>
  </si>
  <si>
    <t>12.7 m N (slightly E) of Point 11</t>
  </si>
  <si>
    <t>19.0 m SE of Point 8</t>
  </si>
  <si>
    <t>39.4853, -74.5503</t>
  </si>
  <si>
    <t>1.32 m S of Point 7</t>
  </si>
  <si>
    <t>MYOCAL 20190828 232426</t>
  </si>
  <si>
    <t>18.0 m SE of Point 2</t>
  </si>
  <si>
    <t>5.57 m W (slightly N) of Point 1</t>
  </si>
  <si>
    <t>39.4858, -74.5507</t>
  </si>
  <si>
    <t>LASSEM 20190830 195010</t>
  </si>
  <si>
    <t>PERSUB 20190830 195040</t>
  </si>
  <si>
    <t>LASBOR 20190830 195046</t>
  </si>
  <si>
    <t>LASSEM 20190830 195059</t>
  </si>
  <si>
    <t>PERSUB 20190830 195115</t>
  </si>
  <si>
    <t>LASSEM 20190830 195136</t>
  </si>
  <si>
    <t>MYOLUC 20190830 195143</t>
  </si>
  <si>
    <t xml:space="preserve">little brown </t>
  </si>
  <si>
    <t>PERSUB 20190830 195238</t>
  </si>
  <si>
    <t>TADBRA 20190830 195425</t>
  </si>
  <si>
    <t>EUMFLO 20190830 195506</t>
  </si>
  <si>
    <t>PERSUB 20190830 195742</t>
  </si>
  <si>
    <t>MORMEG 20190830 200937</t>
  </si>
  <si>
    <t>LASBLO 20190830 201036</t>
  </si>
  <si>
    <t>Pulse intensity/second</t>
  </si>
  <si>
    <t>Point</t>
  </si>
  <si>
    <t>Pulse intensity/sec</t>
  </si>
  <si>
    <t>LASINT 20190830 204119</t>
  </si>
  <si>
    <t>MYOCAL 20190830 204456</t>
  </si>
  <si>
    <t>MYOGRI 20190830 204501</t>
  </si>
  <si>
    <t>MYOGRI 20190830 204613</t>
  </si>
  <si>
    <t>MYOGRI 20190830 204620</t>
  </si>
  <si>
    <t>ANTPAL 20190830 204633</t>
  </si>
  <si>
    <t>LASINT 20190830 204648</t>
  </si>
  <si>
    <t>LASEGA 20190830 204702</t>
  </si>
  <si>
    <t>LASINT 20190830 204718</t>
  </si>
  <si>
    <t>EPTFUS 20190830 204722</t>
  </si>
  <si>
    <t>LASEGA 20190830 204733</t>
  </si>
  <si>
    <t>LASEGA 20190830 204745</t>
  </si>
  <si>
    <t>ANTPAL 20190830 204756</t>
  </si>
  <si>
    <t>ANTPAL 20190830 204806</t>
  </si>
  <si>
    <t>ANTPAL 20190830 204817</t>
  </si>
  <si>
    <t>LASEGA 20190830 204829</t>
  </si>
  <si>
    <t>EPTFUS 20190830 204834</t>
  </si>
  <si>
    <t>LASINT 20190830 204850</t>
  </si>
  <si>
    <t>EPTFUS 20190830 204859</t>
  </si>
  <si>
    <t>LASEGA 20190830 204903</t>
  </si>
  <si>
    <t>LASEGA 20190830 204914</t>
  </si>
  <si>
    <t>EPTFUS 20190830 204929</t>
  </si>
  <si>
    <t>ANTPAL 20190830 204944</t>
  </si>
  <si>
    <t>EPTFUS 20190830 204952</t>
  </si>
  <si>
    <t>LASEGA 20190830 205024</t>
  </si>
  <si>
    <t>PARHES 20190830 205332</t>
  </si>
  <si>
    <t>LASINT 20190830 211141</t>
  </si>
  <si>
    <t>EPTFUS 20190830 211338</t>
  </si>
  <si>
    <t>EPTFUS 20190830 211416</t>
  </si>
  <si>
    <t>EPTFUS 20190830 211432</t>
  </si>
  <si>
    <t>MYOCAL 20190830 213810</t>
  </si>
  <si>
    <t>PARHES 20190830 221124</t>
  </si>
  <si>
    <t>EPTFUS 20190830 221345</t>
  </si>
  <si>
    <t xml:space="preserve">10-35 kHz*	*the EF of Wagner's Mastiff Bat, the former species classification of E. floridanus					</t>
  </si>
  <si>
    <t>10.7 m NNW of Point 6</t>
  </si>
  <si>
    <t>14.3 m NE of Point 10</t>
  </si>
  <si>
    <t>8.32 m E(slightly N) of Point 9</t>
  </si>
  <si>
    <t>39.4857, -74.5501</t>
  </si>
  <si>
    <t>39.4860, -74.5497</t>
  </si>
  <si>
    <t>9.22 m NE of Point 5</t>
  </si>
  <si>
    <t>8.32 m E (slightly N) of Point 9</t>
  </si>
  <si>
    <t>17.9 m SE of Point 2</t>
  </si>
  <si>
    <t>39.4855, -74.5504</t>
  </si>
  <si>
    <t>14.0 m ESE of Point 1</t>
  </si>
  <si>
    <t>11.5 m SE of Point 6</t>
  </si>
  <si>
    <t xml:space="preserve">NA </t>
  </si>
  <si>
    <t xml:space="preserve">July 18th </t>
  </si>
  <si>
    <t xml:space="preserve">July 16th </t>
  </si>
  <si>
    <t xml:space="preserve">July 19th </t>
  </si>
  <si>
    <t xml:space="preserve">July 20th </t>
  </si>
  <si>
    <t>July 24th</t>
  </si>
  <si>
    <t xml:space="preserve">July 31st </t>
  </si>
  <si>
    <t xml:space="preserve">August 21st </t>
  </si>
  <si>
    <t xml:space="preserve">August 23rd </t>
  </si>
  <si>
    <t>August 24th</t>
  </si>
  <si>
    <t>western yellow</t>
  </si>
  <si>
    <t>August 20th</t>
  </si>
  <si>
    <t xml:space="preserve">August 29th </t>
  </si>
  <si>
    <t>LASCIN 20180719 205231</t>
  </si>
  <si>
    <r>
      <rPr>
        <b/>
        <sz val="12"/>
        <color theme="0"/>
        <rFont val="Calibri (Body)"/>
      </rPr>
      <t>MOLMOL</t>
    </r>
    <r>
      <rPr>
        <sz val="12"/>
        <color theme="1"/>
        <rFont val="Calibri"/>
        <family val="2"/>
        <scheme val="minor"/>
      </rPr>
      <t xml:space="preserve"> 20180719 210155</t>
    </r>
  </si>
  <si>
    <t>LASNOC 20180719 210225</t>
  </si>
  <si>
    <r>
      <rPr>
        <b/>
        <sz val="12"/>
        <color theme="0"/>
        <rFont val="Calibri (Body)"/>
      </rPr>
      <t>LASBOR</t>
    </r>
    <r>
      <rPr>
        <sz val="12"/>
        <color theme="1"/>
        <rFont val="Calibri"/>
        <family val="2"/>
        <scheme val="minor"/>
      </rPr>
      <t xml:space="preserve"> 20180719 210458</t>
    </r>
  </si>
  <si>
    <r>
      <rPr>
        <b/>
        <sz val="12"/>
        <color theme="0"/>
        <rFont val="Calibri"/>
        <family val="2"/>
        <scheme val="minor"/>
      </rPr>
      <t xml:space="preserve">LASBOR </t>
    </r>
    <r>
      <rPr>
        <sz val="12"/>
        <color theme="1"/>
        <rFont val="Calibri (Body)"/>
      </rPr>
      <t>20180719 210530</t>
    </r>
  </si>
  <si>
    <t>LASNOC 20180719 212639</t>
  </si>
  <si>
    <t>3.75 m SE of Point 4</t>
  </si>
  <si>
    <t>error</t>
  </si>
  <si>
    <t>ROUND 1 (Summer 2018)</t>
  </si>
  <si>
    <t>ROUND 2 (Summer 2019)</t>
  </si>
  <si>
    <t>Addition</t>
  </si>
  <si>
    <t>13.0 m NE of Point 2</t>
  </si>
  <si>
    <t>39.4816, -74.5481</t>
  </si>
  <si>
    <t xml:space="preserve">22.2 m slightly NNE of Point 2 </t>
  </si>
  <si>
    <t>39.4817, -74.5481</t>
  </si>
  <si>
    <t>38.4812, -74.5487</t>
  </si>
  <si>
    <t>4.71 m WSW of Point 6</t>
  </si>
  <si>
    <t>39.4809, -74.5490</t>
  </si>
  <si>
    <t>SUMMER 2018 STOCKTON SUST FARM</t>
  </si>
  <si>
    <t>13 m ESE of Point 3</t>
  </si>
  <si>
    <t>39.4812, -74.5487</t>
  </si>
  <si>
    <t>13.2 m WSW of Point 10</t>
  </si>
  <si>
    <t xml:space="preserve">20.5 m SE of Point 3 </t>
  </si>
  <si>
    <t>10.6 m ESE of Point 3</t>
  </si>
  <si>
    <t>5.73 m S of Point 3</t>
  </si>
  <si>
    <t>12.0 m ESE of Point 3</t>
  </si>
  <si>
    <t>1.97 m E of Point 3</t>
  </si>
  <si>
    <t>1.22 m NE of Point 1</t>
  </si>
  <si>
    <t>39.4816, -74.5487</t>
  </si>
  <si>
    <t>9.82 m SW of Point 11</t>
  </si>
  <si>
    <t>12.8 m ESE of Point 7</t>
  </si>
  <si>
    <t>LASCIN 20180820 203046</t>
  </si>
  <si>
    <t>4.83 m N of Point 5</t>
  </si>
  <si>
    <t>4.83m N of Point 5</t>
  </si>
  <si>
    <t>4.18 m NE of Point 5</t>
  </si>
  <si>
    <t>39.4812, -74.5489</t>
  </si>
  <si>
    <t xml:space="preserve">5.83 m WNW of Point 4 </t>
  </si>
  <si>
    <t>39.4815, -74.5494</t>
  </si>
  <si>
    <t>6.65 m NW of Point 1</t>
  </si>
  <si>
    <t>39.4816, -74.5488</t>
  </si>
  <si>
    <t>9.87 m NE of Point 2</t>
  </si>
  <si>
    <r>
      <t>b</t>
    </r>
    <r>
      <rPr>
        <sz val="12"/>
        <color theme="1"/>
        <rFont val="Calibri"/>
        <family val="2"/>
        <scheme val="minor"/>
      </rPr>
      <t>ig brown</t>
    </r>
  </si>
  <si>
    <t>NoID 20190720 230820</t>
  </si>
  <si>
    <t>NoID 20190720 232708</t>
  </si>
  <si>
    <t>NoId 20190724 210209</t>
  </si>
  <si>
    <t>NoID 20180716 211352</t>
  </si>
  <si>
    <t>NoID 20180716 213642</t>
  </si>
  <si>
    <t>NoID 20180716 213950</t>
  </si>
  <si>
    <t>NoID 20180718 220135</t>
  </si>
  <si>
    <t>NoID 20180719 221053</t>
  </si>
  <si>
    <t>NoID 20180821 201402</t>
  </si>
  <si>
    <t>NoID 20180821 201536</t>
  </si>
  <si>
    <t>NoID 20190724 222853</t>
  </si>
  <si>
    <t>NoID 20190724 225757</t>
  </si>
  <si>
    <t>NoID 2019072 002938</t>
  </si>
  <si>
    <t>NoID 20190725 003509</t>
  </si>
  <si>
    <t>NoID 20190726 214235</t>
  </si>
  <si>
    <t>NoID 20190727 224619</t>
  </si>
  <si>
    <t>NoID 20190728 205851</t>
  </si>
  <si>
    <t>NoID 20190728 212640</t>
  </si>
  <si>
    <t>NoID 20190728 212655</t>
  </si>
  <si>
    <t>NoID 20190728 213328</t>
  </si>
  <si>
    <t>NoID 20190728 220332</t>
  </si>
  <si>
    <t>NoID 20190821 202103</t>
  </si>
  <si>
    <t>39.4790, -74.5458</t>
  </si>
  <si>
    <t>NoID 20190823 195100</t>
  </si>
  <si>
    <t>NoID 20190827 202023</t>
  </si>
  <si>
    <t>NoID 20190827 202115</t>
  </si>
  <si>
    <t>NoID 20190827 202134</t>
  </si>
  <si>
    <t>NoID 20190827 202142</t>
  </si>
  <si>
    <t>3.65 m E (slightly N) of Point 10</t>
  </si>
  <si>
    <t>NoID 20190827 202453</t>
  </si>
  <si>
    <t>NoID 20190830 204934</t>
  </si>
  <si>
    <t>NoID 20190830 205016</t>
  </si>
  <si>
    <t xml:space="preserve">Hoary </t>
  </si>
  <si>
    <t xml:space="preserve">Silver-haired </t>
  </si>
  <si>
    <t>NoID 20180716 211124 (LASCIN)</t>
  </si>
  <si>
    <t>Big brown</t>
  </si>
  <si>
    <t>LASNOC 20180716 211234 (EPTFUS)</t>
  </si>
  <si>
    <t>eastern small-footed myotis</t>
  </si>
  <si>
    <t>Eastern small-footed myotis</t>
  </si>
  <si>
    <t>unknown</t>
  </si>
  <si>
    <t>NoID 20190728 222656</t>
  </si>
  <si>
    <t>n long-eared</t>
  </si>
  <si>
    <t>NoID 20190729 211551</t>
  </si>
  <si>
    <t>indiana</t>
  </si>
  <si>
    <t>total pulses</t>
  </si>
  <si>
    <t>time length (s)</t>
  </si>
  <si>
    <t>ratio</t>
  </si>
  <si>
    <t>percent certainty</t>
  </si>
  <si>
    <t>LASSEM 20190720 231729</t>
  </si>
  <si>
    <t>n long eared</t>
  </si>
  <si>
    <t>39.4812, -74.5496</t>
  </si>
  <si>
    <t>25.4 m WNW of Point 7</t>
  </si>
  <si>
    <t>39.4793,-74.5449</t>
  </si>
  <si>
    <t>8.49 m ESE of Point 7</t>
  </si>
  <si>
    <t>39.4777, -74.5451</t>
  </si>
  <si>
    <t>6.20 n S (slightly E) of Point 12 (canon)</t>
  </si>
  <si>
    <t>39.4849, -74.5575</t>
  </si>
  <si>
    <t>39.4854, -74.5576</t>
  </si>
  <si>
    <t xml:space="preserve">LASEGA </t>
  </si>
  <si>
    <t>LASEGA 20190820 221936</t>
  </si>
  <si>
    <t>MYOCC 20190820 222345</t>
  </si>
  <si>
    <t>LASEGA</t>
  </si>
  <si>
    <t>39.4858, -74.5562</t>
  </si>
  <si>
    <t>39.4858, -74.5560</t>
  </si>
  <si>
    <t>39.4855, -74.5559</t>
  </si>
  <si>
    <t>39.4850, -74.5567</t>
  </si>
  <si>
    <t>39.4853, -74.5581</t>
  </si>
  <si>
    <t>39.4852, -74.5582</t>
  </si>
  <si>
    <t xml:space="preserve"> Mensuration Ratios</t>
  </si>
  <si>
    <t>Mensuration Avg Heights</t>
  </si>
  <si>
    <t>UNOFF 20190725 002802</t>
  </si>
  <si>
    <t>5.22 m NE of Point 5</t>
  </si>
  <si>
    <t>5.10 meters ESE of Point 4</t>
  </si>
  <si>
    <t>39.4815,  -74.5493</t>
  </si>
  <si>
    <t>39.4814,-74.5488</t>
  </si>
  <si>
    <t>20.2 m ENE of Point 2</t>
  </si>
  <si>
    <t>39.47895, -74.5457</t>
  </si>
  <si>
    <t>51.3 m NW of Point 10 (legends)</t>
  </si>
  <si>
    <t>Total # of detections</t>
  </si>
  <si>
    <t xml:space="preserve"># identified so far </t>
  </si>
  <si>
    <t>FARM (July NIGHT 1)</t>
  </si>
  <si>
    <t>FARM (August NIGHT 2)</t>
  </si>
  <si>
    <t xml:space="preserve">July </t>
  </si>
  <si>
    <t>Section 4</t>
  </si>
  <si>
    <t>Section 6</t>
  </si>
  <si>
    <t>Section 5</t>
  </si>
  <si>
    <t>August (rain leave)</t>
  </si>
  <si>
    <t>August (makeup)</t>
  </si>
  <si>
    <t>ATLANTIC-CARE (Six points)</t>
  </si>
  <si>
    <t>ATLANTIC-CARE (Twelve points)</t>
  </si>
  <si>
    <t>LOCATION</t>
  </si>
  <si>
    <t>39.4848, -74.5575</t>
  </si>
  <si>
    <t>Poimt 10</t>
  </si>
  <si>
    <t>Intramural Yard</t>
  </si>
  <si>
    <t>LASNOC</t>
  </si>
  <si>
    <t>BIG BROWN</t>
  </si>
  <si>
    <t>MYOSEP</t>
  </si>
  <si>
    <t>northern-long eared</t>
  </si>
  <si>
    <t>LAZINT 20190716 211700</t>
  </si>
  <si>
    <t>LAZINT 20190719 215149</t>
  </si>
  <si>
    <t>LAZINT 20190720 212930</t>
  </si>
  <si>
    <t>LAZINT 20190720 221332</t>
  </si>
  <si>
    <t>LAZINT 20190720 225016</t>
  </si>
  <si>
    <t>LAZINT 20190720 231618</t>
  </si>
  <si>
    <t>LAZINT 20190724 215210</t>
  </si>
  <si>
    <t>LAZINT 20190724 221310</t>
  </si>
  <si>
    <t>LAZINT 20190724 221323</t>
  </si>
  <si>
    <t>LAZINT 20190724 221348</t>
  </si>
  <si>
    <t>LAZINT 20190724 221354</t>
  </si>
  <si>
    <t>LAZINT 20190724 221413</t>
  </si>
  <si>
    <t>LAZINT 20190724 221501</t>
  </si>
  <si>
    <t>LAZINT 20190724 223255</t>
  </si>
  <si>
    <t>LAZINT 20190724 223504</t>
  </si>
  <si>
    <t>LAZINT 20190724 232544</t>
  </si>
  <si>
    <t>LAZINT 20190724 232716</t>
  </si>
  <si>
    <t>LAZINT 20190725 000843</t>
  </si>
  <si>
    <t>LAZINT 20190725 000852</t>
  </si>
  <si>
    <t>LAZINT 20190726 205107</t>
  </si>
  <si>
    <t>LAZINT 20190726 205118</t>
  </si>
  <si>
    <t>LAZINT 20190726 205133</t>
  </si>
  <si>
    <t>LAZINT 20190726 205336</t>
  </si>
  <si>
    <t>LAZINT 20190726 205350</t>
  </si>
  <si>
    <t>LAZINT 20190726 205446</t>
  </si>
  <si>
    <t>LAZINT 20190726 205815</t>
  </si>
  <si>
    <t>LAZINT 20190726 211111</t>
  </si>
  <si>
    <t>LAZINT 20190726 212501</t>
  </si>
  <si>
    <t>LAZINT 20190726 212733</t>
  </si>
  <si>
    <t>LAZINT 20190726 212821</t>
  </si>
  <si>
    <t>LAZINT 20190726 213153</t>
  </si>
  <si>
    <t>LAZINT 20190726 213452</t>
  </si>
  <si>
    <t>LAZINT 20190726 213514</t>
  </si>
  <si>
    <t>LAZINT 20190726 214213</t>
  </si>
  <si>
    <t>LAZINT 20190726 221113</t>
  </si>
  <si>
    <t>LAZINT 20190726 221118</t>
  </si>
  <si>
    <t>LAZINT 20190726 221649</t>
  </si>
  <si>
    <t>LAZINT 20190726 221722</t>
  </si>
  <si>
    <t>LAZINT 20190726 222529</t>
  </si>
  <si>
    <t>LAZINT 20190726 225240</t>
  </si>
  <si>
    <t>LAZINT 20190726 230441</t>
  </si>
  <si>
    <t>LAZINT 20190726 230506</t>
  </si>
  <si>
    <t>LAZINT 20190726 230523</t>
  </si>
  <si>
    <t>LAZINT 20190726 230542</t>
  </si>
  <si>
    <t>LAZINT 20190726 230636</t>
  </si>
  <si>
    <t>LAZINT 20190726 230840</t>
  </si>
  <si>
    <t>LAZINT 20190726 231342</t>
  </si>
  <si>
    <t>LAZINT 20190726 231444</t>
  </si>
  <si>
    <t>LAZINT 20190726 231835</t>
  </si>
  <si>
    <t>LAZINT 20190726 232103</t>
  </si>
  <si>
    <t>LAZINT 20190726 232119</t>
  </si>
  <si>
    <t>LAZINT 20190726 232131</t>
  </si>
  <si>
    <t>LAZINT 20190726 232252</t>
  </si>
  <si>
    <t>LAZINT 20190726 232314</t>
  </si>
  <si>
    <t>LAZINT 20190726 232338</t>
  </si>
  <si>
    <t>LAZINT 20190727 204657</t>
  </si>
  <si>
    <t>LAZINT 20190727 213612</t>
  </si>
  <si>
    <t>LAZINT 20190727 213617</t>
  </si>
  <si>
    <t>LAZINT 20190727 213649</t>
  </si>
  <si>
    <t>LAZINT 20190727 213720</t>
  </si>
  <si>
    <t>LAZINT 20190727 213738</t>
  </si>
  <si>
    <t>LAZINT 20190727 213804</t>
  </si>
  <si>
    <t>LAZINT 20190727 213847</t>
  </si>
  <si>
    <t>LAZINT 20190727 213904</t>
  </si>
  <si>
    <t>LAZINT 20190727 213935</t>
  </si>
  <si>
    <t>LAZINT 20190727 213951</t>
  </si>
  <si>
    <t>LAZINT 20190727 214006</t>
  </si>
  <si>
    <t>LAZINT 20190727 214028</t>
  </si>
  <si>
    <t>LAZINT 20190727 214048</t>
  </si>
  <si>
    <t>LAZINT 20190727 214112</t>
  </si>
  <si>
    <t>LAZINT 20190727 214136</t>
  </si>
  <si>
    <t>LAZINT 20190727 214153</t>
  </si>
  <si>
    <t>LAZINT 20190727 222941</t>
  </si>
  <si>
    <t>LAZINT 20190728 204017</t>
  </si>
  <si>
    <t>LAZINT 20190728 205508</t>
  </si>
  <si>
    <t>LAZINT 20190728 205659</t>
  </si>
  <si>
    <t>LAZINT 20190728 205731</t>
  </si>
  <si>
    <t>LAZINT 20190728 205930</t>
  </si>
  <si>
    <t>LAZINT 20190728 210116</t>
  </si>
  <si>
    <t>LAZINT 20190728 210240</t>
  </si>
  <si>
    <t>LAZINT 20190728 212849</t>
  </si>
  <si>
    <t>LAZINT 20190728 213941</t>
  </si>
  <si>
    <t>LAZINT 20190728 213945</t>
  </si>
  <si>
    <t>LAZINT 20190728 214000</t>
  </si>
  <si>
    <t>LAZINT 20190728 214008</t>
  </si>
  <si>
    <t>LAZINT 20190728 214018</t>
  </si>
  <si>
    <t>LAZINT 20190728 214034</t>
  </si>
  <si>
    <t>LAZINT 20190728 214109</t>
  </si>
  <si>
    <t>LAZINT 20190728 214124</t>
  </si>
  <si>
    <t>LAZINT 20190728 214153</t>
  </si>
  <si>
    <t>LAZINT 20190728 214221</t>
  </si>
  <si>
    <t>LAZINT 20190728 214242</t>
  </si>
  <si>
    <t>LAZINT 20190728 214303</t>
  </si>
  <si>
    <t>LAZINT 20190728 214321</t>
  </si>
  <si>
    <t>LAZINT 20190728 214357</t>
  </si>
  <si>
    <t>LAZINT 20190728 214409</t>
  </si>
  <si>
    <t>LAZINT 20190728 215940</t>
  </si>
  <si>
    <t>LAZINT 20190728 220542</t>
  </si>
  <si>
    <t>LAZINT 20190728 223546</t>
  </si>
  <si>
    <t>LAZINT 20190728 223609</t>
  </si>
  <si>
    <t>LAZINT 20190729 204750</t>
  </si>
  <si>
    <t>LAZINT 20190729 204807</t>
  </si>
  <si>
    <t>LAZINT 20190729 205129</t>
  </si>
  <si>
    <t>LAZINT 20190729 205344</t>
  </si>
  <si>
    <t>LAZINT 20190729 210726</t>
  </si>
  <si>
    <t>LAZINT 20190729 210825</t>
  </si>
  <si>
    <t>LAZINT 20190729 213709</t>
  </si>
  <si>
    <t>LAZINT 20190729 233015</t>
  </si>
  <si>
    <t>LAZINT 20190729 235002</t>
  </si>
  <si>
    <t>LAZINT 20190729 235018</t>
  </si>
  <si>
    <t>LAZINT 20190818 205350</t>
  </si>
  <si>
    <t>LAZINT 20190818 215131</t>
  </si>
  <si>
    <t>LAZINT 20190818 231900</t>
  </si>
  <si>
    <t>LAZINT 20190818 232156</t>
  </si>
  <si>
    <t>LAZINT 20190818 232209</t>
  </si>
  <si>
    <t>LAZINT 20190818 232302</t>
  </si>
  <si>
    <t>LAZINT 20190820 221024</t>
  </si>
  <si>
    <t>LAZINT 20190820 221513</t>
  </si>
  <si>
    <t>LAZINT 20190824 213417</t>
  </si>
  <si>
    <t>LAZINT 20190824 220654</t>
  </si>
  <si>
    <t>LAZINT 20190824 221158</t>
  </si>
  <si>
    <t>LAZINT 20190824 221215</t>
  </si>
  <si>
    <t>LAZINT 20190824 221303</t>
  </si>
  <si>
    <t>LAZINT 20190826 195006</t>
  </si>
  <si>
    <t>LAZINT 20190826 195029</t>
  </si>
  <si>
    <t>LAZINT 20190826 195033</t>
  </si>
  <si>
    <t>LAZINT 20190826 195130</t>
  </si>
  <si>
    <t>LAZINT 20190826 195156</t>
  </si>
  <si>
    <t>LAZINT 20190826 201232</t>
  </si>
  <si>
    <t>LAZINT 20190827 195451</t>
  </si>
  <si>
    <t>LAZINT 20190827 202842</t>
  </si>
  <si>
    <t>LAZINT 20190830 204119</t>
  </si>
  <si>
    <t>LAZINT 20190830 204648</t>
  </si>
  <si>
    <t>LAZINT 20190830 204718</t>
  </si>
  <si>
    <t>LAZINT 20190830 204850</t>
  </si>
  <si>
    <t>LAZINT 20190830 211141</t>
  </si>
  <si>
    <t>LAZCIN 20190716 211840</t>
  </si>
  <si>
    <t>LAZCIN 20190719 221412</t>
  </si>
  <si>
    <t>LAZCIN 20190726 223800</t>
  </si>
  <si>
    <t>LAZCIN 20190726 223858</t>
  </si>
  <si>
    <t>LAZCIN 20190726 223907</t>
  </si>
  <si>
    <t>LAZCIN 20190726 224146</t>
  </si>
  <si>
    <t>LAZCIN 20190726 231115</t>
  </si>
  <si>
    <t>LAZCIN 20190727 233920</t>
  </si>
  <si>
    <t>LAZCIN 20190728 210420</t>
  </si>
  <si>
    <t>LAZCIN 20190824 201748</t>
  </si>
  <si>
    <t>LAZCIN 20190824 202327</t>
  </si>
  <si>
    <t>LAZCIN 20190824 202348</t>
  </si>
  <si>
    <t>LAZCIN 20190824 202812</t>
  </si>
  <si>
    <t>LAZCIN 20190824 202850</t>
  </si>
  <si>
    <t>LAZCIN 20190824 202906</t>
  </si>
  <si>
    <t>LAZCIN 20190824 203017</t>
  </si>
  <si>
    <t>LAZCIN 20190824 203033</t>
  </si>
  <si>
    <t>LAZCIN 20190824 203530</t>
  </si>
  <si>
    <t>LAZCIN 20190824 220112</t>
  </si>
  <si>
    <t>LAZCIN 20190824 220122</t>
  </si>
  <si>
    <t>LAZCIN 20190824 220139</t>
  </si>
  <si>
    <t>LAZCIN 20190824 220323</t>
  </si>
  <si>
    <t>LAZCIN 20190824 220409</t>
  </si>
  <si>
    <t>LAZCIN 20190824 220425</t>
  </si>
  <si>
    <t>LAZCIN 20190824 220437</t>
  </si>
  <si>
    <t>LAZCIN 20190824 221041</t>
  </si>
  <si>
    <t>LAZCIN 20190824 221058</t>
  </si>
  <si>
    <t>LAZCIN 20190827 200007</t>
  </si>
  <si>
    <t>LAZBOR 20190720 231436</t>
  </si>
  <si>
    <t>LAZBOR 20190720 231521</t>
  </si>
  <si>
    <t>LAZBOR 20190720 231609</t>
  </si>
  <si>
    <t>LAZBOR 20190720 231635</t>
  </si>
  <si>
    <t>LAZBOR 20190720 231904</t>
  </si>
  <si>
    <t>LAZBOR 20190720 231928</t>
  </si>
  <si>
    <t>LAZBOR 20190720 232214</t>
  </si>
  <si>
    <t>LAZBOR 20190720 232502</t>
  </si>
  <si>
    <t>LAZBOR 20190725 003103</t>
  </si>
  <si>
    <t>LAZBOR 20190727 212450</t>
  </si>
  <si>
    <t>LAZBOR 20190727 220222</t>
  </si>
  <si>
    <t>LAZBOR 20190728 204003</t>
  </si>
  <si>
    <t>LAZBOR 20190729 225045</t>
  </si>
  <si>
    <t>LAZBOR 20190820 211858</t>
  </si>
  <si>
    <t>LAZBOR 20190824 205322</t>
  </si>
  <si>
    <t>LAZBOR 20190826 230134</t>
  </si>
  <si>
    <t>LAZBOR 20190826 232514</t>
  </si>
  <si>
    <t>LAZBOR 20190830 195046</t>
  </si>
  <si>
    <t>LAZXAN 20190724 223750</t>
  </si>
  <si>
    <t>LAZXAN 20190724 225301</t>
  </si>
  <si>
    <t>LAZXAN 20190726 213939</t>
  </si>
  <si>
    <t>LAZXAN 20190726 224806</t>
  </si>
  <si>
    <t>LAZXAN 20190729 205555</t>
  </si>
  <si>
    <t>LAZXAN 20190820 222624</t>
  </si>
  <si>
    <t>LAZXAN 20190820 222709</t>
  </si>
  <si>
    <t>LAZXAN 20190820 222819</t>
  </si>
  <si>
    <t>LAZXAN 20190824 224341</t>
  </si>
  <si>
    <t>LAZSEM 20190719 215748</t>
  </si>
  <si>
    <t>LAZSEM 20190720 231405</t>
  </si>
  <si>
    <t>LAZSEM 20190720 231416</t>
  </si>
  <si>
    <t>LAZSEM 20190720 231710</t>
  </si>
  <si>
    <t>LAZSEM 20190720 231719</t>
  </si>
  <si>
    <t>LAZSEM 20190720 231745</t>
  </si>
  <si>
    <t>LAZSEM 20190720 231805</t>
  </si>
  <si>
    <t>LAZSEM 20190720 231817</t>
  </si>
  <si>
    <t>LAZSEM 20190720 231842</t>
  </si>
  <si>
    <t>LAZSEM 20190720 232033</t>
  </si>
  <si>
    <t>LAZSEM 20190720 232049</t>
  </si>
  <si>
    <t>LAZSEM 20190720 232239</t>
  </si>
  <si>
    <t>LAZSEM 20190720 232305</t>
  </si>
  <si>
    <t>LAZSEM 20190720 232324</t>
  </si>
  <si>
    <t>LAZSEM 20190720 232337</t>
  </si>
  <si>
    <t>LAZSEM 20190720 232624</t>
  </si>
  <si>
    <t>LAZSEM 20190720 232654</t>
  </si>
  <si>
    <t>LAZSEM 20190720 232809</t>
  </si>
  <si>
    <t>LAZSEM 20190726 213945</t>
  </si>
  <si>
    <t>LAZSEM 20190727 211640</t>
  </si>
  <si>
    <t>LAZSEM 20190727 232326</t>
  </si>
  <si>
    <t>LAZSEM 20190728 230959</t>
  </si>
  <si>
    <t>LAZSEM 20190729 203800</t>
  </si>
  <si>
    <t>LAZSEM 20190826 201150</t>
  </si>
  <si>
    <t>LAZSEM 20190828 205655</t>
  </si>
  <si>
    <t>LAZSEM 20190830 195010</t>
  </si>
  <si>
    <t>LAZSEM 20190830 195059</t>
  </si>
  <si>
    <t>LAZSEM 20190830 195136</t>
  </si>
  <si>
    <t>LAZEGA 20190724 212619</t>
  </si>
  <si>
    <t>LAZEGA 20190726 222110</t>
  </si>
  <si>
    <t>LAZEGA 20190727 214341</t>
  </si>
  <si>
    <t>LAZEGA 20190727 214421</t>
  </si>
  <si>
    <t>LAZEGA 20190727 214526</t>
  </si>
  <si>
    <t>LAZEGA 20190727 214605</t>
  </si>
  <si>
    <t>LAZEGA 20190728 205818</t>
  </si>
  <si>
    <t>LAZEGA 20190728 213213</t>
  </si>
  <si>
    <t>LAZEGA 20190728 213930</t>
  </si>
  <si>
    <t>LAZEGA 20190729 234925</t>
  </si>
  <si>
    <t>LAZEGA 20190818 230052</t>
  </si>
  <si>
    <t>LAZEGA 20190818 232125</t>
  </si>
  <si>
    <t>LAZEGA 20190820 220832</t>
  </si>
  <si>
    <t>LAZEGA 20190820 220849</t>
  </si>
  <si>
    <t>LAZEGA 20190820 220906</t>
  </si>
  <si>
    <t>LAZEGA 20190820 220913</t>
  </si>
  <si>
    <t>LAZEGA 20190820 220926</t>
  </si>
  <si>
    <t>LAZEGA 20190820 220942</t>
  </si>
  <si>
    <t>LAZEGA 20190820 221028</t>
  </si>
  <si>
    <t>LAZEGA 20190820 221044</t>
  </si>
  <si>
    <t>LAZEGA 20190820 221100</t>
  </si>
  <si>
    <t>LAZEGA 20190820 221117</t>
  </si>
  <si>
    <t>LAZEGA 20190820 221130</t>
  </si>
  <si>
    <t>LAZEGA 20190820 221146</t>
  </si>
  <si>
    <t>LAZEGA 20190820 221202</t>
  </si>
  <si>
    <t>LAZEGA 20190820 221235</t>
  </si>
  <si>
    <t>LAZEGA 20190820 221251</t>
  </si>
  <si>
    <t>LAZEGA 20190820 221307</t>
  </si>
  <si>
    <t>LAZEGA 20190820 221323</t>
  </si>
  <si>
    <t>LAZEGA 20190820 221338</t>
  </si>
  <si>
    <t>LAZEGA 20190820 221444</t>
  </si>
  <si>
    <t>LAZEGA 20190820 221658</t>
  </si>
  <si>
    <t>LAZEGA 20190820 221708</t>
  </si>
  <si>
    <t>LAZEGA 20190820 221719</t>
  </si>
  <si>
    <t>LAZEGA 20190820 221731</t>
  </si>
  <si>
    <t>LAZEGA 20190820 221741</t>
  </si>
  <si>
    <t>LAZEGA 20190820 221754</t>
  </si>
  <si>
    <t>LAZEGA 20190820 221807</t>
  </si>
  <si>
    <t>LAZEGA 20190820 221819</t>
  </si>
  <si>
    <t>LAZEGA 20190820 221833</t>
  </si>
  <si>
    <t>LAZEGA 20190820 222437</t>
  </si>
  <si>
    <t>LAZEGA 20190820 222446</t>
  </si>
  <si>
    <t>LAZEGA 20190820 222514</t>
  </si>
  <si>
    <t>LAZEGA 20190820 222525</t>
  </si>
  <si>
    <t>LAZEGA 20190820 222543</t>
  </si>
  <si>
    <t>LAZEGA 20190820 222602</t>
  </si>
  <si>
    <t>LAZEGA 20190820 222611</t>
  </si>
  <si>
    <t>LAZEGA 20190820 222633</t>
  </si>
  <si>
    <t>LAZEGA 20190820 222653</t>
  </si>
  <si>
    <t>LAZEGA 20190820 222721</t>
  </si>
  <si>
    <t>LAZEGA 20190820 222733</t>
  </si>
  <si>
    <t>LAZEGA 20190820 222746</t>
  </si>
  <si>
    <t>LAZEGA 20190820 222800</t>
  </si>
  <si>
    <t>LAZEGA 20190820 222832</t>
  </si>
  <si>
    <t>LAZEGA 20190820 222846</t>
  </si>
  <si>
    <t>LAZEGA 20190820 222854</t>
  </si>
  <si>
    <t>LAZEGA 20190823 235008</t>
  </si>
  <si>
    <t>LAZEGA 20190826 201252</t>
  </si>
  <si>
    <t>LAZEGA 20190828 224505</t>
  </si>
  <si>
    <t>LAZEGA 20190830 204702</t>
  </si>
  <si>
    <t>LAZEGA 20190830 204733</t>
  </si>
  <si>
    <t>LAZEGA 20190830 204745</t>
  </si>
  <si>
    <t>LAZEGA 20190830 204829</t>
  </si>
  <si>
    <t>LAZEGA 20190830 204903</t>
  </si>
  <si>
    <t>LAZEGA 20190830 204914</t>
  </si>
  <si>
    <t>LAZEGA 20190830 205024</t>
  </si>
  <si>
    <t>LAZBLO 20190820 202350</t>
  </si>
  <si>
    <t>LAZBLO 20190824 210647</t>
  </si>
  <si>
    <t>LAZBLO 20190826 224745</t>
  </si>
  <si>
    <t>LAZBLO 20190826 232651</t>
  </si>
  <si>
    <t>LAZBLO 20190827 202436</t>
  </si>
  <si>
    <t>LAZBLO 20190830 201036</t>
  </si>
  <si>
    <t>Pulse Confirmation raw</t>
  </si>
  <si>
    <t>Pulse confirmation weighted</t>
  </si>
  <si>
    <t>EPTFUS</t>
  </si>
  <si>
    <t>MYOLUC</t>
  </si>
  <si>
    <t>LAZBOR</t>
  </si>
  <si>
    <t>LAZCIN</t>
  </si>
  <si>
    <t>point 3</t>
  </si>
  <si>
    <t>intensity</t>
  </si>
  <si>
    <t>pulse confirmation</t>
  </si>
  <si>
    <t>point 2</t>
  </si>
  <si>
    <t>point 4</t>
  </si>
  <si>
    <t>39%</t>
  </si>
  <si>
    <t>point 10</t>
  </si>
  <si>
    <t>point 8</t>
  </si>
  <si>
    <t>TBD 1</t>
  </si>
  <si>
    <t>100%</t>
  </si>
  <si>
    <t>pulse confirmation (out of 18)</t>
  </si>
  <si>
    <t>TBD 3</t>
  </si>
  <si>
    <t>point 6</t>
  </si>
  <si>
    <t>point 5</t>
  </si>
  <si>
    <t>pulse confirmation (out of 5), out of 6)</t>
  </si>
  <si>
    <t>pulse confirmation (out of 14)</t>
  </si>
  <si>
    <t>pulse confirmation (out of 20;26)</t>
  </si>
  <si>
    <t>point 9</t>
  </si>
  <si>
    <t>pulse confirmation (out of 26)</t>
  </si>
  <si>
    <t>TBD (1)</t>
  </si>
  <si>
    <t>EPTFUS (4)</t>
  </si>
  <si>
    <t xml:space="preserve">Relationships </t>
  </si>
  <si>
    <t>by species</t>
  </si>
  <si>
    <t>by time</t>
  </si>
  <si>
    <t>by call type</t>
  </si>
  <si>
    <t>by location</t>
  </si>
  <si>
    <t>point</t>
  </si>
  <si>
    <t>site</t>
  </si>
  <si>
    <t>spatial</t>
  </si>
  <si>
    <t>temporal</t>
  </si>
  <si>
    <t>by date</t>
  </si>
  <si>
    <t>by habitat</t>
  </si>
  <si>
    <t>Phase I hypotheses</t>
  </si>
  <si>
    <t>Primary</t>
  </si>
  <si>
    <t>edges &gt; open</t>
  </si>
  <si>
    <t>Prognosis</t>
  </si>
  <si>
    <t>Secondary</t>
  </si>
  <si>
    <t xml:space="preserve">evenly distributed abundance in edges </t>
  </si>
  <si>
    <t>Meteorological</t>
  </si>
  <si>
    <t>affirmed</t>
  </si>
  <si>
    <t>Wind direction</t>
  </si>
  <si>
    <t>[bats like flying with the wind]</t>
  </si>
  <si>
    <t>Windspeed (onsite and local)</t>
  </si>
  <si>
    <t>&gt;winds, &lt; bats (neg correl)</t>
  </si>
  <si>
    <t>(+)  stat sig</t>
  </si>
  <si>
    <r>
      <t xml:space="preserve">disproved, </t>
    </r>
    <r>
      <rPr>
        <b/>
        <sz val="12"/>
        <color theme="1"/>
        <rFont val="Calibri (Body)"/>
      </rPr>
      <t>no stat sig</t>
    </r>
    <r>
      <rPr>
        <sz val="12"/>
        <color theme="1"/>
        <rFont val="Calibri (Body)"/>
      </rPr>
      <t xml:space="preserve"> between points</t>
    </r>
  </si>
  <si>
    <t>(-) stat sig</t>
  </si>
  <si>
    <t>local (KACY)</t>
  </si>
  <si>
    <t>onsite</t>
  </si>
  <si>
    <t>Prognoses</t>
  </si>
  <si>
    <t>Hypothesis</t>
  </si>
  <si>
    <t>&gt;pressure, &gt; bats</t>
  </si>
  <si>
    <t>&gt;amb temp, &gt; bats</t>
  </si>
  <si>
    <t xml:space="preserve">disproved, </t>
  </si>
  <si>
    <t>(-)neg corr</t>
  </si>
  <si>
    <t>stat sig</t>
  </si>
  <si>
    <t>no stat sig</t>
  </si>
  <si>
    <r>
      <t xml:space="preserve">proven, but with </t>
    </r>
    <r>
      <rPr>
        <b/>
        <sz val="12"/>
        <color theme="1"/>
        <rFont val="Calibri (Body)"/>
      </rPr>
      <t>no stat significance</t>
    </r>
  </si>
  <si>
    <t>both measures affirmed</t>
  </si>
  <si>
    <t>d.f.=10</t>
  </si>
  <si>
    <t>P=.512</t>
  </si>
  <si>
    <t>"χ2 "=5.115</t>
  </si>
  <si>
    <r>
      <t xml:space="preserve">(-) </t>
    </r>
    <r>
      <rPr>
        <sz val="12"/>
        <color rgb="FF00FA00"/>
        <rFont val="Calibri (Body)"/>
      </rPr>
      <t>stat sig</t>
    </r>
  </si>
  <si>
    <t>Phase II hypotheses</t>
  </si>
  <si>
    <t>edges &gt; open, but with stat sig*</t>
  </si>
  <si>
    <t>*b/c of larger area sizes</t>
  </si>
  <si>
    <t>variation between points dependent on:</t>
  </si>
  <si>
    <t>site size parameters</t>
  </si>
  <si>
    <t>size of habitat corridors</t>
  </si>
  <si>
    <t>Windspeed (local and onsite)</t>
  </si>
  <si>
    <t>in general, &gt;winds, &lt; bats (neg correl)</t>
  </si>
  <si>
    <t xml:space="preserve">more ambiguous, dependent on: </t>
  </si>
  <si>
    <t>positioning of windmeter</t>
  </si>
  <si>
    <t xml:space="preserve"> landscape </t>
  </si>
  <si>
    <r>
      <rPr>
        <i/>
        <sz val="12"/>
        <color rgb="FF000000"/>
        <rFont val="American Typewriter"/>
        <family val="1"/>
      </rPr>
      <t>same:</t>
    </r>
    <r>
      <rPr>
        <sz val="12"/>
        <color rgb="FF000000"/>
        <rFont val="American Typewriter"/>
        <family val="1"/>
      </rPr>
      <t xml:space="preserve"> &gt;pressure, &gt; bats</t>
    </r>
  </si>
  <si>
    <t xml:space="preserve"> &gt; bats, &lt; amb temp</t>
  </si>
  <si>
    <t xml:space="preserve">Caveat: dependent on </t>
  </si>
  <si>
    <t xml:space="preserve"> recent meteorology </t>
  </si>
  <si>
    <t>interaction with</t>
  </si>
  <si>
    <t>relative humidity</t>
  </si>
  <si>
    <t xml:space="preserve">** </t>
  </si>
  <si>
    <t>pulse confirmation (out of 37)</t>
  </si>
  <si>
    <t>Area</t>
  </si>
  <si>
    <t>Lucknar</t>
  </si>
  <si>
    <t>Perimeter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</si>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</sst>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F400]h:mm:ss\ AM/PM"/>
    <numFmt numFmtId="166" formatCode="0.0%"/>
    <numFmt numFmtId="167" formatCode="#,##0.0"/>
  </numFmts>
  <fonts count="75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 (Body)_x0000_"/>
    </font>
    <font>
      <b/>
      <sz val="14"/>
      <color theme="1"/>
      <name val="Calibri (Body)_x0000_"/>
    </font>
    <font>
      <b/>
      <sz val="12"/>
      <color theme="1"/>
      <name val="Calibri"/>
      <family val="2"/>
      <scheme val="minor"/>
    </font>
    <font>
      <sz val="14"/>
      <color theme="1"/>
      <name val="Calibri (Body)_x0000_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theme="1"/>
      <name val="Calibri (Body)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 (Body)"/>
    </font>
    <font>
      <sz val="12"/>
      <color theme="1"/>
      <name val="Calibri (Body)"/>
    </font>
    <font>
      <sz val="12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D883FF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9" tint="0.39997558519241921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b/>
      <sz val="12"/>
      <color theme="9" tint="0.7999816888943144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rgb="FFC00000"/>
      <name val="Calibri"/>
      <family val="2"/>
      <scheme val="minor"/>
    </font>
    <font>
      <sz val="12"/>
      <color rgb="FFD883FF"/>
      <name val="Calibri"/>
      <family val="2"/>
      <scheme val="minor"/>
    </font>
    <font>
      <sz val="12"/>
      <color rgb="FF00B0F0"/>
      <name val="Calibri"/>
      <family val="2"/>
      <scheme val="minor"/>
    </font>
    <font>
      <i/>
      <sz val="12"/>
      <color rgb="FFD883FF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FFB9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92D050"/>
      <name val="Calibri (Body)"/>
    </font>
    <font>
      <b/>
      <sz val="12"/>
      <color rgb="FFFF0000"/>
      <name val="Calibri"/>
      <family val="2"/>
      <scheme val="minor"/>
    </font>
    <font>
      <u/>
      <sz val="12"/>
      <color rgb="FFFFB9FF"/>
      <name val="Calibri"/>
      <family val="2"/>
      <scheme val="minor"/>
    </font>
    <font>
      <b/>
      <sz val="12"/>
      <color theme="1"/>
      <name val="Calibri (Body)"/>
    </font>
    <font>
      <sz val="12"/>
      <color rgb="FF00FA00"/>
      <name val="Calibri"/>
      <family val="2"/>
      <scheme val="minor"/>
    </font>
    <font>
      <b/>
      <sz val="12"/>
      <color rgb="FF00FA00"/>
      <name val="Calibri"/>
      <family val="2"/>
      <scheme val="minor"/>
    </font>
    <font>
      <u/>
      <sz val="10"/>
      <color theme="1"/>
      <name val="Courier New"/>
      <family val="1"/>
    </font>
    <font>
      <b/>
      <i/>
      <u/>
      <sz val="14"/>
      <color theme="1"/>
      <name val="Calibri"/>
      <family val="2"/>
      <scheme val="minor"/>
    </font>
    <font>
      <sz val="12"/>
      <color rgb="FF00FA00"/>
      <name val="Calibri (Body)"/>
    </font>
    <font>
      <sz val="12"/>
      <color theme="1"/>
      <name val="American Typewriter"/>
      <family val="1"/>
    </font>
    <font>
      <b/>
      <i/>
      <u/>
      <sz val="12"/>
      <color rgb="FF000000"/>
      <name val="Calibri"/>
      <family val="2"/>
      <scheme val="minor"/>
    </font>
    <font>
      <b/>
      <i/>
      <u/>
      <sz val="14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2"/>
      <color rgb="FF000000"/>
      <name val="American Typewriter"/>
      <family val="1"/>
    </font>
    <font>
      <u/>
      <sz val="10"/>
      <color rgb="FF000000"/>
      <name val="Courier New"/>
      <family val="1"/>
    </font>
    <font>
      <sz val="8"/>
      <color rgb="FF000000"/>
      <name val="Courier New"/>
      <family val="1"/>
    </font>
    <font>
      <sz val="10"/>
      <color theme="1"/>
      <name val="Courier New"/>
      <family val="1"/>
    </font>
    <font>
      <sz val="8"/>
      <color theme="1"/>
      <name val="Courier New"/>
      <family val="1"/>
    </font>
    <font>
      <sz val="12"/>
      <color rgb="FF000000"/>
      <name val="Courier New"/>
      <family val="1"/>
    </font>
    <font>
      <i/>
      <sz val="12"/>
      <color rgb="FF000000"/>
      <name val="American Typewriter"/>
      <family val="1"/>
    </font>
    <font>
      <sz val="10"/>
      <color rgb="FF000000"/>
      <name val="Courier New"/>
      <family val="1"/>
    </font>
    <font>
      <sz val="12"/>
      <color theme="7"/>
      <name val="Calibri"/>
      <family val="2"/>
      <scheme val="minor"/>
    </font>
    <font>
      <sz val="12"/>
      <color theme="7" tint="0.59999389629810485"/>
      <name val="Calibri"/>
      <family val="2"/>
      <scheme val="minor"/>
    </font>
    <font>
      <b/>
      <sz val="12"/>
      <color theme="6" tint="0.59999389629810485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883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gray0625">
        <bgColor rgb="FF92D050"/>
      </patternFill>
    </fill>
    <fill>
      <patternFill patternType="lightGray">
        <bgColor rgb="FF00B050"/>
      </patternFill>
    </fill>
    <fill>
      <patternFill patternType="lightHorizontal">
        <bgColor rgb="FF92D050"/>
      </patternFill>
    </fill>
    <fill>
      <patternFill patternType="solid">
        <fgColor rgb="FF00B050"/>
        <bgColor theme="9" tint="-0.499984740745262"/>
      </patternFill>
    </fill>
    <fill>
      <patternFill patternType="solid">
        <fgColor theme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CF2A3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B9FF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/>
      <top style="mediumDashDot">
        <color indexed="64"/>
      </top>
      <bottom/>
      <diagonal/>
    </border>
    <border>
      <left style="medium">
        <color rgb="FFD883FF"/>
      </left>
      <right style="medium">
        <color rgb="FFD883FF"/>
      </right>
      <top style="medium">
        <color rgb="FFD883FF"/>
      </top>
      <bottom style="medium">
        <color rgb="FFD883FF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/>
      <right style="dashed">
        <color theme="1"/>
      </right>
      <top/>
      <bottom/>
      <diagonal/>
    </border>
    <border>
      <left style="dashed">
        <color theme="1"/>
      </left>
      <right style="dashed">
        <color theme="1"/>
      </right>
      <top/>
      <bottom/>
      <diagonal/>
    </border>
    <border>
      <left/>
      <right style="dashed">
        <color theme="1"/>
      </right>
      <top style="dashed">
        <color theme="1"/>
      </top>
      <bottom style="dashed">
        <color theme="1"/>
      </bottom>
      <diagonal/>
    </border>
    <border>
      <left/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mediumDashed">
        <color theme="1"/>
      </bottom>
      <diagonal/>
    </border>
    <border>
      <left/>
      <right/>
      <top style="mediumDashed">
        <color theme="1"/>
      </top>
      <bottom/>
      <diagonal/>
    </border>
    <border>
      <left/>
      <right/>
      <top/>
      <bottom style="mediumDashed">
        <color rgb="FFD883FF"/>
      </bottom>
      <diagonal/>
    </border>
    <border>
      <left/>
      <right style="mediumDashed">
        <color rgb="FFD883FF"/>
      </right>
      <top style="mediumDashed">
        <color rgb="FFD883FF"/>
      </top>
      <bottom style="mediumDashed">
        <color rgb="FFD883FF"/>
      </bottom>
      <diagonal/>
    </border>
    <border>
      <left/>
      <right/>
      <top/>
      <bottom style="mediumDashed">
        <color theme="7"/>
      </bottom>
      <diagonal/>
    </border>
    <border>
      <left/>
      <right style="mediumDashed">
        <color theme="7"/>
      </right>
      <top/>
      <bottom/>
      <diagonal/>
    </border>
    <border>
      <left/>
      <right style="mediumDashed">
        <color theme="7"/>
      </right>
      <top style="mediumDashed">
        <color theme="7"/>
      </top>
      <bottom style="mediumDashed">
        <color theme="7"/>
      </bottom>
      <diagonal/>
    </border>
    <border>
      <left style="mediumDashed">
        <color theme="7"/>
      </left>
      <right style="mediumDashed">
        <color theme="7"/>
      </right>
      <top/>
      <bottom style="mediumDashed">
        <color theme="7"/>
      </bottom>
      <diagonal/>
    </border>
    <border>
      <left style="mediumDashed">
        <color theme="7"/>
      </left>
      <right style="mediumDashed">
        <color theme="7"/>
      </right>
      <top style="mediumDashed">
        <color theme="7"/>
      </top>
      <bottom style="mediumDashed">
        <color theme="7"/>
      </bottom>
      <diagonal/>
    </border>
    <border>
      <left style="mediumDashed">
        <color rgb="FFD883FF"/>
      </left>
      <right/>
      <top style="mediumDashed">
        <color rgb="FFD883FF"/>
      </top>
      <bottom style="mediumDashed">
        <color rgb="FFD883FF"/>
      </bottom>
      <diagonal/>
    </border>
    <border>
      <left/>
      <right/>
      <top style="mediumDashed">
        <color rgb="FFD883FF"/>
      </top>
      <bottom style="mediumDashed">
        <color rgb="FFD883FF"/>
      </bottom>
      <diagonal/>
    </border>
    <border>
      <left style="dashed">
        <color theme="1"/>
      </left>
      <right/>
      <top style="dashed">
        <color theme="1"/>
      </top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/>
      <diagonal/>
    </border>
    <border>
      <left style="dashed">
        <color theme="1"/>
      </left>
      <right style="dashed">
        <color theme="1"/>
      </right>
      <top/>
      <bottom style="dashed">
        <color theme="1"/>
      </bottom>
      <diagonal/>
    </border>
    <border>
      <left style="mediumDashed">
        <color rgb="FFD883FF"/>
      </left>
      <right style="dashed">
        <color theme="1"/>
      </right>
      <top style="mediumDashed">
        <color rgb="FFD883FF"/>
      </top>
      <bottom style="mediumDashed">
        <color rgb="FFD883FF"/>
      </bottom>
      <diagonal/>
    </border>
    <border>
      <left style="dashed">
        <color theme="1"/>
      </left>
      <right style="dashed">
        <color theme="1"/>
      </right>
      <top style="mediumDashed">
        <color rgb="FFD883FF"/>
      </top>
      <bottom style="mediumDashed">
        <color rgb="FFD883FF"/>
      </bottom>
      <diagonal/>
    </border>
    <border>
      <left style="dashed">
        <color theme="1"/>
      </left>
      <right style="mediumDashed">
        <color rgb="FFD883FF"/>
      </right>
      <top style="mediumDashed">
        <color rgb="FFD883FF"/>
      </top>
      <bottom style="mediumDashed">
        <color rgb="FFD883FF"/>
      </bottom>
      <diagonal/>
    </border>
    <border>
      <left style="mediumDashed">
        <color rgb="FF7030A0"/>
      </left>
      <right/>
      <top style="mediumDashed">
        <color rgb="FF7030A0"/>
      </top>
      <bottom style="mediumDashed">
        <color rgb="FF7030A0"/>
      </bottom>
      <diagonal/>
    </border>
    <border>
      <left/>
      <right/>
      <top style="mediumDashed">
        <color rgb="FF7030A0"/>
      </top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 style="mediumDashed">
        <color rgb="FF7030A0"/>
      </bottom>
      <diagonal/>
    </border>
    <border>
      <left style="mediumDashed">
        <color theme="7"/>
      </left>
      <right/>
      <top style="mediumDashed">
        <color theme="7"/>
      </top>
      <bottom style="mediumDashed">
        <color theme="7"/>
      </bottom>
      <diagonal/>
    </border>
    <border>
      <left/>
      <right/>
      <top style="mediumDashed">
        <color theme="7"/>
      </top>
      <bottom style="mediumDashed">
        <color theme="7"/>
      </bottom>
      <diagonal/>
    </border>
    <border>
      <left/>
      <right/>
      <top style="mediumDashed">
        <color indexed="64"/>
      </top>
      <bottom/>
      <diagonal/>
    </border>
    <border>
      <left/>
      <right/>
      <top/>
      <bottom style="thick">
        <color theme="1"/>
      </bottom>
      <diagonal/>
    </border>
    <border>
      <left/>
      <right style="dashDot">
        <color rgb="FF00B050"/>
      </right>
      <top/>
      <bottom/>
      <diagonal/>
    </border>
    <border>
      <left/>
      <right/>
      <top/>
      <bottom style="thick">
        <color rgb="FFD883FF"/>
      </bottom>
      <diagonal/>
    </border>
    <border>
      <left/>
      <right style="thick">
        <color rgb="FFD883FF"/>
      </right>
      <top/>
      <bottom/>
      <diagonal/>
    </border>
    <border>
      <left/>
      <right style="thick">
        <color rgb="FFD883FF"/>
      </right>
      <top/>
      <bottom style="thick">
        <color rgb="FFD883FF"/>
      </bottom>
      <diagonal/>
    </border>
    <border>
      <left style="thick">
        <color rgb="FFD883FF"/>
      </left>
      <right style="thick">
        <color rgb="FFD883FF"/>
      </right>
      <top style="thick">
        <color rgb="FFD883FF"/>
      </top>
      <bottom style="thick">
        <color rgb="FFD883FF"/>
      </bottom>
      <diagonal/>
    </border>
    <border>
      <left/>
      <right style="thick">
        <color rgb="FFD883FF"/>
      </right>
      <top style="thick">
        <color rgb="FFD883FF"/>
      </top>
      <bottom style="thick">
        <color rgb="FFD883FF"/>
      </bottom>
      <diagonal/>
    </border>
    <border>
      <left/>
      <right/>
      <top/>
      <bottom style="thick">
        <color theme="9" tint="0.39997558519241921"/>
      </bottom>
      <diagonal/>
    </border>
    <border>
      <left/>
      <right style="thick">
        <color theme="9" tint="0.39997558519241921"/>
      </right>
      <top/>
      <bottom/>
      <diagonal/>
    </border>
    <border>
      <left/>
      <right style="thick">
        <color theme="9" tint="0.39997558519241921"/>
      </right>
      <top/>
      <bottom style="thick">
        <color theme="9" tint="0.39997558519241921"/>
      </bottom>
      <diagonal/>
    </border>
    <border>
      <left/>
      <right style="thick">
        <color theme="9" tint="0.39997558519241921"/>
      </right>
      <top style="thick">
        <color theme="9" tint="0.39997558519241921"/>
      </top>
      <bottom style="thick">
        <color theme="9" tint="0.39997558519241921"/>
      </bottom>
      <diagonal/>
    </border>
    <border>
      <left/>
      <right/>
      <top style="thick">
        <color theme="1"/>
      </top>
      <bottom style="mediumDashed">
        <color theme="1"/>
      </bottom>
      <diagonal/>
    </border>
    <border>
      <left/>
      <right style="dashDot">
        <color theme="1"/>
      </right>
      <top/>
      <bottom style="mediumDashed">
        <color theme="1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mediumDashed">
        <color theme="1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theme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thick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Dashed">
        <color theme="1"/>
      </top>
      <bottom style="mediumDashed">
        <color theme="1"/>
      </bottom>
      <diagonal/>
    </border>
    <border>
      <left/>
      <right/>
      <top style="mediumDashed">
        <color theme="1"/>
      </top>
      <bottom style="thick">
        <color indexed="64"/>
      </bottom>
      <diagonal/>
    </border>
    <border>
      <left/>
      <right style="dashed">
        <color theme="1"/>
      </right>
      <top style="dashed">
        <color theme="1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theme="1"/>
      </top>
      <bottom style="mediumDashed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/>
      <right style="thick">
        <color rgb="FF7030A0"/>
      </right>
      <top/>
      <bottom/>
      <diagonal/>
    </border>
    <border>
      <left/>
      <right style="thick">
        <color rgb="FF7030A0"/>
      </right>
      <top style="medium">
        <color rgb="FF7030A0"/>
      </top>
      <bottom style="thick">
        <color rgb="FF7030A0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 style="mediumDashed">
        <color indexed="64"/>
      </top>
      <bottom style="thick">
        <color theme="1"/>
      </bottom>
      <diagonal/>
    </border>
    <border>
      <left/>
      <right/>
      <top style="mediumDashed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/>
      <bottom style="mediumDashed">
        <color rgb="FF7030A0"/>
      </bottom>
      <diagonal/>
    </border>
    <border>
      <left/>
      <right style="mediumDashed">
        <color rgb="FF7030A0"/>
      </right>
      <top/>
      <bottom/>
      <diagonal/>
    </border>
    <border>
      <left style="dashed">
        <color theme="1"/>
      </left>
      <right style="mediumDashed">
        <color rgb="FF7030A0"/>
      </right>
      <top style="dashed">
        <color theme="1"/>
      </top>
      <bottom style="dashed">
        <color theme="1"/>
      </bottom>
      <diagonal/>
    </border>
    <border>
      <left style="mediumDashed">
        <color rgb="FF7030A0"/>
      </left>
      <right style="mediumDashed">
        <color rgb="FF7030A0"/>
      </right>
      <top/>
      <bottom style="mediumDashed">
        <color rgb="FF7030A0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 style="mediumDashed">
        <color rgb="FF7030A0"/>
      </left>
      <right style="mediumDashed">
        <color rgb="FF7030A0"/>
      </right>
      <top style="mediumDashed">
        <color rgb="FF7030A0"/>
      </top>
      <bottom style="mediumDashed">
        <color rgb="FF7030A0"/>
      </bottom>
      <diagonal/>
    </border>
    <border>
      <left/>
      <right/>
      <top style="mediumDashed">
        <color theme="1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theme="7"/>
      </right>
      <top/>
      <bottom style="mediumDashed">
        <color theme="7"/>
      </bottom>
      <diagonal/>
    </border>
    <border>
      <left/>
      <right/>
      <top style="mediumDashed">
        <color theme="7"/>
      </top>
      <bottom/>
      <diagonal/>
    </border>
    <border>
      <left style="dashed">
        <color theme="1"/>
      </left>
      <right/>
      <top/>
      <bottom style="mediumDashed">
        <color theme="7"/>
      </bottom>
      <diagonal/>
    </border>
    <border>
      <left style="mediumDashed">
        <color rgb="FFD883FF"/>
      </left>
      <right/>
      <top/>
      <bottom style="mediumDashed">
        <color rgb="FFD883FF"/>
      </bottom>
      <diagonal/>
    </border>
    <border>
      <left style="mediumDashed">
        <color rgb="FFD883FF"/>
      </left>
      <right style="mediumDashed">
        <color rgb="FFD883FF"/>
      </right>
      <top/>
      <bottom/>
      <diagonal/>
    </border>
    <border>
      <left/>
      <right style="dashed">
        <color theme="1"/>
      </right>
      <top/>
      <bottom style="mediumDashed">
        <color rgb="FFD883FF"/>
      </bottom>
      <diagonal/>
    </border>
    <border>
      <left style="mediumDashed">
        <color theme="7"/>
      </left>
      <right style="mediumDashed">
        <color theme="7"/>
      </right>
      <top style="mediumDashed">
        <color theme="7"/>
      </top>
      <bottom/>
      <diagonal/>
    </border>
    <border>
      <left/>
      <right style="mediumDashed">
        <color theme="7"/>
      </right>
      <top style="mediumDashed">
        <color rgb="FFD883FF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/>
      <top/>
      <bottom style="thick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mediumDashed">
        <color rgb="FF7030A0"/>
      </left>
      <right style="mediumDashed">
        <color rgb="FF7030A0"/>
      </right>
      <top/>
      <bottom/>
      <diagonal/>
    </border>
    <border>
      <left style="mediumDashed">
        <color rgb="FF7030A0"/>
      </left>
      <right style="mediumDashed">
        <color theme="7"/>
      </right>
      <top/>
      <bottom/>
      <diagonal/>
    </border>
    <border>
      <left style="mediumDashed">
        <color rgb="FF7030A0"/>
      </left>
      <right style="mediumDashed">
        <color theme="7"/>
      </right>
      <top style="mediumDashed">
        <color rgb="FF7030A0"/>
      </top>
      <bottom style="mediumDashed">
        <color rgb="FF7030A0"/>
      </bottom>
      <diagonal/>
    </border>
    <border>
      <left/>
      <right style="mediumDashed">
        <color rgb="FFD883FF"/>
      </right>
      <top/>
      <bottom/>
      <diagonal/>
    </border>
    <border>
      <left/>
      <right style="mediumDashed">
        <color rgb="FFD883FF"/>
      </right>
      <top/>
      <bottom style="mediumDashed">
        <color theme="7"/>
      </bottom>
      <diagonal/>
    </border>
    <border>
      <left style="mediumDashed">
        <color rgb="FFD883FF"/>
      </left>
      <right style="mediumDashed">
        <color rgb="FFD883FF"/>
      </right>
      <top/>
      <bottom style="mediumDashed">
        <color theme="7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Dashed">
        <color indexed="64"/>
      </top>
      <bottom style="mediumDashed">
        <color theme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Dashed">
        <color indexed="64"/>
      </left>
      <right/>
      <top/>
      <bottom style="thick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D883FF"/>
      </left>
      <right style="medium">
        <color rgb="FFD883FF"/>
      </right>
      <top/>
      <bottom style="medium">
        <color rgb="FFD883FF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medium">
        <color rgb="FFD883FF"/>
      </left>
      <right style="medium">
        <color rgb="FFD883FF"/>
      </right>
      <top/>
      <bottom/>
      <diagonal/>
    </border>
    <border>
      <left style="thick">
        <color theme="9" tint="-0.499984740745262"/>
      </left>
      <right style="thick">
        <color theme="9" tint="-0.499984740745262"/>
      </right>
      <top/>
      <bottom/>
      <diagonal/>
    </border>
    <border>
      <left style="thick">
        <color theme="9" tint="-0.499984740745262"/>
      </left>
      <right style="thick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ck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/>
      <right/>
      <top style="mediumDashed">
        <color indexed="64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D883FF"/>
      </left>
      <right style="medium">
        <color rgb="FFD883FF"/>
      </right>
      <top style="medium">
        <color rgb="FFD883FF"/>
      </top>
      <bottom/>
      <diagonal/>
    </border>
    <border>
      <left style="thick">
        <color rgb="FFD883FF"/>
      </left>
      <right style="thick">
        <color rgb="FFD883FF"/>
      </right>
      <top style="thick">
        <color rgb="FFD883FF"/>
      </top>
      <bottom/>
      <diagonal/>
    </border>
    <border>
      <left style="thick">
        <color rgb="FFD883FF"/>
      </left>
      <right style="thick">
        <color rgb="FFD883FF"/>
      </right>
      <top/>
      <bottom style="thick">
        <color rgb="FFD883FF"/>
      </bottom>
      <diagonal/>
    </border>
    <border>
      <left/>
      <right/>
      <top/>
      <bottom style="medium">
        <color rgb="FFD883FF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thick">
        <color rgb="FFFFFF00"/>
      </bottom>
      <diagonal/>
    </border>
    <border>
      <left style="thick">
        <color rgb="FFFFFF00"/>
      </left>
      <right style="thick">
        <color rgb="FFFFFF00"/>
      </right>
      <top/>
      <bottom style="thick">
        <color rgb="FFFFFF00"/>
      </bottom>
      <diagonal/>
    </border>
    <border>
      <left style="thick">
        <color rgb="FFD883FF"/>
      </left>
      <right style="thick">
        <color rgb="FFD883FF"/>
      </right>
      <top/>
      <bottom/>
      <diagonal/>
    </border>
    <border diagonalUp="1" diagonalDown="1">
      <left/>
      <right/>
      <top style="mediumDashed">
        <color theme="1"/>
      </top>
      <bottom/>
      <diagonal style="thin">
        <color indexed="64"/>
      </diagonal>
    </border>
    <border diagonalUp="1" diagonalDown="1">
      <left/>
      <right/>
      <top/>
      <bottom style="mediumDashed">
        <color theme="1"/>
      </bottom>
      <diagonal style="thin">
        <color indexed="64"/>
      </diagonal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indexed="64"/>
      </right>
      <top style="thick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 style="thick">
        <color indexed="64"/>
      </top>
      <bottom/>
      <diagonal/>
    </border>
    <border>
      <left/>
      <right/>
      <top/>
      <bottom style="dashDotDot">
        <color indexed="64"/>
      </bottom>
      <diagonal/>
    </border>
    <border>
      <left style="thick">
        <color rgb="FFFFB9FF"/>
      </left>
      <right style="thick">
        <color rgb="FFFFB9FF"/>
      </right>
      <top style="thick">
        <color rgb="FFFFB9FF"/>
      </top>
      <bottom/>
      <diagonal/>
    </border>
    <border>
      <left style="thick">
        <color rgb="FFFFB9FF"/>
      </left>
      <right style="thick">
        <color rgb="FFFFB9FF"/>
      </right>
      <top/>
      <bottom style="thick">
        <color rgb="FFFFB9FF"/>
      </bottom>
      <diagonal/>
    </border>
    <border>
      <left/>
      <right/>
      <top/>
      <bottom style="thick">
        <color rgb="FFC00000"/>
      </bottom>
      <diagonal/>
    </border>
  </borders>
  <cellStyleXfs count="1">
    <xf numFmtId="0" fontId="0" fillId="0" borderId="0"/>
  </cellStyleXfs>
  <cellXfs count="9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0" fontId="0" fillId="0" borderId="0" xfId="0" applyNumberFormat="1"/>
    <xf numFmtId="164" fontId="0" fillId="0" borderId="0" xfId="0" applyNumberFormat="1"/>
    <xf numFmtId="164" fontId="5" fillId="0" borderId="0" xfId="0" applyNumberFormat="1" applyFont="1" applyAlignment="1">
      <alignment vertical="top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9" fontId="0" fillId="0" borderId="0" xfId="0" applyNumberForma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4" fontId="0" fillId="0" borderId="0" xfId="0" applyNumberFormat="1"/>
    <xf numFmtId="21" fontId="0" fillId="0" borderId="0" xfId="0" applyNumberFormat="1"/>
    <xf numFmtId="12" fontId="0" fillId="0" borderId="0" xfId="0" applyNumberFormat="1"/>
    <xf numFmtId="10" fontId="0" fillId="0" borderId="0" xfId="0" applyNumberFormat="1" applyAlignment="1">
      <alignment horizontal="right"/>
    </xf>
    <xf numFmtId="0" fontId="0" fillId="4" borderId="0" xfId="0" applyFill="1"/>
    <xf numFmtId="12" fontId="0" fillId="4" borderId="0" xfId="0" applyNumberFormat="1" applyFill="1"/>
    <xf numFmtId="14" fontId="0" fillId="4" borderId="0" xfId="0" applyNumberFormat="1" applyFill="1"/>
    <xf numFmtId="21" fontId="0" fillId="4" borderId="0" xfId="0" applyNumberFormat="1" applyFill="1"/>
    <xf numFmtId="2" fontId="0" fillId="0" borderId="0" xfId="0" applyNumberFormat="1"/>
    <xf numFmtId="10" fontId="0" fillId="4" borderId="0" xfId="0" applyNumberFormat="1" applyFill="1"/>
    <xf numFmtId="10" fontId="0" fillId="5" borderId="0" xfId="0" applyNumberFormat="1" applyFill="1"/>
    <xf numFmtId="10" fontId="0" fillId="3" borderId="0" xfId="0" applyNumberFormat="1" applyFill="1"/>
    <xf numFmtId="10" fontId="0" fillId="2" borderId="0" xfId="0" applyNumberFormat="1" applyFill="1"/>
    <xf numFmtId="0" fontId="0" fillId="6" borderId="0" xfId="0" applyFill="1"/>
    <xf numFmtId="0" fontId="0" fillId="0" borderId="1" xfId="0" applyBorder="1"/>
    <xf numFmtId="166" fontId="0" fillId="0" borderId="0" xfId="0" applyNumberFormat="1"/>
    <xf numFmtId="1" fontId="0" fillId="0" borderId="0" xfId="0" applyNumberFormat="1"/>
    <xf numFmtId="0" fontId="0" fillId="0" borderId="2" xfId="0" applyBorder="1"/>
    <xf numFmtId="2" fontId="0" fillId="0" borderId="2" xfId="0" applyNumberFormat="1" applyBorder="1"/>
    <xf numFmtId="14" fontId="0" fillId="0" borderId="2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3" xfId="0" applyBorder="1"/>
    <xf numFmtId="165" fontId="10" fillId="0" borderId="0" xfId="0" applyNumberFormat="1" applyFont="1"/>
    <xf numFmtId="166" fontId="0" fillId="0" borderId="2" xfId="0" applyNumberFormat="1" applyBorder="1"/>
    <xf numFmtId="166" fontId="0" fillId="0" borderId="3" xfId="0" applyNumberFormat="1" applyBorder="1"/>
    <xf numFmtId="2" fontId="0" fillId="0" borderId="3" xfId="0" applyNumberFormat="1" applyBorder="1"/>
    <xf numFmtId="4" fontId="5" fillId="0" borderId="0" xfId="0" applyNumberFormat="1" applyFont="1"/>
    <xf numFmtId="0" fontId="0" fillId="2" borderId="4" xfId="0" applyFill="1" applyBorder="1"/>
    <xf numFmtId="166" fontId="0" fillId="3" borderId="0" xfId="0" applyNumberFormat="1" applyFill="1"/>
    <xf numFmtId="0" fontId="0" fillId="7" borderId="0" xfId="0" applyFill="1"/>
    <xf numFmtId="165" fontId="0" fillId="0" borderId="5" xfId="0" applyNumberFormat="1" applyBorder="1"/>
    <xf numFmtId="0" fontId="0" fillId="0" borderId="5" xfId="0" applyBorder="1"/>
    <xf numFmtId="4" fontId="0" fillId="0" borderId="5" xfId="0" applyNumberFormat="1" applyBorder="1"/>
    <xf numFmtId="2" fontId="0" fillId="0" borderId="5" xfId="0" applyNumberFormat="1" applyBorder="1"/>
    <xf numFmtId="166" fontId="0" fillId="0" borderId="5" xfId="0" applyNumberFormat="1" applyBorder="1"/>
    <xf numFmtId="166" fontId="0" fillId="0" borderId="7" xfId="0" applyNumberFormat="1" applyBorder="1"/>
    <xf numFmtId="0" fontId="0" fillId="3" borderId="5" xfId="0" applyFill="1" applyBorder="1"/>
    <xf numFmtId="166" fontId="0" fillId="3" borderId="5" xfId="0" applyNumberFormat="1" applyFill="1" applyBorder="1"/>
    <xf numFmtId="0" fontId="5" fillId="0" borderId="6" xfId="0" applyFont="1" applyBorder="1"/>
    <xf numFmtId="14" fontId="0" fillId="0" borderId="5" xfId="0" applyNumberFormat="1" applyBorder="1"/>
    <xf numFmtId="0" fontId="11" fillId="0" borderId="0" xfId="0" applyFont="1"/>
    <xf numFmtId="14" fontId="0" fillId="0" borderId="11" xfId="0" applyNumberFormat="1" applyBorder="1"/>
    <xf numFmtId="0" fontId="0" fillId="0" borderId="12" xfId="0" applyBorder="1"/>
    <xf numFmtId="165" fontId="0" fillId="0" borderId="12" xfId="0" applyNumberFormat="1" applyBorder="1"/>
    <xf numFmtId="0" fontId="0" fillId="0" borderId="13" xfId="0" applyBorder="1"/>
    <xf numFmtId="14" fontId="0" fillId="0" borderId="13" xfId="0" applyNumberFormat="1" applyBorder="1"/>
    <xf numFmtId="165" fontId="0" fillId="0" borderId="13" xfId="0" applyNumberFormat="1" applyBorder="1"/>
    <xf numFmtId="10" fontId="0" fillId="0" borderId="13" xfId="0" applyNumberFormat="1" applyBorder="1"/>
    <xf numFmtId="0" fontId="0" fillId="8" borderId="5" xfId="0" applyFill="1" applyBorder="1"/>
    <xf numFmtId="0" fontId="0" fillId="8" borderId="0" xfId="0" applyFill="1"/>
    <xf numFmtId="0" fontId="0" fillId="9" borderId="0" xfId="0" applyFill="1"/>
    <xf numFmtId="14" fontId="0" fillId="0" borderId="8" xfId="0" applyNumberFormat="1" applyBorder="1"/>
    <xf numFmtId="14" fontId="0" fillId="0" borderId="9" xfId="0" applyNumberFormat="1" applyBorder="1"/>
    <xf numFmtId="165" fontId="0" fillId="0" borderId="8" xfId="0" applyNumberFormat="1" applyBorder="1"/>
    <xf numFmtId="0" fontId="15" fillId="10" borderId="0" xfId="0" applyFont="1" applyFill="1"/>
    <xf numFmtId="0" fontId="5" fillId="7" borderId="0" xfId="0" applyFont="1" applyFill="1"/>
    <xf numFmtId="14" fontId="10" fillId="0" borderId="0" xfId="0" applyNumberFormat="1" applyFont="1"/>
    <xf numFmtId="4" fontId="0" fillId="0" borderId="14" xfId="0" applyNumberFormat="1" applyBorder="1"/>
    <xf numFmtId="4" fontId="0" fillId="0" borderId="16" xfId="0" applyNumberFormat="1" applyBorder="1"/>
    <xf numFmtId="4" fontId="0" fillId="0" borderId="18" xfId="0" applyNumberFormat="1" applyBorder="1"/>
    <xf numFmtId="0" fontId="0" fillId="0" borderId="17" xfId="0" applyBorder="1"/>
    <xf numFmtId="2" fontId="0" fillId="0" borderId="16" xfId="0" applyNumberFormat="1" applyBorder="1"/>
    <xf numFmtId="0" fontId="0" fillId="0" borderId="19" xfId="0" applyBorder="1"/>
    <xf numFmtId="2" fontId="0" fillId="0" borderId="20" xfId="0" applyNumberFormat="1" applyBorder="1"/>
    <xf numFmtId="0" fontId="0" fillId="0" borderId="16" xfId="0" applyBorder="1"/>
    <xf numFmtId="0" fontId="0" fillId="0" borderId="14" xfId="0" applyBorder="1"/>
    <xf numFmtId="2" fontId="0" fillId="0" borderId="14" xfId="0" applyNumberFormat="1" applyBorder="1"/>
    <xf numFmtId="4" fontId="0" fillId="0" borderId="21" xfId="0" applyNumberFormat="1" applyBorder="1"/>
    <xf numFmtId="0" fontId="0" fillId="0" borderId="22" xfId="0" applyBorder="1"/>
    <xf numFmtId="2" fontId="0" fillId="0" borderId="15" xfId="0" applyNumberFormat="1" applyBorder="1"/>
    <xf numFmtId="4" fontId="0" fillId="0" borderId="22" xfId="0" applyNumberFormat="1" applyBorder="1"/>
    <xf numFmtId="165" fontId="0" fillId="0" borderId="23" xfId="0" applyNumberFormat="1" applyBorder="1"/>
    <xf numFmtId="2" fontId="0" fillId="0" borderId="8" xfId="0" applyNumberFormat="1" applyBorder="1"/>
    <xf numFmtId="0" fontId="0" fillId="0" borderId="24" xfId="0" applyBorder="1"/>
    <xf numFmtId="4" fontId="0" fillId="0" borderId="24" xfId="0" applyNumberFormat="1" applyBorder="1"/>
    <xf numFmtId="2" fontId="0" fillId="0" borderId="24" xfId="0" applyNumberFormat="1" applyBorder="1"/>
    <xf numFmtId="0" fontId="0" fillId="0" borderId="25" xfId="0" applyBorder="1"/>
    <xf numFmtId="4" fontId="0" fillId="0" borderId="25" xfId="0" applyNumberFormat="1" applyBorder="1"/>
    <xf numFmtId="2" fontId="0" fillId="0" borderId="25" xfId="0" applyNumberFormat="1" applyBorder="1"/>
    <xf numFmtId="0" fontId="0" fillId="0" borderId="26" xfId="0" applyBorder="1"/>
    <xf numFmtId="4" fontId="0" fillId="0" borderId="27" xfId="0" applyNumberFormat="1" applyBorder="1"/>
    <xf numFmtId="0" fontId="0" fillId="0" borderId="27" xfId="0" applyBorder="1"/>
    <xf numFmtId="2" fontId="0" fillId="0" borderId="28" xfId="0" applyNumberFormat="1" applyBorder="1"/>
    <xf numFmtId="2" fontId="0" fillId="0" borderId="27" xfId="0" applyNumberFormat="1" applyBorder="1"/>
    <xf numFmtId="1" fontId="0" fillId="0" borderId="7" xfId="0" applyNumberFormat="1" applyBorder="1"/>
    <xf numFmtId="4" fontId="0" fillId="0" borderId="7" xfId="0" applyNumberFormat="1" applyBorder="1"/>
    <xf numFmtId="0" fontId="0" fillId="0" borderId="7" xfId="0" applyBorder="1"/>
    <xf numFmtId="2" fontId="0" fillId="0" borderId="7" xfId="0" applyNumberFormat="1" applyBorder="1"/>
    <xf numFmtId="1" fontId="0" fillId="0" borderId="26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4" fontId="0" fillId="0" borderId="29" xfId="0" applyNumberFormat="1" applyBorder="1"/>
    <xf numFmtId="0" fontId="0" fillId="0" borderId="30" xfId="0" applyBorder="1"/>
    <xf numFmtId="2" fontId="0" fillId="0" borderId="31" xfId="0" applyNumberFormat="1" applyBorder="1"/>
    <xf numFmtId="4" fontId="0" fillId="0" borderId="32" xfId="0" applyNumberFormat="1" applyBorder="1"/>
    <xf numFmtId="0" fontId="0" fillId="0" borderId="33" xfId="0" applyBorder="1"/>
    <xf numFmtId="2" fontId="0" fillId="10" borderId="18" xfId="0" applyNumberFormat="1" applyFill="1" applyBorder="1"/>
    <xf numFmtId="2" fontId="0" fillId="0" borderId="18" xfId="0" applyNumberFormat="1" applyBorder="1"/>
    <xf numFmtId="0" fontId="13" fillId="0" borderId="0" xfId="0" applyFont="1"/>
    <xf numFmtId="0" fontId="12" fillId="0" borderId="0" xfId="0" applyFont="1"/>
    <xf numFmtId="0" fontId="5" fillId="0" borderId="13" xfId="0" applyFont="1" applyBorder="1"/>
    <xf numFmtId="0" fontId="18" fillId="11" borderId="0" xfId="0" applyFont="1" applyFill="1"/>
    <xf numFmtId="0" fontId="0" fillId="0" borderId="0" xfId="0" applyAlignment="1">
      <alignment vertical="center"/>
    </xf>
    <xf numFmtId="0" fontId="0" fillId="0" borderId="34" xfId="0" applyBorder="1"/>
    <xf numFmtId="0" fontId="15" fillId="10" borderId="13" xfId="0" applyFont="1" applyFill="1" applyBorder="1"/>
    <xf numFmtId="0" fontId="0" fillId="0" borderId="35" xfId="0" applyBorder="1"/>
    <xf numFmtId="14" fontId="0" fillId="0" borderId="35" xfId="0" applyNumberFormat="1" applyBorder="1"/>
    <xf numFmtId="165" fontId="0" fillId="0" borderId="35" xfId="0" applyNumberFormat="1" applyBorder="1"/>
    <xf numFmtId="4" fontId="0" fillId="0" borderId="35" xfId="0" applyNumberFormat="1" applyBorder="1"/>
    <xf numFmtId="2" fontId="0" fillId="0" borderId="35" xfId="0" applyNumberFormat="1" applyBorder="1"/>
    <xf numFmtId="0" fontId="19" fillId="0" borderId="0" xfId="0" applyFont="1"/>
    <xf numFmtId="0" fontId="0" fillId="0" borderId="36" xfId="0" applyBorder="1"/>
    <xf numFmtId="0" fontId="0" fillId="7" borderId="37" xfId="0" applyFill="1" applyBorder="1"/>
    <xf numFmtId="0" fontId="0" fillId="0" borderId="39" xfId="0" applyBorder="1"/>
    <xf numFmtId="0" fontId="0" fillId="0" borderId="38" xfId="0" applyBorder="1"/>
    <xf numFmtId="0" fontId="0" fillId="0" borderId="41" xfId="0" applyBorder="1"/>
    <xf numFmtId="0" fontId="0" fillId="0" borderId="40" xfId="0" applyBorder="1"/>
    <xf numFmtId="0" fontId="0" fillId="0" borderId="37" xfId="0" applyBorder="1"/>
    <xf numFmtId="0" fontId="0" fillId="0" borderId="44" xfId="0" applyBorder="1"/>
    <xf numFmtId="0" fontId="0" fillId="0" borderId="43" xfId="0" applyBorder="1"/>
    <xf numFmtId="0" fontId="0" fillId="7" borderId="42" xfId="0" applyFill="1" applyBorder="1"/>
    <xf numFmtId="0" fontId="0" fillId="0" borderId="42" xfId="0" applyBorder="1"/>
    <xf numFmtId="0" fontId="0" fillId="0" borderId="45" xfId="0" applyBorder="1"/>
    <xf numFmtId="0" fontId="0" fillId="0" borderId="0" xfId="0" applyAlignment="1">
      <alignment horizontal="right" vertical="center"/>
    </xf>
    <xf numFmtId="165" fontId="5" fillId="0" borderId="35" xfId="0" applyNumberFormat="1" applyFont="1" applyBorder="1"/>
    <xf numFmtId="12" fontId="0" fillId="0" borderId="35" xfId="0" applyNumberFormat="1" applyBorder="1"/>
    <xf numFmtId="0" fontId="15" fillId="0" borderId="0" xfId="0" applyFont="1"/>
    <xf numFmtId="0" fontId="0" fillId="0" borderId="46" xfId="0" applyBorder="1"/>
    <xf numFmtId="165" fontId="0" fillId="0" borderId="46" xfId="0" applyNumberFormat="1" applyBorder="1"/>
    <xf numFmtId="0" fontId="10" fillId="0" borderId="0" xfId="0" applyFont="1"/>
    <xf numFmtId="14" fontId="0" fillId="0" borderId="12" xfId="0" applyNumberFormat="1" applyBorder="1"/>
    <xf numFmtId="0" fontId="5" fillId="0" borderId="12" xfId="0" applyFont="1" applyBorder="1"/>
    <xf numFmtId="10" fontId="0" fillId="0" borderId="12" xfId="0" applyNumberFormat="1" applyBorder="1"/>
    <xf numFmtId="0" fontId="15" fillId="10" borderId="47" xfId="0" applyFont="1" applyFill="1" applyBorder="1"/>
    <xf numFmtId="0" fontId="15" fillId="10" borderId="12" xfId="0" applyFont="1" applyFill="1" applyBorder="1"/>
    <xf numFmtId="0" fontId="10" fillId="0" borderId="46" xfId="0" applyFont="1" applyBorder="1"/>
    <xf numFmtId="14" fontId="0" fillId="0" borderId="46" xfId="0" applyNumberFormat="1" applyBorder="1"/>
    <xf numFmtId="0" fontId="15" fillId="10" borderId="46" xfId="0" applyFont="1" applyFill="1" applyBorder="1"/>
    <xf numFmtId="0" fontId="10" fillId="0" borderId="13" xfId="0" applyFont="1" applyBorder="1"/>
    <xf numFmtId="0" fontId="10" fillId="0" borderId="1" xfId="0" applyFont="1" applyBorder="1"/>
    <xf numFmtId="14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0" fontId="15" fillId="10" borderId="1" xfId="0" applyFont="1" applyFill="1" applyBorder="1"/>
    <xf numFmtId="0" fontId="0" fillId="0" borderId="48" xfId="0" applyBorder="1"/>
    <xf numFmtId="165" fontId="0" fillId="0" borderId="48" xfId="0" applyNumberFormat="1" applyBorder="1"/>
    <xf numFmtId="12" fontId="0" fillId="0" borderId="48" xfId="0" applyNumberFormat="1" applyBorder="1"/>
    <xf numFmtId="0" fontId="10" fillId="0" borderId="48" xfId="0" applyFont="1" applyBorder="1"/>
    <xf numFmtId="14" fontId="0" fillId="0" borderId="48" xfId="0" applyNumberFormat="1" applyBorder="1"/>
    <xf numFmtId="0" fontId="5" fillId="0" borderId="48" xfId="0" applyFont="1" applyBorder="1"/>
    <xf numFmtId="10" fontId="0" fillId="0" borderId="48" xfId="0" applyNumberFormat="1" applyBorder="1"/>
    <xf numFmtId="0" fontId="15" fillId="10" borderId="48" xfId="0" applyFont="1" applyFill="1" applyBorder="1"/>
    <xf numFmtId="165" fontId="0" fillId="0" borderId="49" xfId="0" applyNumberFormat="1" applyBorder="1"/>
    <xf numFmtId="165" fontId="0" fillId="0" borderId="34" xfId="0" applyNumberFormat="1" applyBorder="1"/>
    <xf numFmtId="0" fontId="0" fillId="0" borderId="50" xfId="0" applyBorder="1"/>
    <xf numFmtId="165" fontId="5" fillId="0" borderId="51" xfId="0" applyNumberFormat="1" applyFont="1" applyBorder="1"/>
    <xf numFmtId="0" fontId="5" fillId="0" borderId="34" xfId="0" applyFont="1" applyBorder="1"/>
    <xf numFmtId="0" fontId="10" fillId="0" borderId="34" xfId="0" applyFont="1" applyBorder="1"/>
    <xf numFmtId="14" fontId="0" fillId="0" borderId="34" xfId="0" applyNumberFormat="1" applyBorder="1"/>
    <xf numFmtId="10" fontId="0" fillId="0" borderId="34" xfId="0" applyNumberFormat="1" applyBorder="1"/>
    <xf numFmtId="0" fontId="18" fillId="11" borderId="34" xfId="0" applyFont="1" applyFill="1" applyBorder="1"/>
    <xf numFmtId="0" fontId="15" fillId="10" borderId="34" xfId="0" applyFont="1" applyFill="1" applyBorder="1"/>
    <xf numFmtId="0" fontId="0" fillId="0" borderId="51" xfId="0" applyBorder="1"/>
    <xf numFmtId="165" fontId="0" fillId="0" borderId="51" xfId="0" applyNumberFormat="1" applyBorder="1"/>
    <xf numFmtId="0" fontId="0" fillId="0" borderId="52" xfId="0" applyBorder="1"/>
    <xf numFmtId="165" fontId="0" fillId="0" borderId="52" xfId="0" applyNumberFormat="1" applyBorder="1"/>
    <xf numFmtId="12" fontId="0" fillId="0" borderId="52" xfId="0" applyNumberFormat="1" applyBorder="1"/>
    <xf numFmtId="14" fontId="10" fillId="0" borderId="48" xfId="0" applyNumberFormat="1" applyFont="1" applyBorder="1"/>
    <xf numFmtId="0" fontId="0" fillId="0" borderId="54" xfId="0" applyBorder="1"/>
    <xf numFmtId="12" fontId="0" fillId="0" borderId="51" xfId="0" applyNumberFormat="1" applyBorder="1"/>
    <xf numFmtId="0" fontId="0" fillId="0" borderId="49" xfId="0" applyBorder="1"/>
    <xf numFmtId="12" fontId="0" fillId="0" borderId="49" xfId="0" applyNumberFormat="1" applyBorder="1"/>
    <xf numFmtId="0" fontId="0" fillId="0" borderId="53" xfId="0" applyBorder="1"/>
    <xf numFmtId="14" fontId="0" fillId="0" borderId="51" xfId="0" applyNumberFormat="1" applyBorder="1"/>
    <xf numFmtId="0" fontId="0" fillId="0" borderId="55" xfId="0" applyBorder="1"/>
    <xf numFmtId="14" fontId="0" fillId="0" borderId="55" xfId="0" applyNumberFormat="1" applyBorder="1"/>
    <xf numFmtId="165" fontId="0" fillId="0" borderId="55" xfId="0" applyNumberFormat="1" applyBorder="1"/>
    <xf numFmtId="10" fontId="0" fillId="0" borderId="55" xfId="0" applyNumberFormat="1" applyBorder="1"/>
    <xf numFmtId="0" fontId="0" fillId="0" borderId="56" xfId="0" applyBorder="1"/>
    <xf numFmtId="0" fontId="15" fillId="10" borderId="57" xfId="0" applyFont="1" applyFill="1" applyBorder="1"/>
    <xf numFmtId="0" fontId="0" fillId="0" borderId="58" xfId="0" applyBorder="1"/>
    <xf numFmtId="14" fontId="0" fillId="0" borderId="58" xfId="0" applyNumberFormat="1" applyBorder="1"/>
    <xf numFmtId="165" fontId="0" fillId="0" borderId="58" xfId="0" applyNumberFormat="1" applyBorder="1"/>
    <xf numFmtId="14" fontId="10" fillId="0" borderId="34" xfId="0" applyNumberFormat="1" applyFont="1" applyBorder="1"/>
    <xf numFmtId="0" fontId="0" fillId="0" borderId="59" xfId="0" applyBorder="1"/>
    <xf numFmtId="2" fontId="0" fillId="0" borderId="0" xfId="0" applyNumberFormat="1" applyAlignment="1">
      <alignment horizontal="right" vertical="center"/>
    </xf>
    <xf numFmtId="2" fontId="0" fillId="0" borderId="12" xfId="0" applyNumberFormat="1" applyBorder="1"/>
    <xf numFmtId="0" fontId="0" fillId="0" borderId="60" xfId="0" applyBorder="1"/>
    <xf numFmtId="0" fontId="0" fillId="0" borderId="61" xfId="0" applyBorder="1"/>
    <xf numFmtId="2" fontId="0" fillId="0" borderId="46" xfId="0" applyNumberFormat="1" applyBorder="1"/>
    <xf numFmtId="2" fontId="0" fillId="0" borderId="13" xfId="0" applyNumberFormat="1" applyBorder="1"/>
    <xf numFmtId="0" fontId="0" fillId="0" borderId="62" xfId="0" applyBorder="1"/>
    <xf numFmtId="0" fontId="0" fillId="10" borderId="0" xfId="0" applyFill="1"/>
    <xf numFmtId="0" fontId="5" fillId="0" borderId="59" xfId="0" applyFont="1" applyBorder="1"/>
    <xf numFmtId="0" fontId="15" fillId="10" borderId="58" xfId="0" applyFont="1" applyFill="1" applyBorder="1"/>
    <xf numFmtId="21" fontId="0" fillId="0" borderId="34" xfId="0" applyNumberFormat="1" applyBorder="1"/>
    <xf numFmtId="2" fontId="0" fillId="0" borderId="34" xfId="0" applyNumberFormat="1" applyBorder="1"/>
    <xf numFmtId="2" fontId="0" fillId="10" borderId="0" xfId="0" applyNumberFormat="1" applyFill="1"/>
    <xf numFmtId="0" fontId="17" fillId="0" borderId="0" xfId="0" applyFont="1"/>
    <xf numFmtId="0" fontId="16" fillId="0" borderId="0" xfId="0" applyFont="1"/>
    <xf numFmtId="14" fontId="0" fillId="0" borderId="63" xfId="0" applyNumberFormat="1" applyBorder="1"/>
    <xf numFmtId="0" fontId="5" fillId="9" borderId="0" xfId="0" applyFont="1" applyFill="1"/>
    <xf numFmtId="0" fontId="0" fillId="0" borderId="64" xfId="0" applyBorder="1"/>
    <xf numFmtId="12" fontId="0" fillId="0" borderId="54" xfId="0" applyNumberFormat="1" applyBorder="1"/>
    <xf numFmtId="0" fontId="0" fillId="12" borderId="0" xfId="0" applyFill="1"/>
    <xf numFmtId="0" fontId="10" fillId="12" borderId="13" xfId="0" applyFont="1" applyFill="1" applyBorder="1"/>
    <xf numFmtId="0" fontId="10" fillId="12" borderId="0" xfId="0" applyFont="1" applyFill="1"/>
    <xf numFmtId="0" fontId="0" fillId="10" borderId="1" xfId="0" applyFill="1" applyBorder="1"/>
    <xf numFmtId="0" fontId="0" fillId="10" borderId="12" xfId="0" applyFill="1" applyBorder="1"/>
    <xf numFmtId="0" fontId="0" fillId="10" borderId="48" xfId="0" applyFill="1" applyBorder="1"/>
    <xf numFmtId="2" fontId="0" fillId="10" borderId="48" xfId="0" applyNumberFormat="1" applyFill="1" applyBorder="1"/>
    <xf numFmtId="2" fontId="0" fillId="10" borderId="12" xfId="0" applyNumberFormat="1" applyFill="1" applyBorder="1"/>
    <xf numFmtId="0" fontId="0" fillId="10" borderId="34" xfId="0" applyFill="1" applyBorder="1"/>
    <xf numFmtId="0" fontId="0" fillId="10" borderId="58" xfId="0" applyFill="1" applyBorder="1"/>
    <xf numFmtId="2" fontId="0" fillId="10" borderId="58" xfId="0" applyNumberFormat="1" applyFill="1" applyBorder="1"/>
    <xf numFmtId="2" fontId="0" fillId="10" borderId="13" xfId="0" applyNumberFormat="1" applyFill="1" applyBorder="1"/>
    <xf numFmtId="0" fontId="0" fillId="0" borderId="65" xfId="0" applyBorder="1"/>
    <xf numFmtId="0" fontId="5" fillId="10" borderId="34" xfId="0" applyFont="1" applyFill="1" applyBorder="1"/>
    <xf numFmtId="10" fontId="0" fillId="10" borderId="0" xfId="0" applyNumberFormat="1" applyFill="1"/>
    <xf numFmtId="10" fontId="0" fillId="3" borderId="1" xfId="0" applyNumberFormat="1" applyFill="1" applyBorder="1"/>
    <xf numFmtId="10" fontId="0" fillId="10" borderId="1" xfId="0" applyNumberFormat="1" applyFill="1" applyBorder="1"/>
    <xf numFmtId="10" fontId="0" fillId="10" borderId="48" xfId="0" applyNumberFormat="1" applyFill="1" applyBorder="1"/>
    <xf numFmtId="10" fontId="0" fillId="3" borderId="34" xfId="0" applyNumberFormat="1" applyFill="1" applyBorder="1"/>
    <xf numFmtId="10" fontId="0" fillId="10" borderId="34" xfId="0" applyNumberFormat="1" applyFill="1" applyBorder="1"/>
    <xf numFmtId="10" fontId="0" fillId="3" borderId="13" xfId="0" applyNumberFormat="1" applyFill="1" applyBorder="1"/>
    <xf numFmtId="10" fontId="0" fillId="10" borderId="12" xfId="0" applyNumberFormat="1" applyFill="1" applyBorder="1"/>
    <xf numFmtId="10" fontId="0" fillId="0" borderId="66" xfId="0" applyNumberFormat="1" applyBorder="1"/>
    <xf numFmtId="10" fontId="0" fillId="3" borderId="48" xfId="0" applyNumberFormat="1" applyFill="1" applyBorder="1"/>
    <xf numFmtId="2" fontId="0" fillId="0" borderId="67" xfId="0" applyNumberFormat="1" applyBorder="1"/>
    <xf numFmtId="10" fontId="0" fillId="10" borderId="46" xfId="0" applyNumberFormat="1" applyFill="1" applyBorder="1"/>
    <xf numFmtId="10" fontId="0" fillId="10" borderId="13" xfId="0" applyNumberFormat="1" applyFill="1" applyBorder="1"/>
    <xf numFmtId="10" fontId="0" fillId="10" borderId="58" xfId="0" applyNumberFormat="1" applyFill="1" applyBorder="1"/>
    <xf numFmtId="0" fontId="5" fillId="10" borderId="13" xfId="0" applyFont="1" applyFill="1" applyBorder="1"/>
    <xf numFmtId="0" fontId="10" fillId="0" borderId="69" xfId="0" applyFont="1" applyBorder="1"/>
    <xf numFmtId="21" fontId="0" fillId="0" borderId="1" xfId="0" applyNumberFormat="1" applyBorder="1"/>
    <xf numFmtId="0" fontId="11" fillId="0" borderId="35" xfId="0" applyFont="1" applyBorder="1"/>
    <xf numFmtId="0" fontId="10" fillId="0" borderId="70" xfId="0" applyFont="1" applyBorder="1"/>
    <xf numFmtId="0" fontId="0" fillId="0" borderId="70" xfId="0" applyBorder="1"/>
    <xf numFmtId="14" fontId="0" fillId="0" borderId="70" xfId="0" applyNumberFormat="1" applyBorder="1"/>
    <xf numFmtId="21" fontId="0" fillId="0" borderId="70" xfId="0" applyNumberFormat="1" applyBorder="1"/>
    <xf numFmtId="0" fontId="0" fillId="10" borderId="70" xfId="0" applyFill="1" applyBorder="1"/>
    <xf numFmtId="2" fontId="0" fillId="10" borderId="70" xfId="0" applyNumberFormat="1" applyFill="1" applyBorder="1"/>
    <xf numFmtId="10" fontId="0" fillId="10" borderId="70" xfId="0" applyNumberFormat="1" applyFill="1" applyBorder="1"/>
    <xf numFmtId="0" fontId="15" fillId="10" borderId="71" xfId="0" applyFont="1" applyFill="1" applyBorder="1"/>
    <xf numFmtId="0" fontId="0" fillId="0" borderId="72" xfId="0" applyBorder="1"/>
    <xf numFmtId="12" fontId="0" fillId="0" borderId="72" xfId="0" applyNumberFormat="1" applyBorder="1"/>
    <xf numFmtId="0" fontId="0" fillId="0" borderId="73" xfId="0" applyBorder="1"/>
    <xf numFmtId="14" fontId="0" fillId="0" borderId="73" xfId="0" applyNumberFormat="1" applyBorder="1"/>
    <xf numFmtId="165" fontId="0" fillId="0" borderId="73" xfId="0" applyNumberFormat="1" applyBorder="1"/>
    <xf numFmtId="0" fontId="5" fillId="0" borderId="73" xfId="0" applyFont="1" applyBorder="1"/>
    <xf numFmtId="0" fontId="15" fillId="10" borderId="73" xfId="0" applyFont="1" applyFill="1" applyBorder="1"/>
    <xf numFmtId="0" fontId="9" fillId="0" borderId="0" xfId="0" applyFont="1"/>
    <xf numFmtId="10" fontId="9" fillId="0" borderId="66" xfId="0" applyNumberFormat="1" applyFont="1" applyBorder="1"/>
    <xf numFmtId="10" fontId="9" fillId="0" borderId="68" xfId="0" applyNumberFormat="1" applyFont="1" applyBorder="1"/>
    <xf numFmtId="0" fontId="5" fillId="10" borderId="0" xfId="0" applyFont="1" applyFill="1"/>
    <xf numFmtId="0" fontId="8" fillId="2" borderId="0" xfId="0" applyFont="1" applyFill="1"/>
    <xf numFmtId="0" fontId="5" fillId="2" borderId="0" xfId="0" applyFont="1" applyFill="1"/>
    <xf numFmtId="14" fontId="0" fillId="10" borderId="0" xfId="0" applyNumberFormat="1" applyFill="1"/>
    <xf numFmtId="165" fontId="0" fillId="10" borderId="0" xfId="0" applyNumberFormat="1" applyFill="1"/>
    <xf numFmtId="21" fontId="0" fillId="10" borderId="0" xfId="0" applyNumberFormat="1" applyFill="1"/>
    <xf numFmtId="14" fontId="0" fillId="2" borderId="0" xfId="0" applyNumberFormat="1" applyFill="1"/>
    <xf numFmtId="165" fontId="0" fillId="2" borderId="0" xfId="0" applyNumberFormat="1" applyFill="1"/>
    <xf numFmtId="1" fontId="0" fillId="2" borderId="0" xfId="0" applyNumberFormat="1" applyFill="1"/>
    <xf numFmtId="1" fontId="0" fillId="10" borderId="0" xfId="0" applyNumberFormat="1" applyFill="1"/>
    <xf numFmtId="14" fontId="0" fillId="10" borderId="1" xfId="0" applyNumberFormat="1" applyFill="1" applyBorder="1"/>
    <xf numFmtId="165" fontId="0" fillId="10" borderId="1" xfId="0" applyNumberFormat="1" applyFill="1" applyBorder="1"/>
    <xf numFmtId="4" fontId="0" fillId="0" borderId="1" xfId="0" applyNumberFormat="1" applyBorder="1"/>
    <xf numFmtId="2" fontId="0" fillId="0" borderId="1" xfId="0" applyNumberFormat="1" applyBorder="1"/>
    <xf numFmtId="10" fontId="0" fillId="0" borderId="1" xfId="0" applyNumberFormat="1" applyBorder="1"/>
    <xf numFmtId="0" fontId="0" fillId="10" borderId="55" xfId="0" applyFill="1" applyBorder="1"/>
    <xf numFmtId="14" fontId="0" fillId="10" borderId="55" xfId="0" applyNumberFormat="1" applyFill="1" applyBorder="1"/>
    <xf numFmtId="165" fontId="0" fillId="10" borderId="55" xfId="0" applyNumberFormat="1" applyFill="1" applyBorder="1"/>
    <xf numFmtId="4" fontId="0" fillId="0" borderId="55" xfId="0" applyNumberFormat="1" applyBorder="1"/>
    <xf numFmtId="9" fontId="0" fillId="0" borderId="1" xfId="0" applyNumberFormat="1" applyBorder="1"/>
    <xf numFmtId="2" fontId="0" fillId="0" borderId="55" xfId="0" applyNumberFormat="1" applyBorder="1"/>
    <xf numFmtId="21" fontId="0" fillId="10" borderId="1" xfId="0" applyNumberFormat="1" applyFill="1" applyBorder="1"/>
    <xf numFmtId="0" fontId="0" fillId="10" borderId="74" xfId="0" applyFill="1" applyBorder="1"/>
    <xf numFmtId="21" fontId="0" fillId="10" borderId="34" xfId="0" applyNumberFormat="1" applyFill="1" applyBorder="1"/>
    <xf numFmtId="12" fontId="0" fillId="10" borderId="0" xfId="0" applyNumberFormat="1" applyFill="1"/>
    <xf numFmtId="12" fontId="0" fillId="0" borderId="34" xfId="0" applyNumberFormat="1" applyBorder="1"/>
    <xf numFmtId="12" fontId="15" fillId="10" borderId="34" xfId="0" applyNumberFormat="1" applyFont="1" applyFill="1" applyBorder="1"/>
    <xf numFmtId="0" fontId="8" fillId="10" borderId="0" xfId="0" applyFont="1" applyFill="1"/>
    <xf numFmtId="12" fontId="15" fillId="10" borderId="0" xfId="0" applyNumberFormat="1" applyFont="1" applyFill="1"/>
    <xf numFmtId="0" fontId="0" fillId="0" borderId="69" xfId="0" applyBorder="1"/>
    <xf numFmtId="0" fontId="0" fillId="2" borderId="1" xfId="0" applyFill="1" applyBorder="1"/>
    <xf numFmtId="0" fontId="0" fillId="0" borderId="75" xfId="0" applyBorder="1"/>
    <xf numFmtId="0" fontId="12" fillId="8" borderId="31" xfId="0" applyFont="1" applyFill="1" applyBorder="1"/>
    <xf numFmtId="0" fontId="0" fillId="0" borderId="76" xfId="0" applyBorder="1"/>
    <xf numFmtId="0" fontId="5" fillId="0" borderId="75" xfId="0" applyFont="1" applyBorder="1"/>
    <xf numFmtId="0" fontId="0" fillId="0" borderId="77" xfId="0" applyBorder="1"/>
    <xf numFmtId="0" fontId="12" fillId="0" borderId="75" xfId="0" applyFont="1" applyBorder="1"/>
    <xf numFmtId="0" fontId="21" fillId="0" borderId="13" xfId="0" applyFont="1" applyBorder="1"/>
    <xf numFmtId="0" fontId="21" fillId="0" borderId="35" xfId="0" applyFont="1" applyBorder="1"/>
    <xf numFmtId="0" fontId="5" fillId="0" borderId="35" xfId="0" applyFont="1" applyBorder="1"/>
    <xf numFmtId="165" fontId="0" fillId="0" borderId="60" xfId="0" applyNumberFormat="1" applyBorder="1"/>
    <xf numFmtId="0" fontId="0" fillId="0" borderId="79" xfId="0" applyBorder="1"/>
    <xf numFmtId="10" fontId="0" fillId="0" borderId="35" xfId="0" applyNumberFormat="1" applyBorder="1"/>
    <xf numFmtId="0" fontId="12" fillId="13" borderId="78" xfId="0" applyFont="1" applyFill="1" applyBorder="1"/>
    <xf numFmtId="167" fontId="0" fillId="0" borderId="0" xfId="0" applyNumberFormat="1"/>
    <xf numFmtId="2" fontId="0" fillId="0" borderId="17" xfId="0" applyNumberFormat="1" applyBorder="1"/>
    <xf numFmtId="166" fontId="0" fillId="8" borderId="5" xfId="0" applyNumberFormat="1" applyFill="1" applyBorder="1"/>
    <xf numFmtId="166" fontId="0" fillId="0" borderId="35" xfId="0" applyNumberFormat="1" applyBorder="1"/>
    <xf numFmtId="0" fontId="0" fillId="0" borderId="23" xfId="0" applyBorder="1"/>
    <xf numFmtId="0" fontId="0" fillId="3" borderId="35" xfId="0" applyFill="1" applyBorder="1"/>
    <xf numFmtId="0" fontId="0" fillId="3" borderId="71" xfId="0" applyFill="1" applyBorder="1"/>
    <xf numFmtId="0" fontId="0" fillId="0" borderId="81" xfId="0" applyBorder="1"/>
    <xf numFmtId="0" fontId="0" fillId="3" borderId="34" xfId="0" applyFill="1" applyBorder="1"/>
    <xf numFmtId="0" fontId="0" fillId="3" borderId="81" xfId="0" applyFill="1" applyBorder="1"/>
    <xf numFmtId="10" fontId="0" fillId="0" borderId="73" xfId="0" applyNumberFormat="1" applyBorder="1"/>
    <xf numFmtId="2" fontId="0" fillId="0" borderId="73" xfId="0" applyNumberFormat="1" applyBorder="1"/>
    <xf numFmtId="0" fontId="0" fillId="3" borderId="13" xfId="0" applyFill="1" applyBorder="1"/>
    <xf numFmtId="0" fontId="0" fillId="10" borderId="13" xfId="0" applyFill="1" applyBorder="1"/>
    <xf numFmtId="16" fontId="5" fillId="0" borderId="0" xfId="0" applyNumberFormat="1" applyFont="1"/>
    <xf numFmtId="0" fontId="0" fillId="14" borderId="13" xfId="0" applyFill="1" applyBorder="1"/>
    <xf numFmtId="0" fontId="0" fillId="14" borderId="0" xfId="0" applyFill="1"/>
    <xf numFmtId="0" fontId="0" fillId="0" borderId="82" xfId="0" applyBorder="1"/>
    <xf numFmtId="0" fontId="0" fillId="3" borderId="83" xfId="0" applyFill="1" applyBorder="1"/>
    <xf numFmtId="21" fontId="0" fillId="0" borderId="48" xfId="0" applyNumberFormat="1" applyBorder="1"/>
    <xf numFmtId="2" fontId="0" fillId="0" borderId="48" xfId="0" applyNumberFormat="1" applyBorder="1"/>
    <xf numFmtId="2" fontId="0" fillId="0" borderId="51" xfId="0" applyNumberFormat="1" applyBorder="1"/>
    <xf numFmtId="0" fontId="5" fillId="14" borderId="0" xfId="0" applyFont="1" applyFill="1"/>
    <xf numFmtId="4" fontId="0" fillId="0" borderId="30" xfId="0" applyNumberFormat="1" applyBorder="1"/>
    <xf numFmtId="4" fontId="0" fillId="0" borderId="84" xfId="0" applyNumberFormat="1" applyBorder="1"/>
    <xf numFmtId="4" fontId="5" fillId="0" borderId="27" xfId="0" applyNumberFormat="1" applyFont="1" applyBorder="1"/>
    <xf numFmtId="4" fontId="0" fillId="3" borderId="27" xfId="0" applyNumberFormat="1" applyFill="1" applyBorder="1"/>
    <xf numFmtId="4" fontId="0" fillId="3" borderId="22" xfId="0" applyNumberFormat="1" applyFill="1" applyBorder="1"/>
    <xf numFmtId="4" fontId="5" fillId="4" borderId="0" xfId="0" applyNumberFormat="1" applyFont="1" applyFill="1"/>
    <xf numFmtId="4" fontId="0" fillId="0" borderId="75" xfId="0" applyNumberFormat="1" applyBorder="1"/>
    <xf numFmtId="4" fontId="0" fillId="0" borderId="85" xfId="0" applyNumberFormat="1" applyBorder="1"/>
    <xf numFmtId="4" fontId="0" fillId="0" borderId="86" xfId="0" applyNumberFormat="1" applyBorder="1"/>
    <xf numFmtId="0" fontId="0" fillId="0" borderId="32" xfId="0" applyBorder="1"/>
    <xf numFmtId="0" fontId="0" fillId="3" borderId="1" xfId="0" applyFill="1" applyBorder="1"/>
    <xf numFmtId="14" fontId="0" fillId="0" borderId="14" xfId="0" applyNumberFormat="1" applyBorder="1"/>
    <xf numFmtId="165" fontId="0" fillId="0" borderId="14" xfId="0" applyNumberFormat="1" applyBorder="1"/>
    <xf numFmtId="0" fontId="5" fillId="0" borderId="89" xfId="0" applyFont="1" applyBorder="1"/>
    <xf numFmtId="166" fontId="0" fillId="0" borderId="14" xfId="0" applyNumberFormat="1" applyBorder="1"/>
    <xf numFmtId="0" fontId="17" fillId="15" borderId="0" xfId="0" applyFont="1" applyFill="1"/>
    <xf numFmtId="14" fontId="0" fillId="15" borderId="0" xfId="0" applyNumberFormat="1" applyFill="1"/>
    <xf numFmtId="0" fontId="16" fillId="15" borderId="0" xfId="0" applyFont="1" applyFill="1"/>
    <xf numFmtId="0" fontId="9" fillId="13" borderId="88" xfId="0" applyFont="1" applyFill="1" applyBorder="1"/>
    <xf numFmtId="0" fontId="17" fillId="13" borderId="0" xfId="0" applyFont="1" applyFill="1"/>
    <xf numFmtId="14" fontId="0" fillId="13" borderId="0" xfId="0" applyNumberFormat="1" applyFill="1"/>
    <xf numFmtId="165" fontId="0" fillId="13" borderId="0" xfId="0" applyNumberFormat="1" applyFill="1"/>
    <xf numFmtId="0" fontId="16" fillId="13" borderId="0" xfId="0" applyFont="1" applyFill="1"/>
    <xf numFmtId="0" fontId="0" fillId="13" borderId="0" xfId="0" applyFill="1"/>
    <xf numFmtId="0" fontId="16" fillId="13" borderId="87" xfId="0" applyFont="1" applyFill="1" applyBorder="1"/>
    <xf numFmtId="165" fontId="0" fillId="13" borderId="14" xfId="0" applyNumberFormat="1" applyFill="1" applyBorder="1"/>
    <xf numFmtId="0" fontId="9" fillId="13" borderId="0" xfId="0" applyFont="1" applyFill="1"/>
    <xf numFmtId="4" fontId="0" fillId="0" borderId="17" xfId="0" applyNumberFormat="1" applyBorder="1"/>
    <xf numFmtId="0" fontId="0" fillId="0" borderId="20" xfId="0" applyBorder="1"/>
    <xf numFmtId="0" fontId="0" fillId="0" borderId="90" xfId="0" applyBorder="1"/>
    <xf numFmtId="0" fontId="0" fillId="0" borderId="80" xfId="0" applyBorder="1"/>
    <xf numFmtId="2" fontId="0" fillId="0" borderId="91" xfId="0" applyNumberFormat="1" applyBorder="1"/>
    <xf numFmtId="0" fontId="22" fillId="10" borderId="0" xfId="0" applyFont="1" applyFill="1"/>
    <xf numFmtId="0" fontId="0" fillId="0" borderId="93" xfId="0" applyBorder="1"/>
    <xf numFmtId="14" fontId="0" fillId="0" borderId="72" xfId="0" applyNumberFormat="1" applyBorder="1"/>
    <xf numFmtId="165" fontId="0" fillId="0" borderId="72" xfId="0" applyNumberFormat="1" applyBorder="1"/>
    <xf numFmtId="0" fontId="0" fillId="3" borderId="72" xfId="0" applyFill="1" applyBorder="1"/>
    <xf numFmtId="0" fontId="5" fillId="0" borderId="72" xfId="0" applyFont="1" applyBorder="1"/>
    <xf numFmtId="0" fontId="0" fillId="0" borderId="94" xfId="0" applyBorder="1"/>
    <xf numFmtId="12" fontId="0" fillId="0" borderId="94" xfId="0" applyNumberFormat="1" applyBorder="1"/>
    <xf numFmtId="0" fontId="0" fillId="0" borderId="92" xfId="0" applyBorder="1"/>
    <xf numFmtId="0" fontId="0" fillId="8" borderId="72" xfId="0" applyFill="1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3" borderId="12" xfId="0" applyFill="1" applyBorder="1"/>
    <xf numFmtId="0" fontId="0" fillId="0" borderId="71" xfId="0" applyBorder="1"/>
    <xf numFmtId="14" fontId="0" fillId="0" borderId="71" xfId="0" applyNumberFormat="1" applyBorder="1"/>
    <xf numFmtId="165" fontId="0" fillId="0" borderId="71" xfId="0" applyNumberFormat="1" applyBorder="1"/>
    <xf numFmtId="2" fontId="0" fillId="0" borderId="71" xfId="0" applyNumberFormat="1" applyBorder="1"/>
    <xf numFmtId="10" fontId="0" fillId="0" borderId="71" xfId="0" applyNumberFormat="1" applyBorder="1"/>
    <xf numFmtId="14" fontId="0" fillId="10" borderId="13" xfId="0" applyNumberFormat="1" applyFill="1" applyBorder="1"/>
    <xf numFmtId="165" fontId="0" fillId="10" borderId="13" xfId="0" applyNumberFormat="1" applyFill="1" applyBorder="1"/>
    <xf numFmtId="0" fontId="22" fillId="10" borderId="13" xfId="0" applyFont="1" applyFill="1" applyBorder="1"/>
    <xf numFmtId="14" fontId="0" fillId="0" borderId="61" xfId="0" applyNumberFormat="1" applyBorder="1"/>
    <xf numFmtId="165" fontId="0" fillId="0" borderId="61" xfId="0" applyNumberFormat="1" applyBorder="1"/>
    <xf numFmtId="0" fontId="0" fillId="3" borderId="61" xfId="0" applyFill="1" applyBorder="1"/>
    <xf numFmtId="0" fontId="5" fillId="0" borderId="61" xfId="0" applyFont="1" applyBorder="1"/>
    <xf numFmtId="2" fontId="0" fillId="0" borderId="61" xfId="0" applyNumberFormat="1" applyBorder="1"/>
    <xf numFmtId="10" fontId="0" fillId="0" borderId="61" xfId="0" applyNumberFormat="1" applyBorder="1"/>
    <xf numFmtId="0" fontId="15" fillId="10" borderId="61" xfId="0" applyFont="1" applyFill="1" applyBorder="1"/>
    <xf numFmtId="0" fontId="0" fillId="10" borderId="35" xfId="0" applyFill="1" applyBorder="1"/>
    <xf numFmtId="14" fontId="0" fillId="10" borderId="35" xfId="0" applyNumberFormat="1" applyFill="1" applyBorder="1"/>
    <xf numFmtId="165" fontId="0" fillId="10" borderId="35" xfId="0" applyNumberFormat="1" applyFill="1" applyBorder="1"/>
    <xf numFmtId="0" fontId="5" fillId="10" borderId="71" xfId="0" applyFont="1" applyFill="1" applyBorder="1"/>
    <xf numFmtId="0" fontId="5" fillId="10" borderId="35" xfId="0" applyFont="1" applyFill="1" applyBorder="1"/>
    <xf numFmtId="0" fontId="22" fillId="10" borderId="35" xfId="0" applyFont="1" applyFill="1" applyBorder="1"/>
    <xf numFmtId="2" fontId="0" fillId="0" borderId="72" xfId="0" applyNumberFormat="1" applyBorder="1"/>
    <xf numFmtId="14" fontId="10" fillId="0" borderId="12" xfId="0" applyNumberFormat="1" applyFont="1" applyBorder="1"/>
    <xf numFmtId="14" fontId="10" fillId="0" borderId="13" xfId="0" applyNumberFormat="1" applyFont="1" applyBorder="1"/>
    <xf numFmtId="0" fontId="18" fillId="11" borderId="13" xfId="0" applyFont="1" applyFill="1" applyBorder="1"/>
    <xf numFmtId="0" fontId="18" fillId="0" borderId="0" xfId="0" applyFont="1"/>
    <xf numFmtId="21" fontId="0" fillId="0" borderId="13" xfId="0" applyNumberFormat="1" applyBorder="1"/>
    <xf numFmtId="14" fontId="10" fillId="10" borderId="0" xfId="0" applyNumberFormat="1" applyFont="1" applyFill="1"/>
    <xf numFmtId="14" fontId="10" fillId="0" borderId="35" xfId="0" applyNumberFormat="1" applyFont="1" applyBorder="1"/>
    <xf numFmtId="21" fontId="0" fillId="0" borderId="35" xfId="0" applyNumberFormat="1" applyBorder="1"/>
    <xf numFmtId="14" fontId="10" fillId="0" borderId="72" xfId="0" applyNumberFormat="1" applyFont="1" applyBorder="1"/>
    <xf numFmtId="0" fontId="0" fillId="0" borderId="99" xfId="0" applyBorder="1"/>
    <xf numFmtId="0" fontId="0" fillId="0" borderId="100" xfId="0" applyBorder="1"/>
    <xf numFmtId="4" fontId="0" fillId="0" borderId="20" xfId="0" applyNumberFormat="1" applyBorder="1"/>
    <xf numFmtId="2" fontId="0" fillId="0" borderId="19" xfId="0" applyNumberFormat="1" applyBorder="1"/>
    <xf numFmtId="166" fontId="0" fillId="0" borderId="20" xfId="0" applyNumberFormat="1" applyBorder="1"/>
    <xf numFmtId="4" fontId="0" fillId="0" borderId="31" xfId="0" applyNumberFormat="1" applyBorder="1"/>
    <xf numFmtId="2" fontId="0" fillId="0" borderId="75" xfId="0" applyNumberFormat="1" applyBorder="1"/>
    <xf numFmtId="2" fontId="0" fillId="0" borderId="30" xfId="0" applyNumberFormat="1" applyBorder="1"/>
    <xf numFmtId="4" fontId="0" fillId="0" borderId="101" xfId="0" applyNumberFormat="1" applyBorder="1"/>
    <xf numFmtId="4" fontId="0" fillId="0" borderId="80" xfId="0" applyNumberFormat="1" applyBorder="1"/>
    <xf numFmtId="2" fontId="0" fillId="0" borderId="80" xfId="0" applyNumberFormat="1" applyBorder="1"/>
    <xf numFmtId="2" fontId="0" fillId="0" borderId="102" xfId="0" applyNumberFormat="1" applyBorder="1"/>
    <xf numFmtId="21" fontId="0" fillId="0" borderId="12" xfId="0" applyNumberFormat="1" applyBorder="1"/>
    <xf numFmtId="0" fontId="5" fillId="8" borderId="0" xfId="0" applyFont="1" applyFill="1"/>
    <xf numFmtId="0" fontId="5" fillId="7" borderId="31" xfId="0" applyFont="1" applyFill="1" applyBorder="1"/>
    <xf numFmtId="0" fontId="5" fillId="8" borderId="25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8" borderId="24" xfId="0" applyFont="1" applyFill="1" applyBorder="1"/>
    <xf numFmtId="0" fontId="12" fillId="13" borderId="80" xfId="0" applyFont="1" applyFill="1" applyBorder="1"/>
    <xf numFmtId="0" fontId="23" fillId="0" borderId="0" xfId="0" applyFont="1"/>
    <xf numFmtId="0" fontId="0" fillId="3" borderId="75" xfId="0" applyFill="1" applyBorder="1"/>
    <xf numFmtId="166" fontId="0" fillId="0" borderId="76" xfId="0" applyNumberFormat="1" applyBorder="1"/>
    <xf numFmtId="0" fontId="0" fillId="13" borderId="80" xfId="0" applyFill="1" applyBorder="1"/>
    <xf numFmtId="4" fontId="0" fillId="0" borderId="103" xfId="0" applyNumberFormat="1" applyBorder="1"/>
    <xf numFmtId="0" fontId="0" fillId="0" borderId="104" xfId="0" applyBorder="1"/>
    <xf numFmtId="2" fontId="0" fillId="0" borderId="105" xfId="0" applyNumberFormat="1" applyBorder="1"/>
    <xf numFmtId="2" fontId="0" fillId="0" borderId="104" xfId="0" applyNumberFormat="1" applyBorder="1"/>
    <xf numFmtId="0" fontId="0" fillId="0" borderId="106" xfId="0" applyBorder="1"/>
    <xf numFmtId="4" fontId="5" fillId="10" borderId="20" xfId="0" applyNumberFormat="1" applyFont="1" applyFill="1" applyBorder="1"/>
    <xf numFmtId="0" fontId="24" fillId="3" borderId="0" xfId="0" applyFont="1" applyFill="1"/>
    <xf numFmtId="0" fontId="24" fillId="3" borderId="12" xfId="0" applyFont="1" applyFill="1" applyBorder="1"/>
    <xf numFmtId="0" fontId="24" fillId="3" borderId="1" xfId="0" applyFont="1" applyFill="1" applyBorder="1"/>
    <xf numFmtId="0" fontId="0" fillId="3" borderId="48" xfId="0" applyFill="1" applyBorder="1"/>
    <xf numFmtId="0" fontId="24" fillId="3" borderId="48" xfId="0" applyFont="1" applyFill="1" applyBorder="1"/>
    <xf numFmtId="0" fontId="0" fillId="0" borderId="107" xfId="0" applyBorder="1"/>
    <xf numFmtId="0" fontId="5" fillId="0" borderId="51" xfId="0" applyFont="1" applyBorder="1"/>
    <xf numFmtId="2" fontId="25" fillId="6" borderId="0" xfId="0" applyNumberFormat="1" applyFont="1" applyFill="1"/>
    <xf numFmtId="2" fontId="0" fillId="8" borderId="0" xfId="0" applyNumberFormat="1" applyFill="1"/>
    <xf numFmtId="4" fontId="0" fillId="0" borderId="19" xfId="0" applyNumberFormat="1" applyBorder="1"/>
    <xf numFmtId="4" fontId="0" fillId="0" borderId="33" xfId="0" applyNumberFormat="1" applyBorder="1"/>
    <xf numFmtId="2" fontId="0" fillId="0" borderId="32" xfId="0" applyNumberFormat="1" applyBorder="1"/>
    <xf numFmtId="0" fontId="0" fillId="3" borderId="58" xfId="0" applyFill="1" applyBorder="1"/>
    <xf numFmtId="2" fontId="0" fillId="0" borderId="58" xfId="0" applyNumberFormat="1" applyBorder="1"/>
    <xf numFmtId="10" fontId="0" fillId="0" borderId="58" xfId="0" applyNumberFormat="1" applyBorder="1"/>
    <xf numFmtId="2" fontId="0" fillId="0" borderId="49" xfId="0" applyNumberFormat="1" applyBorder="1"/>
    <xf numFmtId="0" fontId="0" fillId="3" borderId="55" xfId="0" applyFill="1" applyBorder="1"/>
    <xf numFmtId="0" fontId="5" fillId="0" borderId="55" xfId="0" applyFont="1" applyBorder="1"/>
    <xf numFmtId="0" fontId="18" fillId="11" borderId="55" xfId="0" applyFont="1" applyFill="1" applyBorder="1"/>
    <xf numFmtId="2" fontId="0" fillId="0" borderId="60" xfId="0" applyNumberFormat="1" applyBorder="1"/>
    <xf numFmtId="2" fontId="0" fillId="12" borderId="0" xfId="0" applyNumberFormat="1" applyFill="1"/>
    <xf numFmtId="2" fontId="0" fillId="0" borderId="52" xfId="0" applyNumberFormat="1" applyBorder="1"/>
    <xf numFmtId="0" fontId="5" fillId="0" borderId="108" xfId="0" applyFont="1" applyBorder="1"/>
    <xf numFmtId="0" fontId="5" fillId="0" borderId="94" xfId="0" applyFont="1" applyBorder="1"/>
    <xf numFmtId="0" fontId="5" fillId="7" borderId="98" xfId="0" applyFont="1" applyFill="1" applyBorder="1"/>
    <xf numFmtId="0" fontId="15" fillId="10" borderId="49" xfId="0" applyFont="1" applyFill="1" applyBorder="1"/>
    <xf numFmtId="0" fontId="10" fillId="11" borderId="0" xfId="0" applyFont="1" applyFill="1"/>
    <xf numFmtId="14" fontId="0" fillId="10" borderId="48" xfId="0" applyNumberFormat="1" applyFill="1" applyBorder="1"/>
    <xf numFmtId="165" fontId="0" fillId="10" borderId="48" xfId="0" applyNumberFormat="1" applyFill="1" applyBorder="1"/>
    <xf numFmtId="4" fontId="0" fillId="0" borderId="48" xfId="0" applyNumberFormat="1" applyBorder="1"/>
    <xf numFmtId="0" fontId="15" fillId="0" borderId="48" xfId="0" applyFont="1" applyBorder="1"/>
    <xf numFmtId="0" fontId="0" fillId="0" borderId="110" xfId="0" applyBorder="1"/>
    <xf numFmtId="14" fontId="0" fillId="0" borderId="49" xfId="0" applyNumberFormat="1" applyBorder="1"/>
    <xf numFmtId="4" fontId="0" fillId="0" borderId="49" xfId="0" applyNumberFormat="1" applyBorder="1"/>
    <xf numFmtId="0" fontId="0" fillId="0" borderId="111" xfId="0" applyBorder="1"/>
    <xf numFmtId="0" fontId="5" fillId="0" borderId="112" xfId="0" applyFont="1" applyBorder="1"/>
    <xf numFmtId="0" fontId="0" fillId="0" borderId="108" xfId="0" applyBorder="1"/>
    <xf numFmtId="9" fontId="0" fillId="0" borderId="48" xfId="0" applyNumberFormat="1" applyBorder="1"/>
    <xf numFmtId="0" fontId="0" fillId="0" borderId="113" xfId="0" applyBorder="1"/>
    <xf numFmtId="0" fontId="8" fillId="0" borderId="0" xfId="0" applyFont="1"/>
    <xf numFmtId="12" fontId="15" fillId="0" borderId="34" xfId="0" applyNumberFormat="1" applyFont="1" applyBorder="1"/>
    <xf numFmtId="12" fontId="15" fillId="0" borderId="0" xfId="0" applyNumberFormat="1" applyFont="1"/>
    <xf numFmtId="12" fontId="11" fillId="0" borderId="0" xfId="0" applyNumberFormat="1" applyFont="1"/>
    <xf numFmtId="16" fontId="5" fillId="0" borderId="48" xfId="0" applyNumberFormat="1" applyFont="1" applyBorder="1"/>
    <xf numFmtId="0" fontId="0" fillId="10" borderId="114" xfId="0" applyFill="1" applyBorder="1"/>
    <xf numFmtId="0" fontId="0" fillId="0" borderId="112" xfId="0" applyBorder="1"/>
    <xf numFmtId="0" fontId="8" fillId="10" borderId="48" xfId="0" applyFont="1" applyFill="1" applyBorder="1"/>
    <xf numFmtId="0" fontId="0" fillId="15" borderId="0" xfId="0" applyFill="1"/>
    <xf numFmtId="0" fontId="0" fillId="15" borderId="48" xfId="0" applyFill="1" applyBorder="1"/>
    <xf numFmtId="0" fontId="27" fillId="10" borderId="0" xfId="0" applyFont="1" applyFill="1"/>
    <xf numFmtId="2" fontId="0" fillId="15" borderId="0" xfId="0" applyNumberFormat="1" applyFill="1"/>
    <xf numFmtId="10" fontId="0" fillId="15" borderId="0" xfId="0" applyNumberFormat="1" applyFill="1"/>
    <xf numFmtId="1" fontId="0" fillId="7" borderId="0" xfId="0" applyNumberFormat="1" applyFill="1"/>
    <xf numFmtId="4" fontId="0" fillId="15" borderId="0" xfId="0" applyNumberFormat="1" applyFill="1"/>
    <xf numFmtId="0" fontId="30" fillId="0" borderId="0" xfId="0" applyFont="1"/>
    <xf numFmtId="2" fontId="0" fillId="15" borderId="48" xfId="0" applyNumberFormat="1" applyFill="1" applyBorder="1"/>
    <xf numFmtId="10" fontId="0" fillId="15" borderId="48" xfId="0" applyNumberFormat="1" applyFill="1" applyBorder="1"/>
    <xf numFmtId="0" fontId="0" fillId="0" borderId="83" xfId="0" applyBorder="1"/>
    <xf numFmtId="10" fontId="0" fillId="0" borderId="49" xfId="0" applyNumberFormat="1" applyBorder="1"/>
    <xf numFmtId="4" fontId="0" fillId="10" borderId="0" xfId="0" applyNumberFormat="1" applyFill="1"/>
    <xf numFmtId="14" fontId="0" fillId="10" borderId="49" xfId="0" applyNumberFormat="1" applyFill="1" applyBorder="1"/>
    <xf numFmtId="0" fontId="5" fillId="10" borderId="49" xfId="0" applyFont="1" applyFill="1" applyBorder="1"/>
    <xf numFmtId="2" fontId="0" fillId="0" borderId="117" xfId="0" applyNumberFormat="1" applyBorder="1"/>
    <xf numFmtId="10" fontId="0" fillId="0" borderId="115" xfId="0" applyNumberFormat="1" applyBorder="1"/>
    <xf numFmtId="0" fontId="0" fillId="10" borderId="115" xfId="0" applyFill="1" applyBorder="1"/>
    <xf numFmtId="2" fontId="5" fillId="10" borderId="49" xfId="0" applyNumberFormat="1" applyFont="1" applyFill="1" applyBorder="1"/>
    <xf numFmtId="12" fontId="5" fillId="10" borderId="49" xfId="0" applyNumberFormat="1" applyFont="1" applyFill="1" applyBorder="1"/>
    <xf numFmtId="2" fontId="0" fillId="0" borderId="109" xfId="0" applyNumberFormat="1" applyBorder="1"/>
    <xf numFmtId="2" fontId="5" fillId="10" borderId="0" xfId="0" applyNumberFormat="1" applyFont="1" applyFill="1"/>
    <xf numFmtId="10" fontId="5" fillId="10" borderId="0" xfId="0" applyNumberFormat="1" applyFont="1" applyFill="1"/>
    <xf numFmtId="2" fontId="5" fillId="10" borderId="34" xfId="0" applyNumberFormat="1" applyFont="1" applyFill="1" applyBorder="1"/>
    <xf numFmtId="0" fontId="10" fillId="10" borderId="0" xfId="0" applyFont="1" applyFill="1"/>
    <xf numFmtId="2" fontId="0" fillId="10" borderId="1" xfId="0" applyNumberFormat="1" applyFill="1" applyBorder="1"/>
    <xf numFmtId="10" fontId="5" fillId="0" borderId="1" xfId="0" applyNumberFormat="1" applyFont="1" applyBorder="1"/>
    <xf numFmtId="0" fontId="5" fillId="7" borderId="95" xfId="0" applyFont="1" applyFill="1" applyBorder="1"/>
    <xf numFmtId="12" fontId="0" fillId="0" borderId="1" xfId="0" applyNumberFormat="1" applyBorder="1"/>
    <xf numFmtId="12" fontId="5" fillId="0" borderId="0" xfId="0" applyNumberFormat="1" applyFont="1"/>
    <xf numFmtId="0" fontId="11" fillId="0" borderId="1" xfId="0" applyFont="1" applyBorder="1"/>
    <xf numFmtId="0" fontId="5" fillId="10" borderId="1" xfId="0" applyFont="1" applyFill="1" applyBorder="1"/>
    <xf numFmtId="0" fontId="15" fillId="7" borderId="0" xfId="0" applyFont="1" applyFill="1"/>
    <xf numFmtId="9" fontId="15" fillId="7" borderId="0" xfId="0" applyNumberFormat="1" applyFont="1" applyFill="1"/>
    <xf numFmtId="0" fontId="0" fillId="5" borderId="0" xfId="0" applyFill="1"/>
    <xf numFmtId="0" fontId="5" fillId="10" borderId="0" xfId="0" applyFont="1" applyFill="1" applyAlignment="1">
      <alignment horizontal="right"/>
    </xf>
    <xf numFmtId="0" fontId="32" fillId="0" borderId="0" xfId="0" applyFont="1"/>
    <xf numFmtId="2" fontId="32" fillId="0" borderId="0" xfId="0" applyNumberFormat="1" applyFont="1"/>
    <xf numFmtId="10" fontId="32" fillId="0" borderId="0" xfId="0" applyNumberFormat="1" applyFont="1"/>
    <xf numFmtId="9" fontId="15" fillId="5" borderId="0" xfId="0" applyNumberFormat="1" applyFont="1" applyFill="1"/>
    <xf numFmtId="0" fontId="0" fillId="16" borderId="0" xfId="0" applyFill="1"/>
    <xf numFmtId="4" fontId="31" fillId="15" borderId="0" xfId="0" applyNumberFormat="1" applyFont="1" applyFill="1"/>
    <xf numFmtId="0" fontId="31" fillId="15" borderId="0" xfId="0" applyFont="1" applyFill="1"/>
    <xf numFmtId="0" fontId="15" fillId="5" borderId="0" xfId="0" applyFont="1" applyFill="1"/>
    <xf numFmtId="0" fontId="0" fillId="7" borderId="48" xfId="0" applyFill="1" applyBorder="1"/>
    <xf numFmtId="0" fontId="15" fillId="7" borderId="48" xfId="0" applyFont="1" applyFill="1" applyBorder="1"/>
    <xf numFmtId="0" fontId="33" fillId="5" borderId="0" xfId="0" applyFont="1" applyFill="1"/>
    <xf numFmtId="0" fontId="33" fillId="10" borderId="0" xfId="0" applyFont="1" applyFill="1"/>
    <xf numFmtId="0" fontId="0" fillId="7" borderId="49" xfId="0" applyFill="1" applyBorder="1"/>
    <xf numFmtId="0" fontId="0" fillId="7" borderId="116" xfId="0" applyFill="1" applyBorder="1"/>
    <xf numFmtId="0" fontId="5" fillId="10" borderId="48" xfId="0" applyFont="1" applyFill="1" applyBorder="1"/>
    <xf numFmtId="0" fontId="5" fillId="10" borderId="12" xfId="0" applyFont="1" applyFill="1" applyBorder="1"/>
    <xf numFmtId="0" fontId="5" fillId="10" borderId="70" xfId="0" applyFont="1" applyFill="1" applyBorder="1"/>
    <xf numFmtId="0" fontId="5" fillId="10" borderId="62" xfId="0" applyFont="1" applyFill="1" applyBorder="1"/>
    <xf numFmtId="0" fontId="5" fillId="10" borderId="61" xfId="0" applyFont="1" applyFill="1" applyBorder="1"/>
    <xf numFmtId="0" fontId="0" fillId="6" borderId="12" xfId="0" applyFill="1" applyBorder="1"/>
    <xf numFmtId="0" fontId="0" fillId="6" borderId="55" xfId="0" applyFill="1" applyBorder="1"/>
    <xf numFmtId="0" fontId="0" fillId="6" borderId="1" xfId="0" applyFill="1" applyBorder="1"/>
    <xf numFmtId="0" fontId="0" fillId="6" borderId="34" xfId="0" applyFill="1" applyBorder="1"/>
    <xf numFmtId="0" fontId="0" fillId="6" borderId="13" xfId="0" applyFill="1" applyBorder="1"/>
    <xf numFmtId="165" fontId="0" fillId="6" borderId="0" xfId="0" applyNumberFormat="1" applyFill="1"/>
    <xf numFmtId="0" fontId="0" fillId="6" borderId="48" xfId="0" applyFill="1" applyBorder="1"/>
    <xf numFmtId="0" fontId="0" fillId="6" borderId="35" xfId="0" applyFill="1" applyBorder="1"/>
    <xf numFmtId="0" fontId="5" fillId="10" borderId="55" xfId="0" applyFont="1" applyFill="1" applyBorder="1"/>
    <xf numFmtId="0" fontId="5" fillId="7" borderId="73" xfId="0" applyFont="1" applyFill="1" applyBorder="1"/>
    <xf numFmtId="0" fontId="5" fillId="5" borderId="34" xfId="0" applyFont="1" applyFill="1" applyBorder="1"/>
    <xf numFmtId="0" fontId="5" fillId="5" borderId="0" xfId="0" applyFont="1" applyFill="1"/>
    <xf numFmtId="0" fontId="5" fillId="5" borderId="1" xfId="0" applyFont="1" applyFill="1" applyBorder="1"/>
    <xf numFmtId="0" fontId="5" fillId="17" borderId="0" xfId="0" applyFont="1" applyFill="1"/>
    <xf numFmtId="0" fontId="5" fillId="17" borderId="1" xfId="0" applyFont="1" applyFill="1" applyBorder="1"/>
    <xf numFmtId="0" fontId="0" fillId="2" borderId="34" xfId="0" applyFill="1" applyBorder="1"/>
    <xf numFmtId="0" fontId="5" fillId="5" borderId="12" xfId="0" applyFont="1" applyFill="1" applyBorder="1"/>
    <xf numFmtId="0" fontId="5" fillId="7" borderId="1" xfId="0" applyFont="1" applyFill="1" applyBorder="1"/>
    <xf numFmtId="0" fontId="5" fillId="5" borderId="48" xfId="0" applyFont="1" applyFill="1" applyBorder="1"/>
    <xf numFmtId="0" fontId="0" fillId="6" borderId="4" xfId="0" applyFill="1" applyBorder="1"/>
    <xf numFmtId="0" fontId="5" fillId="5" borderId="46" xfId="0" applyFont="1" applyFill="1" applyBorder="1"/>
    <xf numFmtId="0" fontId="5" fillId="5" borderId="13" xfId="0" applyFont="1" applyFill="1" applyBorder="1"/>
    <xf numFmtId="0" fontId="5" fillId="7" borderId="13" xfId="0" applyFont="1" applyFill="1" applyBorder="1"/>
    <xf numFmtId="165" fontId="0" fillId="0" borderId="70" xfId="0" applyNumberFormat="1" applyBorder="1"/>
    <xf numFmtId="0" fontId="10" fillId="5" borderId="0" xfId="0" applyFont="1" applyFill="1"/>
    <xf numFmtId="0" fontId="5" fillId="18" borderId="0" xfId="0" applyFont="1" applyFill="1"/>
    <xf numFmtId="0" fontId="0" fillId="19" borderId="0" xfId="0" applyFill="1"/>
    <xf numFmtId="2" fontId="0" fillId="10" borderId="34" xfId="0" applyNumberFormat="1" applyFill="1" applyBorder="1"/>
    <xf numFmtId="0" fontId="0" fillId="0" borderId="118" xfId="0" applyBorder="1"/>
    <xf numFmtId="14" fontId="0" fillId="0" borderId="118" xfId="0" applyNumberFormat="1" applyBorder="1"/>
    <xf numFmtId="165" fontId="0" fillId="0" borderId="118" xfId="0" applyNumberFormat="1" applyBorder="1"/>
    <xf numFmtId="0" fontId="5" fillId="5" borderId="118" xfId="0" applyFont="1" applyFill="1" applyBorder="1"/>
    <xf numFmtId="0" fontId="15" fillId="6" borderId="119" xfId="0" applyFont="1" applyFill="1" applyBorder="1"/>
    <xf numFmtId="0" fontId="8" fillId="6" borderId="120" xfId="0" applyFont="1" applyFill="1" applyBorder="1"/>
    <xf numFmtId="0" fontId="15" fillId="6" borderId="121" xfId="0" applyFont="1" applyFill="1" applyBorder="1"/>
    <xf numFmtId="0" fontId="8" fillId="6" borderId="122" xfId="0" applyFont="1" applyFill="1" applyBorder="1"/>
    <xf numFmtId="0" fontId="0" fillId="0" borderId="123" xfId="0" applyBorder="1"/>
    <xf numFmtId="0" fontId="0" fillId="0" borderId="124" xfId="0" applyBorder="1"/>
    <xf numFmtId="0" fontId="5" fillId="5" borderId="65" xfId="0" applyFont="1" applyFill="1" applyBorder="1"/>
    <xf numFmtId="0" fontId="5" fillId="7" borderId="48" xfId="0" applyFont="1" applyFill="1" applyBorder="1"/>
    <xf numFmtId="14" fontId="0" fillId="12" borderId="0" xfId="0" applyNumberFormat="1" applyFill="1"/>
    <xf numFmtId="165" fontId="0" fillId="12" borderId="0" xfId="0" applyNumberFormat="1" applyFill="1"/>
    <xf numFmtId="0" fontId="5" fillId="20" borderId="0" xfId="0" applyFont="1" applyFill="1"/>
    <xf numFmtId="0" fontId="5" fillId="7" borderId="125" xfId="0" applyFont="1" applyFill="1" applyBorder="1"/>
    <xf numFmtId="0" fontId="5" fillId="0" borderId="126" xfId="0" applyFont="1" applyBorder="1"/>
    <xf numFmtId="0" fontId="5" fillId="6" borderId="0" xfId="0" applyFont="1" applyFill="1"/>
    <xf numFmtId="0" fontId="5" fillId="6" borderId="126" xfId="0" applyFont="1" applyFill="1" applyBorder="1"/>
    <xf numFmtId="0" fontId="0" fillId="6" borderId="127" xfId="0" applyFill="1" applyBorder="1"/>
    <xf numFmtId="0" fontId="0" fillId="6" borderId="128" xfId="0" applyFill="1" applyBorder="1"/>
    <xf numFmtId="0" fontId="5" fillId="5" borderId="129" xfId="0" applyFont="1" applyFill="1" applyBorder="1"/>
    <xf numFmtId="0" fontId="5" fillId="7" borderId="130" xfId="0" applyFont="1" applyFill="1" applyBorder="1"/>
    <xf numFmtId="0" fontId="5" fillId="0" borderId="127" xfId="0" applyFont="1" applyBorder="1"/>
    <xf numFmtId="0" fontId="5" fillId="5" borderId="131" xfId="0" applyFont="1" applyFill="1" applyBorder="1"/>
    <xf numFmtId="0" fontId="5" fillId="5" borderId="132" xfId="0" applyFont="1" applyFill="1" applyBorder="1"/>
    <xf numFmtId="0" fontId="5" fillId="6" borderId="127" xfId="0" applyFont="1" applyFill="1" applyBorder="1"/>
    <xf numFmtId="0" fontId="5" fillId="5" borderId="133" xfId="0" applyFont="1" applyFill="1" applyBorder="1"/>
    <xf numFmtId="0" fontId="15" fillId="0" borderId="73" xfId="0" applyFont="1" applyBorder="1"/>
    <xf numFmtId="0" fontId="15" fillId="0" borderId="34" xfId="0" applyFont="1" applyBorder="1"/>
    <xf numFmtId="0" fontId="15" fillId="0" borderId="35" xfId="0" applyFont="1" applyBorder="1"/>
    <xf numFmtId="10" fontId="0" fillId="5" borderId="34" xfId="0" applyNumberFormat="1" applyFill="1" applyBorder="1"/>
    <xf numFmtId="10" fontId="0" fillId="7" borderId="34" xfId="0" applyNumberFormat="1" applyFill="1" applyBorder="1"/>
    <xf numFmtId="10" fontId="0" fillId="7" borderId="35" xfId="0" applyNumberFormat="1" applyFill="1" applyBorder="1"/>
    <xf numFmtId="10" fontId="0" fillId="7" borderId="0" xfId="0" applyNumberFormat="1" applyFill="1"/>
    <xf numFmtId="10" fontId="0" fillId="7" borderId="1" xfId="0" applyNumberFormat="1" applyFill="1" applyBorder="1"/>
    <xf numFmtId="10" fontId="0" fillId="7" borderId="55" xfId="0" applyNumberFormat="1" applyFill="1" applyBorder="1"/>
    <xf numFmtId="10" fontId="0" fillId="0" borderId="126" xfId="0" applyNumberFormat="1" applyBorder="1"/>
    <xf numFmtId="10" fontId="0" fillId="0" borderId="127" xfId="0" applyNumberFormat="1" applyBorder="1"/>
    <xf numFmtId="10" fontId="0" fillId="0" borderId="128" xfId="0" applyNumberFormat="1" applyBorder="1"/>
    <xf numFmtId="10" fontId="0" fillId="5" borderId="48" xfId="0" applyNumberFormat="1" applyFill="1" applyBorder="1"/>
    <xf numFmtId="0" fontId="5" fillId="7" borderId="49" xfId="0" applyFont="1" applyFill="1" applyBorder="1"/>
    <xf numFmtId="0" fontId="0" fillId="6" borderId="126" xfId="0" applyFill="1" applyBorder="1"/>
    <xf numFmtId="0" fontId="0" fillId="0" borderId="135" xfId="0" applyBorder="1"/>
    <xf numFmtId="0" fontId="0" fillId="0" borderId="136" xfId="0" applyBorder="1"/>
    <xf numFmtId="0" fontId="0" fillId="0" borderId="134" xfId="0" applyBorder="1"/>
    <xf numFmtId="0" fontId="0" fillId="14" borderId="1" xfId="0" applyFill="1" applyBorder="1"/>
    <xf numFmtId="0" fontId="5" fillId="17" borderId="127" xfId="0" applyFont="1" applyFill="1" applyBorder="1"/>
    <xf numFmtId="0" fontId="5" fillId="17" borderId="128" xfId="0" applyFont="1" applyFill="1" applyBorder="1"/>
    <xf numFmtId="165" fontId="0" fillId="0" borderId="137" xfId="0" applyNumberFormat="1" applyBorder="1"/>
    <xf numFmtId="0" fontId="5" fillId="5" borderId="138" xfId="0" applyFont="1" applyFill="1" applyBorder="1"/>
    <xf numFmtId="0" fontId="5" fillId="5" borderId="139" xfId="0" applyFont="1" applyFill="1" applyBorder="1"/>
    <xf numFmtId="0" fontId="5" fillId="5" borderId="141" xfId="0" applyFont="1" applyFill="1" applyBorder="1"/>
    <xf numFmtId="0" fontId="5" fillId="5" borderId="140" xfId="0" applyFont="1" applyFill="1" applyBorder="1"/>
    <xf numFmtId="10" fontId="0" fillId="8" borderId="0" xfId="0" applyNumberFormat="1" applyFill="1"/>
    <xf numFmtId="0" fontId="15" fillId="8" borderId="0" xfId="0" applyFont="1" applyFill="1"/>
    <xf numFmtId="0" fontId="0" fillId="6" borderId="142" xfId="0" applyFill="1" applyBorder="1"/>
    <xf numFmtId="0" fontId="5" fillId="7" borderId="138" xfId="0" applyFont="1" applyFill="1" applyBorder="1"/>
    <xf numFmtId="0" fontId="5" fillId="7" borderId="141" xfId="0" applyFont="1" applyFill="1" applyBorder="1"/>
    <xf numFmtId="0" fontId="5" fillId="7" borderId="143" xfId="0" applyFont="1" applyFill="1" applyBorder="1"/>
    <xf numFmtId="14" fontId="10" fillId="10" borderId="34" xfId="0" applyNumberFormat="1" applyFont="1" applyFill="1" applyBorder="1"/>
    <xf numFmtId="165" fontId="0" fillId="10" borderId="34" xfId="0" applyNumberFormat="1" applyFill="1" applyBorder="1"/>
    <xf numFmtId="0" fontId="5" fillId="5" borderId="144" xfId="0" applyFont="1" applyFill="1" applyBorder="1"/>
    <xf numFmtId="0" fontId="25" fillId="5" borderId="141" xfId="0" applyFont="1" applyFill="1" applyBorder="1"/>
    <xf numFmtId="0" fontId="25" fillId="5" borderId="144" xfId="0" applyFont="1" applyFill="1" applyBorder="1"/>
    <xf numFmtId="0" fontId="25" fillId="17" borderId="144" xfId="0" applyFont="1" applyFill="1" applyBorder="1"/>
    <xf numFmtId="0" fontId="25" fillId="5" borderId="139" xfId="0" applyFont="1" applyFill="1" applyBorder="1"/>
    <xf numFmtId="0" fontId="0" fillId="7" borderId="12" xfId="0" applyFill="1" applyBorder="1"/>
    <xf numFmtId="165" fontId="0" fillId="4" borderId="0" xfId="0" applyNumberFormat="1" applyFill="1"/>
    <xf numFmtId="14" fontId="0" fillId="7" borderId="12" xfId="0" applyNumberFormat="1" applyFill="1" applyBorder="1"/>
    <xf numFmtId="165" fontId="0" fillId="7" borderId="12" xfId="0" applyNumberFormat="1" applyFill="1" applyBorder="1"/>
    <xf numFmtId="0" fontId="5" fillId="15" borderId="108" xfId="0" applyFont="1" applyFill="1" applyBorder="1"/>
    <xf numFmtId="165" fontId="0" fillId="15" borderId="48" xfId="0" applyNumberFormat="1" applyFill="1" applyBorder="1"/>
    <xf numFmtId="12" fontId="0" fillId="15" borderId="48" xfId="0" applyNumberFormat="1" applyFill="1" applyBorder="1"/>
    <xf numFmtId="0" fontId="1" fillId="0" borderId="0" xfId="0" applyFont="1" applyAlignment="1">
      <alignment horizontal="center"/>
    </xf>
    <xf numFmtId="10" fontId="5" fillId="0" borderId="0" xfId="0" applyNumberFormat="1" applyFont="1"/>
    <xf numFmtId="0" fontId="0" fillId="21" borderId="0" xfId="0" applyFill="1"/>
    <xf numFmtId="0" fontId="2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4" fillId="7" borderId="0" xfId="0" applyFont="1" applyFill="1"/>
    <xf numFmtId="0" fontId="35" fillId="8" borderId="0" xfId="0" applyFont="1" applyFill="1"/>
    <xf numFmtId="0" fontId="36" fillId="7" borderId="0" xfId="0" applyFont="1" applyFill="1"/>
    <xf numFmtId="0" fontId="1" fillId="0" borderId="0" xfId="0" applyFont="1" applyAlignment="1">
      <alignment horizontal="center" vertical="center"/>
    </xf>
    <xf numFmtId="0" fontId="37" fillId="0" borderId="0" xfId="0" applyFont="1" applyAlignment="1">
      <alignment horizontal="left"/>
    </xf>
    <xf numFmtId="0" fontId="27" fillId="22" borderId="0" xfId="0" applyFont="1" applyFill="1"/>
    <xf numFmtId="0" fontId="27" fillId="22" borderId="58" xfId="0" applyFont="1" applyFill="1" applyBorder="1"/>
    <xf numFmtId="0" fontId="27" fillId="22" borderId="34" xfId="0" applyFont="1" applyFill="1" applyBorder="1"/>
    <xf numFmtId="0" fontId="27" fillId="8" borderId="0" xfId="0" applyFont="1" applyFill="1"/>
    <xf numFmtId="0" fontId="27" fillId="8" borderId="12" xfId="0" applyFont="1" applyFill="1" applyBorder="1"/>
    <xf numFmtId="0" fontId="26" fillId="8" borderId="1" xfId="0" applyFont="1" applyFill="1" applyBorder="1"/>
    <xf numFmtId="0" fontId="27" fillId="8" borderId="1" xfId="0" applyFont="1" applyFill="1" applyBorder="1"/>
    <xf numFmtId="0" fontId="27" fillId="8" borderId="34" xfId="0" applyFont="1" applyFill="1" applyBorder="1"/>
    <xf numFmtId="0" fontId="27" fillId="8" borderId="13" xfId="0" applyFont="1" applyFill="1" applyBorder="1"/>
    <xf numFmtId="0" fontId="27" fillId="23" borderId="55" xfId="0" applyFont="1" applyFill="1" applyBorder="1"/>
    <xf numFmtId="0" fontId="27" fillId="23" borderId="0" xfId="0" applyFont="1" applyFill="1"/>
    <xf numFmtId="0" fontId="27" fillId="7" borderId="0" xfId="0" applyFont="1" applyFill="1"/>
    <xf numFmtId="0" fontId="27" fillId="7" borderId="34" xfId="0" applyFont="1" applyFill="1" applyBorder="1"/>
    <xf numFmtId="0" fontId="27" fillId="7" borderId="13" xfId="0" applyFont="1" applyFill="1" applyBorder="1"/>
    <xf numFmtId="0" fontId="27" fillId="14" borderId="0" xfId="0" applyFont="1" applyFill="1"/>
    <xf numFmtId="0" fontId="27" fillId="24" borderId="0" xfId="0" applyFont="1" applyFill="1"/>
    <xf numFmtId="0" fontId="27" fillId="24" borderId="34" xfId="0" applyFont="1" applyFill="1" applyBorder="1"/>
    <xf numFmtId="0" fontId="0" fillId="25" borderId="0" xfId="0" applyFill="1"/>
    <xf numFmtId="0" fontId="38" fillId="10" borderId="0" xfId="0" applyFont="1" applyFill="1"/>
    <xf numFmtId="0" fontId="0" fillId="26" borderId="0" xfId="0" applyFill="1"/>
    <xf numFmtId="0" fontId="5" fillId="3" borderId="0" xfId="0" applyFont="1" applyFill="1"/>
    <xf numFmtId="0" fontId="5" fillId="3" borderId="1" xfId="0" applyFont="1" applyFill="1" applyBorder="1"/>
    <xf numFmtId="0" fontId="39" fillId="24" borderId="0" xfId="0" applyFont="1" applyFill="1"/>
    <xf numFmtId="0" fontId="40" fillId="24" borderId="0" xfId="0" applyFont="1" applyFill="1"/>
    <xf numFmtId="0" fontId="27" fillId="28" borderId="0" xfId="0" applyFont="1" applyFill="1"/>
    <xf numFmtId="0" fontId="39" fillId="28" borderId="0" xfId="0" applyFont="1" applyFill="1"/>
    <xf numFmtId="0" fontId="28" fillId="24" borderId="0" xfId="0" applyFont="1" applyFill="1"/>
    <xf numFmtId="0" fontId="26" fillId="29" borderId="1" xfId="0" applyFont="1" applyFill="1" applyBorder="1"/>
    <xf numFmtId="0" fontId="32" fillId="8" borderId="0" xfId="0" applyFont="1" applyFill="1"/>
    <xf numFmtId="0" fontId="27" fillId="29" borderId="0" xfId="0" applyFont="1" applyFill="1"/>
    <xf numFmtId="0" fontId="5" fillId="0" borderId="145" xfId="0" applyFont="1" applyBorder="1"/>
    <xf numFmtId="0" fontId="5" fillId="0" borderId="125" xfId="0" applyFont="1" applyBorder="1"/>
    <xf numFmtId="0" fontId="27" fillId="27" borderId="0" xfId="0" applyFont="1" applyFill="1"/>
    <xf numFmtId="0" fontId="27" fillId="27" borderId="58" xfId="0" applyFont="1" applyFill="1" applyBorder="1"/>
    <xf numFmtId="0" fontId="41" fillId="0" borderId="34" xfId="0" applyFont="1" applyBorder="1"/>
    <xf numFmtId="0" fontId="27" fillId="23" borderId="35" xfId="0" applyFont="1" applyFill="1" applyBorder="1"/>
    <xf numFmtId="0" fontId="42" fillId="0" borderId="1" xfId="0" applyFont="1" applyBorder="1"/>
    <xf numFmtId="0" fontId="43" fillId="27" borderId="0" xfId="0" applyFont="1" applyFill="1"/>
    <xf numFmtId="10" fontId="0" fillId="30" borderId="0" xfId="0" applyNumberFormat="1" applyFill="1"/>
    <xf numFmtId="10" fontId="0" fillId="31" borderId="0" xfId="0" applyNumberFormat="1" applyFill="1"/>
    <xf numFmtId="10" fontId="0" fillId="4" borderId="34" xfId="0" applyNumberFormat="1" applyFill="1" applyBorder="1"/>
    <xf numFmtId="10" fontId="0" fillId="4" borderId="73" xfId="0" applyNumberFormat="1" applyFill="1" applyBorder="1"/>
    <xf numFmtId="10" fontId="0" fillId="4" borderId="1" xfId="0" applyNumberFormat="1" applyFill="1" applyBorder="1"/>
    <xf numFmtId="10" fontId="0" fillId="27" borderId="0" xfId="0" applyNumberFormat="1" applyFill="1"/>
    <xf numFmtId="10" fontId="0" fillId="2" borderId="55" xfId="0" applyNumberFormat="1" applyFill="1" applyBorder="1"/>
    <xf numFmtId="10" fontId="0" fillId="32" borderId="0" xfId="0" applyNumberFormat="1" applyFill="1"/>
    <xf numFmtId="10" fontId="0" fillId="4" borderId="48" xfId="0" applyNumberFormat="1" applyFill="1" applyBorder="1"/>
    <xf numFmtId="10" fontId="0" fillId="4" borderId="58" xfId="0" applyNumberFormat="1" applyFill="1" applyBorder="1"/>
    <xf numFmtId="10" fontId="0" fillId="7" borderId="12" xfId="0" applyNumberFormat="1" applyFill="1" applyBorder="1"/>
    <xf numFmtId="10" fontId="0" fillId="25" borderId="34" xfId="0" applyNumberFormat="1" applyFill="1" applyBorder="1"/>
    <xf numFmtId="10" fontId="0" fillId="25" borderId="35" xfId="0" applyNumberFormat="1" applyFill="1" applyBorder="1"/>
    <xf numFmtId="10" fontId="0" fillId="25" borderId="55" xfId="0" applyNumberFormat="1" applyFill="1" applyBorder="1"/>
    <xf numFmtId="10" fontId="0" fillId="25" borderId="0" xfId="0" applyNumberFormat="1" applyFill="1"/>
    <xf numFmtId="10" fontId="0" fillId="25" borderId="13" xfId="0" applyNumberFormat="1" applyFill="1" applyBorder="1"/>
    <xf numFmtId="10" fontId="0" fillId="25" borderId="48" xfId="0" applyNumberFormat="1" applyFill="1" applyBorder="1"/>
    <xf numFmtId="10" fontId="0" fillId="25" borderId="61" xfId="0" applyNumberFormat="1" applyFill="1" applyBorder="1"/>
    <xf numFmtId="10" fontId="0" fillId="29" borderId="0" xfId="0" applyNumberFormat="1" applyFill="1"/>
    <xf numFmtId="10" fontId="0" fillId="30" borderId="34" xfId="0" applyNumberFormat="1" applyFill="1" applyBorder="1"/>
    <xf numFmtId="10" fontId="0" fillId="2" borderId="12" xfId="0" applyNumberFormat="1" applyFill="1" applyBorder="1"/>
    <xf numFmtId="10" fontId="0" fillId="4" borderId="13" xfId="0" applyNumberFormat="1" applyFill="1" applyBorder="1"/>
    <xf numFmtId="10" fontId="0" fillId="4" borderId="12" xfId="0" applyNumberFormat="1" applyFill="1" applyBorder="1"/>
    <xf numFmtId="10" fontId="0" fillId="33" borderId="0" xfId="0" applyNumberFormat="1" applyFill="1"/>
    <xf numFmtId="10" fontId="0" fillId="33" borderId="34" xfId="0" applyNumberFormat="1" applyFill="1" applyBorder="1"/>
    <xf numFmtId="0" fontId="27" fillId="8" borderId="148" xfId="0" applyFont="1" applyFill="1" applyBorder="1"/>
    <xf numFmtId="0" fontId="5" fillId="0" borderId="130" xfId="0" applyFont="1" applyBorder="1"/>
    <xf numFmtId="10" fontId="0" fillId="24" borderId="0" xfId="0" applyNumberFormat="1" applyFill="1"/>
    <xf numFmtId="10" fontId="9" fillId="4" borderId="66" xfId="0" applyNumberFormat="1" applyFont="1" applyFill="1" applyBorder="1"/>
    <xf numFmtId="10" fontId="9" fillId="4" borderId="68" xfId="0" applyNumberFormat="1" applyFont="1" applyFill="1" applyBorder="1"/>
    <xf numFmtId="10" fontId="0" fillId="4" borderId="46" xfId="0" applyNumberFormat="1" applyFill="1" applyBorder="1"/>
    <xf numFmtId="10" fontId="0" fillId="4" borderId="66" xfId="0" applyNumberFormat="1" applyFill="1" applyBorder="1"/>
    <xf numFmtId="10" fontId="0" fillId="21" borderId="0" xfId="0" applyNumberFormat="1" applyFill="1"/>
    <xf numFmtId="0" fontId="39" fillId="23" borderId="0" xfId="0" applyFont="1" applyFill="1"/>
    <xf numFmtId="10" fontId="0" fillId="27" borderId="13" xfId="0" applyNumberFormat="1" applyFill="1" applyBorder="1"/>
    <xf numFmtId="10" fontId="0" fillId="34" borderId="149" xfId="0" applyNumberFormat="1" applyFill="1" applyBorder="1"/>
    <xf numFmtId="10" fontId="0" fillId="2" borderId="13" xfId="0" applyNumberFormat="1" applyFill="1" applyBorder="1"/>
    <xf numFmtId="10" fontId="0" fillId="24" borderId="34" xfId="0" applyNumberFormat="1" applyFill="1" applyBorder="1"/>
    <xf numFmtId="0" fontId="5" fillId="0" borderId="150" xfId="0" applyFont="1" applyBorder="1"/>
    <xf numFmtId="0" fontId="5" fillId="0" borderId="146" xfId="0" applyFont="1" applyBorder="1"/>
    <xf numFmtId="0" fontId="5" fillId="0" borderId="147" xfId="0" applyFont="1" applyBorder="1"/>
    <xf numFmtId="0" fontId="0" fillId="28" borderId="0" xfId="0" applyFill="1"/>
    <xf numFmtId="0" fontId="26" fillId="27" borderId="48" xfId="0" applyFont="1" applyFill="1" applyBorder="1"/>
    <xf numFmtId="0" fontId="5" fillId="10" borderId="46" xfId="0" applyFont="1" applyFill="1" applyBorder="1"/>
    <xf numFmtId="0" fontId="39" fillId="8" borderId="0" xfId="0" applyFont="1" applyFill="1"/>
    <xf numFmtId="0" fontId="5" fillId="0" borderId="151" xfId="0" applyFont="1" applyBorder="1"/>
    <xf numFmtId="0" fontId="5" fillId="0" borderId="38" xfId="0" applyFont="1" applyBorder="1"/>
    <xf numFmtId="0" fontId="0" fillId="10" borderId="73" xfId="0" applyFill="1" applyBorder="1"/>
    <xf numFmtId="0" fontId="0" fillId="35" borderId="34" xfId="0" applyFill="1" applyBorder="1"/>
    <xf numFmtId="0" fontId="0" fillId="35" borderId="35" xfId="0" applyFill="1" applyBorder="1"/>
    <xf numFmtId="0" fontId="0" fillId="35" borderId="0" xfId="0" applyFill="1"/>
    <xf numFmtId="0" fontId="0" fillId="35" borderId="56" xfId="0" applyFill="1" applyBorder="1"/>
    <xf numFmtId="0" fontId="0" fillId="35" borderId="48" xfId="0" applyFill="1" applyBorder="1"/>
    <xf numFmtId="0" fontId="0" fillId="35" borderId="1" xfId="0" applyFill="1" applyBorder="1"/>
    <xf numFmtId="0" fontId="44" fillId="27" borderId="0" xfId="0" applyFont="1" applyFill="1"/>
    <xf numFmtId="0" fontId="27" fillId="27" borderId="13" xfId="0" applyFont="1" applyFill="1" applyBorder="1"/>
    <xf numFmtId="0" fontId="0" fillId="35" borderId="12" xfId="0" applyFill="1" applyBorder="1"/>
    <xf numFmtId="10" fontId="45" fillId="3" borderId="1" xfId="0" applyNumberFormat="1" applyFont="1" applyFill="1" applyBorder="1"/>
    <xf numFmtId="0" fontId="44" fillId="24" borderId="0" xfId="0" applyFont="1" applyFill="1"/>
    <xf numFmtId="0" fontId="0" fillId="10" borderId="152" xfId="0" applyFill="1" applyBorder="1"/>
    <xf numFmtId="0" fontId="0" fillId="10" borderId="153" xfId="0" applyFill="1" applyBorder="1"/>
    <xf numFmtId="0" fontId="27" fillId="29" borderId="12" xfId="0" applyFont="1" applyFill="1" applyBorder="1"/>
    <xf numFmtId="0" fontId="40" fillId="29" borderId="34" xfId="0" applyFont="1" applyFill="1" applyBorder="1"/>
    <xf numFmtId="0" fontId="27" fillId="27" borderId="12" xfId="0" applyFont="1" applyFill="1" applyBorder="1"/>
    <xf numFmtId="0" fontId="27" fillId="27" borderId="1" xfId="0" applyFont="1" applyFill="1" applyBorder="1"/>
    <xf numFmtId="0" fontId="46" fillId="35" borderId="0" xfId="0" applyFont="1" applyFill="1"/>
    <xf numFmtId="0" fontId="46" fillId="10" borderId="0" xfId="0" applyFont="1" applyFill="1"/>
    <xf numFmtId="0" fontId="10" fillId="35" borderId="0" xfId="0" applyFont="1" applyFill="1"/>
    <xf numFmtId="0" fontId="10" fillId="35" borderId="48" xfId="0" applyFont="1" applyFill="1" applyBorder="1"/>
    <xf numFmtId="0" fontId="46" fillId="10" borderId="13" xfId="0" applyFont="1" applyFill="1" applyBorder="1"/>
    <xf numFmtId="0" fontId="10" fillId="10" borderId="1" xfId="0" applyFont="1" applyFill="1" applyBorder="1"/>
    <xf numFmtId="0" fontId="10" fillId="35" borderId="34" xfId="0" applyFont="1" applyFill="1" applyBorder="1"/>
    <xf numFmtId="0" fontId="10" fillId="10" borderId="34" xfId="0" applyFont="1" applyFill="1" applyBorder="1"/>
    <xf numFmtId="0" fontId="10" fillId="10" borderId="13" xfId="0" applyFont="1" applyFill="1" applyBorder="1"/>
    <xf numFmtId="0" fontId="46" fillId="0" borderId="34" xfId="0" applyFont="1" applyBorder="1"/>
    <xf numFmtId="0" fontId="46" fillId="0" borderId="0" xfId="0" applyFont="1"/>
    <xf numFmtId="0" fontId="10" fillId="10" borderId="70" xfId="0" applyFont="1" applyFill="1" applyBorder="1"/>
    <xf numFmtId="0" fontId="10" fillId="10" borderId="69" xfId="0" applyFont="1" applyFill="1" applyBorder="1"/>
    <xf numFmtId="0" fontId="10" fillId="10" borderId="46" xfId="0" applyFont="1" applyFill="1" applyBorder="1"/>
    <xf numFmtId="10" fontId="9" fillId="4" borderId="0" xfId="0" applyNumberFormat="1" applyFont="1" applyFill="1"/>
    <xf numFmtId="10" fontId="0" fillId="34" borderId="0" xfId="0" applyNumberFormat="1" applyFill="1"/>
    <xf numFmtId="10" fontId="0" fillId="10" borderId="35" xfId="0" applyNumberFormat="1" applyFill="1" applyBorder="1"/>
    <xf numFmtId="20" fontId="0" fillId="0" borderId="0" xfId="0" applyNumberFormat="1"/>
    <xf numFmtId="2" fontId="0" fillId="0" borderId="0" xfId="0" applyNumberFormat="1" applyAlignment="1">
      <alignment horizontal="right"/>
    </xf>
    <xf numFmtId="0" fontId="45" fillId="0" borderId="0" xfId="0" applyFont="1"/>
    <xf numFmtId="0" fontId="39" fillId="0" borderId="0" xfId="0" applyFont="1"/>
    <xf numFmtId="0" fontId="40" fillId="0" borderId="0" xfId="0" applyFont="1"/>
    <xf numFmtId="0" fontId="40" fillId="0" borderId="1" xfId="0" applyFont="1" applyBorder="1"/>
    <xf numFmtId="2" fontId="0" fillId="35" borderId="0" xfId="0" applyNumberFormat="1" applyFill="1"/>
    <xf numFmtId="9" fontId="0" fillId="10" borderId="0" xfId="0" applyNumberFormat="1" applyFill="1"/>
    <xf numFmtId="0" fontId="15" fillId="0" borderId="154" xfId="0" applyFont="1" applyBorder="1"/>
    <xf numFmtId="20" fontId="0" fillId="0" borderId="154" xfId="0" applyNumberFormat="1" applyBorder="1"/>
    <xf numFmtId="49" fontId="0" fillId="35" borderId="0" xfId="0" applyNumberFormat="1" applyFill="1" applyAlignment="1">
      <alignment horizontal="right"/>
    </xf>
    <xf numFmtId="0" fontId="0" fillId="0" borderId="155" xfId="0" applyBorder="1"/>
    <xf numFmtId="0" fontId="5" fillId="12" borderId="0" xfId="0" applyFont="1" applyFill="1"/>
    <xf numFmtId="2" fontId="0" fillId="12" borderId="0" xfId="0" applyNumberFormat="1" applyFill="1" applyAlignment="1">
      <alignment horizontal="right"/>
    </xf>
    <xf numFmtId="49" fontId="0" fillId="12" borderId="0" xfId="0" applyNumberFormat="1" applyFill="1" applyAlignment="1">
      <alignment horizontal="right"/>
    </xf>
    <xf numFmtId="0" fontId="5" fillId="35" borderId="0" xfId="0" applyFont="1" applyFill="1"/>
    <xf numFmtId="0" fontId="5" fillId="0" borderId="155" xfId="0" applyFont="1" applyBorder="1"/>
    <xf numFmtId="166" fontId="0" fillId="0" borderId="155" xfId="0" applyNumberFormat="1" applyBorder="1"/>
    <xf numFmtId="0" fontId="15" fillId="0" borderId="155" xfId="0" applyFont="1" applyBorder="1"/>
    <xf numFmtId="0" fontId="44" fillId="24" borderId="156" xfId="0" applyFont="1" applyFill="1" applyBorder="1"/>
    <xf numFmtId="0" fontId="27" fillId="8" borderId="157" xfId="0" applyFont="1" applyFill="1" applyBorder="1"/>
    <xf numFmtId="0" fontId="27" fillId="8" borderId="158" xfId="0" applyFont="1" applyFill="1" applyBorder="1"/>
    <xf numFmtId="0" fontId="48" fillId="0" borderId="0" xfId="0" applyFont="1"/>
    <xf numFmtId="0" fontId="0" fillId="0" borderId="160" xfId="0" applyBorder="1"/>
    <xf numFmtId="0" fontId="15" fillId="0" borderId="159" xfId="0" applyFont="1" applyBorder="1" applyAlignment="1">
      <alignment horizontal="center"/>
    </xf>
    <xf numFmtId="0" fontId="15" fillId="0" borderId="161" xfId="0" applyFont="1" applyBorder="1"/>
    <xf numFmtId="0" fontId="18" fillId="0" borderId="162" xfId="0" applyFont="1" applyBorder="1" applyAlignment="1">
      <alignment horizontal="center"/>
    </xf>
    <xf numFmtId="0" fontId="15" fillId="0" borderId="162" xfId="0" applyFont="1" applyBorder="1"/>
    <xf numFmtId="0" fontId="0" fillId="0" borderId="162" xfId="0" applyBorder="1"/>
    <xf numFmtId="0" fontId="50" fillId="0" borderId="163" xfId="0" applyFont="1" applyBorder="1"/>
    <xf numFmtId="0" fontId="51" fillId="0" borderId="163" xfId="0" applyFont="1" applyBorder="1"/>
    <xf numFmtId="0" fontId="15" fillId="0" borderId="160" xfId="0" applyFont="1" applyBorder="1" applyAlignment="1">
      <alignment horizontal="center"/>
    </xf>
    <xf numFmtId="0" fontId="0" fillId="0" borderId="165" xfId="0" applyBorder="1"/>
    <xf numFmtId="0" fontId="56" fillId="0" borderId="166" xfId="0" applyFont="1" applyBorder="1" applyAlignment="1">
      <alignment horizontal="right"/>
    </xf>
    <xf numFmtId="0" fontId="0" fillId="0" borderId="166" xfId="0" applyBorder="1"/>
    <xf numFmtId="0" fontId="12" fillId="0" borderId="165" xfId="0" applyFont="1" applyBorder="1" applyAlignment="1">
      <alignment horizontal="center"/>
    </xf>
    <xf numFmtId="0" fontId="54" fillId="0" borderId="166" xfId="0" applyFont="1" applyBorder="1" applyAlignment="1">
      <alignment horizontal="center"/>
    </xf>
    <xf numFmtId="0" fontId="45" fillId="0" borderId="166" xfId="0" applyFont="1" applyBorder="1" applyAlignment="1">
      <alignment horizontal="center"/>
    </xf>
    <xf numFmtId="0" fontId="52" fillId="0" borderId="160" xfId="0" applyFont="1" applyBorder="1"/>
    <xf numFmtId="0" fontId="45" fillId="0" borderId="165" xfId="0" applyFont="1" applyBorder="1" applyAlignment="1">
      <alignment horizontal="center"/>
    </xf>
    <xf numFmtId="0" fontId="12" fillId="0" borderId="165" xfId="0" applyFont="1" applyBorder="1"/>
    <xf numFmtId="0" fontId="49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0" fillId="0" borderId="160" xfId="0" applyBorder="1" applyAlignment="1">
      <alignment horizontal="right"/>
    </xf>
    <xf numFmtId="0" fontId="59" fillId="0" borderId="167" xfId="0" applyFont="1" applyBorder="1" applyAlignment="1">
      <alignment horizontal="center"/>
    </xf>
    <xf numFmtId="0" fontId="59" fillId="0" borderId="165" xfId="0" applyFont="1" applyBorder="1"/>
    <xf numFmtId="0" fontId="59" fillId="0" borderId="0" xfId="0" applyFont="1"/>
    <xf numFmtId="0" fontId="2" fillId="0" borderId="0" xfId="0" applyFont="1" applyAlignment="1">
      <alignment horizontal="center"/>
    </xf>
    <xf numFmtId="0" fontId="2" fillId="0" borderId="49" xfId="0" applyFont="1" applyBorder="1" applyAlignment="1">
      <alignment horizontal="center"/>
    </xf>
    <xf numFmtId="0" fontId="60" fillId="0" borderId="0" xfId="0" applyFont="1"/>
    <xf numFmtId="0" fontId="18" fillId="0" borderId="159" xfId="0" applyFont="1" applyBorder="1" applyAlignment="1">
      <alignment horizontal="center"/>
    </xf>
    <xf numFmtId="0" fontId="18" fillId="0" borderId="160" xfId="0" applyFont="1" applyBorder="1" applyAlignment="1">
      <alignment horizontal="center"/>
    </xf>
    <xf numFmtId="0" fontId="63" fillId="0" borderId="163" xfId="0" applyFont="1" applyBorder="1"/>
    <xf numFmtId="0" fontId="18" fillId="0" borderId="162" xfId="0" applyFont="1" applyBorder="1"/>
    <xf numFmtId="0" fontId="18" fillId="0" borderId="161" xfId="0" applyFont="1" applyBorder="1"/>
    <xf numFmtId="0" fontId="10" fillId="0" borderId="160" xfId="0" applyFont="1" applyBorder="1" applyAlignment="1">
      <alignment horizontal="right"/>
    </xf>
    <xf numFmtId="0" fontId="10" fillId="0" borderId="160" xfId="0" applyFont="1" applyBorder="1"/>
    <xf numFmtId="0" fontId="12" fillId="0" borderId="160" xfId="0" applyFont="1" applyBorder="1" applyAlignment="1">
      <alignment horizontal="center"/>
    </xf>
    <xf numFmtId="0" fontId="64" fillId="0" borderId="160" xfId="0" applyFont="1" applyBorder="1" applyAlignment="1">
      <alignment horizontal="center"/>
    </xf>
    <xf numFmtId="0" fontId="45" fillId="0" borderId="160" xfId="0" applyFont="1" applyBorder="1" applyAlignment="1">
      <alignment horizontal="center"/>
    </xf>
    <xf numFmtId="0" fontId="64" fillId="0" borderId="160" xfId="0" applyFont="1" applyBorder="1"/>
    <xf numFmtId="0" fontId="12" fillId="0" borderId="160" xfId="0" applyFont="1" applyBorder="1"/>
    <xf numFmtId="0" fontId="64" fillId="0" borderId="0" xfId="0" applyFont="1"/>
    <xf numFmtId="0" fontId="65" fillId="0" borderId="160" xfId="0" applyFont="1" applyBorder="1" applyAlignment="1">
      <alignment horizontal="right"/>
    </xf>
    <xf numFmtId="0" fontId="54" fillId="0" borderId="160" xfId="0" applyFont="1" applyBorder="1" applyAlignment="1">
      <alignment horizontal="center"/>
    </xf>
    <xf numFmtId="0" fontId="45" fillId="0" borderId="0" xfId="0" applyFont="1" applyAlignment="1">
      <alignment horizontal="center"/>
    </xf>
    <xf numFmtId="0" fontId="10" fillId="0" borderId="169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66" fillId="0" borderId="0" xfId="0" applyFont="1" applyAlignment="1">
      <alignment horizontal="left" indent="8"/>
    </xf>
    <xf numFmtId="0" fontId="68" fillId="0" borderId="164" xfId="0" applyFont="1" applyBorder="1" applyAlignment="1">
      <alignment horizontal="right"/>
    </xf>
    <xf numFmtId="0" fontId="15" fillId="0" borderId="49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51" fillId="0" borderId="162" xfId="0" applyFont="1" applyBorder="1"/>
    <xf numFmtId="0" fontId="18" fillId="0" borderId="49" xfId="0" applyFont="1" applyBorder="1" applyAlignment="1">
      <alignment horizontal="center"/>
    </xf>
    <xf numFmtId="0" fontId="67" fillId="0" borderId="0" xfId="0" applyFont="1" applyAlignment="1">
      <alignment horizontal="right"/>
    </xf>
    <xf numFmtId="0" fontId="69" fillId="0" borderId="160" xfId="0" applyFont="1" applyBorder="1" applyAlignment="1">
      <alignment horizontal="right"/>
    </xf>
    <xf numFmtId="0" fontId="71" fillId="0" borderId="0" xfId="0" applyFont="1" applyAlignment="1">
      <alignment horizontal="right"/>
    </xf>
    <xf numFmtId="0" fontId="71" fillId="0" borderId="0" xfId="0" applyFont="1" applyAlignment="1">
      <alignment horizontal="left" vertical="center"/>
    </xf>
    <xf numFmtId="0" fontId="71" fillId="0" borderId="0" xfId="0" applyFont="1"/>
    <xf numFmtId="0" fontId="39" fillId="8" borderId="34" xfId="0" applyFont="1" applyFill="1" applyBorder="1"/>
    <xf numFmtId="0" fontId="39" fillId="3" borderId="0" xfId="0" applyFont="1" applyFill="1"/>
    <xf numFmtId="0" fontId="13" fillId="10" borderId="73" xfId="0" applyFont="1" applyFill="1" applyBorder="1"/>
    <xf numFmtId="0" fontId="32" fillId="8" borderId="1" xfId="0" applyFont="1" applyFill="1" applyBorder="1"/>
    <xf numFmtId="0" fontId="72" fillId="3" borderId="0" xfId="0" applyFont="1" applyFill="1"/>
    <xf numFmtId="0" fontId="73" fillId="35" borderId="0" xfId="0" applyFont="1" applyFill="1"/>
    <xf numFmtId="0" fontId="26" fillId="23" borderId="170" xfId="0" applyFont="1" applyFill="1" applyBorder="1"/>
    <xf numFmtId="0" fontId="26" fillId="23" borderId="171" xfId="0" applyFont="1" applyFill="1" applyBorder="1"/>
    <xf numFmtId="165" fontId="27" fillId="27" borderId="0" xfId="0" applyNumberFormat="1" applyFont="1" applyFill="1"/>
    <xf numFmtId="0" fontId="39" fillId="27" borderId="0" xfId="0" applyFont="1" applyFill="1"/>
    <xf numFmtId="0" fontId="0" fillId="0" borderId="172" xfId="0" applyBorder="1"/>
    <xf numFmtId="2" fontId="39" fillId="0" borderId="0" xfId="0" applyNumberFormat="1" applyFont="1"/>
    <xf numFmtId="0" fontId="74" fillId="10" borderId="0" xfId="0" applyFont="1" applyFill="1"/>
    <xf numFmtId="0" fontId="39" fillId="12" borderId="13" xfId="0" applyFont="1" applyFill="1" applyBorder="1"/>
    <xf numFmtId="0" fontId="32" fillId="35" borderId="0" xfId="0" applyFont="1" applyFill="1"/>
    <xf numFmtId="0" fontId="13" fillId="10" borderId="0" xfId="0" applyFont="1" applyFill="1"/>
    <xf numFmtId="0" fontId="24" fillId="27" borderId="0" xfId="0" applyFont="1" applyFill="1"/>
    <xf numFmtId="0" fontId="27" fillId="27" borderId="48" xfId="0" applyFont="1" applyFill="1" applyBorder="1"/>
    <xf numFmtId="0" fontId="5" fillId="0" borderId="0" xfId="0" applyFont="1" applyAlignment="1">
      <alignment horizontal="center"/>
    </xf>
    <xf numFmtId="0" fontId="11" fillId="12" borderId="0" xfId="0" applyFont="1" applyFill="1"/>
    <xf numFmtId="0" fontId="5" fillId="0" borderId="0" xfId="0" applyFont="1"/>
    <xf numFmtId="0" fontId="0" fillId="10" borderId="0" xfId="0" applyFill="1"/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49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7" borderId="154" xfId="0" applyFont="1" applyFill="1" applyBorder="1" applyAlignment="1">
      <alignment horizontal="center"/>
    </xf>
    <xf numFmtId="0" fontId="5" fillId="7" borderId="49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0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6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1" fillId="0" borderId="168" xfId="0" applyFont="1" applyBorder="1" applyAlignment="1">
      <alignment horizontal="center"/>
    </xf>
    <xf numFmtId="0" fontId="61" fillId="0" borderId="49" xfId="0" applyFont="1" applyBorder="1" applyAlignment="1">
      <alignment horizontal="center"/>
    </xf>
    <xf numFmtId="0" fontId="62" fillId="0" borderId="164" xfId="0" applyFont="1" applyBorder="1" applyAlignment="1">
      <alignment horizontal="center"/>
    </xf>
    <xf numFmtId="0" fontId="47" fillId="0" borderId="0" xfId="0" applyFont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57" fillId="0" borderId="49" xfId="0" applyFont="1" applyBorder="1" applyAlignment="1">
      <alignment horizontal="center"/>
    </xf>
    <xf numFmtId="0" fontId="47" fillId="0" borderId="164" xfId="0" applyFont="1" applyBorder="1" applyAlignment="1">
      <alignment horizontal="center"/>
    </xf>
    <xf numFmtId="0" fontId="0" fillId="0" borderId="0" xfId="0" applyBorder="1"/>
    <xf numFmtId="0" fontId="21" fillId="0" borderId="0" xfId="0" applyFont="1" applyBorder="1"/>
    <xf numFmtId="0" fontId="5" fillId="10" borderId="0" xfId="0" applyFont="1" applyFill="1" applyBorder="1"/>
    <xf numFmtId="0" fontId="0" fillId="3" borderId="0" xfId="0" applyFill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D883FF"/>
      <color rgb="FFFFB9FF"/>
      <color rgb="FF00FA00"/>
      <color rgb="FFCF2A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'point analysis'!$A$5:$E$5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7-E34F-A7E9-C221E81CA9B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'point analysis'!$A$6:$E$6</c:f>
              <c:numCache>
                <c:formatCode>General</c:formatCode>
                <c:ptCount val="5"/>
                <c:pt idx="3">
                  <c:v>2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67-E34F-A7E9-C221E81CA9B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'point analysis'!$A$9:$B$9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67-E34F-A7E9-C221E81CA9B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'point analysis'!$D$10:$E$10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67-E34F-A7E9-C221E81CA9B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'point analysis'!$D$11:$E$11</c:f>
              <c:numCache>
                <c:formatCode>General</c:formatCode>
                <c:ptCount val="2"/>
                <c:pt idx="0">
                  <c:v>10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67-E34F-A7E9-C221E81CA9B9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'point analysis'!$A$13:$B$13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67-E34F-A7E9-C221E81CA9B9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'point analysis'!$D$15:$E$15</c:f>
              <c:numCache>
                <c:formatCode>General</c:formatCode>
                <c:ptCount val="2"/>
                <c:pt idx="0">
                  <c:v>5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67-E34F-A7E9-C221E81CA9B9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'point analysis'!$D$16:$E$16</c:f>
              <c:numCache>
                <c:formatCode>General</c:formatCode>
                <c:ptCount val="2"/>
                <c:pt idx="0">
                  <c:v>7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67-E34F-A7E9-C221E81CA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9166512"/>
        <c:axId val="359168160"/>
      </c:barChart>
      <c:catAx>
        <c:axId val="359166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68160"/>
        <c:crosses val="autoZero"/>
        <c:auto val="1"/>
        <c:lblAlgn val="ctr"/>
        <c:lblOffset val="100"/>
        <c:noMultiLvlLbl val="0"/>
      </c:catAx>
      <c:valAx>
        <c:axId val="35916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6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Six-point</a:t>
            </a:r>
            <a:r>
              <a:rPr lang="en-US" baseline="0"/>
              <a:t> Comparison (</a:t>
            </a:r>
            <a:r>
              <a:rPr lang="en-US" sz="1400" b="0" i="0" u="none" strike="noStrike" baseline="0">
                <a:effectLst/>
              </a:rPr>
              <a:t>Atlantic-Care 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July 20 2019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('Point Pairings'!$A$40:$A$41,'Point Pairings'!$A$43:$A$44,'Point Pairings'!$A$46:$A$47)</c:f>
              <c:strCache>
                <c:ptCount val="6"/>
                <c:pt idx="0">
                  <c:v>Point 1</c:v>
                </c:pt>
                <c:pt idx="1">
                  <c:v>Point 2</c:v>
                </c:pt>
                <c:pt idx="2">
                  <c:v>Point 5</c:v>
                </c:pt>
                <c:pt idx="3">
                  <c:v>Point 6</c:v>
                </c:pt>
                <c:pt idx="4">
                  <c:v>Point 9</c:v>
                </c:pt>
                <c:pt idx="5">
                  <c:v>Point 10</c:v>
                </c:pt>
              </c:strCache>
            </c:strRef>
          </c:cat>
          <c:val>
            <c:numRef>
              <c:f>('Point Pairings'!$B$40:$B$41,'Point Pairings'!$B$43:$B$44,'Point Pairings'!$B$46:$B$47)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52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7-FD45-9D60-34FA05C8A119}"/>
            </c:ext>
          </c:extLst>
        </c:ser>
        <c:ser>
          <c:idx val="1"/>
          <c:order val="1"/>
          <c:tx>
            <c:v>August 24 2019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('Point Pairings'!$A$40:$A$41,'Point Pairings'!$A$43:$A$44,'Point Pairings'!$A$46:$A$47)</c:f>
              <c:strCache>
                <c:ptCount val="6"/>
                <c:pt idx="0">
                  <c:v>Point 1</c:v>
                </c:pt>
                <c:pt idx="1">
                  <c:v>Point 2</c:v>
                </c:pt>
                <c:pt idx="2">
                  <c:v>Point 5</c:v>
                </c:pt>
                <c:pt idx="3">
                  <c:v>Point 6</c:v>
                </c:pt>
                <c:pt idx="4">
                  <c:v>Point 9</c:v>
                </c:pt>
                <c:pt idx="5">
                  <c:v>Point 10</c:v>
                </c:pt>
              </c:strCache>
            </c:strRef>
          </c:cat>
          <c:val>
            <c:numRef>
              <c:f>('Point Pairings'!$C$40:$C$41,'Point Pairings'!$C$43:$C$44,'Point Pairings'!$C$46:$C$47)</c:f>
              <c:numCache>
                <c:formatCode>General</c:formatCode>
                <c:ptCount val="6"/>
                <c:pt idx="0">
                  <c:v>9</c:v>
                </c:pt>
                <c:pt idx="1">
                  <c:v>53</c:v>
                </c:pt>
                <c:pt idx="2">
                  <c:v>7</c:v>
                </c:pt>
                <c:pt idx="3">
                  <c:v>17</c:v>
                </c:pt>
                <c:pt idx="4">
                  <c:v>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7-FD45-9D60-34FA05C8A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589968"/>
        <c:axId val="359591616"/>
      </c:barChart>
      <c:catAx>
        <c:axId val="359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91616"/>
        <c:crosses val="autoZero"/>
        <c:auto val="1"/>
        <c:lblAlgn val="ctr"/>
        <c:lblOffset val="100"/>
        <c:noMultiLvlLbl val="0"/>
      </c:catAx>
      <c:valAx>
        <c:axId val="3595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8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Driving Range Bat Comparison (Six-point)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Jul-19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'Point Pairings'!$B$72:$B$77</c:f>
              <c:numCache>
                <c:formatCode>General</c:formatCode>
                <c:ptCount val="6"/>
                <c:pt idx="0">
                  <c:v>2</c:v>
                </c:pt>
                <c:pt idx="1">
                  <c:v>24</c:v>
                </c:pt>
                <c:pt idx="2">
                  <c:v>41</c:v>
                </c:pt>
                <c:pt idx="3">
                  <c:v>25</c:v>
                </c:pt>
                <c:pt idx="4">
                  <c:v>32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D-F743-9C76-4C1E16705E7F}"/>
            </c:ext>
          </c:extLst>
        </c:ser>
        <c:ser>
          <c:idx val="1"/>
          <c:order val="1"/>
          <c:tx>
            <c:v>Aug-19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'Point Pairings'!$C$72:$C$77</c:f>
              <c:numCache>
                <c:formatCode>General</c:formatCode>
                <c:ptCount val="6"/>
                <c:pt idx="0">
                  <c:v>33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58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D-F743-9C76-4C1E16705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041999"/>
        <c:axId val="1385043647"/>
      </c:barChart>
      <c:catAx>
        <c:axId val="138504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043647"/>
        <c:crosses val="autoZero"/>
        <c:auto val="1"/>
        <c:lblAlgn val="ctr"/>
        <c:lblOffset val="100"/>
        <c:noMultiLvlLbl val="0"/>
      </c:catAx>
      <c:valAx>
        <c:axId val="138504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04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Driving Range Bat Comparison (Twelve-point)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Jul-19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'Point Pairings'!$B$82:$B$93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  <c:pt idx="5">
                  <c:v>31</c:v>
                </c:pt>
                <c:pt idx="6">
                  <c:v>22</c:v>
                </c:pt>
                <c:pt idx="7">
                  <c:v>2</c:v>
                </c:pt>
                <c:pt idx="8">
                  <c:v>24</c:v>
                </c:pt>
                <c:pt idx="9">
                  <c:v>5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C-C04E-8C64-B94F215D1CC9}"/>
            </c:ext>
          </c:extLst>
        </c:ser>
        <c:ser>
          <c:idx val="1"/>
          <c:order val="1"/>
          <c:tx>
            <c:v>Aug-19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'Point Pairings'!$C$82:$C$93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4C-C04E-8C64-B94F215D1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051360"/>
        <c:axId val="130075872"/>
      </c:barChart>
      <c:catAx>
        <c:axId val="130051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75872"/>
        <c:crosses val="autoZero"/>
        <c:auto val="1"/>
        <c:lblAlgn val="ctr"/>
        <c:lblOffset val="100"/>
        <c:noMultiLvlLbl val="0"/>
      </c:catAx>
      <c:valAx>
        <c:axId val="13007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5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Intramural Yard Bat Passes (Six-point</a:t>
            </a:r>
            <a:r>
              <a:rPr lang="en-US" baseline="0"/>
              <a:t> comparison)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Jul-19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'Point Pairings'!$B$99:$B$104</c:f>
              <c:numCache>
                <c:formatCode>General</c:formatCode>
                <c:ptCount val="6"/>
                <c:pt idx="0">
                  <c:v>3</c:v>
                </c:pt>
                <c:pt idx="1">
                  <c:v>18</c:v>
                </c:pt>
                <c:pt idx="2">
                  <c:v>53</c:v>
                </c:pt>
                <c:pt idx="3">
                  <c:v>1</c:v>
                </c:pt>
                <c:pt idx="4">
                  <c:v>20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2-9148-94E3-FF85C7E7BDCB}"/>
            </c:ext>
          </c:extLst>
        </c:ser>
        <c:ser>
          <c:idx val="1"/>
          <c:order val="1"/>
          <c:tx>
            <c:v>Aug-19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'Point Pairings'!$C$99:$C$104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26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2-9148-94E3-FF85C7E7B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082160"/>
        <c:axId val="130083808"/>
      </c:barChart>
      <c:catAx>
        <c:axId val="130082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83808"/>
        <c:crosses val="autoZero"/>
        <c:auto val="1"/>
        <c:lblAlgn val="ctr"/>
        <c:lblOffset val="100"/>
        <c:noMultiLvlLbl val="0"/>
      </c:catAx>
      <c:valAx>
        <c:axId val="13008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8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Intramural Yard (Twelve-point</a:t>
            </a:r>
            <a:r>
              <a:rPr lang="en-US" baseline="0"/>
              <a:t> comparison)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Jul-19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'Point Pairings'!$B$107:$B$118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11</c:v>
                </c:pt>
                <c:pt idx="4">
                  <c:v>1</c:v>
                </c:pt>
                <c:pt idx="5">
                  <c:v>1</c:v>
                </c:pt>
                <c:pt idx="6">
                  <c:v>13</c:v>
                </c:pt>
                <c:pt idx="7">
                  <c:v>13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E-DA49-8C9D-62ADABAA0721}"/>
            </c:ext>
          </c:extLst>
        </c:ser>
        <c:ser>
          <c:idx val="1"/>
          <c:order val="1"/>
          <c:tx>
            <c:v>Aug-19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'Point Pairings'!$C$107:$C$118</c:f>
              <c:numCache>
                <c:formatCode>General</c:formatCode>
                <c:ptCount val="12"/>
                <c:pt idx="0">
                  <c:v>14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E-DA49-8C9D-62ADABAA0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540031"/>
        <c:axId val="435214064"/>
      </c:barChart>
      <c:catAx>
        <c:axId val="866540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14064"/>
        <c:crosses val="autoZero"/>
        <c:auto val="1"/>
        <c:lblAlgn val="ctr"/>
        <c:lblOffset val="100"/>
        <c:noMultiLvlLbl val="0"/>
      </c:catAx>
      <c:valAx>
        <c:axId val="4352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54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Species</a:t>
            </a:r>
            <a:r>
              <a:rPr lang="en-US" baseline="0"/>
              <a:t> Abundance (Summer 2018)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91-C143-A9C3-9953FC17D0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91-C143-A9C3-9953FC17D0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91-C143-A9C3-9953FC17D0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E91-C143-A9C3-9953FC17D0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E91-C143-A9C3-9953FC17D0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E91-C143-A9C3-9953FC17D05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C7-C744-8123-4C586DE7C2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E91-C143-A9C3-9953FC17D05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E91-C143-A9C3-9953FC17D05A}"/>
              </c:ext>
            </c:extLst>
          </c:dPt>
          <c:dLbls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0C7-C744-8123-4C586DE7C2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'species I'!$E$1:$E$9</c:f>
              <c:strCache>
                <c:ptCount val="9"/>
                <c:pt idx="0">
                  <c:v>Unknown</c:v>
                </c:pt>
                <c:pt idx="1">
                  <c:v>Little Brown bat</c:v>
                </c:pt>
                <c:pt idx="2">
                  <c:v>Silver-haired bat</c:v>
                </c:pt>
                <c:pt idx="3">
                  <c:v>Big brown bat</c:v>
                </c:pt>
                <c:pt idx="4">
                  <c:v>Evening bat</c:v>
                </c:pt>
                <c:pt idx="5">
                  <c:v>Eastern red bat</c:v>
                </c:pt>
                <c:pt idx="6">
                  <c:v>Hoary bat</c:v>
                </c:pt>
                <c:pt idx="7">
                  <c:v>Tricolored bat</c:v>
                </c:pt>
                <c:pt idx="8">
                  <c:v>Northern long-eared</c:v>
                </c:pt>
              </c:strCache>
            </c:strRef>
          </c:cat>
          <c:val>
            <c:numRef>
              <c:f>'species I'!$F$1:$F$9</c:f>
              <c:numCache>
                <c:formatCode>General</c:formatCode>
                <c:ptCount val="9"/>
                <c:pt idx="0">
                  <c:v>21</c:v>
                </c:pt>
                <c:pt idx="1">
                  <c:v>5</c:v>
                </c:pt>
                <c:pt idx="2">
                  <c:v>53</c:v>
                </c:pt>
                <c:pt idx="3">
                  <c:v>35</c:v>
                </c:pt>
                <c:pt idx="4">
                  <c:v>12</c:v>
                </c:pt>
                <c:pt idx="5">
                  <c:v>14</c:v>
                </c:pt>
                <c:pt idx="6">
                  <c:v>39</c:v>
                </c:pt>
                <c:pt idx="7">
                  <c:v>2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7-C744-8123-4C586DE7C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477520</xdr:colOff>
      <xdr:row>96</xdr:row>
      <xdr:rowOff>121920</xdr:rowOff>
    </xdr:from>
    <xdr:to>
      <xdr:col>3</xdr:col>
      <xdr:colOff>833120</xdr:colOff>
      <xdr:row>98</xdr:row>
      <xdr:rowOff>71120</xdr:rowOff>
    </xdr:to>
    <xdr:pic>
      <xdr:nvPicPr>
        <xdr:cNvPr id="3" name="Graphic 2" descr="Sunset scene">
          <a:extLst>
            <a:ext uri="{FF2B5EF4-FFF2-40B4-BE49-F238E27FC236}">
              <a16:creationId xmlns:a16="http://schemas.microsoft.com/office/drawing/2014/main" id="{0598C5EC-B381-8D4D-B724-856B6D7B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39920" y="20035520"/>
          <a:ext cx="355600" cy="355600"/>
        </a:xfrm>
        <a:prstGeom prst="rect">
          <a:avLst/>
        </a:prstGeom>
      </xdr:spPr>
    </xdr:pic>
    <xdr:clientData/>
  </xdr:twoCellAnchor>
  <xdr:twoCellAnchor editAs="oneCell">
    <xdr:from>
      <xdr:col>3</xdr:col>
      <xdr:colOff>345440</xdr:colOff>
      <xdr:row>74</xdr:row>
      <xdr:rowOff>121401</xdr:rowOff>
    </xdr:from>
    <xdr:to>
      <xdr:col>3</xdr:col>
      <xdr:colOff>688719</xdr:colOff>
      <xdr:row>76</xdr:row>
      <xdr:rowOff>57177</xdr:rowOff>
    </xdr:to>
    <xdr:pic>
      <xdr:nvPicPr>
        <xdr:cNvPr id="4" name="Graphic 3" descr="Sunset scene">
          <a:extLst>
            <a:ext uri="{FF2B5EF4-FFF2-40B4-BE49-F238E27FC236}">
              <a16:creationId xmlns:a16="http://schemas.microsoft.com/office/drawing/2014/main" id="{0D528043-5996-F645-BD68-24B80A82B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07840" y="15503641"/>
          <a:ext cx="343279" cy="342176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110</xdr:row>
      <xdr:rowOff>111760</xdr:rowOff>
    </xdr:from>
    <xdr:to>
      <xdr:col>3</xdr:col>
      <xdr:colOff>508000</xdr:colOff>
      <xdr:row>112</xdr:row>
      <xdr:rowOff>60960</xdr:rowOff>
    </xdr:to>
    <xdr:pic>
      <xdr:nvPicPr>
        <xdr:cNvPr id="5" name="Graphic 4" descr="Sunset scene">
          <a:extLst>
            <a:ext uri="{FF2B5EF4-FFF2-40B4-BE49-F238E27FC236}">
              <a16:creationId xmlns:a16="http://schemas.microsoft.com/office/drawing/2014/main" id="{8FA002A0-9534-B749-B1ED-A38D97BAB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14800" y="22910800"/>
          <a:ext cx="355600" cy="355600"/>
        </a:xfrm>
        <a:prstGeom prst="rect">
          <a:avLst/>
        </a:prstGeom>
      </xdr:spPr>
    </xdr:pic>
    <xdr:clientData/>
  </xdr:twoCellAnchor>
  <xdr:twoCellAnchor editAs="oneCell">
    <xdr:from>
      <xdr:col>2</xdr:col>
      <xdr:colOff>811389</xdr:colOff>
      <xdr:row>118</xdr:row>
      <xdr:rowOff>129352</xdr:rowOff>
    </xdr:from>
    <xdr:to>
      <xdr:col>3</xdr:col>
      <xdr:colOff>343841</xdr:colOff>
      <xdr:row>120</xdr:row>
      <xdr:rowOff>66793</xdr:rowOff>
    </xdr:to>
    <xdr:pic>
      <xdr:nvPicPr>
        <xdr:cNvPr id="6" name="Graphic 5" descr="Sunset scene">
          <a:extLst>
            <a:ext uri="{FF2B5EF4-FFF2-40B4-BE49-F238E27FC236}">
              <a16:creationId xmlns:a16="http://schemas.microsoft.com/office/drawing/2014/main" id="{5699C8F4-B5AE-DD48-BE51-C224B60B0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51111" y="24318148"/>
          <a:ext cx="355600" cy="34901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</xdr:row>
      <xdr:rowOff>117592</xdr:rowOff>
    </xdr:from>
    <xdr:to>
      <xdr:col>3</xdr:col>
      <xdr:colOff>355600</xdr:colOff>
      <xdr:row>134</xdr:row>
      <xdr:rowOff>66792</xdr:rowOff>
    </xdr:to>
    <xdr:pic>
      <xdr:nvPicPr>
        <xdr:cNvPr id="7" name="Graphic 6" descr="Sunset scene">
          <a:extLst>
            <a:ext uri="{FF2B5EF4-FFF2-40B4-BE49-F238E27FC236}">
              <a16:creationId xmlns:a16="http://schemas.microsoft.com/office/drawing/2014/main" id="{69D73AF2-27D8-BC4C-A780-52072EC46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62870" y="27128611"/>
          <a:ext cx="355600" cy="34901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</xdr:row>
      <xdr:rowOff>89125</xdr:rowOff>
    </xdr:from>
    <xdr:to>
      <xdr:col>3</xdr:col>
      <xdr:colOff>355600</xdr:colOff>
      <xdr:row>148</xdr:row>
      <xdr:rowOff>38325</xdr:rowOff>
    </xdr:to>
    <xdr:pic>
      <xdr:nvPicPr>
        <xdr:cNvPr id="8" name="Graphic 7" descr="Sunset scene">
          <a:extLst>
            <a:ext uri="{FF2B5EF4-FFF2-40B4-BE49-F238E27FC236}">
              <a16:creationId xmlns:a16="http://schemas.microsoft.com/office/drawing/2014/main" id="{6D05A392-F688-9D47-B210-CCA4A1A72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65965" y="30012107"/>
          <a:ext cx="355600" cy="350253"/>
        </a:xfrm>
        <a:prstGeom prst="rect">
          <a:avLst/>
        </a:prstGeom>
      </xdr:spPr>
    </xdr:pic>
    <xdr:clientData/>
  </xdr:twoCellAnchor>
  <xdr:twoCellAnchor editAs="oneCell">
    <xdr:from>
      <xdr:col>2</xdr:col>
      <xdr:colOff>822158</xdr:colOff>
      <xdr:row>154</xdr:row>
      <xdr:rowOff>100263</xdr:rowOff>
    </xdr:from>
    <xdr:to>
      <xdr:col>3</xdr:col>
      <xdr:colOff>348916</xdr:colOff>
      <xdr:row>156</xdr:row>
      <xdr:rowOff>49462</xdr:rowOff>
    </xdr:to>
    <xdr:pic>
      <xdr:nvPicPr>
        <xdr:cNvPr id="9" name="Graphic 8" descr="Sunset scene">
          <a:extLst>
            <a:ext uri="{FF2B5EF4-FFF2-40B4-BE49-F238E27FC236}">
              <a16:creationId xmlns:a16="http://schemas.microsoft.com/office/drawing/2014/main" id="{3A20E2E0-312A-CE4A-A7D9-3DC09D231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63737" y="31850263"/>
          <a:ext cx="355600" cy="3502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</xdr:row>
      <xdr:rowOff>127000</xdr:rowOff>
    </xdr:from>
    <xdr:to>
      <xdr:col>3</xdr:col>
      <xdr:colOff>355600</xdr:colOff>
      <xdr:row>170</xdr:row>
      <xdr:rowOff>76200</xdr:rowOff>
    </xdr:to>
    <xdr:pic>
      <xdr:nvPicPr>
        <xdr:cNvPr id="10" name="Graphic 9" descr="Sunset scene">
          <a:extLst>
            <a:ext uri="{FF2B5EF4-FFF2-40B4-BE49-F238E27FC236}">
              <a16:creationId xmlns:a16="http://schemas.microsoft.com/office/drawing/2014/main" id="{A36E984F-FFB3-4441-95FE-4C96C3F61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421" y="34818053"/>
          <a:ext cx="355600" cy="350252"/>
        </a:xfrm>
        <a:prstGeom prst="rect">
          <a:avLst/>
        </a:prstGeom>
      </xdr:spPr>
    </xdr:pic>
    <xdr:clientData/>
  </xdr:twoCellAnchor>
  <xdr:twoCellAnchor editAs="oneCell">
    <xdr:from>
      <xdr:col>2</xdr:col>
      <xdr:colOff>795421</xdr:colOff>
      <xdr:row>176</xdr:row>
      <xdr:rowOff>127000</xdr:rowOff>
    </xdr:from>
    <xdr:to>
      <xdr:col>3</xdr:col>
      <xdr:colOff>322179</xdr:colOff>
      <xdr:row>178</xdr:row>
      <xdr:rowOff>76199</xdr:rowOff>
    </xdr:to>
    <xdr:pic>
      <xdr:nvPicPr>
        <xdr:cNvPr id="11" name="Graphic 10" descr="Sunset scene">
          <a:extLst>
            <a:ext uri="{FF2B5EF4-FFF2-40B4-BE49-F238E27FC236}">
              <a16:creationId xmlns:a16="http://schemas.microsoft.com/office/drawing/2014/main" id="{3CB33372-C011-0F44-A143-92B667C55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37000" y="36422263"/>
          <a:ext cx="355600" cy="350252"/>
        </a:xfrm>
        <a:prstGeom prst="rect">
          <a:avLst/>
        </a:prstGeom>
      </xdr:spPr>
    </xdr:pic>
    <xdr:clientData/>
  </xdr:twoCellAnchor>
  <xdr:twoCellAnchor editAs="oneCell">
    <xdr:from>
      <xdr:col>2</xdr:col>
      <xdr:colOff>794962</xdr:colOff>
      <xdr:row>190</xdr:row>
      <xdr:rowOff>96947</xdr:rowOff>
    </xdr:from>
    <xdr:to>
      <xdr:col>3</xdr:col>
      <xdr:colOff>321720</xdr:colOff>
      <xdr:row>192</xdr:row>
      <xdr:rowOff>46146</xdr:rowOff>
    </xdr:to>
    <xdr:pic>
      <xdr:nvPicPr>
        <xdr:cNvPr id="12" name="Graphic 11" descr="Sunset scene">
          <a:extLst>
            <a:ext uri="{FF2B5EF4-FFF2-40B4-BE49-F238E27FC236}">
              <a16:creationId xmlns:a16="http://schemas.microsoft.com/office/drawing/2014/main" id="{FEC6E6A5-569E-6442-AA94-69100D710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26336" y="39602672"/>
          <a:ext cx="350804" cy="356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38553</xdr:colOff>
      <xdr:row>23</xdr:row>
      <xdr:rowOff>125186</xdr:rowOff>
    </xdr:from>
    <xdr:to>
      <xdr:col>20</xdr:col>
      <xdr:colOff>415018</xdr:colOff>
      <xdr:row>36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62866C-93E8-1A44-A8D3-108401315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35</xdr:row>
      <xdr:rowOff>12700</xdr:rowOff>
    </xdr:from>
    <xdr:to>
      <xdr:col>10</xdr:col>
      <xdr:colOff>457200</xdr:colOff>
      <xdr:row>48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BD14B5A-AE81-0A48-8E23-9617DB350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</xdr:colOff>
      <xdr:row>70</xdr:row>
      <xdr:rowOff>30480</xdr:rowOff>
    </xdr:from>
    <xdr:to>
      <xdr:col>9</xdr:col>
      <xdr:colOff>127000</xdr:colOff>
      <xdr:row>84</xdr:row>
      <xdr:rowOff>132080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A4D2DF-1DE4-7947-ABFE-1FA50E7B9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863600</xdr:colOff>
      <xdr:row>87</xdr:row>
      <xdr:rowOff>162560</xdr:rowOff>
    </xdr:from>
    <xdr:to>
      <xdr:col>8</xdr:col>
      <xdr:colOff>599440</xdr:colOff>
      <xdr:row>101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25119-45D8-454D-AB5D-6587A7CED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955040</xdr:colOff>
      <xdr:row>92</xdr:row>
      <xdr:rowOff>71120</xdr:rowOff>
    </xdr:from>
    <xdr:to>
      <xdr:col>7</xdr:col>
      <xdr:colOff>284480</xdr:colOff>
      <xdr:row>105</xdr:row>
      <xdr:rowOff>172720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06AFEB-C741-8241-B9F5-5C7A91B95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955040</xdr:colOff>
      <xdr:row>105</xdr:row>
      <xdr:rowOff>71120</xdr:rowOff>
    </xdr:from>
    <xdr:to>
      <xdr:col>7</xdr:col>
      <xdr:colOff>284480</xdr:colOff>
      <xdr:row>118</xdr:row>
      <xdr:rowOff>172720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AEA985-56D2-604B-9886-122CA0B73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62384</xdr:colOff>
      <xdr:row>12</xdr:row>
      <xdr:rowOff>178986</xdr:rowOff>
    </xdr:from>
    <xdr:to>
      <xdr:col>12</xdr:col>
      <xdr:colOff>519584</xdr:colOff>
      <xdr:row>26</xdr:row>
      <xdr:rowOff>71246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856902-F270-F346-A0DD-CA38F09D8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ew J Cross" id="{F5250F44-30C4-F340-AF57-12C90E646C9C}" userId="S::crossa1@go.stockton.edu::1c60713b-77b5-4a25-89a1-2222bffe89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81" dT="2019-08-29T19:44:49.53" personId="{F5250F44-30C4-F340-AF57-12C90E646C9C}" id="{DC1AD1F1-206E-3F40-8AE9-E9749689698A}">
    <text>create new column ?</text>
  </threadedComment>
  <threadedComment ref="I182" dT="2019-08-29T19:45:04.74" personId="{F5250F44-30C4-F340-AF57-12C90E646C9C}" id="{EA11156B-2EA4-AA48-AD07-5543A1390337}">
    <text>create new column ?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opLeftCell="A12" workbookViewId="0">
      <selection activeCell="A38" sqref="A38"/>
    </sheetView>
  </sheetViews>
  <sheetFormatPr baseColWidth="10" defaultColWidth="11" defaultRowHeight="16"/>
  <cols>
    <col min="1" max="1" width="27.1640625" customWidth="1"/>
    <col min="3" max="3" width="27.1640625" customWidth="1"/>
  </cols>
  <sheetData>
    <row r="1" spans="1:3" ht="19">
      <c r="A1" s="1" t="s">
        <v>18</v>
      </c>
      <c r="B1" s="3" t="s">
        <v>20</v>
      </c>
      <c r="C1" s="3" t="s">
        <v>25</v>
      </c>
    </row>
    <row r="2" spans="1:3">
      <c r="A2" t="s">
        <v>1</v>
      </c>
      <c r="B2" t="s">
        <v>13</v>
      </c>
      <c r="C2" t="s">
        <v>10</v>
      </c>
    </row>
    <row r="3" spans="1:3">
      <c r="A3" t="s">
        <v>2</v>
      </c>
      <c r="B3" t="s">
        <v>14</v>
      </c>
      <c r="C3" t="s">
        <v>14</v>
      </c>
    </row>
    <row r="4" spans="1:3">
      <c r="A4" t="s">
        <v>3</v>
      </c>
      <c r="B4" t="s">
        <v>11</v>
      </c>
      <c r="C4" t="s">
        <v>11</v>
      </c>
    </row>
    <row r="5" spans="1:3">
      <c r="A5" t="s">
        <v>4</v>
      </c>
      <c r="B5" t="s">
        <v>10</v>
      </c>
      <c r="C5" t="s">
        <v>19</v>
      </c>
    </row>
    <row r="6" spans="1:3">
      <c r="A6" t="s">
        <v>5</v>
      </c>
      <c r="B6" t="s">
        <v>19</v>
      </c>
      <c r="C6" t="s">
        <v>13</v>
      </c>
    </row>
    <row r="7" spans="1:3">
      <c r="A7" t="s">
        <v>6</v>
      </c>
      <c r="B7" t="s">
        <v>17</v>
      </c>
      <c r="C7" t="s">
        <v>17</v>
      </c>
    </row>
    <row r="12" spans="1:3" ht="21">
      <c r="A12" s="2" t="s">
        <v>0</v>
      </c>
    </row>
    <row r="13" spans="1:3">
      <c r="A13" t="s">
        <v>1</v>
      </c>
      <c r="B13" t="s">
        <v>12</v>
      </c>
      <c r="C13" t="s">
        <v>9</v>
      </c>
    </row>
    <row r="14" spans="1:3">
      <c r="A14" t="s">
        <v>2</v>
      </c>
      <c r="B14" t="s">
        <v>7</v>
      </c>
      <c r="C14" t="s">
        <v>7</v>
      </c>
    </row>
    <row r="15" spans="1:3">
      <c r="A15" t="s">
        <v>3</v>
      </c>
      <c r="B15" t="s">
        <v>8</v>
      </c>
      <c r="C15" t="s">
        <v>8</v>
      </c>
    </row>
    <row r="16" spans="1:3">
      <c r="A16" t="s">
        <v>4</v>
      </c>
      <c r="B16" t="s">
        <v>9</v>
      </c>
      <c r="C16" t="s">
        <v>16</v>
      </c>
    </row>
    <row r="17" spans="1:3">
      <c r="A17" t="s">
        <v>5</v>
      </c>
      <c r="B17" t="s">
        <v>16</v>
      </c>
      <c r="C17" t="s">
        <v>12</v>
      </c>
    </row>
    <row r="18" spans="1:3">
      <c r="A18" t="s">
        <v>6</v>
      </c>
      <c r="B18" t="s">
        <v>15</v>
      </c>
      <c r="C18" t="s">
        <v>15</v>
      </c>
    </row>
    <row r="20" spans="1:3" ht="19">
      <c r="A20" s="4" t="s">
        <v>21</v>
      </c>
    </row>
    <row r="21" spans="1:3">
      <c r="A21" t="s">
        <v>29</v>
      </c>
      <c r="B21" s="5" t="s">
        <v>22</v>
      </c>
      <c r="C21" s="6"/>
    </row>
    <row r="22" spans="1:3">
      <c r="A22" t="s">
        <v>29</v>
      </c>
      <c r="B22" s="5" t="s">
        <v>23</v>
      </c>
      <c r="C22" s="6"/>
    </row>
    <row r="23" spans="1:3">
      <c r="A23" t="s">
        <v>29</v>
      </c>
      <c r="B23" s="5" t="s">
        <v>24</v>
      </c>
      <c r="C23" s="6"/>
    </row>
    <row r="24" spans="1:3">
      <c r="A24" t="s">
        <v>30</v>
      </c>
      <c r="B24" s="6" t="s">
        <v>27</v>
      </c>
      <c r="C24" s="6"/>
    </row>
    <row r="25" spans="1:3">
      <c r="A25" t="s">
        <v>30</v>
      </c>
      <c r="B25" s="6" t="s">
        <v>26</v>
      </c>
      <c r="C25" s="6"/>
    </row>
    <row r="26" spans="1:3">
      <c r="A26" t="s">
        <v>30</v>
      </c>
      <c r="B26" s="6" t="s">
        <v>28</v>
      </c>
      <c r="C26" s="6"/>
    </row>
    <row r="30" spans="1:3" ht="21">
      <c r="A30" s="2" t="s">
        <v>29</v>
      </c>
      <c r="C30" s="2" t="s">
        <v>30</v>
      </c>
    </row>
    <row r="31" spans="1:3">
      <c r="A31" s="8">
        <v>43297</v>
      </c>
      <c r="C31" s="8">
        <v>43332</v>
      </c>
    </row>
    <row r="32" spans="1:3">
      <c r="A32" s="10" t="s">
        <v>7</v>
      </c>
      <c r="C32" t="s">
        <v>12</v>
      </c>
    </row>
    <row r="34" spans="1:3">
      <c r="A34" s="8">
        <v>43299</v>
      </c>
      <c r="C34" s="8">
        <v>43333</v>
      </c>
    </row>
    <row r="35" spans="1:3">
      <c r="A35" t="s">
        <v>16</v>
      </c>
      <c r="C35" t="s">
        <v>13</v>
      </c>
    </row>
    <row r="37" spans="1:3">
      <c r="A37" s="8">
        <v>43300</v>
      </c>
      <c r="C37" s="8">
        <v>43335</v>
      </c>
    </row>
    <row r="38" spans="1:3">
      <c r="A38" t="s">
        <v>14</v>
      </c>
      <c r="C38" t="s">
        <v>7</v>
      </c>
    </row>
    <row r="40" spans="1:3">
      <c r="A40" s="8">
        <v>43301</v>
      </c>
      <c r="C40" s="8">
        <v>43336</v>
      </c>
    </row>
    <row r="41" spans="1:3">
      <c r="A41" t="s">
        <v>7</v>
      </c>
      <c r="C41" t="s">
        <v>14</v>
      </c>
    </row>
    <row r="43" spans="1:3">
      <c r="A43" s="8">
        <v>43305</v>
      </c>
      <c r="C43" s="8">
        <v>43340</v>
      </c>
    </row>
    <row r="44" spans="1:3">
      <c r="A44" t="s">
        <v>17</v>
      </c>
      <c r="C44" t="s">
        <v>15</v>
      </c>
    </row>
    <row r="46" spans="1:3">
      <c r="A46" s="8">
        <v>43312</v>
      </c>
      <c r="C46" s="8">
        <v>43341</v>
      </c>
    </row>
    <row r="47" spans="1:3">
      <c r="A47" t="s">
        <v>15</v>
      </c>
      <c r="C47" t="s">
        <v>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8" sqref="C18"/>
    </sheetView>
  </sheetViews>
  <sheetFormatPr baseColWidth="10" defaultColWidth="11" defaultRowHeight="16"/>
  <cols>
    <col min="1" max="1" width="29" customWidth="1"/>
    <col min="3" max="3" width="39" customWidth="1"/>
  </cols>
  <sheetData>
    <row r="1" spans="1:3" ht="21">
      <c r="A1" s="2" t="s">
        <v>29</v>
      </c>
      <c r="C1" s="2" t="s">
        <v>30</v>
      </c>
    </row>
    <row r="2" spans="1:3">
      <c r="A2" s="11">
        <v>43297</v>
      </c>
      <c r="C2" s="8">
        <v>43332</v>
      </c>
    </row>
    <row r="3" spans="1:3">
      <c r="A3" s="12" t="s">
        <v>13</v>
      </c>
      <c r="C3" s="13" t="s">
        <v>12</v>
      </c>
    </row>
    <row r="5" spans="1:3">
      <c r="A5" s="8">
        <v>43299</v>
      </c>
      <c r="C5" s="8">
        <v>43333</v>
      </c>
    </row>
    <row r="6" spans="1:3">
      <c r="A6" s="13" t="s">
        <v>12</v>
      </c>
      <c r="C6" s="13" t="s">
        <v>13</v>
      </c>
    </row>
    <row r="8" spans="1:3">
      <c r="A8" s="8">
        <v>43300</v>
      </c>
      <c r="C8" s="8">
        <v>43335</v>
      </c>
    </row>
    <row r="9" spans="1:3">
      <c r="A9" s="13" t="s">
        <v>14</v>
      </c>
      <c r="C9" s="13" t="s">
        <v>7</v>
      </c>
    </row>
    <row r="11" spans="1:3">
      <c r="A11" s="8">
        <v>43301</v>
      </c>
      <c r="C11" s="8">
        <v>43336</v>
      </c>
    </row>
    <row r="12" spans="1:3">
      <c r="A12" s="13" t="s">
        <v>7</v>
      </c>
      <c r="C12" s="13" t="s">
        <v>14</v>
      </c>
    </row>
    <row r="14" spans="1:3">
      <c r="A14" s="8">
        <v>43305</v>
      </c>
      <c r="C14" s="8">
        <v>43340</v>
      </c>
    </row>
    <row r="15" spans="1:3">
      <c r="A15" s="13" t="s">
        <v>17</v>
      </c>
      <c r="C15" s="13" t="s">
        <v>15</v>
      </c>
    </row>
    <row r="17" spans="1:3">
      <c r="A17" s="8">
        <v>43312</v>
      </c>
      <c r="C17" s="8">
        <v>43341</v>
      </c>
    </row>
    <row r="18" spans="1:3">
      <c r="A18" s="13" t="s">
        <v>15</v>
      </c>
      <c r="C18" s="13" t="s">
        <v>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"/>
  <sheetViews>
    <sheetView topLeftCell="M1" workbookViewId="0">
      <selection activeCell="Q2" sqref="Q2"/>
    </sheetView>
  </sheetViews>
  <sheetFormatPr baseColWidth="10" defaultColWidth="11" defaultRowHeight="16"/>
  <cols>
    <col min="1" max="1" width="21.1640625" customWidth="1"/>
    <col min="5" max="5" width="22.5" bestFit="1" customWidth="1"/>
    <col min="9" max="9" width="24" customWidth="1"/>
    <col min="13" max="13" width="21.83203125" customWidth="1"/>
    <col min="17" max="17" width="21.6640625" customWidth="1"/>
    <col min="21" max="21" width="21.1640625" customWidth="1"/>
  </cols>
  <sheetData>
    <row r="1" spans="1:23">
      <c r="A1" s="8">
        <v>43297</v>
      </c>
      <c r="B1" s="16">
        <v>0.84930555555555554</v>
      </c>
      <c r="C1" s="16">
        <v>0.93263888888888891</v>
      </c>
      <c r="E1" s="8">
        <v>43299</v>
      </c>
      <c r="F1" s="7" t="s">
        <v>45</v>
      </c>
      <c r="G1" s="7" t="s">
        <v>46</v>
      </c>
      <c r="I1" s="8">
        <v>43300</v>
      </c>
      <c r="J1" s="7" t="s">
        <v>45</v>
      </c>
      <c r="K1" s="7" t="s">
        <v>46</v>
      </c>
      <c r="M1" s="8">
        <v>43301</v>
      </c>
      <c r="N1" s="7" t="s">
        <v>45</v>
      </c>
      <c r="O1" s="7" t="s">
        <v>46</v>
      </c>
      <c r="Q1" s="8">
        <v>43305</v>
      </c>
      <c r="R1" s="7" t="s">
        <v>45</v>
      </c>
      <c r="S1" s="7" t="s">
        <v>46</v>
      </c>
      <c r="U1" s="8">
        <v>43312</v>
      </c>
      <c r="V1" s="7" t="s">
        <v>45</v>
      </c>
      <c r="W1" s="7" t="s">
        <v>46</v>
      </c>
    </row>
    <row r="2" spans="1:23" ht="19">
      <c r="A2" s="17" t="s">
        <v>52</v>
      </c>
      <c r="E2" s="18" t="s">
        <v>53</v>
      </c>
      <c r="F2" s="16">
        <v>0.84791666666666676</v>
      </c>
      <c r="G2" s="16">
        <v>0.93125000000000002</v>
      </c>
      <c r="I2" s="17" t="s">
        <v>54</v>
      </c>
      <c r="J2" s="16">
        <v>0.84791666666666676</v>
      </c>
      <c r="K2" s="16">
        <v>0.93125000000000002</v>
      </c>
      <c r="M2" s="17" t="s">
        <v>56</v>
      </c>
      <c r="N2" s="16">
        <v>0.84722222222222221</v>
      </c>
      <c r="O2" s="16">
        <v>0.93055555555555547</v>
      </c>
      <c r="Q2" s="18" t="s">
        <v>55</v>
      </c>
      <c r="R2" s="16">
        <v>0.84513888888888899</v>
      </c>
      <c r="S2" s="16">
        <v>0.92847222222222225</v>
      </c>
      <c r="U2" s="17" t="s">
        <v>57</v>
      </c>
      <c r="V2" s="16">
        <v>0.84027777777777779</v>
      </c>
      <c r="W2" s="16">
        <v>0.92361111111111116</v>
      </c>
    </row>
    <row r="3" spans="1:23">
      <c r="A3" s="7" t="s">
        <v>31</v>
      </c>
      <c r="E3" s="7" t="s">
        <v>31</v>
      </c>
      <c r="I3" s="7" t="s">
        <v>31</v>
      </c>
      <c r="M3" s="7" t="s">
        <v>31</v>
      </c>
      <c r="Q3" s="7" t="s">
        <v>31</v>
      </c>
      <c r="U3" s="7" t="s">
        <v>31</v>
      </c>
    </row>
    <row r="4" spans="1:23">
      <c r="A4" t="s">
        <v>32</v>
      </c>
      <c r="E4" t="s">
        <v>41</v>
      </c>
      <c r="I4" t="s">
        <v>44</v>
      </c>
      <c r="M4" t="s">
        <v>51</v>
      </c>
      <c r="Q4" t="s">
        <v>47</v>
      </c>
      <c r="U4" t="s">
        <v>58</v>
      </c>
    </row>
    <row r="6" spans="1:23">
      <c r="A6" s="7" t="s">
        <v>33</v>
      </c>
      <c r="E6" s="7" t="s">
        <v>33</v>
      </c>
      <c r="I6" s="7" t="s">
        <v>33</v>
      </c>
      <c r="M6" s="7" t="s">
        <v>33</v>
      </c>
      <c r="Q6" s="7" t="s">
        <v>33</v>
      </c>
      <c r="U6" s="7" t="s">
        <v>33</v>
      </c>
    </row>
    <row r="7" spans="1:23">
      <c r="A7">
        <v>1004.3</v>
      </c>
      <c r="E7" t="s">
        <v>42</v>
      </c>
      <c r="I7" t="s">
        <v>43</v>
      </c>
      <c r="M7" t="s">
        <v>48</v>
      </c>
      <c r="Q7" t="s">
        <v>50</v>
      </c>
      <c r="U7" t="s">
        <v>59</v>
      </c>
    </row>
    <row r="10" spans="1:23">
      <c r="A10" s="7" t="s">
        <v>34</v>
      </c>
      <c r="B10" s="7" t="s">
        <v>38</v>
      </c>
      <c r="C10" s="7" t="s">
        <v>39</v>
      </c>
      <c r="E10" s="7" t="s">
        <v>34</v>
      </c>
      <c r="F10" s="7" t="s">
        <v>38</v>
      </c>
      <c r="G10" s="7" t="s">
        <v>39</v>
      </c>
      <c r="I10" s="7" t="s">
        <v>34</v>
      </c>
      <c r="J10" s="7" t="s">
        <v>38</v>
      </c>
      <c r="K10" s="7" t="s">
        <v>39</v>
      </c>
      <c r="M10" s="7" t="s">
        <v>34</v>
      </c>
      <c r="N10" s="7" t="s">
        <v>49</v>
      </c>
      <c r="O10" s="7" t="s">
        <v>39</v>
      </c>
      <c r="Q10" s="7" t="s">
        <v>34</v>
      </c>
      <c r="R10" s="7" t="s">
        <v>49</v>
      </c>
      <c r="S10" s="7" t="s">
        <v>39</v>
      </c>
      <c r="U10" s="7" t="s">
        <v>34</v>
      </c>
      <c r="V10" s="7" t="s">
        <v>49</v>
      </c>
      <c r="W10" s="7" t="s">
        <v>39</v>
      </c>
    </row>
    <row r="11" spans="1:23">
      <c r="A11" t="s">
        <v>35</v>
      </c>
      <c r="B11" t="s">
        <v>35</v>
      </c>
      <c r="C11" t="s">
        <v>35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M11">
        <f>AVERAGE(N11,O11)</f>
        <v>0</v>
      </c>
      <c r="N11">
        <v>0</v>
      </c>
      <c r="O11">
        <v>0</v>
      </c>
      <c r="Q11">
        <f>AVERAGE(R11,S11)</f>
        <v>2.8</v>
      </c>
      <c r="R11">
        <v>1.6</v>
      </c>
      <c r="S11">
        <v>4</v>
      </c>
      <c r="U11">
        <v>0.2</v>
      </c>
      <c r="V11">
        <v>0.2</v>
      </c>
      <c r="W11">
        <v>0</v>
      </c>
    </row>
    <row r="13" spans="1:23">
      <c r="A13" s="7" t="s">
        <v>36</v>
      </c>
      <c r="B13" s="7" t="s">
        <v>38</v>
      </c>
      <c r="C13" s="7" t="s">
        <v>39</v>
      </c>
      <c r="E13" s="7" t="s">
        <v>36</v>
      </c>
      <c r="F13" s="7" t="s">
        <v>38</v>
      </c>
      <c r="G13" s="7" t="s">
        <v>39</v>
      </c>
      <c r="I13" s="7" t="s">
        <v>36</v>
      </c>
      <c r="J13" s="7" t="s">
        <v>38</v>
      </c>
      <c r="K13" s="7" t="s">
        <v>39</v>
      </c>
      <c r="M13" s="7" t="s">
        <v>36</v>
      </c>
      <c r="N13" s="7" t="s">
        <v>38</v>
      </c>
      <c r="O13" s="7" t="s">
        <v>39</v>
      </c>
      <c r="Q13" s="7" t="s">
        <v>36</v>
      </c>
      <c r="R13" s="7" t="s">
        <v>38</v>
      </c>
      <c r="S13" s="7" t="s">
        <v>39</v>
      </c>
      <c r="U13" s="7" t="s">
        <v>36</v>
      </c>
      <c r="V13" s="7" t="s">
        <v>38</v>
      </c>
      <c r="W13" s="7" t="s">
        <v>39</v>
      </c>
    </row>
    <row r="14" spans="1:23">
      <c r="A14" s="9">
        <v>0.74299999999999999</v>
      </c>
      <c r="B14" s="14">
        <v>0.72</v>
      </c>
      <c r="C14" s="9">
        <v>0.76600000000000001</v>
      </c>
      <c r="E14" s="9">
        <f>AVERAGE(F14,G14)</f>
        <v>0.69850000000000001</v>
      </c>
      <c r="F14" s="14">
        <v>0.66900000000000004</v>
      </c>
      <c r="G14" s="9">
        <v>0.72799999999999998</v>
      </c>
      <c r="I14" s="9">
        <f>AVERAGE(J14,K14)</f>
        <v>0.67949999999999999</v>
      </c>
      <c r="J14" s="14">
        <v>0.69</v>
      </c>
      <c r="K14" s="14">
        <v>0.66900000000000004</v>
      </c>
      <c r="M14" s="9">
        <f>AVERAGE(N14,O14)</f>
        <v>0.67500000000000004</v>
      </c>
      <c r="N14" s="14">
        <v>0.6</v>
      </c>
      <c r="O14" s="14">
        <v>0.75</v>
      </c>
      <c r="Q14" s="9">
        <f>AVERAGE(R14,S14)</f>
        <v>0.81800000000000006</v>
      </c>
      <c r="R14" s="14">
        <v>0.84799999999999998</v>
      </c>
      <c r="S14" s="14">
        <v>0.78800000000000003</v>
      </c>
      <c r="U14" s="9">
        <f>AVERAGE(V14,W14)</f>
        <v>0.77699999999999991</v>
      </c>
      <c r="V14" s="14">
        <v>0.72799999999999998</v>
      </c>
      <c r="W14" s="14">
        <v>0.82599999999999996</v>
      </c>
    </row>
    <row r="16" spans="1:23">
      <c r="A16" s="7" t="s">
        <v>40</v>
      </c>
      <c r="B16" s="7" t="s">
        <v>38</v>
      </c>
      <c r="C16" s="7" t="s">
        <v>39</v>
      </c>
      <c r="E16" s="7" t="s">
        <v>40</v>
      </c>
      <c r="F16" s="7" t="s">
        <v>38</v>
      </c>
      <c r="G16" s="7" t="s">
        <v>39</v>
      </c>
      <c r="I16" s="7" t="s">
        <v>40</v>
      </c>
      <c r="J16" s="7" t="s">
        <v>38</v>
      </c>
      <c r="K16" s="7" t="s">
        <v>39</v>
      </c>
      <c r="M16" s="7" t="s">
        <v>40</v>
      </c>
      <c r="N16" s="7" t="s">
        <v>38</v>
      </c>
      <c r="O16" s="7" t="s">
        <v>39</v>
      </c>
      <c r="Q16" s="7" t="s">
        <v>40</v>
      </c>
      <c r="R16" s="7" t="s">
        <v>38</v>
      </c>
      <c r="S16" s="7" t="s">
        <v>39</v>
      </c>
      <c r="U16" s="7" t="s">
        <v>40</v>
      </c>
      <c r="V16" s="7" t="s">
        <v>38</v>
      </c>
      <c r="W16" s="7" t="s">
        <v>39</v>
      </c>
    </row>
    <row r="17" spans="1:23">
      <c r="A17">
        <f>AVERAGE(B17,C17)</f>
        <v>25.4</v>
      </c>
      <c r="B17">
        <v>26.5</v>
      </c>
      <c r="C17">
        <v>24.3</v>
      </c>
      <c r="E17">
        <f>AVERAGE(F17,G17)</f>
        <v>20.85</v>
      </c>
      <c r="F17">
        <v>23.6</v>
      </c>
      <c r="G17">
        <v>18.100000000000001</v>
      </c>
      <c r="I17">
        <f>AVERAGE(J17,K17)</f>
        <v>20.9</v>
      </c>
      <c r="J17">
        <v>23.4</v>
      </c>
      <c r="K17">
        <v>18.399999999999999</v>
      </c>
      <c r="M17">
        <f>AVERAGE(N17,O17)</f>
        <v>20.700000000000003</v>
      </c>
      <c r="N17">
        <v>22.8</v>
      </c>
      <c r="O17">
        <v>18.600000000000001</v>
      </c>
      <c r="Q17">
        <f>AVERAGE(R17,S17)</f>
        <v>25.55</v>
      </c>
      <c r="R17">
        <v>26.3</v>
      </c>
      <c r="S17">
        <v>24.8</v>
      </c>
      <c r="U17">
        <f>AVERAGE(V17,W17)</f>
        <v>24.8</v>
      </c>
      <c r="V17">
        <v>25.6</v>
      </c>
      <c r="W17">
        <v>24</v>
      </c>
    </row>
    <row r="20" spans="1:23">
      <c r="A20" s="7" t="s">
        <v>37</v>
      </c>
      <c r="E20" s="7" t="s">
        <v>37</v>
      </c>
      <c r="I20" s="7" t="s">
        <v>37</v>
      </c>
      <c r="M20" s="7" t="s">
        <v>37</v>
      </c>
      <c r="Q20" s="7" t="s">
        <v>37</v>
      </c>
      <c r="U20" s="7" t="s">
        <v>37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"/>
  <sheetViews>
    <sheetView topLeftCell="E1" workbookViewId="0">
      <selection activeCell="I23" sqref="I23"/>
    </sheetView>
  </sheetViews>
  <sheetFormatPr baseColWidth="10" defaultColWidth="11" defaultRowHeight="16"/>
  <cols>
    <col min="1" max="1" width="22.1640625" bestFit="1" customWidth="1"/>
    <col min="5" max="5" width="29.1640625" customWidth="1"/>
    <col min="9" max="9" width="27" customWidth="1"/>
    <col min="13" max="13" width="37.1640625" customWidth="1"/>
    <col min="17" max="17" width="25.33203125" customWidth="1"/>
    <col min="21" max="21" width="25.1640625" customWidth="1"/>
  </cols>
  <sheetData>
    <row r="1" spans="1:23">
      <c r="A1" s="8">
        <v>43332</v>
      </c>
      <c r="B1" s="7" t="s">
        <v>45</v>
      </c>
      <c r="C1" s="7" t="s">
        <v>46</v>
      </c>
      <c r="E1" s="8">
        <v>43333</v>
      </c>
      <c r="F1" s="7" t="s">
        <v>45</v>
      </c>
      <c r="G1" s="7" t="s">
        <v>46</v>
      </c>
      <c r="I1" s="8">
        <v>43335</v>
      </c>
      <c r="J1" s="7" t="s">
        <v>45</v>
      </c>
      <c r="K1" s="7" t="s">
        <v>46</v>
      </c>
      <c r="M1" s="8">
        <v>43336</v>
      </c>
      <c r="N1" s="7" t="s">
        <v>45</v>
      </c>
      <c r="O1" s="7" t="s">
        <v>46</v>
      </c>
      <c r="Q1" s="8">
        <v>43340</v>
      </c>
      <c r="R1" s="7" t="s">
        <v>45</v>
      </c>
      <c r="S1" s="7" t="s">
        <v>46</v>
      </c>
      <c r="U1" s="8">
        <v>43341</v>
      </c>
      <c r="V1" s="7" t="s">
        <v>45</v>
      </c>
      <c r="W1" s="7" t="s">
        <v>46</v>
      </c>
    </row>
    <row r="2" spans="1:23">
      <c r="B2" s="16">
        <v>0.82430555555555562</v>
      </c>
      <c r="C2" s="16">
        <v>0.90763888888888899</v>
      </c>
      <c r="F2" s="16">
        <v>0.82361111111111107</v>
      </c>
      <c r="G2" s="16">
        <v>0.90694444444444444</v>
      </c>
      <c r="J2" s="16">
        <v>0.82013888888888886</v>
      </c>
      <c r="K2" s="16">
        <v>0.90347222222222223</v>
      </c>
      <c r="N2" s="16">
        <v>0.81944444444444453</v>
      </c>
      <c r="O2" s="16">
        <v>0.90277777777777779</v>
      </c>
      <c r="R2" s="16">
        <v>0.81527777777777777</v>
      </c>
      <c r="S2" s="16">
        <v>0.89861111111111114</v>
      </c>
      <c r="V2" s="16">
        <v>0.81458333333333333</v>
      </c>
      <c r="W2" s="16">
        <v>0.8979166666666667</v>
      </c>
    </row>
    <row r="3" spans="1:23" ht="19">
      <c r="A3" s="17" t="s">
        <v>53</v>
      </c>
      <c r="E3" s="17" t="s">
        <v>52</v>
      </c>
      <c r="I3" s="17" t="s">
        <v>56</v>
      </c>
      <c r="M3" s="17" t="s">
        <v>54</v>
      </c>
      <c r="Q3" s="17" t="s">
        <v>57</v>
      </c>
      <c r="U3" s="17" t="s">
        <v>55</v>
      </c>
    </row>
    <row r="4" spans="1:23">
      <c r="A4" s="7" t="s">
        <v>31</v>
      </c>
      <c r="E4" s="7" t="s">
        <v>31</v>
      </c>
      <c r="I4" s="7" t="s">
        <v>31</v>
      </c>
      <c r="M4" s="7" t="s">
        <v>31</v>
      </c>
      <c r="Q4" s="7" t="s">
        <v>31</v>
      </c>
      <c r="U4" s="7" t="s">
        <v>31</v>
      </c>
    </row>
    <row r="5" spans="1:23">
      <c r="A5" t="s">
        <v>60</v>
      </c>
      <c r="E5" t="s">
        <v>62</v>
      </c>
      <c r="I5" t="s">
        <v>64</v>
      </c>
      <c r="M5" t="s">
        <v>66</v>
      </c>
      <c r="Q5" t="s">
        <v>68</v>
      </c>
      <c r="U5" t="s">
        <v>70</v>
      </c>
    </row>
    <row r="7" spans="1:23">
      <c r="A7" s="7" t="s">
        <v>33</v>
      </c>
      <c r="E7" s="7" t="s">
        <v>33</v>
      </c>
      <c r="I7" s="7" t="s">
        <v>33</v>
      </c>
      <c r="M7" s="7" t="s">
        <v>33</v>
      </c>
      <c r="Q7" s="7" t="s">
        <v>33</v>
      </c>
      <c r="U7" s="7" t="s">
        <v>33</v>
      </c>
    </row>
    <row r="8" spans="1:23">
      <c r="A8" t="s">
        <v>61</v>
      </c>
      <c r="E8" t="s">
        <v>63</v>
      </c>
      <c r="I8" t="s">
        <v>65</v>
      </c>
      <c r="M8" t="s">
        <v>67</v>
      </c>
      <c r="Q8" t="s">
        <v>69</v>
      </c>
      <c r="U8" t="s">
        <v>71</v>
      </c>
    </row>
    <row r="11" spans="1:23">
      <c r="A11" s="7" t="s">
        <v>34</v>
      </c>
      <c r="B11" s="7" t="s">
        <v>38</v>
      </c>
      <c r="C11" s="7" t="s">
        <v>39</v>
      </c>
      <c r="E11" s="7" t="s">
        <v>34</v>
      </c>
      <c r="F11" s="7" t="s">
        <v>38</v>
      </c>
      <c r="G11" s="7" t="s">
        <v>39</v>
      </c>
      <c r="I11" s="7" t="s">
        <v>34</v>
      </c>
      <c r="J11" s="7" t="s">
        <v>38</v>
      </c>
      <c r="K11" s="7" t="s">
        <v>39</v>
      </c>
      <c r="M11" s="7" t="s">
        <v>34</v>
      </c>
      <c r="N11" s="7" t="s">
        <v>38</v>
      </c>
      <c r="O11" s="7" t="s">
        <v>39</v>
      </c>
      <c r="Q11" s="7" t="s">
        <v>34</v>
      </c>
      <c r="R11" s="7" t="s">
        <v>38</v>
      </c>
      <c r="S11" s="7" t="s">
        <v>39</v>
      </c>
      <c r="U11" s="7" t="s">
        <v>34</v>
      </c>
      <c r="V11" s="7" t="s">
        <v>38</v>
      </c>
      <c r="W11" s="7" t="s">
        <v>39</v>
      </c>
    </row>
    <row r="12" spans="1:23">
      <c r="A12">
        <f>AVERAGE(B12,C12)</f>
        <v>0.25</v>
      </c>
      <c r="B12">
        <v>0.5</v>
      </c>
      <c r="C12">
        <v>0</v>
      </c>
      <c r="E12">
        <f>AVERAGE(F12,G12)</f>
        <v>3.75</v>
      </c>
      <c r="F12">
        <v>4.9000000000000004</v>
      </c>
      <c r="G12">
        <v>2.6</v>
      </c>
      <c r="I12">
        <f>AVERAGE(J12,K12)</f>
        <v>0</v>
      </c>
      <c r="J12">
        <v>0</v>
      </c>
      <c r="K12">
        <v>0</v>
      </c>
      <c r="M12">
        <f>AVERAGE(N12,O12)</f>
        <v>0</v>
      </c>
      <c r="N12">
        <v>0</v>
      </c>
      <c r="O12">
        <v>0</v>
      </c>
      <c r="Q12">
        <f>AVERAGE(R12,S12)</f>
        <v>0</v>
      </c>
      <c r="R12">
        <v>0</v>
      </c>
      <c r="S12">
        <v>0</v>
      </c>
      <c r="U12">
        <f>AVERAGE(V12,W12)</f>
        <v>1</v>
      </c>
      <c r="V12">
        <v>2</v>
      </c>
      <c r="W12">
        <v>0</v>
      </c>
    </row>
    <row r="14" spans="1:23">
      <c r="A14" s="7" t="s">
        <v>36</v>
      </c>
      <c r="B14" s="7" t="s">
        <v>38</v>
      </c>
      <c r="C14" s="7" t="s">
        <v>39</v>
      </c>
      <c r="E14" s="7" t="s">
        <v>36</v>
      </c>
      <c r="F14" s="7" t="s">
        <v>38</v>
      </c>
      <c r="G14" s="7" t="s">
        <v>39</v>
      </c>
      <c r="I14" s="7" t="s">
        <v>36</v>
      </c>
      <c r="J14" s="7" t="s">
        <v>38</v>
      </c>
      <c r="K14" s="7" t="s">
        <v>39</v>
      </c>
      <c r="M14" s="7" t="s">
        <v>36</v>
      </c>
      <c r="N14" s="7" t="s">
        <v>38</v>
      </c>
      <c r="O14" s="7" t="s">
        <v>39</v>
      </c>
      <c r="Q14" s="7" t="s">
        <v>36</v>
      </c>
      <c r="R14" s="7" t="s">
        <v>38</v>
      </c>
      <c r="S14" s="7" t="s">
        <v>39</v>
      </c>
      <c r="U14" s="7" t="s">
        <v>36</v>
      </c>
      <c r="V14" s="7" t="s">
        <v>38</v>
      </c>
      <c r="W14" s="7" t="s">
        <v>39</v>
      </c>
    </row>
    <row r="15" spans="1:23">
      <c r="A15" s="9">
        <f>AVERAGE(B15,C15)</f>
        <v>0.72849999999999993</v>
      </c>
      <c r="B15" s="14">
        <v>0.69599999999999995</v>
      </c>
      <c r="C15" s="9">
        <v>0.76100000000000001</v>
      </c>
      <c r="E15" s="9">
        <f>AVERAGE(F15,G15)</f>
        <v>0.76649999999999996</v>
      </c>
      <c r="F15" s="14">
        <v>0.75</v>
      </c>
      <c r="G15" s="9">
        <v>0.78300000000000003</v>
      </c>
      <c r="I15" s="9">
        <f>AVERAGE(J15,K15)</f>
        <v>0.69</v>
      </c>
      <c r="J15" s="14">
        <v>0.63</v>
      </c>
      <c r="K15" s="9">
        <v>0.75</v>
      </c>
      <c r="M15" s="9">
        <f>AVERAGE(N15,O15)</f>
        <v>0.68199999999999994</v>
      </c>
      <c r="N15" s="14">
        <v>0.63600000000000001</v>
      </c>
      <c r="O15" s="9">
        <v>0.72799999999999998</v>
      </c>
      <c r="Q15" s="9">
        <f>AVERAGE(R15,S15)</f>
        <v>0.79900000000000004</v>
      </c>
      <c r="R15" s="14">
        <v>0.79900000000000004</v>
      </c>
      <c r="S15" s="9">
        <v>0.79900000000000004</v>
      </c>
      <c r="U15" s="9">
        <f>AVERAGE(V15,W15)</f>
        <v>0.77149999999999996</v>
      </c>
      <c r="V15" s="14">
        <v>0.81499999999999995</v>
      </c>
      <c r="W15" s="9">
        <v>0.72799999999999998</v>
      </c>
    </row>
    <row r="17" spans="1:23">
      <c r="A17" s="7" t="s">
        <v>40</v>
      </c>
      <c r="B17" s="7" t="s">
        <v>38</v>
      </c>
      <c r="C17" s="7" t="s">
        <v>39</v>
      </c>
      <c r="E17" s="7" t="s">
        <v>40</v>
      </c>
      <c r="F17" s="7" t="s">
        <v>38</v>
      </c>
      <c r="G17" s="7" t="s">
        <v>39</v>
      </c>
      <c r="I17" s="7" t="s">
        <v>40</v>
      </c>
      <c r="J17" s="7" t="s">
        <v>38</v>
      </c>
      <c r="K17" s="7" t="s">
        <v>39</v>
      </c>
      <c r="M17" s="7" t="s">
        <v>40</v>
      </c>
      <c r="N17" s="7" t="s">
        <v>38</v>
      </c>
      <c r="O17" s="7" t="s">
        <v>39</v>
      </c>
      <c r="Q17" s="7" t="s">
        <v>40</v>
      </c>
      <c r="R17" s="7" t="s">
        <v>38</v>
      </c>
      <c r="S17" s="7" t="s">
        <v>39</v>
      </c>
      <c r="U17" s="7" t="s">
        <v>40</v>
      </c>
      <c r="V17" s="7" t="s">
        <v>38</v>
      </c>
      <c r="W17" s="7" t="s">
        <v>39</v>
      </c>
    </row>
    <row r="18" spans="1:23">
      <c r="A18">
        <f>AVERAGE(B18,C18)</f>
        <v>22.15</v>
      </c>
      <c r="B18">
        <v>22.9</v>
      </c>
      <c r="C18">
        <v>21.4</v>
      </c>
      <c r="E18">
        <f>AVERAGE(F18,G18)</f>
        <v>25.35</v>
      </c>
      <c r="F18">
        <v>24.8</v>
      </c>
      <c r="G18">
        <v>25.9</v>
      </c>
      <c r="I18">
        <f>AVERAGE(J18,K18)</f>
        <v>18.850000000000001</v>
      </c>
      <c r="J18">
        <v>22.6</v>
      </c>
      <c r="K18">
        <v>15.1</v>
      </c>
      <c r="M18">
        <f>AVERAGE(N18,O18)</f>
        <v>20.350000000000001</v>
      </c>
      <c r="N18">
        <v>23.5</v>
      </c>
      <c r="O18">
        <v>17.2</v>
      </c>
      <c r="Q18">
        <f>AVERAGE(R18,S18)</f>
        <v>25.35</v>
      </c>
      <c r="R18">
        <v>24.8</v>
      </c>
      <c r="S18">
        <v>25.9</v>
      </c>
      <c r="U18">
        <f>AVERAGE(V18,W18)</f>
        <v>26.9</v>
      </c>
      <c r="V18">
        <v>26.2</v>
      </c>
      <c r="W18">
        <v>27.6</v>
      </c>
    </row>
    <row r="21" spans="1:23">
      <c r="A21" s="7" t="s">
        <v>37</v>
      </c>
      <c r="E21" s="7" t="s">
        <v>37</v>
      </c>
      <c r="I21" s="7" t="s">
        <v>37</v>
      </c>
      <c r="M21" s="7" t="s">
        <v>37</v>
      </c>
      <c r="Q21" s="7" t="s">
        <v>37</v>
      </c>
      <c r="U21" s="7" t="s">
        <v>37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0"/>
  <sheetViews>
    <sheetView zoomScale="60" zoomScaleNormal="60" workbookViewId="0">
      <selection sqref="A1:L186"/>
    </sheetView>
  </sheetViews>
  <sheetFormatPr baseColWidth="10" defaultColWidth="11" defaultRowHeight="16"/>
  <cols>
    <col min="1" max="1" width="26.5" customWidth="1"/>
    <col min="5" max="6" width="18.1640625" customWidth="1"/>
    <col min="7" max="8" width="22.5" customWidth="1"/>
    <col min="9" max="9" width="14.6640625" customWidth="1"/>
    <col min="10" max="10" width="16.5" customWidth="1"/>
    <col min="11" max="11" width="16.1640625" customWidth="1"/>
    <col min="12" max="12" width="16.5" customWidth="1"/>
    <col min="14" max="14" width="14.5" customWidth="1"/>
  </cols>
  <sheetData>
    <row r="1" spans="1:14">
      <c r="A1" s="7" t="s">
        <v>72</v>
      </c>
      <c r="B1" s="7" t="s">
        <v>73</v>
      </c>
      <c r="C1" s="7" t="s">
        <v>74</v>
      </c>
      <c r="D1" s="7" t="s">
        <v>75</v>
      </c>
      <c r="E1" s="7" t="s">
        <v>95</v>
      </c>
      <c r="F1" s="7" t="s">
        <v>76</v>
      </c>
      <c r="G1" s="7" t="s">
        <v>267</v>
      </c>
      <c r="H1" s="7" t="s">
        <v>268</v>
      </c>
      <c r="I1" s="7" t="s">
        <v>77</v>
      </c>
      <c r="J1" s="7" t="s">
        <v>266</v>
      </c>
      <c r="K1" s="7" t="s">
        <v>78</v>
      </c>
      <c r="L1" s="7" t="s">
        <v>79</v>
      </c>
      <c r="M1" s="7" t="s">
        <v>257</v>
      </c>
      <c r="N1" s="7" t="s">
        <v>258</v>
      </c>
    </row>
    <row r="2" spans="1:14">
      <c r="A2" t="s">
        <v>80</v>
      </c>
      <c r="B2">
        <v>6</v>
      </c>
      <c r="C2" s="19">
        <v>43297</v>
      </c>
      <c r="D2" s="15">
        <v>0.873113425925926</v>
      </c>
      <c r="E2">
        <v>6</v>
      </c>
      <c r="F2" s="20">
        <v>1004.3</v>
      </c>
      <c r="G2">
        <v>12</v>
      </c>
      <c r="H2">
        <v>1</v>
      </c>
      <c r="I2">
        <v>160</v>
      </c>
      <c r="J2">
        <v>3</v>
      </c>
      <c r="K2">
        <v>26.5</v>
      </c>
      <c r="L2" s="14">
        <v>0.72</v>
      </c>
      <c r="M2">
        <v>5</v>
      </c>
      <c r="N2" s="9">
        <v>0.6</v>
      </c>
    </row>
    <row r="3" spans="1:14">
      <c r="A3" t="s">
        <v>81</v>
      </c>
      <c r="B3">
        <v>6</v>
      </c>
      <c r="C3" s="19">
        <v>43297</v>
      </c>
      <c r="D3" s="15">
        <v>0.87322916666666661</v>
      </c>
      <c r="E3">
        <v>6</v>
      </c>
      <c r="F3" s="20">
        <v>1004.3</v>
      </c>
      <c r="G3">
        <v>12</v>
      </c>
      <c r="H3">
        <v>1</v>
      </c>
      <c r="I3">
        <v>160</v>
      </c>
      <c r="J3">
        <v>3</v>
      </c>
      <c r="K3">
        <v>26.5</v>
      </c>
      <c r="L3" s="14">
        <v>0.72</v>
      </c>
      <c r="M3">
        <v>7</v>
      </c>
      <c r="N3" s="9">
        <v>0.42857142857142855</v>
      </c>
    </row>
    <row r="4" spans="1:14">
      <c r="A4" t="s">
        <v>82</v>
      </c>
      <c r="B4">
        <v>6</v>
      </c>
      <c r="C4" s="19">
        <v>43297</v>
      </c>
      <c r="D4" s="15">
        <v>0.87928240740740737</v>
      </c>
      <c r="E4">
        <v>3</v>
      </c>
      <c r="F4" s="20">
        <v>1004.3</v>
      </c>
      <c r="G4">
        <v>12</v>
      </c>
      <c r="H4">
        <v>1</v>
      </c>
      <c r="I4">
        <v>160</v>
      </c>
      <c r="J4">
        <v>3</v>
      </c>
      <c r="K4">
        <v>26.5</v>
      </c>
      <c r="L4" s="14">
        <v>0.72</v>
      </c>
      <c r="M4">
        <v>28</v>
      </c>
      <c r="N4" s="9">
        <v>0.6071428571428571</v>
      </c>
    </row>
    <row r="5" spans="1:14">
      <c r="A5" t="s">
        <v>83</v>
      </c>
      <c r="B5">
        <v>6</v>
      </c>
      <c r="C5" s="19">
        <v>43297</v>
      </c>
      <c r="D5" s="15">
        <v>0.87980324074074068</v>
      </c>
      <c r="E5">
        <v>2</v>
      </c>
      <c r="F5" s="20">
        <v>1004.3</v>
      </c>
      <c r="G5">
        <v>12</v>
      </c>
      <c r="H5">
        <v>1</v>
      </c>
      <c r="I5">
        <v>160</v>
      </c>
      <c r="J5">
        <v>3</v>
      </c>
      <c r="K5">
        <v>26.5</v>
      </c>
      <c r="L5" s="14">
        <v>0.72</v>
      </c>
      <c r="M5">
        <v>7</v>
      </c>
      <c r="N5" s="9">
        <v>0.42857142857142855</v>
      </c>
    </row>
    <row r="6" spans="1:14">
      <c r="A6" t="s">
        <v>84</v>
      </c>
      <c r="B6">
        <v>6</v>
      </c>
      <c r="C6" s="19">
        <v>43297</v>
      </c>
      <c r="D6" s="15">
        <v>0.8806018518518518</v>
      </c>
      <c r="E6">
        <v>6</v>
      </c>
      <c r="F6" s="20">
        <v>1004.3</v>
      </c>
      <c r="G6">
        <v>12</v>
      </c>
      <c r="H6">
        <v>1</v>
      </c>
      <c r="I6">
        <v>160</v>
      </c>
      <c r="J6">
        <v>3</v>
      </c>
      <c r="K6">
        <v>26.5</v>
      </c>
      <c r="L6" s="14">
        <v>0.72</v>
      </c>
      <c r="M6">
        <v>5</v>
      </c>
      <c r="N6" s="9">
        <v>0.4</v>
      </c>
    </row>
    <row r="7" spans="1:14">
      <c r="A7" t="s">
        <v>85</v>
      </c>
      <c r="B7">
        <v>6</v>
      </c>
      <c r="C7" s="19">
        <v>43297</v>
      </c>
      <c r="D7" s="15">
        <v>0.88112268518518511</v>
      </c>
      <c r="E7">
        <v>2</v>
      </c>
      <c r="F7" s="20">
        <v>1004.3</v>
      </c>
      <c r="G7">
        <v>12</v>
      </c>
      <c r="H7">
        <v>1</v>
      </c>
      <c r="I7">
        <v>160</v>
      </c>
      <c r="J7">
        <v>3</v>
      </c>
      <c r="K7">
        <v>26.5</v>
      </c>
      <c r="L7" s="14">
        <v>0.72</v>
      </c>
      <c r="M7">
        <v>7</v>
      </c>
      <c r="N7" s="9">
        <v>0.7142857142857143</v>
      </c>
    </row>
    <row r="8" spans="1:14">
      <c r="A8" t="s">
        <v>86</v>
      </c>
      <c r="B8">
        <v>6</v>
      </c>
      <c r="C8" s="19">
        <v>43297</v>
      </c>
      <c r="D8" s="15">
        <v>0.88131944444444443</v>
      </c>
      <c r="E8">
        <v>2</v>
      </c>
      <c r="F8" s="20">
        <v>1004.3</v>
      </c>
      <c r="G8">
        <v>12</v>
      </c>
      <c r="H8">
        <v>1</v>
      </c>
      <c r="I8">
        <v>160</v>
      </c>
      <c r="J8">
        <v>3</v>
      </c>
      <c r="K8">
        <v>26.5</v>
      </c>
      <c r="L8" s="14">
        <v>0.72</v>
      </c>
      <c r="M8">
        <v>36</v>
      </c>
      <c r="N8" s="9">
        <v>0.44444444444444442</v>
      </c>
    </row>
    <row r="9" spans="1:14">
      <c r="A9" t="s">
        <v>87</v>
      </c>
      <c r="B9">
        <v>6</v>
      </c>
      <c r="C9" s="19">
        <v>43297</v>
      </c>
      <c r="D9" s="15">
        <v>0.88200231481481473</v>
      </c>
      <c r="E9">
        <v>2</v>
      </c>
      <c r="F9" s="20">
        <v>1004.3</v>
      </c>
      <c r="G9">
        <v>12</v>
      </c>
      <c r="H9">
        <v>1</v>
      </c>
      <c r="I9">
        <v>160</v>
      </c>
      <c r="J9">
        <v>3</v>
      </c>
      <c r="K9">
        <v>26.5</v>
      </c>
      <c r="L9" s="14">
        <v>0.72</v>
      </c>
      <c r="M9">
        <v>4</v>
      </c>
      <c r="N9" s="9">
        <v>0.5</v>
      </c>
    </row>
    <row r="10" spans="1:14">
      <c r="A10" t="s">
        <v>88</v>
      </c>
      <c r="B10">
        <v>6</v>
      </c>
      <c r="C10" s="19">
        <v>43297</v>
      </c>
      <c r="D10" s="15">
        <v>0.88230324074074085</v>
      </c>
      <c r="E10">
        <v>3</v>
      </c>
      <c r="F10" s="20">
        <v>1004.3</v>
      </c>
      <c r="G10">
        <v>12</v>
      </c>
      <c r="H10">
        <v>1</v>
      </c>
      <c r="I10">
        <v>160</v>
      </c>
      <c r="J10">
        <v>3</v>
      </c>
      <c r="K10">
        <v>26.5</v>
      </c>
      <c r="L10" s="14">
        <v>0.72</v>
      </c>
      <c r="M10" s="13">
        <v>3</v>
      </c>
      <c r="N10" s="9">
        <v>1</v>
      </c>
    </row>
    <row r="11" spans="1:14">
      <c r="A11" t="s">
        <v>89</v>
      </c>
      <c r="B11">
        <v>6</v>
      </c>
      <c r="C11" s="19">
        <v>43297</v>
      </c>
      <c r="D11" s="15">
        <v>0.88267361111111109</v>
      </c>
      <c r="E11">
        <v>6</v>
      </c>
      <c r="F11" s="20">
        <v>1004.3</v>
      </c>
      <c r="G11">
        <v>12</v>
      </c>
      <c r="H11">
        <v>1</v>
      </c>
      <c r="I11">
        <v>160</v>
      </c>
      <c r="J11">
        <v>3</v>
      </c>
      <c r="K11">
        <v>26.5</v>
      </c>
      <c r="L11" s="14">
        <v>0.72</v>
      </c>
      <c r="M11">
        <v>3</v>
      </c>
      <c r="N11" s="9">
        <v>0</v>
      </c>
    </row>
    <row r="12" spans="1:14">
      <c r="A12" t="s">
        <v>90</v>
      </c>
      <c r="B12">
        <v>6</v>
      </c>
      <c r="C12" s="19">
        <v>43297</v>
      </c>
      <c r="D12" s="15">
        <v>0.88298611111111114</v>
      </c>
      <c r="E12">
        <v>2</v>
      </c>
      <c r="F12" s="20">
        <v>1004.3</v>
      </c>
      <c r="G12">
        <v>12</v>
      </c>
      <c r="H12">
        <v>1</v>
      </c>
      <c r="I12">
        <v>160</v>
      </c>
      <c r="J12">
        <v>3</v>
      </c>
      <c r="K12">
        <v>26.5</v>
      </c>
      <c r="L12" s="14">
        <v>0.72</v>
      </c>
      <c r="M12">
        <v>4</v>
      </c>
      <c r="N12" s="9">
        <v>0.5</v>
      </c>
    </row>
    <row r="13" spans="1:14">
      <c r="A13" t="s">
        <v>91</v>
      </c>
      <c r="B13">
        <v>6</v>
      </c>
      <c r="C13" s="19">
        <v>43297</v>
      </c>
      <c r="D13" s="15">
        <v>0.88318287037037047</v>
      </c>
      <c r="E13">
        <v>2</v>
      </c>
      <c r="F13" s="20">
        <v>1004.3</v>
      </c>
      <c r="G13">
        <v>12</v>
      </c>
      <c r="H13">
        <v>1</v>
      </c>
      <c r="I13">
        <v>160</v>
      </c>
      <c r="J13">
        <v>3</v>
      </c>
      <c r="K13">
        <v>26.5</v>
      </c>
      <c r="L13" s="14">
        <v>0.72</v>
      </c>
      <c r="M13">
        <v>3</v>
      </c>
      <c r="N13" s="9">
        <v>1</v>
      </c>
    </row>
    <row r="14" spans="1:14">
      <c r="A14" t="s">
        <v>92</v>
      </c>
      <c r="B14">
        <v>6</v>
      </c>
      <c r="C14" s="19">
        <v>43297</v>
      </c>
      <c r="D14" s="15">
        <v>0.88342592592592595</v>
      </c>
      <c r="E14">
        <v>3</v>
      </c>
      <c r="F14" s="20">
        <v>1004.3</v>
      </c>
      <c r="G14">
        <v>12</v>
      </c>
      <c r="H14">
        <v>1</v>
      </c>
      <c r="I14">
        <v>160</v>
      </c>
      <c r="J14">
        <v>3</v>
      </c>
      <c r="K14">
        <v>26.5</v>
      </c>
      <c r="L14" s="14">
        <v>0.72</v>
      </c>
      <c r="M14">
        <v>10</v>
      </c>
      <c r="N14" s="9">
        <v>0.7</v>
      </c>
    </row>
    <row r="15" spans="1:14">
      <c r="A15" t="s">
        <v>93</v>
      </c>
      <c r="B15">
        <v>6</v>
      </c>
      <c r="C15" s="19">
        <v>43297</v>
      </c>
      <c r="D15" s="15">
        <v>0.88372685185185185</v>
      </c>
      <c r="E15">
        <v>2</v>
      </c>
      <c r="F15" s="20">
        <v>1004.3</v>
      </c>
      <c r="G15">
        <v>12</v>
      </c>
      <c r="H15">
        <v>1</v>
      </c>
      <c r="I15">
        <v>160</v>
      </c>
      <c r="J15">
        <v>3</v>
      </c>
      <c r="K15">
        <v>26.5</v>
      </c>
      <c r="L15" s="14">
        <v>0.72</v>
      </c>
      <c r="M15">
        <v>17</v>
      </c>
      <c r="N15" s="9">
        <v>0.35294117647058826</v>
      </c>
    </row>
    <row r="16" spans="1:14">
      <c r="A16" t="s">
        <v>259</v>
      </c>
      <c r="B16">
        <v>6</v>
      </c>
      <c r="C16" s="19">
        <v>43297</v>
      </c>
      <c r="D16" s="21">
        <v>0.88385416666666661</v>
      </c>
      <c r="E16">
        <v>0</v>
      </c>
      <c r="F16" s="20">
        <v>1004.3</v>
      </c>
      <c r="G16">
        <v>12</v>
      </c>
      <c r="H16">
        <v>1</v>
      </c>
      <c r="I16">
        <v>160</v>
      </c>
      <c r="J16">
        <v>3</v>
      </c>
      <c r="K16">
        <v>26.5</v>
      </c>
      <c r="L16" s="14">
        <v>0.72</v>
      </c>
      <c r="M16">
        <v>2</v>
      </c>
      <c r="N16" s="9">
        <v>0</v>
      </c>
    </row>
    <row r="17" spans="1:14">
      <c r="A17" t="s">
        <v>94</v>
      </c>
      <c r="B17">
        <v>6</v>
      </c>
      <c r="C17" s="19">
        <v>43297</v>
      </c>
      <c r="D17" s="15">
        <v>0.88390046296296287</v>
      </c>
      <c r="E17">
        <v>6</v>
      </c>
      <c r="F17" s="20">
        <v>1004.3</v>
      </c>
      <c r="G17">
        <v>12</v>
      </c>
      <c r="H17">
        <v>1</v>
      </c>
      <c r="I17">
        <v>160</v>
      </c>
      <c r="J17">
        <v>3</v>
      </c>
      <c r="K17">
        <v>26.5</v>
      </c>
      <c r="L17" s="14">
        <v>0.72</v>
      </c>
      <c r="M17">
        <v>2</v>
      </c>
      <c r="N17" s="9">
        <v>1</v>
      </c>
    </row>
    <row r="18" spans="1:14">
      <c r="A18" t="s">
        <v>96</v>
      </c>
      <c r="B18">
        <v>6</v>
      </c>
      <c r="C18" s="19">
        <v>43297</v>
      </c>
      <c r="D18" s="15">
        <v>0.88453703703703701</v>
      </c>
      <c r="E18">
        <v>2</v>
      </c>
      <c r="F18" s="20">
        <v>1004.3</v>
      </c>
      <c r="G18">
        <v>12</v>
      </c>
      <c r="H18">
        <v>1</v>
      </c>
      <c r="I18">
        <v>160</v>
      </c>
      <c r="J18">
        <v>3</v>
      </c>
      <c r="K18">
        <v>26.5</v>
      </c>
      <c r="L18" s="14">
        <v>0.72</v>
      </c>
      <c r="M18">
        <v>9</v>
      </c>
      <c r="N18" s="9">
        <v>0.33333333333333331</v>
      </c>
    </row>
    <row r="19" spans="1:14">
      <c r="A19" t="s">
        <v>97</v>
      </c>
      <c r="B19">
        <v>6</v>
      </c>
      <c r="C19" s="19">
        <v>43297</v>
      </c>
      <c r="D19" s="15">
        <v>0.88533564814814814</v>
      </c>
      <c r="E19">
        <v>2</v>
      </c>
      <c r="F19" s="20">
        <v>1004.3</v>
      </c>
      <c r="G19">
        <v>12</v>
      </c>
      <c r="H19">
        <v>1</v>
      </c>
      <c r="I19">
        <v>160</v>
      </c>
      <c r="J19">
        <v>3</v>
      </c>
      <c r="K19">
        <v>26.5</v>
      </c>
      <c r="L19" s="14">
        <v>0.72</v>
      </c>
      <c r="M19">
        <v>9</v>
      </c>
      <c r="N19" s="9">
        <v>0.22222222222222221</v>
      </c>
    </row>
    <row r="20" spans="1:14">
      <c r="A20" t="s">
        <v>98</v>
      </c>
      <c r="B20">
        <v>6</v>
      </c>
      <c r="C20" s="19">
        <v>43297</v>
      </c>
      <c r="D20" s="15">
        <v>0.88541666666666663</v>
      </c>
      <c r="E20">
        <v>3</v>
      </c>
      <c r="F20" s="20">
        <v>1004.3</v>
      </c>
      <c r="G20">
        <v>12</v>
      </c>
      <c r="H20">
        <v>1</v>
      </c>
      <c r="I20">
        <v>160</v>
      </c>
      <c r="J20">
        <v>3</v>
      </c>
      <c r="K20">
        <v>26.5</v>
      </c>
      <c r="L20" s="14">
        <v>0.72</v>
      </c>
      <c r="M20">
        <v>7</v>
      </c>
      <c r="N20" s="9">
        <v>0.7142857142857143</v>
      </c>
    </row>
    <row r="21" spans="1:14">
      <c r="A21" t="s">
        <v>99</v>
      </c>
      <c r="B21">
        <v>6</v>
      </c>
      <c r="C21" s="19">
        <v>43297</v>
      </c>
      <c r="D21" s="15">
        <v>0.88567129629629626</v>
      </c>
      <c r="E21">
        <v>3</v>
      </c>
      <c r="F21" s="20">
        <v>1004.3</v>
      </c>
      <c r="G21">
        <v>12</v>
      </c>
      <c r="H21">
        <v>1</v>
      </c>
      <c r="I21">
        <v>160</v>
      </c>
      <c r="J21">
        <v>3</v>
      </c>
      <c r="K21">
        <v>26.5</v>
      </c>
      <c r="L21" s="14">
        <v>0.72</v>
      </c>
      <c r="M21">
        <v>2</v>
      </c>
      <c r="N21" s="9">
        <v>1</v>
      </c>
    </row>
    <row r="22" spans="1:14">
      <c r="A22" t="s">
        <v>100</v>
      </c>
      <c r="B22">
        <v>6</v>
      </c>
      <c r="C22" s="19">
        <v>43297</v>
      </c>
      <c r="D22" s="15">
        <v>0.88574074074074083</v>
      </c>
      <c r="E22">
        <v>2</v>
      </c>
      <c r="F22" s="20">
        <v>1004.3</v>
      </c>
      <c r="G22">
        <v>12</v>
      </c>
      <c r="H22">
        <v>1</v>
      </c>
      <c r="I22">
        <v>160</v>
      </c>
      <c r="J22">
        <v>3</v>
      </c>
      <c r="K22">
        <v>26.5</v>
      </c>
      <c r="L22" s="14">
        <v>0.72</v>
      </c>
      <c r="M22">
        <v>29</v>
      </c>
      <c r="N22" s="30">
        <v>0.37931034482758619</v>
      </c>
    </row>
    <row r="23" spans="1:14">
      <c r="A23" t="s">
        <v>105</v>
      </c>
      <c r="B23">
        <v>6</v>
      </c>
      <c r="C23" s="19">
        <v>43297</v>
      </c>
      <c r="D23" s="15">
        <v>0.89306712962962964</v>
      </c>
      <c r="E23">
        <v>8</v>
      </c>
      <c r="F23" s="20">
        <v>1004.3</v>
      </c>
      <c r="G23">
        <v>12</v>
      </c>
      <c r="H23">
        <v>1</v>
      </c>
      <c r="I23">
        <v>160</v>
      </c>
      <c r="J23">
        <v>3</v>
      </c>
      <c r="K23">
        <v>24.3</v>
      </c>
      <c r="L23" s="9">
        <v>0.76600000000000001</v>
      </c>
      <c r="M23">
        <v>5</v>
      </c>
      <c r="N23" s="9">
        <v>1</v>
      </c>
    </row>
    <row r="24" spans="1:14">
      <c r="A24" t="s">
        <v>101</v>
      </c>
      <c r="B24">
        <v>6</v>
      </c>
      <c r="C24" s="19">
        <v>43297</v>
      </c>
      <c r="D24" s="15">
        <v>0.89355324074074083</v>
      </c>
      <c r="E24">
        <v>1</v>
      </c>
      <c r="F24" s="20">
        <v>1004.3</v>
      </c>
      <c r="G24">
        <v>12</v>
      </c>
      <c r="H24">
        <v>1</v>
      </c>
      <c r="I24">
        <v>160</v>
      </c>
      <c r="J24">
        <v>3</v>
      </c>
      <c r="K24">
        <v>24.3</v>
      </c>
      <c r="L24" s="9">
        <v>0.76600000000000001</v>
      </c>
      <c r="M24">
        <v>9</v>
      </c>
      <c r="N24" s="9">
        <v>0.1111111111111111</v>
      </c>
    </row>
    <row r="25" spans="1:14">
      <c r="A25" t="s">
        <v>102</v>
      </c>
      <c r="B25">
        <v>6</v>
      </c>
      <c r="C25" s="19">
        <v>43297</v>
      </c>
      <c r="D25" s="15">
        <v>0.89383101851851843</v>
      </c>
      <c r="E25" s="33">
        <v>3</v>
      </c>
      <c r="F25" s="20">
        <v>1004.3</v>
      </c>
      <c r="G25">
        <v>12</v>
      </c>
      <c r="H25">
        <v>1</v>
      </c>
      <c r="I25">
        <v>160</v>
      </c>
      <c r="J25">
        <v>3</v>
      </c>
      <c r="K25">
        <v>24.3</v>
      </c>
      <c r="L25" s="9">
        <v>0.76600000000000001</v>
      </c>
      <c r="M25">
        <v>9</v>
      </c>
      <c r="N25" s="9">
        <v>0.33333333333333331</v>
      </c>
    </row>
    <row r="26" spans="1:14">
      <c r="A26" t="s">
        <v>103</v>
      </c>
      <c r="B26">
        <v>6</v>
      </c>
      <c r="C26" s="19">
        <v>43297</v>
      </c>
      <c r="D26" s="15">
        <v>0.90063657407407405</v>
      </c>
      <c r="E26">
        <v>6</v>
      </c>
      <c r="F26" s="20">
        <v>1004.3</v>
      </c>
      <c r="G26">
        <v>12</v>
      </c>
      <c r="H26">
        <v>1</v>
      </c>
      <c r="I26">
        <v>160</v>
      </c>
      <c r="J26">
        <v>3</v>
      </c>
      <c r="K26">
        <v>24.3</v>
      </c>
      <c r="L26" s="9">
        <v>0.76600000000000001</v>
      </c>
      <c r="M26">
        <v>3</v>
      </c>
      <c r="N26" s="9">
        <v>1</v>
      </c>
    </row>
    <row r="27" spans="1:14">
      <c r="A27" t="s">
        <v>104</v>
      </c>
      <c r="B27">
        <v>6</v>
      </c>
      <c r="C27" s="19">
        <v>43297</v>
      </c>
      <c r="D27" s="15">
        <v>0.90429398148148143</v>
      </c>
      <c r="E27">
        <v>2</v>
      </c>
      <c r="F27" s="20">
        <v>1004.3</v>
      </c>
      <c r="G27">
        <v>12</v>
      </c>
      <c r="H27">
        <v>1</v>
      </c>
      <c r="I27">
        <v>160</v>
      </c>
      <c r="J27">
        <v>3</v>
      </c>
      <c r="K27">
        <v>24.3</v>
      </c>
      <c r="L27" s="9">
        <v>0.76600000000000001</v>
      </c>
      <c r="M27">
        <v>5</v>
      </c>
      <c r="N27" s="9">
        <v>0.2</v>
      </c>
    </row>
    <row r="28" spans="1:14">
      <c r="A28" t="s">
        <v>271</v>
      </c>
      <c r="B28">
        <v>6</v>
      </c>
      <c r="C28" s="19">
        <v>43297</v>
      </c>
      <c r="D28" s="15">
        <v>0.90878472222222229</v>
      </c>
      <c r="E28">
        <v>6</v>
      </c>
      <c r="F28" s="20">
        <v>1004.3</v>
      </c>
      <c r="G28">
        <v>12</v>
      </c>
      <c r="H28">
        <v>1</v>
      </c>
      <c r="I28">
        <v>160</v>
      </c>
      <c r="J28">
        <v>3</v>
      </c>
      <c r="K28">
        <v>24.3</v>
      </c>
      <c r="L28" s="9">
        <v>0.76600000000000001</v>
      </c>
      <c r="M28">
        <v>3</v>
      </c>
      <c r="N28" s="9">
        <v>0.33329999999999999</v>
      </c>
    </row>
    <row r="29" spans="1:14">
      <c r="A29" t="s">
        <v>107</v>
      </c>
      <c r="B29">
        <v>6</v>
      </c>
      <c r="C29" s="19">
        <v>43297</v>
      </c>
      <c r="D29" s="15">
        <v>0.91068287037037043</v>
      </c>
      <c r="E29">
        <v>2</v>
      </c>
      <c r="F29" s="20">
        <v>1004.3</v>
      </c>
      <c r="G29">
        <v>12</v>
      </c>
      <c r="H29">
        <v>1</v>
      </c>
      <c r="I29">
        <v>160</v>
      </c>
      <c r="J29">
        <v>3</v>
      </c>
      <c r="K29">
        <v>24.3</v>
      </c>
      <c r="L29" s="9">
        <v>0.76600000000000001</v>
      </c>
      <c r="M29">
        <v>4</v>
      </c>
      <c r="N29" s="9">
        <v>0.75</v>
      </c>
    </row>
    <row r="30" spans="1:14">
      <c r="A30" t="s">
        <v>108</v>
      </c>
      <c r="B30">
        <v>6</v>
      </c>
      <c r="C30" s="19">
        <v>43297</v>
      </c>
      <c r="D30" s="15">
        <v>0.91074074074074074</v>
      </c>
      <c r="E30">
        <v>2</v>
      </c>
      <c r="F30" s="20">
        <v>1004.3</v>
      </c>
      <c r="G30">
        <v>12</v>
      </c>
      <c r="H30">
        <v>1</v>
      </c>
      <c r="I30">
        <v>160</v>
      </c>
      <c r="J30">
        <v>3</v>
      </c>
      <c r="K30">
        <v>24.3</v>
      </c>
      <c r="L30" s="9">
        <v>0.76600000000000001</v>
      </c>
      <c r="M30">
        <v>4</v>
      </c>
      <c r="N30" s="9">
        <v>0.75</v>
      </c>
    </row>
    <row r="31" spans="1:14">
      <c r="A31" t="s">
        <v>109</v>
      </c>
      <c r="B31">
        <v>6</v>
      </c>
      <c r="C31" s="19">
        <v>43297</v>
      </c>
      <c r="D31" s="15">
        <v>0.93057870370370377</v>
      </c>
      <c r="E31">
        <v>2</v>
      </c>
      <c r="F31" s="20">
        <v>1004.3</v>
      </c>
      <c r="G31">
        <v>12</v>
      </c>
      <c r="H31">
        <v>1</v>
      </c>
      <c r="I31">
        <v>160</v>
      </c>
      <c r="J31">
        <v>3</v>
      </c>
      <c r="K31">
        <v>24.3</v>
      </c>
      <c r="L31" s="9">
        <v>0.76600000000000001</v>
      </c>
      <c r="M31">
        <v>7</v>
      </c>
      <c r="N31" s="32">
        <v>0.42857142857142855</v>
      </c>
    </row>
    <row r="32" spans="1:14">
      <c r="A32" t="s">
        <v>110</v>
      </c>
      <c r="B32">
        <v>5</v>
      </c>
      <c r="C32" s="19">
        <v>43299</v>
      </c>
      <c r="D32" s="15">
        <v>0.85231481481481486</v>
      </c>
      <c r="E32">
        <v>6</v>
      </c>
      <c r="F32" s="20">
        <v>1004.5</v>
      </c>
      <c r="G32">
        <v>0</v>
      </c>
      <c r="H32">
        <v>0</v>
      </c>
      <c r="I32">
        <v>0</v>
      </c>
      <c r="J32">
        <v>0</v>
      </c>
      <c r="K32">
        <v>23.6</v>
      </c>
      <c r="L32" s="9">
        <v>0.66900000000000004</v>
      </c>
      <c r="M32">
        <v>2</v>
      </c>
      <c r="N32" s="9">
        <v>1</v>
      </c>
    </row>
    <row r="33" spans="1:14">
      <c r="A33" t="s">
        <v>111</v>
      </c>
      <c r="B33">
        <v>5</v>
      </c>
      <c r="C33" s="19">
        <v>43299</v>
      </c>
      <c r="D33" s="15">
        <v>0.85270833333333329</v>
      </c>
      <c r="E33">
        <v>6</v>
      </c>
      <c r="F33" s="20">
        <v>1004.5</v>
      </c>
      <c r="G33">
        <v>0</v>
      </c>
      <c r="H33">
        <v>0</v>
      </c>
      <c r="I33">
        <v>0</v>
      </c>
      <c r="J33">
        <v>0</v>
      </c>
      <c r="K33">
        <v>23.6</v>
      </c>
      <c r="L33" s="9">
        <v>0.66900000000000004</v>
      </c>
      <c r="M33">
        <v>3</v>
      </c>
      <c r="N33" s="9">
        <v>1</v>
      </c>
    </row>
    <row r="34" spans="1:14">
      <c r="A34" t="s">
        <v>112</v>
      </c>
      <c r="B34">
        <v>5</v>
      </c>
      <c r="C34" s="19">
        <v>43299</v>
      </c>
      <c r="D34" s="15">
        <v>0.85291666666666666</v>
      </c>
      <c r="E34">
        <v>6</v>
      </c>
      <c r="F34" s="20">
        <v>1004.5</v>
      </c>
      <c r="G34">
        <v>0</v>
      </c>
      <c r="H34">
        <v>0</v>
      </c>
      <c r="I34">
        <v>0</v>
      </c>
      <c r="J34">
        <v>0</v>
      </c>
      <c r="K34">
        <v>23.6</v>
      </c>
      <c r="L34" s="9">
        <v>0.66900000000000004</v>
      </c>
      <c r="M34">
        <v>4</v>
      </c>
      <c r="N34" s="9">
        <v>1</v>
      </c>
    </row>
    <row r="35" spans="1:14">
      <c r="A35" t="s">
        <v>113</v>
      </c>
      <c r="B35">
        <v>5</v>
      </c>
      <c r="C35" s="19">
        <v>43299</v>
      </c>
      <c r="D35" s="15">
        <v>0.85303240740740749</v>
      </c>
      <c r="E35">
        <v>6</v>
      </c>
      <c r="F35" s="20">
        <v>1004.5</v>
      </c>
      <c r="G35">
        <v>0</v>
      </c>
      <c r="H35">
        <v>0</v>
      </c>
      <c r="I35">
        <v>0</v>
      </c>
      <c r="J35">
        <v>0</v>
      </c>
      <c r="K35">
        <v>23.6</v>
      </c>
      <c r="L35" s="9">
        <v>0.66900000000000004</v>
      </c>
      <c r="M35">
        <v>2</v>
      </c>
      <c r="N35" s="9">
        <v>1</v>
      </c>
    </row>
    <row r="36" spans="1:14">
      <c r="A36" t="s">
        <v>114</v>
      </c>
      <c r="B36">
        <v>5</v>
      </c>
      <c r="C36" s="19">
        <v>43299</v>
      </c>
      <c r="D36" s="15">
        <v>0.85321759259259267</v>
      </c>
      <c r="E36">
        <v>6</v>
      </c>
      <c r="F36" s="20">
        <v>1004.5</v>
      </c>
      <c r="G36">
        <v>0</v>
      </c>
      <c r="H36">
        <v>0</v>
      </c>
      <c r="I36">
        <v>0</v>
      </c>
      <c r="J36">
        <v>0</v>
      </c>
      <c r="K36">
        <v>23.6</v>
      </c>
      <c r="L36" s="9">
        <v>0.66900000000000004</v>
      </c>
      <c r="M36">
        <v>10</v>
      </c>
      <c r="N36" s="9">
        <v>0.8</v>
      </c>
    </row>
    <row r="37" spans="1:14">
      <c r="A37" t="s">
        <v>115</v>
      </c>
      <c r="B37">
        <v>4</v>
      </c>
      <c r="C37" s="19">
        <v>43300</v>
      </c>
      <c r="D37" s="15">
        <v>0.85085648148148152</v>
      </c>
      <c r="E37" s="33">
        <v>0</v>
      </c>
      <c r="F37" s="20">
        <v>1009.6</v>
      </c>
      <c r="G37">
        <v>4</v>
      </c>
      <c r="H37">
        <v>0</v>
      </c>
      <c r="I37">
        <v>120</v>
      </c>
      <c r="J37">
        <v>0</v>
      </c>
      <c r="K37">
        <v>23.4</v>
      </c>
      <c r="L37" s="14">
        <v>0.69</v>
      </c>
      <c r="M37">
        <v>2</v>
      </c>
      <c r="N37" s="9">
        <v>1</v>
      </c>
    </row>
    <row r="38" spans="1:14">
      <c r="A38" t="s">
        <v>116</v>
      </c>
      <c r="B38">
        <v>4</v>
      </c>
      <c r="C38" s="19">
        <v>43300</v>
      </c>
      <c r="D38" s="15">
        <v>0.85966435185185175</v>
      </c>
      <c r="E38" s="33">
        <v>4</v>
      </c>
      <c r="F38" s="20">
        <v>1009.6</v>
      </c>
      <c r="G38">
        <v>4</v>
      </c>
      <c r="H38">
        <v>0</v>
      </c>
      <c r="I38">
        <v>120</v>
      </c>
      <c r="J38">
        <v>0</v>
      </c>
      <c r="K38">
        <v>23.4</v>
      </c>
      <c r="L38" s="14">
        <v>0.69</v>
      </c>
      <c r="M38">
        <v>15</v>
      </c>
      <c r="N38" s="9">
        <v>0.2</v>
      </c>
    </row>
    <row r="39" spans="1:14">
      <c r="A39" t="s">
        <v>272</v>
      </c>
      <c r="B39">
        <v>4</v>
      </c>
      <c r="C39" s="19">
        <v>43300</v>
      </c>
      <c r="D39" s="15">
        <v>0.86717592592592585</v>
      </c>
      <c r="E39">
        <v>4</v>
      </c>
      <c r="F39" s="20">
        <v>1009.6</v>
      </c>
      <c r="G39">
        <v>4</v>
      </c>
      <c r="H39">
        <v>0</v>
      </c>
      <c r="I39">
        <v>120</v>
      </c>
      <c r="J39">
        <v>0</v>
      </c>
      <c r="K39">
        <v>23.4</v>
      </c>
      <c r="L39" s="14">
        <v>0.69</v>
      </c>
      <c r="M39">
        <v>7</v>
      </c>
      <c r="N39" s="9">
        <v>0.42857142857142855</v>
      </c>
    </row>
    <row r="40" spans="1:14">
      <c r="A40" t="s">
        <v>118</v>
      </c>
      <c r="B40">
        <v>4</v>
      </c>
      <c r="C40" s="19">
        <v>43300</v>
      </c>
      <c r="D40" s="15">
        <v>0.86980324074074078</v>
      </c>
      <c r="E40" s="33">
        <v>6</v>
      </c>
      <c r="F40" s="20">
        <v>1009.6</v>
      </c>
      <c r="G40">
        <v>4</v>
      </c>
      <c r="H40">
        <v>0</v>
      </c>
      <c r="I40">
        <v>120</v>
      </c>
      <c r="J40">
        <v>0</v>
      </c>
      <c r="K40">
        <v>23.4</v>
      </c>
      <c r="L40" s="14">
        <v>0.69</v>
      </c>
      <c r="M40">
        <v>28</v>
      </c>
      <c r="N40" s="9">
        <v>0.14285714285714285</v>
      </c>
    </row>
    <row r="41" spans="1:14">
      <c r="A41" t="s">
        <v>119</v>
      </c>
      <c r="B41">
        <v>4</v>
      </c>
      <c r="C41" s="19">
        <v>43300</v>
      </c>
      <c r="D41" s="15">
        <v>0.87296296296296294</v>
      </c>
      <c r="E41">
        <v>2</v>
      </c>
      <c r="F41" s="20">
        <v>1009.6</v>
      </c>
      <c r="G41">
        <v>4</v>
      </c>
      <c r="H41">
        <v>0</v>
      </c>
      <c r="I41">
        <v>120</v>
      </c>
      <c r="J41">
        <v>0</v>
      </c>
      <c r="K41">
        <v>23.4</v>
      </c>
      <c r="L41" s="14">
        <v>0.69</v>
      </c>
      <c r="M41">
        <v>6</v>
      </c>
      <c r="N41" s="9">
        <v>0.5</v>
      </c>
    </row>
    <row r="42" spans="1:14">
      <c r="A42" t="s">
        <v>120</v>
      </c>
      <c r="B42">
        <v>4</v>
      </c>
      <c r="C42" s="19">
        <v>43300</v>
      </c>
      <c r="D42" s="15">
        <v>0.87320601851851853</v>
      </c>
      <c r="E42">
        <v>6</v>
      </c>
      <c r="F42" s="20">
        <v>1009.6</v>
      </c>
      <c r="G42">
        <v>4</v>
      </c>
      <c r="H42">
        <v>0</v>
      </c>
      <c r="I42">
        <v>120</v>
      </c>
      <c r="J42">
        <v>0</v>
      </c>
      <c r="K42">
        <v>23.4</v>
      </c>
      <c r="L42" s="14">
        <v>0.69</v>
      </c>
      <c r="M42">
        <v>2</v>
      </c>
      <c r="N42" s="9">
        <v>0.5</v>
      </c>
    </row>
    <row r="43" spans="1:14">
      <c r="A43" t="s">
        <v>121</v>
      </c>
      <c r="B43">
        <v>4</v>
      </c>
      <c r="C43" s="19">
        <v>43300</v>
      </c>
      <c r="D43" s="15">
        <v>0.87359953703703708</v>
      </c>
      <c r="E43">
        <v>2</v>
      </c>
      <c r="F43" s="20">
        <v>1009.6</v>
      </c>
      <c r="G43">
        <v>4</v>
      </c>
      <c r="H43">
        <v>0</v>
      </c>
      <c r="I43">
        <v>120</v>
      </c>
      <c r="J43">
        <v>0</v>
      </c>
      <c r="K43">
        <v>23.4</v>
      </c>
      <c r="L43" s="14">
        <v>0.69</v>
      </c>
      <c r="M43">
        <v>19</v>
      </c>
      <c r="N43" s="9">
        <v>0.42105263157894735</v>
      </c>
    </row>
    <row r="44" spans="1:14">
      <c r="A44" t="s">
        <v>122</v>
      </c>
      <c r="B44">
        <v>4</v>
      </c>
      <c r="C44" s="19">
        <v>43300</v>
      </c>
      <c r="D44" s="15">
        <v>0.87398148148148147</v>
      </c>
      <c r="E44">
        <v>3</v>
      </c>
      <c r="F44" s="20">
        <v>1009.6</v>
      </c>
      <c r="G44">
        <v>4</v>
      </c>
      <c r="H44">
        <v>0</v>
      </c>
      <c r="I44">
        <v>120</v>
      </c>
      <c r="J44">
        <v>0</v>
      </c>
      <c r="K44">
        <v>23.4</v>
      </c>
      <c r="L44" s="14">
        <v>0.69</v>
      </c>
      <c r="M44">
        <v>3</v>
      </c>
      <c r="N44" s="9">
        <v>1</v>
      </c>
    </row>
    <row r="45" spans="1:14">
      <c r="A45" t="s">
        <v>123</v>
      </c>
      <c r="B45">
        <v>4</v>
      </c>
      <c r="C45" s="19">
        <v>43300</v>
      </c>
      <c r="D45" s="15">
        <v>0.87633101851851858</v>
      </c>
      <c r="E45">
        <v>9</v>
      </c>
      <c r="F45" s="20">
        <v>1009.6</v>
      </c>
      <c r="G45">
        <v>4</v>
      </c>
      <c r="H45">
        <v>0</v>
      </c>
      <c r="I45">
        <v>120</v>
      </c>
      <c r="J45">
        <v>0</v>
      </c>
      <c r="K45">
        <v>23.4</v>
      </c>
      <c r="L45" s="14">
        <v>0.69</v>
      </c>
      <c r="M45">
        <v>14</v>
      </c>
      <c r="N45" s="23">
        <v>0.92859999999999998</v>
      </c>
    </row>
    <row r="46" spans="1:14">
      <c r="A46" t="s">
        <v>124</v>
      </c>
      <c r="B46">
        <v>4</v>
      </c>
      <c r="C46" s="19">
        <v>43300</v>
      </c>
      <c r="D46" s="15">
        <v>0.87667824074074074</v>
      </c>
      <c r="E46">
        <v>9</v>
      </c>
      <c r="F46" s="20">
        <v>1009.6</v>
      </c>
      <c r="G46">
        <v>4</v>
      </c>
      <c r="H46">
        <v>0</v>
      </c>
      <c r="I46">
        <v>120</v>
      </c>
      <c r="J46">
        <v>0</v>
      </c>
      <c r="K46">
        <v>23.4</v>
      </c>
      <c r="L46" s="14">
        <v>0.69</v>
      </c>
      <c r="M46">
        <v>47</v>
      </c>
      <c r="N46" s="23">
        <v>0.31914893617021278</v>
      </c>
    </row>
    <row r="47" spans="1:14">
      <c r="A47" t="s">
        <v>125</v>
      </c>
      <c r="B47">
        <v>4</v>
      </c>
      <c r="C47" s="19">
        <v>43300</v>
      </c>
      <c r="D47" s="15">
        <v>0.87686342592592592</v>
      </c>
      <c r="E47">
        <v>3</v>
      </c>
      <c r="F47" s="20">
        <v>1009.6</v>
      </c>
      <c r="G47">
        <v>4</v>
      </c>
      <c r="H47">
        <v>0</v>
      </c>
      <c r="I47">
        <v>120</v>
      </c>
      <c r="J47">
        <v>0</v>
      </c>
      <c r="K47">
        <v>23.4</v>
      </c>
      <c r="L47" s="14">
        <v>0.69</v>
      </c>
      <c r="M47">
        <v>8</v>
      </c>
      <c r="N47" s="9">
        <v>0.5</v>
      </c>
    </row>
    <row r="48" spans="1:14">
      <c r="A48" t="s">
        <v>126</v>
      </c>
      <c r="B48">
        <v>4</v>
      </c>
      <c r="C48" s="19">
        <v>43300</v>
      </c>
      <c r="D48" s="15">
        <v>0.8781944444444445</v>
      </c>
      <c r="E48">
        <v>3</v>
      </c>
      <c r="F48" s="20">
        <v>1009.6</v>
      </c>
      <c r="G48">
        <v>4</v>
      </c>
      <c r="H48">
        <v>0</v>
      </c>
      <c r="I48">
        <v>120</v>
      </c>
      <c r="J48">
        <v>0</v>
      </c>
      <c r="K48">
        <v>23.4</v>
      </c>
      <c r="L48" s="14">
        <v>0.69</v>
      </c>
      <c r="M48">
        <v>38</v>
      </c>
      <c r="N48" s="9">
        <v>0.3947</v>
      </c>
    </row>
    <row r="49" spans="1:14">
      <c r="A49" t="s">
        <v>127</v>
      </c>
      <c r="B49">
        <v>4</v>
      </c>
      <c r="C49" s="19">
        <v>43300</v>
      </c>
      <c r="D49" s="15">
        <v>0.87844907407407413</v>
      </c>
      <c r="E49">
        <v>5</v>
      </c>
      <c r="F49" s="20">
        <v>1009.6</v>
      </c>
      <c r="G49">
        <v>4</v>
      </c>
      <c r="H49">
        <v>0</v>
      </c>
      <c r="I49">
        <v>120</v>
      </c>
      <c r="J49">
        <v>0</v>
      </c>
      <c r="K49">
        <v>23.4</v>
      </c>
      <c r="L49" s="14">
        <v>0.69</v>
      </c>
      <c r="M49">
        <v>10</v>
      </c>
      <c r="N49" s="9">
        <v>0.3</v>
      </c>
    </row>
    <row r="50" spans="1:14">
      <c r="A50" t="s">
        <v>128</v>
      </c>
      <c r="B50">
        <v>4</v>
      </c>
      <c r="C50" s="19">
        <v>43300</v>
      </c>
      <c r="D50" s="15">
        <v>0.8785532407407407</v>
      </c>
      <c r="E50">
        <v>4</v>
      </c>
      <c r="F50" s="20">
        <v>1009.6</v>
      </c>
      <c r="G50">
        <v>4</v>
      </c>
      <c r="H50">
        <v>0</v>
      </c>
      <c r="I50">
        <v>120</v>
      </c>
      <c r="J50">
        <v>0</v>
      </c>
      <c r="K50">
        <v>23.4</v>
      </c>
      <c r="L50" s="14">
        <v>0.69</v>
      </c>
      <c r="M50">
        <v>10</v>
      </c>
      <c r="N50" s="9">
        <v>0.7</v>
      </c>
    </row>
    <row r="51" spans="1:14">
      <c r="A51" t="s">
        <v>129</v>
      </c>
      <c r="B51">
        <v>4</v>
      </c>
      <c r="C51" s="19">
        <v>43300</v>
      </c>
      <c r="D51" s="15">
        <v>0.87864583333333324</v>
      </c>
      <c r="E51">
        <v>4</v>
      </c>
      <c r="F51" s="20">
        <v>1009.6</v>
      </c>
      <c r="G51">
        <v>4</v>
      </c>
      <c r="H51">
        <v>0</v>
      </c>
      <c r="I51">
        <v>120</v>
      </c>
      <c r="J51">
        <v>0</v>
      </c>
      <c r="K51">
        <v>23.4</v>
      </c>
      <c r="L51" s="14">
        <v>0.69</v>
      </c>
      <c r="M51">
        <v>12</v>
      </c>
      <c r="N51" s="9">
        <v>0.33329999999999999</v>
      </c>
    </row>
    <row r="52" spans="1:14">
      <c r="A52" t="s">
        <v>130</v>
      </c>
      <c r="B52">
        <v>4</v>
      </c>
      <c r="C52" s="19">
        <v>43300</v>
      </c>
      <c r="D52" s="15">
        <v>0.87881944444444438</v>
      </c>
      <c r="E52">
        <v>5</v>
      </c>
      <c r="F52" s="20">
        <v>1009.6</v>
      </c>
      <c r="G52">
        <v>4</v>
      </c>
      <c r="H52">
        <v>0</v>
      </c>
      <c r="I52">
        <v>120</v>
      </c>
      <c r="J52">
        <v>0</v>
      </c>
      <c r="K52">
        <v>23.4</v>
      </c>
      <c r="L52" s="14">
        <v>0.69</v>
      </c>
      <c r="M52">
        <v>79</v>
      </c>
      <c r="N52" s="9">
        <v>0.3543</v>
      </c>
    </row>
    <row r="53" spans="1:14">
      <c r="A53" t="s">
        <v>131</v>
      </c>
      <c r="B53">
        <v>4</v>
      </c>
      <c r="C53" s="19">
        <v>43300</v>
      </c>
      <c r="D53" s="15">
        <v>0.8792592592592593</v>
      </c>
      <c r="E53" s="33">
        <v>0</v>
      </c>
      <c r="F53" s="20">
        <v>1009.6</v>
      </c>
      <c r="G53">
        <v>4</v>
      </c>
      <c r="H53">
        <v>0</v>
      </c>
      <c r="I53">
        <v>120</v>
      </c>
      <c r="J53">
        <v>0</v>
      </c>
      <c r="K53">
        <v>23.4</v>
      </c>
      <c r="L53" s="14">
        <v>0.69</v>
      </c>
      <c r="M53">
        <v>4</v>
      </c>
      <c r="N53" s="29">
        <v>0</v>
      </c>
    </row>
    <row r="54" spans="1:14">
      <c r="A54" t="s">
        <v>132</v>
      </c>
      <c r="B54">
        <v>4</v>
      </c>
      <c r="C54" s="19">
        <v>43300</v>
      </c>
      <c r="D54" s="15">
        <v>0.87966435185185177</v>
      </c>
      <c r="E54">
        <v>5</v>
      </c>
      <c r="F54" s="20">
        <v>1009.6</v>
      </c>
      <c r="G54">
        <v>4</v>
      </c>
      <c r="H54">
        <v>0</v>
      </c>
      <c r="I54">
        <v>120</v>
      </c>
      <c r="J54">
        <v>0</v>
      </c>
      <c r="K54">
        <v>23.4</v>
      </c>
      <c r="L54" s="14">
        <v>0.69</v>
      </c>
      <c r="M54">
        <v>29</v>
      </c>
      <c r="N54" s="9">
        <v>0.37929999999999997</v>
      </c>
    </row>
    <row r="55" spans="1:14">
      <c r="A55" t="s">
        <v>133</v>
      </c>
      <c r="B55">
        <v>4</v>
      </c>
      <c r="C55" s="19">
        <v>43300</v>
      </c>
      <c r="D55" s="15">
        <v>0.87973379629629633</v>
      </c>
      <c r="E55">
        <v>3</v>
      </c>
      <c r="F55" s="20">
        <v>1009.6</v>
      </c>
      <c r="G55">
        <v>4</v>
      </c>
      <c r="H55">
        <v>0</v>
      </c>
      <c r="I55">
        <v>120</v>
      </c>
      <c r="J55">
        <v>0</v>
      </c>
      <c r="K55">
        <v>23.4</v>
      </c>
      <c r="L55" s="14">
        <v>0.69</v>
      </c>
      <c r="M55">
        <v>43</v>
      </c>
      <c r="N55" s="9">
        <v>0.58140000000000003</v>
      </c>
    </row>
    <row r="56" spans="1:14">
      <c r="A56" t="s">
        <v>134</v>
      </c>
      <c r="B56">
        <v>4</v>
      </c>
      <c r="C56" s="19">
        <v>43300</v>
      </c>
      <c r="D56" s="15">
        <v>0.88015046296296295</v>
      </c>
      <c r="E56" s="33">
        <v>3</v>
      </c>
      <c r="F56" s="20">
        <v>1009.6</v>
      </c>
      <c r="G56">
        <v>4</v>
      </c>
      <c r="H56">
        <v>0</v>
      </c>
      <c r="I56">
        <v>120</v>
      </c>
      <c r="J56">
        <v>0</v>
      </c>
      <c r="K56">
        <v>23.4</v>
      </c>
      <c r="L56" s="14">
        <v>0.69</v>
      </c>
      <c r="M56">
        <v>46</v>
      </c>
      <c r="N56" s="31">
        <v>0.34782608695652173</v>
      </c>
    </row>
    <row r="57" spans="1:14">
      <c r="A57" t="s">
        <v>136</v>
      </c>
      <c r="B57">
        <v>4</v>
      </c>
      <c r="C57" s="19">
        <v>43300</v>
      </c>
      <c r="D57" s="21">
        <v>0.88033564814814813</v>
      </c>
      <c r="E57">
        <v>2</v>
      </c>
      <c r="F57" s="20">
        <v>1009.6</v>
      </c>
      <c r="G57">
        <v>4</v>
      </c>
      <c r="H57">
        <v>0</v>
      </c>
      <c r="I57">
        <v>120</v>
      </c>
      <c r="J57">
        <v>0</v>
      </c>
      <c r="K57">
        <v>23.4</v>
      </c>
      <c r="L57" s="14">
        <v>0.69</v>
      </c>
      <c r="M57">
        <v>11</v>
      </c>
      <c r="N57" s="9">
        <v>0.36363636363636365</v>
      </c>
    </row>
    <row r="58" spans="1:14">
      <c r="A58" t="s">
        <v>135</v>
      </c>
      <c r="B58">
        <v>4</v>
      </c>
      <c r="C58" s="19">
        <v>43300</v>
      </c>
      <c r="D58" s="15">
        <v>0.8806828703703703</v>
      </c>
      <c r="E58">
        <v>6</v>
      </c>
      <c r="F58" s="20">
        <v>1009.6</v>
      </c>
      <c r="G58">
        <v>4</v>
      </c>
      <c r="H58">
        <v>0</v>
      </c>
      <c r="I58">
        <v>120</v>
      </c>
      <c r="J58">
        <v>0</v>
      </c>
      <c r="K58">
        <v>23.4</v>
      </c>
      <c r="L58" s="14">
        <v>0.69</v>
      </c>
      <c r="M58">
        <v>17</v>
      </c>
      <c r="N58" s="9">
        <v>0.58823529411764708</v>
      </c>
    </row>
    <row r="59" spans="1:14">
      <c r="A59" t="s">
        <v>137</v>
      </c>
      <c r="B59">
        <v>4</v>
      </c>
      <c r="C59" s="19">
        <v>43300</v>
      </c>
      <c r="D59" s="15">
        <v>0.88164351851851841</v>
      </c>
      <c r="E59">
        <v>2</v>
      </c>
      <c r="F59" s="20">
        <v>1009.6</v>
      </c>
      <c r="G59">
        <v>4</v>
      </c>
      <c r="H59">
        <v>0</v>
      </c>
      <c r="I59">
        <v>120</v>
      </c>
      <c r="J59">
        <v>0</v>
      </c>
      <c r="K59">
        <v>23.4</v>
      </c>
      <c r="L59" s="14">
        <v>0.69</v>
      </c>
      <c r="M59">
        <v>23</v>
      </c>
      <c r="N59" s="9">
        <v>0.56521739130434778</v>
      </c>
    </row>
    <row r="60" spans="1:14">
      <c r="A60" t="s">
        <v>138</v>
      </c>
      <c r="B60">
        <v>4</v>
      </c>
      <c r="C60" s="19">
        <v>43300</v>
      </c>
      <c r="D60" s="15">
        <v>0.88181712962962966</v>
      </c>
      <c r="E60">
        <v>2</v>
      </c>
      <c r="F60" s="20">
        <v>1009.6</v>
      </c>
      <c r="G60">
        <v>4</v>
      </c>
      <c r="H60">
        <v>0</v>
      </c>
      <c r="I60">
        <v>120</v>
      </c>
      <c r="J60">
        <v>0</v>
      </c>
      <c r="K60">
        <v>23.4</v>
      </c>
      <c r="L60" s="14">
        <v>0.69</v>
      </c>
      <c r="M60">
        <v>5</v>
      </c>
      <c r="N60" s="9">
        <v>0.8</v>
      </c>
    </row>
    <row r="61" spans="1:14">
      <c r="A61" t="s">
        <v>139</v>
      </c>
      <c r="B61">
        <v>4</v>
      </c>
      <c r="C61" s="19">
        <v>43300</v>
      </c>
      <c r="D61" s="15">
        <v>0.88552083333333342</v>
      </c>
      <c r="E61" s="33">
        <v>6</v>
      </c>
      <c r="F61" s="20">
        <v>1009.6</v>
      </c>
      <c r="G61">
        <v>4</v>
      </c>
      <c r="H61">
        <v>0</v>
      </c>
      <c r="I61">
        <v>120</v>
      </c>
      <c r="J61">
        <v>0</v>
      </c>
      <c r="K61">
        <v>23.4</v>
      </c>
      <c r="L61" s="14">
        <v>0.69</v>
      </c>
      <c r="M61">
        <v>9</v>
      </c>
      <c r="N61" s="31">
        <v>0.22222222222222221</v>
      </c>
    </row>
    <row r="62" spans="1:14">
      <c r="A62" t="s">
        <v>140</v>
      </c>
      <c r="B62">
        <v>4</v>
      </c>
      <c r="C62" s="19">
        <v>43300</v>
      </c>
      <c r="D62" s="15">
        <v>0.88546296296296301</v>
      </c>
      <c r="E62" s="33">
        <v>0</v>
      </c>
      <c r="F62" s="20">
        <v>1009.6</v>
      </c>
      <c r="G62">
        <v>4</v>
      </c>
      <c r="H62">
        <v>0</v>
      </c>
      <c r="I62">
        <v>120</v>
      </c>
      <c r="J62">
        <v>0</v>
      </c>
      <c r="K62">
        <v>23.4</v>
      </c>
      <c r="L62" s="14">
        <v>0.69</v>
      </c>
      <c r="M62">
        <v>7</v>
      </c>
      <c r="N62" s="31">
        <v>0.2857142857142857</v>
      </c>
    </row>
    <row r="63" spans="1:14">
      <c r="A63" t="s">
        <v>141</v>
      </c>
      <c r="B63">
        <v>4</v>
      </c>
      <c r="C63" s="19">
        <v>43300</v>
      </c>
      <c r="D63" s="15">
        <v>0.88780092592592597</v>
      </c>
      <c r="E63" s="33">
        <v>3</v>
      </c>
      <c r="F63" s="20">
        <v>1009.6</v>
      </c>
      <c r="G63">
        <v>4</v>
      </c>
      <c r="H63">
        <v>0</v>
      </c>
      <c r="I63">
        <v>120</v>
      </c>
      <c r="J63">
        <v>0</v>
      </c>
      <c r="K63">
        <v>23.4</v>
      </c>
      <c r="L63" s="14">
        <v>0.69</v>
      </c>
      <c r="M63">
        <v>8</v>
      </c>
      <c r="N63" s="31">
        <v>0.125</v>
      </c>
    </row>
    <row r="64" spans="1:14">
      <c r="A64" t="s">
        <v>146</v>
      </c>
      <c r="B64">
        <v>4</v>
      </c>
      <c r="C64" s="19">
        <v>43300</v>
      </c>
      <c r="D64" s="15">
        <v>0.88856481481481486</v>
      </c>
      <c r="E64" s="33">
        <v>3</v>
      </c>
      <c r="F64" s="20">
        <v>1009.6</v>
      </c>
      <c r="G64">
        <v>4</v>
      </c>
      <c r="H64">
        <v>0</v>
      </c>
      <c r="I64">
        <v>120</v>
      </c>
      <c r="J64">
        <v>0</v>
      </c>
      <c r="K64">
        <v>23.4</v>
      </c>
      <c r="L64" s="14">
        <v>0.69</v>
      </c>
      <c r="M64">
        <v>20</v>
      </c>
      <c r="N64" s="30">
        <v>0.35</v>
      </c>
    </row>
    <row r="65" spans="1:14">
      <c r="A65" t="s">
        <v>142</v>
      </c>
      <c r="B65">
        <v>4</v>
      </c>
      <c r="C65" s="19">
        <v>43300</v>
      </c>
      <c r="D65" s="15">
        <v>0.88895833333333341</v>
      </c>
      <c r="E65">
        <v>2</v>
      </c>
      <c r="F65" s="20">
        <v>1009.6</v>
      </c>
      <c r="G65">
        <v>4</v>
      </c>
      <c r="H65">
        <v>0</v>
      </c>
      <c r="I65">
        <v>120</v>
      </c>
      <c r="J65">
        <v>0</v>
      </c>
      <c r="K65">
        <v>23.4</v>
      </c>
      <c r="L65" s="14">
        <v>0.69</v>
      </c>
      <c r="M65">
        <v>3</v>
      </c>
      <c r="N65" s="9">
        <v>1</v>
      </c>
    </row>
    <row r="66" spans="1:14">
      <c r="A66" t="s">
        <v>143</v>
      </c>
      <c r="B66">
        <v>4</v>
      </c>
      <c r="C66" s="19">
        <v>43300</v>
      </c>
      <c r="D66" s="15">
        <v>0.89188657407407401</v>
      </c>
      <c r="E66">
        <v>3</v>
      </c>
      <c r="F66" s="20">
        <v>1009.6</v>
      </c>
      <c r="G66">
        <v>4</v>
      </c>
      <c r="H66">
        <v>0</v>
      </c>
      <c r="I66">
        <v>120</v>
      </c>
      <c r="J66">
        <v>0</v>
      </c>
      <c r="K66">
        <v>18.399999999999999</v>
      </c>
      <c r="L66" s="14">
        <v>0.67</v>
      </c>
      <c r="M66">
        <v>16</v>
      </c>
      <c r="N66" s="9">
        <v>0.6875</v>
      </c>
    </row>
    <row r="67" spans="1:14">
      <c r="A67" t="s">
        <v>144</v>
      </c>
      <c r="B67">
        <v>4</v>
      </c>
      <c r="C67" s="19">
        <v>43300</v>
      </c>
      <c r="D67" s="15">
        <v>0.89214120370370376</v>
      </c>
      <c r="E67">
        <v>3</v>
      </c>
      <c r="F67" s="20">
        <v>1009.6</v>
      </c>
      <c r="G67">
        <v>4</v>
      </c>
      <c r="H67">
        <v>0</v>
      </c>
      <c r="I67">
        <v>120</v>
      </c>
      <c r="J67">
        <v>0</v>
      </c>
      <c r="K67">
        <v>18.399999999999999</v>
      </c>
      <c r="L67" s="14">
        <v>0.67</v>
      </c>
      <c r="M67">
        <v>22</v>
      </c>
      <c r="N67" s="9">
        <v>0.72727272727272729</v>
      </c>
    </row>
    <row r="68" spans="1:14">
      <c r="A68" t="s">
        <v>147</v>
      </c>
      <c r="B68">
        <v>4</v>
      </c>
      <c r="C68" s="19">
        <v>43300</v>
      </c>
      <c r="D68" s="15">
        <v>0.89355324074074083</v>
      </c>
      <c r="E68">
        <v>1</v>
      </c>
      <c r="F68" s="20">
        <v>1009.6</v>
      </c>
      <c r="G68">
        <v>4</v>
      </c>
      <c r="H68">
        <v>0</v>
      </c>
      <c r="I68">
        <v>120</v>
      </c>
      <c r="J68">
        <v>0</v>
      </c>
      <c r="K68">
        <v>18.399999999999999</v>
      </c>
      <c r="L68" s="14">
        <v>0.67</v>
      </c>
      <c r="M68">
        <v>14</v>
      </c>
      <c r="N68" s="9">
        <v>0.42857142857142855</v>
      </c>
    </row>
    <row r="69" spans="1:14">
      <c r="A69" t="s">
        <v>145</v>
      </c>
      <c r="B69">
        <v>4</v>
      </c>
      <c r="C69" s="19">
        <v>43300</v>
      </c>
      <c r="D69" s="15">
        <v>0.89350694444444445</v>
      </c>
      <c r="E69">
        <v>3</v>
      </c>
      <c r="F69" s="20">
        <v>1009.6</v>
      </c>
      <c r="G69">
        <v>4</v>
      </c>
      <c r="H69">
        <v>0</v>
      </c>
      <c r="I69">
        <v>120</v>
      </c>
      <c r="J69">
        <v>0</v>
      </c>
      <c r="K69">
        <v>18.399999999999999</v>
      </c>
      <c r="L69" s="14">
        <v>0.67</v>
      </c>
      <c r="M69">
        <v>7</v>
      </c>
      <c r="N69" s="9">
        <v>0.5714285714285714</v>
      </c>
    </row>
    <row r="70" spans="1:14">
      <c r="A70" t="s">
        <v>148</v>
      </c>
      <c r="B70">
        <v>4</v>
      </c>
      <c r="C70" s="19">
        <v>43300</v>
      </c>
      <c r="D70" s="15">
        <v>0.89751157407407411</v>
      </c>
      <c r="E70" s="33">
        <v>3</v>
      </c>
      <c r="F70" s="20">
        <v>1009.6</v>
      </c>
      <c r="G70">
        <v>4</v>
      </c>
      <c r="H70">
        <v>0</v>
      </c>
      <c r="I70">
        <v>120</v>
      </c>
      <c r="J70">
        <v>0</v>
      </c>
      <c r="K70">
        <v>18.399999999999999</v>
      </c>
      <c r="L70" s="14">
        <v>0.67</v>
      </c>
      <c r="M70">
        <v>14</v>
      </c>
      <c r="N70" s="32">
        <v>0.14285714285714285</v>
      </c>
    </row>
    <row r="71" spans="1:14">
      <c r="A71" t="s">
        <v>149</v>
      </c>
      <c r="B71">
        <v>4</v>
      </c>
      <c r="C71" s="19">
        <v>43300</v>
      </c>
      <c r="D71" s="15">
        <v>0.89907407407407414</v>
      </c>
      <c r="E71" s="33">
        <v>3</v>
      </c>
      <c r="F71" s="20">
        <v>1009.6</v>
      </c>
      <c r="G71">
        <v>4</v>
      </c>
      <c r="H71">
        <v>0</v>
      </c>
      <c r="I71">
        <v>120</v>
      </c>
      <c r="J71">
        <v>0</v>
      </c>
      <c r="K71">
        <v>18.399999999999999</v>
      </c>
      <c r="L71" s="14">
        <v>0.67</v>
      </c>
      <c r="M71">
        <v>35</v>
      </c>
      <c r="N71" s="30">
        <v>0.31428571428571428</v>
      </c>
    </row>
    <row r="72" spans="1:14">
      <c r="A72" t="s">
        <v>150</v>
      </c>
      <c r="B72">
        <v>4</v>
      </c>
      <c r="C72" s="19">
        <v>43300</v>
      </c>
      <c r="D72" s="15">
        <v>0.89905092592592595</v>
      </c>
      <c r="E72">
        <v>2</v>
      </c>
      <c r="F72" s="20">
        <v>1009.6</v>
      </c>
      <c r="G72">
        <v>4</v>
      </c>
      <c r="H72">
        <v>0</v>
      </c>
      <c r="I72">
        <v>120</v>
      </c>
      <c r="J72">
        <v>0</v>
      </c>
      <c r="K72">
        <v>18.399999999999999</v>
      </c>
      <c r="L72" s="14">
        <v>0.67</v>
      </c>
      <c r="M72">
        <v>2</v>
      </c>
      <c r="N72" s="9">
        <v>1</v>
      </c>
    </row>
    <row r="73" spans="1:14">
      <c r="A73" t="s">
        <v>151</v>
      </c>
      <c r="B73">
        <v>4</v>
      </c>
      <c r="C73" s="19">
        <v>43300</v>
      </c>
      <c r="D73" s="15">
        <v>0.90516203703703713</v>
      </c>
      <c r="E73">
        <v>2</v>
      </c>
      <c r="F73" s="20">
        <v>1009.6</v>
      </c>
      <c r="G73">
        <v>4</v>
      </c>
      <c r="H73">
        <v>0</v>
      </c>
      <c r="I73">
        <v>120</v>
      </c>
      <c r="J73">
        <v>0</v>
      </c>
      <c r="K73">
        <v>18.399999999999999</v>
      </c>
      <c r="L73" s="14">
        <v>0.67</v>
      </c>
      <c r="M73">
        <v>4</v>
      </c>
      <c r="N73" s="9">
        <v>0.25</v>
      </c>
    </row>
    <row r="74" spans="1:14">
      <c r="A74" t="s">
        <v>152</v>
      </c>
      <c r="B74">
        <v>4</v>
      </c>
      <c r="C74" s="19">
        <v>43300</v>
      </c>
      <c r="D74" s="15">
        <v>0.91151620370370379</v>
      </c>
      <c r="E74" s="33">
        <v>6</v>
      </c>
      <c r="F74" s="20">
        <v>1009.6</v>
      </c>
      <c r="G74">
        <v>4</v>
      </c>
      <c r="H74">
        <v>0</v>
      </c>
      <c r="I74">
        <v>120</v>
      </c>
      <c r="J74">
        <v>0</v>
      </c>
      <c r="K74">
        <v>18.399999999999999</v>
      </c>
      <c r="L74" s="14">
        <v>0.67</v>
      </c>
      <c r="M74">
        <v>7</v>
      </c>
      <c r="N74" s="30">
        <v>0</v>
      </c>
    </row>
    <row r="75" spans="1:14">
      <c r="A75" t="s">
        <v>153</v>
      </c>
      <c r="B75">
        <v>4</v>
      </c>
      <c r="C75" s="19">
        <v>43300</v>
      </c>
      <c r="D75" s="15">
        <v>0.9118518518518518</v>
      </c>
      <c r="E75">
        <v>5</v>
      </c>
      <c r="F75" s="20">
        <v>1009.6</v>
      </c>
      <c r="G75">
        <v>4</v>
      </c>
      <c r="H75">
        <v>0</v>
      </c>
      <c r="I75">
        <v>120</v>
      </c>
      <c r="J75">
        <v>0</v>
      </c>
      <c r="K75">
        <v>18.399999999999999</v>
      </c>
      <c r="L75" s="14">
        <v>0.67</v>
      </c>
      <c r="M75">
        <v>23</v>
      </c>
      <c r="N75" s="9">
        <v>0.21739130434782608</v>
      </c>
    </row>
    <row r="76" spans="1:14">
      <c r="A76" t="s">
        <v>154</v>
      </c>
      <c r="B76">
        <v>4</v>
      </c>
      <c r="C76" s="19">
        <v>43300</v>
      </c>
      <c r="D76" s="15">
        <v>0.91311342592592604</v>
      </c>
      <c r="E76">
        <v>6</v>
      </c>
      <c r="F76" s="20">
        <v>1009.6</v>
      </c>
      <c r="G76">
        <v>4</v>
      </c>
      <c r="H76">
        <v>0</v>
      </c>
      <c r="I76">
        <v>120</v>
      </c>
      <c r="J76">
        <v>0</v>
      </c>
      <c r="K76">
        <v>18.399999999999999</v>
      </c>
      <c r="L76" s="14">
        <v>0.67</v>
      </c>
      <c r="M76">
        <v>6</v>
      </c>
      <c r="N76" s="9">
        <v>0.5</v>
      </c>
    </row>
    <row r="77" spans="1:14">
      <c r="A77" t="s">
        <v>155</v>
      </c>
      <c r="B77">
        <v>4</v>
      </c>
      <c r="C77" s="19">
        <v>43300</v>
      </c>
      <c r="D77" s="15">
        <v>0.91490740740740739</v>
      </c>
      <c r="E77">
        <v>3</v>
      </c>
      <c r="F77" s="20">
        <v>1009.6</v>
      </c>
      <c r="G77">
        <v>4</v>
      </c>
      <c r="H77">
        <v>0</v>
      </c>
      <c r="I77">
        <v>120</v>
      </c>
      <c r="J77">
        <v>0</v>
      </c>
      <c r="K77">
        <v>18.399999999999999</v>
      </c>
      <c r="L77" s="14">
        <v>0.67</v>
      </c>
      <c r="M77">
        <v>30</v>
      </c>
      <c r="N77" s="9">
        <v>0.53333333333333333</v>
      </c>
    </row>
    <row r="78" spans="1:14">
      <c r="A78" t="s">
        <v>156</v>
      </c>
      <c r="B78">
        <v>4</v>
      </c>
      <c r="C78" s="19">
        <v>43300</v>
      </c>
      <c r="D78" s="21">
        <v>0.91655092592592602</v>
      </c>
      <c r="E78">
        <v>6</v>
      </c>
      <c r="F78" s="20">
        <v>1009.6</v>
      </c>
      <c r="G78">
        <v>4</v>
      </c>
      <c r="H78">
        <v>0</v>
      </c>
      <c r="I78">
        <v>120</v>
      </c>
      <c r="J78">
        <v>0</v>
      </c>
      <c r="K78">
        <v>18.399999999999999</v>
      </c>
      <c r="L78" s="14">
        <v>0.67</v>
      </c>
      <c r="M78">
        <v>4</v>
      </c>
      <c r="N78" s="9">
        <v>0.75</v>
      </c>
    </row>
    <row r="79" spans="1:14">
      <c r="A79" t="s">
        <v>157</v>
      </c>
      <c r="B79">
        <v>4</v>
      </c>
      <c r="C79" s="19">
        <v>43300</v>
      </c>
      <c r="D79" s="15">
        <v>0.91666666666666663</v>
      </c>
      <c r="E79">
        <v>6</v>
      </c>
      <c r="F79" s="20">
        <v>1009.6</v>
      </c>
      <c r="G79">
        <v>4</v>
      </c>
      <c r="H79">
        <v>0</v>
      </c>
      <c r="I79">
        <v>120</v>
      </c>
      <c r="J79">
        <v>0</v>
      </c>
      <c r="K79">
        <v>18.399999999999999</v>
      </c>
      <c r="L79" s="14">
        <v>0.67</v>
      </c>
      <c r="M79">
        <v>8</v>
      </c>
      <c r="N79" s="9">
        <v>0.625</v>
      </c>
    </row>
    <row r="80" spans="1:14">
      <c r="A80" t="s">
        <v>158</v>
      </c>
      <c r="B80">
        <v>4</v>
      </c>
      <c r="C80" s="19">
        <v>43300</v>
      </c>
      <c r="D80" s="15">
        <v>0.91962962962962969</v>
      </c>
      <c r="E80">
        <v>3</v>
      </c>
      <c r="F80" s="20">
        <v>1009.6</v>
      </c>
      <c r="G80">
        <v>4</v>
      </c>
      <c r="H80">
        <v>0</v>
      </c>
      <c r="I80">
        <v>120</v>
      </c>
      <c r="J80">
        <v>0</v>
      </c>
      <c r="K80">
        <v>18.399999999999999</v>
      </c>
      <c r="L80" s="14">
        <v>0.67</v>
      </c>
      <c r="M80">
        <v>2</v>
      </c>
      <c r="N80" s="9">
        <v>1</v>
      </c>
    </row>
    <row r="81" spans="1:14">
      <c r="A81" t="s">
        <v>260</v>
      </c>
      <c r="B81">
        <v>4</v>
      </c>
      <c r="C81" s="19">
        <v>43300</v>
      </c>
      <c r="D81" s="15">
        <v>0.92593749999999997</v>
      </c>
      <c r="E81" s="33">
        <v>3</v>
      </c>
      <c r="F81" s="20">
        <v>1009.6</v>
      </c>
      <c r="G81">
        <v>4</v>
      </c>
      <c r="H81">
        <v>0</v>
      </c>
      <c r="I81">
        <v>120</v>
      </c>
      <c r="J81">
        <v>0</v>
      </c>
      <c r="K81">
        <v>18.399999999999999</v>
      </c>
      <c r="L81" s="14">
        <v>0.67</v>
      </c>
      <c r="M81">
        <v>31</v>
      </c>
      <c r="N81" s="31">
        <v>0.64516129032258063</v>
      </c>
    </row>
    <row r="82" spans="1:14">
      <c r="A82" t="s">
        <v>159</v>
      </c>
      <c r="B82">
        <v>4</v>
      </c>
      <c r="C82" s="19">
        <v>43300</v>
      </c>
      <c r="D82" s="15">
        <v>0.92825231481481485</v>
      </c>
      <c r="E82" s="33">
        <v>8</v>
      </c>
      <c r="F82" s="20">
        <v>1009.6</v>
      </c>
      <c r="G82">
        <v>4</v>
      </c>
      <c r="H82">
        <v>0</v>
      </c>
      <c r="I82">
        <v>120</v>
      </c>
      <c r="J82">
        <v>0</v>
      </c>
      <c r="K82">
        <v>18.399999999999999</v>
      </c>
      <c r="L82" s="14">
        <v>0.67</v>
      </c>
      <c r="M82">
        <v>2</v>
      </c>
      <c r="N82" s="30">
        <v>0.5</v>
      </c>
    </row>
    <row r="83" spans="1:14">
      <c r="A83" t="s">
        <v>160</v>
      </c>
      <c r="B83">
        <v>4</v>
      </c>
      <c r="C83" s="19">
        <v>43300</v>
      </c>
      <c r="D83" s="15">
        <v>0.93089120370370371</v>
      </c>
      <c r="E83" s="33">
        <v>2</v>
      </c>
      <c r="F83" s="20">
        <v>1009.6</v>
      </c>
      <c r="G83">
        <v>4</v>
      </c>
      <c r="H83">
        <v>0</v>
      </c>
      <c r="I83">
        <v>120</v>
      </c>
      <c r="J83">
        <v>0</v>
      </c>
      <c r="K83">
        <v>18.399999999999999</v>
      </c>
      <c r="L83" s="14">
        <v>0.67</v>
      </c>
      <c r="M83">
        <v>2</v>
      </c>
      <c r="N83" s="30">
        <v>0</v>
      </c>
    </row>
    <row r="84" spans="1:14">
      <c r="A84" t="s">
        <v>161</v>
      </c>
      <c r="B84">
        <v>3</v>
      </c>
      <c r="C84" s="19">
        <v>43301</v>
      </c>
      <c r="D84" s="15">
        <v>0.84828703703703701</v>
      </c>
      <c r="E84" s="33">
        <v>6</v>
      </c>
      <c r="F84" s="20">
        <v>1009.8</v>
      </c>
      <c r="G84">
        <v>3</v>
      </c>
      <c r="H84">
        <v>0</v>
      </c>
      <c r="I84">
        <v>140</v>
      </c>
      <c r="J84">
        <v>0</v>
      </c>
      <c r="K84">
        <v>22.8</v>
      </c>
      <c r="L84" s="14">
        <v>0.6</v>
      </c>
      <c r="M84">
        <v>9</v>
      </c>
      <c r="N84" s="31">
        <v>1</v>
      </c>
    </row>
    <row r="85" spans="1:14">
      <c r="A85" t="s">
        <v>162</v>
      </c>
      <c r="B85">
        <v>3</v>
      </c>
      <c r="C85" s="19">
        <v>43301</v>
      </c>
      <c r="D85" s="15">
        <v>0.84876157407407404</v>
      </c>
      <c r="E85" s="33">
        <v>6</v>
      </c>
      <c r="F85" s="20">
        <v>1009.8</v>
      </c>
      <c r="G85">
        <v>3</v>
      </c>
      <c r="H85">
        <v>0</v>
      </c>
      <c r="I85">
        <v>140</v>
      </c>
      <c r="J85">
        <v>0</v>
      </c>
      <c r="K85">
        <v>22.8</v>
      </c>
      <c r="L85" s="14">
        <v>0.6</v>
      </c>
      <c r="M85">
        <v>2</v>
      </c>
      <c r="N85" s="31">
        <v>1</v>
      </c>
    </row>
    <row r="86" spans="1:14">
      <c r="A86" t="s">
        <v>163</v>
      </c>
      <c r="B86">
        <v>3</v>
      </c>
      <c r="C86" s="19">
        <v>43301</v>
      </c>
      <c r="D86" s="15">
        <v>0.84900462962962964</v>
      </c>
      <c r="E86" s="33">
        <v>6</v>
      </c>
      <c r="F86" s="20">
        <v>1009.8</v>
      </c>
      <c r="G86">
        <v>3</v>
      </c>
      <c r="H86">
        <v>0</v>
      </c>
      <c r="I86">
        <v>140</v>
      </c>
      <c r="J86">
        <v>0</v>
      </c>
      <c r="K86">
        <v>22.8</v>
      </c>
      <c r="L86" s="14">
        <v>0.6</v>
      </c>
      <c r="M86">
        <v>2</v>
      </c>
      <c r="N86" s="31">
        <v>1</v>
      </c>
    </row>
    <row r="87" spans="1:14">
      <c r="A87" t="s">
        <v>164</v>
      </c>
      <c r="B87">
        <v>3</v>
      </c>
      <c r="C87" s="19">
        <v>43301</v>
      </c>
      <c r="D87" s="15">
        <v>0.8496527777777777</v>
      </c>
      <c r="E87" s="33">
        <v>6</v>
      </c>
      <c r="F87" s="20">
        <v>1009.8</v>
      </c>
      <c r="G87">
        <v>3</v>
      </c>
      <c r="H87">
        <v>0</v>
      </c>
      <c r="I87">
        <v>140</v>
      </c>
      <c r="J87">
        <v>0</v>
      </c>
      <c r="K87">
        <v>22.8</v>
      </c>
      <c r="L87" s="14">
        <v>0.6</v>
      </c>
      <c r="M87">
        <v>2</v>
      </c>
      <c r="N87" s="31">
        <v>0.5</v>
      </c>
    </row>
    <row r="88" spans="1:14">
      <c r="A88" t="s">
        <v>165</v>
      </c>
      <c r="B88">
        <v>3</v>
      </c>
      <c r="C88" s="19">
        <v>43301</v>
      </c>
      <c r="D88" s="15">
        <v>0.8497337962962962</v>
      </c>
      <c r="E88" s="33">
        <v>6</v>
      </c>
      <c r="F88" s="20">
        <v>1009.8</v>
      </c>
      <c r="G88">
        <v>3</v>
      </c>
      <c r="H88">
        <v>0</v>
      </c>
      <c r="I88">
        <v>140</v>
      </c>
      <c r="J88">
        <v>0</v>
      </c>
      <c r="K88">
        <v>22.8</v>
      </c>
      <c r="L88" s="14">
        <v>0.6</v>
      </c>
      <c r="M88">
        <v>5</v>
      </c>
      <c r="N88" s="31">
        <v>0.8</v>
      </c>
    </row>
    <row r="89" spans="1:14">
      <c r="A89" t="s">
        <v>166</v>
      </c>
      <c r="B89">
        <v>3</v>
      </c>
      <c r="C89" s="19">
        <v>43301</v>
      </c>
      <c r="D89" s="15">
        <v>0.84993055555555552</v>
      </c>
      <c r="E89" s="33">
        <v>6</v>
      </c>
      <c r="F89" s="20">
        <v>1009.8</v>
      </c>
      <c r="G89">
        <v>3</v>
      </c>
      <c r="H89">
        <v>0</v>
      </c>
      <c r="I89">
        <v>140</v>
      </c>
      <c r="J89">
        <v>0</v>
      </c>
      <c r="K89">
        <v>22.8</v>
      </c>
      <c r="L89" s="14">
        <v>0.6</v>
      </c>
      <c r="M89">
        <v>4</v>
      </c>
      <c r="N89" s="31">
        <v>0.75</v>
      </c>
    </row>
    <row r="90" spans="1:14">
      <c r="A90" t="s">
        <v>167</v>
      </c>
      <c r="B90">
        <v>3</v>
      </c>
      <c r="C90" s="19">
        <v>43301</v>
      </c>
      <c r="D90" s="15">
        <v>0.85003472222222232</v>
      </c>
      <c r="E90" s="33">
        <v>6</v>
      </c>
      <c r="F90" s="20">
        <v>1009.8</v>
      </c>
      <c r="G90">
        <v>3</v>
      </c>
      <c r="H90">
        <v>0</v>
      </c>
      <c r="I90">
        <v>140</v>
      </c>
      <c r="J90">
        <v>0</v>
      </c>
      <c r="K90">
        <v>22.8</v>
      </c>
      <c r="L90" s="14">
        <v>0.6</v>
      </c>
      <c r="M90">
        <v>5</v>
      </c>
      <c r="N90" s="31">
        <v>1</v>
      </c>
    </row>
    <row r="91" spans="1:14">
      <c r="A91" t="s">
        <v>168</v>
      </c>
      <c r="B91">
        <v>3</v>
      </c>
      <c r="C91" s="19">
        <v>43301</v>
      </c>
      <c r="D91" s="15">
        <v>0.85274305555555552</v>
      </c>
      <c r="E91" s="33">
        <v>6</v>
      </c>
      <c r="F91" s="20">
        <v>1009.8</v>
      </c>
      <c r="G91">
        <v>3</v>
      </c>
      <c r="H91">
        <v>0</v>
      </c>
      <c r="I91">
        <v>140</v>
      </c>
      <c r="J91">
        <v>0</v>
      </c>
      <c r="K91">
        <v>22.8</v>
      </c>
      <c r="L91" s="14">
        <v>0.6</v>
      </c>
      <c r="M91">
        <v>2</v>
      </c>
      <c r="N91" s="31">
        <v>1</v>
      </c>
    </row>
    <row r="92" spans="1:14">
      <c r="A92" t="s">
        <v>169</v>
      </c>
      <c r="B92">
        <v>3</v>
      </c>
      <c r="C92" s="19">
        <v>43301</v>
      </c>
      <c r="D92" s="15">
        <v>0.85743055555555558</v>
      </c>
      <c r="E92" s="33">
        <v>6</v>
      </c>
      <c r="F92" s="20">
        <v>1009.8</v>
      </c>
      <c r="G92">
        <v>3</v>
      </c>
      <c r="H92">
        <v>0</v>
      </c>
      <c r="I92">
        <v>140</v>
      </c>
      <c r="J92">
        <v>0</v>
      </c>
      <c r="K92">
        <v>22.8</v>
      </c>
      <c r="L92" s="14">
        <v>0.6</v>
      </c>
      <c r="M92">
        <v>2</v>
      </c>
      <c r="N92" s="31">
        <v>1</v>
      </c>
    </row>
    <row r="93" spans="1:14">
      <c r="A93" t="s">
        <v>170</v>
      </c>
      <c r="B93">
        <v>3</v>
      </c>
      <c r="C93" s="19">
        <v>43301</v>
      </c>
      <c r="D93" s="15">
        <v>0.86424768518518524</v>
      </c>
      <c r="E93" s="33">
        <v>0</v>
      </c>
      <c r="F93" s="20">
        <v>1009.8</v>
      </c>
      <c r="G93">
        <v>3</v>
      </c>
      <c r="H93">
        <v>0</v>
      </c>
      <c r="I93">
        <v>140</v>
      </c>
      <c r="J93">
        <v>0</v>
      </c>
      <c r="K93">
        <v>22.8</v>
      </c>
      <c r="L93" s="14">
        <v>0.6</v>
      </c>
      <c r="M93">
        <v>6</v>
      </c>
      <c r="N93" s="31">
        <v>1</v>
      </c>
    </row>
    <row r="94" spans="1:14">
      <c r="A94" t="s">
        <v>171</v>
      </c>
      <c r="B94">
        <v>3</v>
      </c>
      <c r="C94" s="19">
        <v>43301</v>
      </c>
      <c r="D94" s="15">
        <v>0.87175925925925923</v>
      </c>
      <c r="E94">
        <v>6</v>
      </c>
      <c r="F94" s="20">
        <v>1009.8</v>
      </c>
      <c r="G94">
        <v>3</v>
      </c>
      <c r="H94">
        <v>0</v>
      </c>
      <c r="I94">
        <v>140</v>
      </c>
      <c r="J94">
        <v>0</v>
      </c>
      <c r="K94">
        <v>22.8</v>
      </c>
      <c r="L94" s="14">
        <v>0.6</v>
      </c>
      <c r="M94">
        <v>10</v>
      </c>
      <c r="N94" s="31">
        <v>0.2</v>
      </c>
    </row>
    <row r="95" spans="1:14">
      <c r="A95" t="s">
        <v>172</v>
      </c>
      <c r="B95">
        <v>3</v>
      </c>
      <c r="C95" s="19">
        <v>43301</v>
      </c>
      <c r="D95" s="15">
        <v>0.87209490740740747</v>
      </c>
      <c r="E95">
        <v>6</v>
      </c>
      <c r="F95" s="20">
        <v>1009.8</v>
      </c>
      <c r="G95">
        <v>3</v>
      </c>
      <c r="H95">
        <v>0</v>
      </c>
      <c r="I95">
        <v>140</v>
      </c>
      <c r="J95">
        <v>0</v>
      </c>
      <c r="K95">
        <v>22.8</v>
      </c>
      <c r="L95" s="14">
        <v>0.6</v>
      </c>
      <c r="M95">
        <v>3</v>
      </c>
      <c r="N95" s="31">
        <v>1</v>
      </c>
    </row>
    <row r="96" spans="1:14">
      <c r="A96" t="s">
        <v>173</v>
      </c>
      <c r="B96">
        <v>3</v>
      </c>
      <c r="C96" s="19">
        <v>43301</v>
      </c>
      <c r="D96" s="15">
        <v>0.87250000000000005</v>
      </c>
      <c r="E96">
        <v>6</v>
      </c>
      <c r="F96" s="20">
        <v>1009.8</v>
      </c>
      <c r="G96">
        <v>3</v>
      </c>
      <c r="H96">
        <v>0</v>
      </c>
      <c r="I96">
        <v>140</v>
      </c>
      <c r="J96">
        <v>0</v>
      </c>
      <c r="K96">
        <v>22.8</v>
      </c>
      <c r="L96" s="14">
        <v>0.6</v>
      </c>
      <c r="M96">
        <v>34</v>
      </c>
      <c r="N96" s="9">
        <v>0.38235294117647056</v>
      </c>
    </row>
    <row r="97" spans="1:14">
      <c r="A97" t="s">
        <v>174</v>
      </c>
      <c r="B97">
        <v>3</v>
      </c>
      <c r="C97" s="19">
        <v>43301</v>
      </c>
      <c r="D97" s="15">
        <v>0.87699074074074079</v>
      </c>
      <c r="E97">
        <v>2</v>
      </c>
      <c r="F97" s="20">
        <v>1009.8</v>
      </c>
      <c r="G97">
        <v>3</v>
      </c>
      <c r="H97">
        <v>0</v>
      </c>
      <c r="I97">
        <v>140</v>
      </c>
      <c r="J97">
        <v>0</v>
      </c>
      <c r="K97">
        <v>22.8</v>
      </c>
      <c r="L97" s="14">
        <v>0.6</v>
      </c>
      <c r="M97">
        <v>32</v>
      </c>
      <c r="N97" s="9">
        <v>0.3125</v>
      </c>
    </row>
    <row r="98" spans="1:14">
      <c r="A98" t="s">
        <v>175</v>
      </c>
      <c r="B98">
        <v>3</v>
      </c>
      <c r="C98" s="19">
        <v>43301</v>
      </c>
      <c r="D98" s="15">
        <v>0.88089120370370377</v>
      </c>
      <c r="E98" s="33">
        <v>6</v>
      </c>
      <c r="F98" s="20">
        <v>1009.8</v>
      </c>
      <c r="G98">
        <v>3</v>
      </c>
      <c r="H98">
        <v>0</v>
      </c>
      <c r="I98" s="7">
        <v>140</v>
      </c>
      <c r="J98">
        <v>0</v>
      </c>
      <c r="K98">
        <v>22.8</v>
      </c>
      <c r="L98" s="14">
        <v>0.6</v>
      </c>
      <c r="M98">
        <v>31</v>
      </c>
      <c r="N98" s="30">
        <v>6.4516129032258063E-2</v>
      </c>
    </row>
    <row r="99" spans="1:14">
      <c r="A99" t="s">
        <v>176</v>
      </c>
      <c r="B99">
        <v>3</v>
      </c>
      <c r="C99" s="19">
        <v>43301</v>
      </c>
      <c r="D99" s="15">
        <v>0.88435185185185183</v>
      </c>
      <c r="E99">
        <v>2</v>
      </c>
      <c r="F99" s="20">
        <v>1009.8</v>
      </c>
      <c r="G99">
        <v>3</v>
      </c>
      <c r="H99">
        <v>0</v>
      </c>
      <c r="I99">
        <v>140</v>
      </c>
      <c r="J99">
        <v>0</v>
      </c>
      <c r="K99">
        <v>22.8</v>
      </c>
      <c r="L99" s="14">
        <v>0.6</v>
      </c>
      <c r="M99">
        <v>4</v>
      </c>
      <c r="N99" s="9">
        <v>0.5</v>
      </c>
    </row>
    <row r="100" spans="1:14">
      <c r="A100" t="s">
        <v>177</v>
      </c>
      <c r="B100">
        <v>3</v>
      </c>
      <c r="C100" s="19">
        <v>43301</v>
      </c>
      <c r="D100" s="15">
        <v>0.88445601851851852</v>
      </c>
      <c r="E100">
        <v>2</v>
      </c>
      <c r="F100" s="20">
        <v>1009.8</v>
      </c>
      <c r="G100">
        <v>3</v>
      </c>
      <c r="H100">
        <v>0</v>
      </c>
      <c r="I100">
        <v>140</v>
      </c>
      <c r="J100">
        <v>0</v>
      </c>
      <c r="K100">
        <v>22.8</v>
      </c>
      <c r="L100" s="14">
        <v>0.6</v>
      </c>
      <c r="M100">
        <v>3</v>
      </c>
      <c r="N100" s="9">
        <v>1</v>
      </c>
    </row>
    <row r="101" spans="1:14">
      <c r="A101" t="s">
        <v>178</v>
      </c>
      <c r="B101">
        <v>3</v>
      </c>
      <c r="C101" s="19">
        <v>43301</v>
      </c>
      <c r="D101" s="15">
        <v>0.88471064814814815</v>
      </c>
      <c r="E101">
        <v>2</v>
      </c>
      <c r="F101" s="20">
        <v>1009.8</v>
      </c>
      <c r="G101">
        <v>3</v>
      </c>
      <c r="H101">
        <v>0</v>
      </c>
      <c r="I101">
        <v>140</v>
      </c>
      <c r="J101">
        <v>0</v>
      </c>
      <c r="K101">
        <v>22.8</v>
      </c>
      <c r="L101" s="14">
        <v>0.6</v>
      </c>
      <c r="M101">
        <v>5</v>
      </c>
      <c r="N101" s="9">
        <v>0.4</v>
      </c>
    </row>
    <row r="102" spans="1:14">
      <c r="A102" t="s">
        <v>179</v>
      </c>
      <c r="B102">
        <v>3</v>
      </c>
      <c r="C102" s="19">
        <v>43301</v>
      </c>
      <c r="D102" s="15">
        <v>0.91814814814814805</v>
      </c>
      <c r="E102">
        <v>2</v>
      </c>
      <c r="F102" s="20">
        <v>1009.8</v>
      </c>
      <c r="G102">
        <v>3</v>
      </c>
      <c r="H102">
        <v>0</v>
      </c>
      <c r="I102">
        <v>140</v>
      </c>
      <c r="J102">
        <v>0</v>
      </c>
      <c r="K102">
        <v>22.8</v>
      </c>
      <c r="L102" s="14">
        <v>0.6</v>
      </c>
      <c r="M102">
        <v>4</v>
      </c>
      <c r="N102" s="32">
        <v>0</v>
      </c>
    </row>
    <row r="103" spans="1:14">
      <c r="A103" t="s">
        <v>180</v>
      </c>
      <c r="B103">
        <v>3</v>
      </c>
      <c r="C103" s="19">
        <v>43301</v>
      </c>
      <c r="D103" s="15">
        <v>0.9275578703703703</v>
      </c>
      <c r="E103">
        <v>2</v>
      </c>
      <c r="F103" s="20">
        <v>1009.8</v>
      </c>
      <c r="G103">
        <v>3</v>
      </c>
      <c r="H103">
        <v>0</v>
      </c>
      <c r="I103">
        <v>140</v>
      </c>
      <c r="J103">
        <v>0</v>
      </c>
      <c r="K103">
        <v>22.8</v>
      </c>
      <c r="L103" s="14">
        <v>0.6</v>
      </c>
      <c r="M103">
        <v>5</v>
      </c>
      <c r="N103" s="9">
        <v>0.6</v>
      </c>
    </row>
    <row r="104" spans="1:14">
      <c r="A104" t="s">
        <v>181</v>
      </c>
      <c r="B104">
        <v>2</v>
      </c>
      <c r="C104" s="19">
        <v>43305</v>
      </c>
      <c r="D104" s="15">
        <v>0.86214120370370362</v>
      </c>
      <c r="E104">
        <v>2</v>
      </c>
      <c r="F104" s="20">
        <v>1008.7</v>
      </c>
      <c r="G104">
        <v>6.9</v>
      </c>
      <c r="H104">
        <v>0</v>
      </c>
      <c r="I104">
        <v>150</v>
      </c>
      <c r="J104">
        <v>1.6</v>
      </c>
      <c r="K104">
        <v>26.3</v>
      </c>
      <c r="L104" s="9">
        <v>0.84799999999999998</v>
      </c>
      <c r="M104">
        <v>10</v>
      </c>
      <c r="N104" s="9">
        <v>0.5</v>
      </c>
    </row>
    <row r="105" spans="1:14">
      <c r="A105" t="s">
        <v>182</v>
      </c>
      <c r="B105">
        <v>2</v>
      </c>
      <c r="C105" s="19">
        <v>43305</v>
      </c>
      <c r="D105" s="15">
        <v>0.86673611111111104</v>
      </c>
      <c r="E105">
        <v>6</v>
      </c>
      <c r="F105" s="20">
        <v>1008.7</v>
      </c>
      <c r="G105">
        <v>6.9</v>
      </c>
      <c r="H105">
        <v>0</v>
      </c>
      <c r="I105">
        <v>150</v>
      </c>
      <c r="J105">
        <v>1.6</v>
      </c>
      <c r="K105">
        <v>26.3</v>
      </c>
      <c r="L105" s="9">
        <v>0.84799999999999998</v>
      </c>
      <c r="M105">
        <v>6</v>
      </c>
      <c r="N105" s="30">
        <v>0.33333333333333331</v>
      </c>
    </row>
    <row r="106" spans="1:14">
      <c r="A106" t="s">
        <v>183</v>
      </c>
      <c r="B106">
        <v>2</v>
      </c>
      <c r="C106" s="19">
        <v>43305</v>
      </c>
      <c r="D106" s="15">
        <v>0.86850694444444443</v>
      </c>
      <c r="E106">
        <v>6</v>
      </c>
      <c r="F106" s="20">
        <v>1008.7</v>
      </c>
      <c r="G106">
        <v>6.9</v>
      </c>
      <c r="H106">
        <v>0</v>
      </c>
      <c r="I106">
        <v>150</v>
      </c>
      <c r="J106">
        <v>1.6</v>
      </c>
      <c r="K106">
        <v>26.3</v>
      </c>
      <c r="L106" s="9">
        <v>0.84799999999999998</v>
      </c>
      <c r="M106">
        <v>4</v>
      </c>
      <c r="N106" s="9">
        <v>1</v>
      </c>
    </row>
    <row r="107" spans="1:14">
      <c r="A107" t="s">
        <v>184</v>
      </c>
      <c r="B107">
        <v>2</v>
      </c>
      <c r="C107" s="19">
        <v>43305</v>
      </c>
      <c r="D107" s="15">
        <v>0.86983796296296301</v>
      </c>
      <c r="E107">
        <v>2</v>
      </c>
      <c r="F107" s="20">
        <v>1008.7</v>
      </c>
      <c r="G107">
        <v>6.9</v>
      </c>
      <c r="H107">
        <v>0</v>
      </c>
      <c r="I107">
        <v>150</v>
      </c>
      <c r="J107">
        <v>1.6</v>
      </c>
      <c r="K107">
        <v>26.3</v>
      </c>
      <c r="L107" s="9">
        <v>0.84799999999999998</v>
      </c>
      <c r="M107">
        <v>28</v>
      </c>
      <c r="N107" s="9">
        <v>0.6071428571428571</v>
      </c>
    </row>
    <row r="108" spans="1:14">
      <c r="A108" t="s">
        <v>185</v>
      </c>
      <c r="B108">
        <v>2</v>
      </c>
      <c r="C108" s="19">
        <v>43305</v>
      </c>
      <c r="D108" s="15">
        <v>0.87053240740740734</v>
      </c>
      <c r="E108">
        <v>0</v>
      </c>
      <c r="F108" s="20">
        <v>1008.7</v>
      </c>
      <c r="G108">
        <v>6.9</v>
      </c>
      <c r="H108">
        <v>0</v>
      </c>
      <c r="I108">
        <v>150</v>
      </c>
      <c r="J108">
        <v>1.6</v>
      </c>
      <c r="K108">
        <v>26.3</v>
      </c>
      <c r="L108" s="9">
        <v>0.84799999999999998</v>
      </c>
      <c r="M108">
        <v>2</v>
      </c>
      <c r="N108" s="31">
        <v>0.5</v>
      </c>
    </row>
    <row r="109" spans="1:14">
      <c r="A109" t="s">
        <v>186</v>
      </c>
      <c r="B109">
        <v>2</v>
      </c>
      <c r="C109" s="19">
        <v>43305</v>
      </c>
      <c r="D109" s="15">
        <v>0.87254629629629632</v>
      </c>
      <c r="E109">
        <v>1</v>
      </c>
      <c r="F109" s="20">
        <v>1008.7</v>
      </c>
      <c r="G109">
        <v>6.9</v>
      </c>
      <c r="H109">
        <v>0</v>
      </c>
      <c r="I109">
        <v>150</v>
      </c>
      <c r="J109">
        <v>1.6</v>
      </c>
      <c r="K109">
        <v>26.3</v>
      </c>
      <c r="L109" s="9">
        <v>0.84799999999999998</v>
      </c>
      <c r="M109">
        <v>21</v>
      </c>
      <c r="N109" s="30">
        <v>0.42857142857142855</v>
      </c>
    </row>
    <row r="110" spans="1:14">
      <c r="A110" t="s">
        <v>187</v>
      </c>
      <c r="B110">
        <v>2</v>
      </c>
      <c r="C110" s="19">
        <v>43305</v>
      </c>
      <c r="D110" s="15">
        <v>0.87493055555555566</v>
      </c>
      <c r="E110">
        <v>2</v>
      </c>
      <c r="F110" s="20">
        <v>1008.7</v>
      </c>
      <c r="G110">
        <v>6.9</v>
      </c>
      <c r="H110">
        <v>0</v>
      </c>
      <c r="I110">
        <v>150</v>
      </c>
      <c r="J110">
        <v>1.6</v>
      </c>
      <c r="K110">
        <v>26.3</v>
      </c>
      <c r="L110" s="9">
        <v>0.84799999999999998</v>
      </c>
      <c r="M110">
        <v>19</v>
      </c>
      <c r="N110" s="9">
        <v>0.26315789473684209</v>
      </c>
    </row>
    <row r="111" spans="1:14">
      <c r="A111" t="s">
        <v>188</v>
      </c>
      <c r="B111">
        <v>2</v>
      </c>
      <c r="C111" s="19">
        <v>43305</v>
      </c>
      <c r="D111" s="15">
        <v>0.87548611111111108</v>
      </c>
      <c r="E111">
        <v>4</v>
      </c>
      <c r="F111" s="20">
        <v>1008.7</v>
      </c>
      <c r="G111">
        <v>6.9</v>
      </c>
      <c r="H111">
        <v>0</v>
      </c>
      <c r="I111">
        <v>150</v>
      </c>
      <c r="J111">
        <v>1.6</v>
      </c>
      <c r="K111">
        <v>26.3</v>
      </c>
      <c r="L111" s="9">
        <v>0.84799999999999998</v>
      </c>
      <c r="M111">
        <v>6</v>
      </c>
      <c r="N111" s="32">
        <v>0.5</v>
      </c>
    </row>
    <row r="112" spans="1:14">
      <c r="A112" t="s">
        <v>189</v>
      </c>
      <c r="B112">
        <v>2</v>
      </c>
      <c r="C112" s="19">
        <v>43305</v>
      </c>
      <c r="D112" s="15">
        <v>0.87707175925925929</v>
      </c>
      <c r="E112">
        <v>4</v>
      </c>
      <c r="F112" s="20">
        <v>1008.7</v>
      </c>
      <c r="G112">
        <v>6.9</v>
      </c>
      <c r="H112">
        <v>0</v>
      </c>
      <c r="I112">
        <v>150</v>
      </c>
      <c r="J112">
        <v>1.6</v>
      </c>
      <c r="K112">
        <v>26.3</v>
      </c>
      <c r="L112" s="9">
        <v>0.84799999999999998</v>
      </c>
      <c r="M112">
        <v>12</v>
      </c>
      <c r="N112" s="30">
        <v>8.3333333333333329E-2</v>
      </c>
    </row>
    <row r="113" spans="1:14">
      <c r="A113" t="s">
        <v>190</v>
      </c>
      <c r="B113">
        <v>2</v>
      </c>
      <c r="C113" s="19">
        <v>43305</v>
      </c>
      <c r="D113" s="15">
        <v>0.87717592592592597</v>
      </c>
      <c r="E113">
        <v>4</v>
      </c>
      <c r="F113" s="20">
        <v>1008.7</v>
      </c>
      <c r="G113">
        <v>6.9</v>
      </c>
      <c r="H113">
        <v>0</v>
      </c>
      <c r="I113">
        <v>150</v>
      </c>
      <c r="J113">
        <v>1.6</v>
      </c>
      <c r="K113">
        <v>26.3</v>
      </c>
      <c r="L113" s="9">
        <v>0.84799999999999998</v>
      </c>
      <c r="M113">
        <v>52</v>
      </c>
      <c r="N113" s="30">
        <v>9.6153846153846159E-2</v>
      </c>
    </row>
    <row r="114" spans="1:14">
      <c r="A114" t="s">
        <v>191</v>
      </c>
      <c r="B114">
        <v>2</v>
      </c>
      <c r="C114" s="19">
        <v>43305</v>
      </c>
      <c r="D114" s="15">
        <v>0.87797453703703709</v>
      </c>
      <c r="E114">
        <v>6</v>
      </c>
      <c r="F114" s="20">
        <v>1008.7</v>
      </c>
      <c r="G114">
        <v>6.9</v>
      </c>
      <c r="H114">
        <v>0</v>
      </c>
      <c r="I114">
        <v>150</v>
      </c>
      <c r="J114">
        <v>1.6</v>
      </c>
      <c r="K114">
        <v>26.3</v>
      </c>
      <c r="L114" s="9">
        <v>0.84799999999999998</v>
      </c>
      <c r="M114">
        <v>4</v>
      </c>
      <c r="N114" s="9">
        <v>0.75</v>
      </c>
    </row>
    <row r="115" spans="1:14">
      <c r="A115" t="s">
        <v>261</v>
      </c>
      <c r="B115">
        <v>2</v>
      </c>
      <c r="C115" s="19">
        <v>43305</v>
      </c>
      <c r="D115" s="15">
        <v>0.88569444444444445</v>
      </c>
      <c r="E115">
        <v>2</v>
      </c>
      <c r="F115" s="20">
        <v>1008.7</v>
      </c>
      <c r="G115">
        <v>6.9</v>
      </c>
      <c r="H115">
        <v>0</v>
      </c>
      <c r="I115">
        <v>150</v>
      </c>
      <c r="J115">
        <v>1.6</v>
      </c>
      <c r="K115">
        <v>26.3</v>
      </c>
      <c r="L115" s="9">
        <v>0.84799999999999998</v>
      </c>
      <c r="M115">
        <v>3</v>
      </c>
      <c r="N115" s="9">
        <v>0.66666666666666663</v>
      </c>
    </row>
    <row r="116" spans="1:14">
      <c r="A116" t="s">
        <v>192</v>
      </c>
      <c r="B116">
        <v>2</v>
      </c>
      <c r="C116" s="19">
        <v>43305</v>
      </c>
      <c r="D116" s="15">
        <v>0.88650462962962961</v>
      </c>
      <c r="E116">
        <v>2</v>
      </c>
      <c r="F116" s="20">
        <v>1008.7</v>
      </c>
      <c r="G116">
        <v>6.9</v>
      </c>
      <c r="H116">
        <v>0</v>
      </c>
      <c r="I116">
        <v>150</v>
      </c>
      <c r="J116">
        <v>1.6</v>
      </c>
      <c r="K116">
        <v>26.3</v>
      </c>
      <c r="L116" s="9">
        <v>0.84799999999999998</v>
      </c>
      <c r="M116">
        <v>4</v>
      </c>
      <c r="N116" s="9">
        <v>0.75</v>
      </c>
    </row>
    <row r="117" spans="1:14">
      <c r="A117" t="s">
        <v>193</v>
      </c>
      <c r="B117">
        <v>2</v>
      </c>
      <c r="C117" s="19">
        <v>43305</v>
      </c>
      <c r="D117" s="15">
        <v>0.88656250000000003</v>
      </c>
      <c r="E117">
        <v>2</v>
      </c>
      <c r="F117" s="20">
        <v>1008.7</v>
      </c>
      <c r="G117">
        <v>6.9</v>
      </c>
      <c r="H117">
        <v>0</v>
      </c>
      <c r="I117">
        <v>150</v>
      </c>
      <c r="J117">
        <v>1.6</v>
      </c>
      <c r="K117">
        <v>26.3</v>
      </c>
      <c r="L117" s="9">
        <v>0.84799999999999998</v>
      </c>
      <c r="M117">
        <v>4</v>
      </c>
      <c r="N117" s="9">
        <v>0.75</v>
      </c>
    </row>
    <row r="118" spans="1:14">
      <c r="A118" t="s">
        <v>194</v>
      </c>
      <c r="B118">
        <v>2</v>
      </c>
      <c r="C118" s="19">
        <v>43305</v>
      </c>
      <c r="D118" s="15">
        <v>0.8882175925925927</v>
      </c>
      <c r="E118">
        <v>2</v>
      </c>
      <c r="F118" s="20">
        <v>1008.7</v>
      </c>
      <c r="G118">
        <v>7.5</v>
      </c>
      <c r="H118">
        <v>0</v>
      </c>
      <c r="I118">
        <v>150</v>
      </c>
      <c r="J118">
        <v>4</v>
      </c>
      <c r="K118">
        <v>24.8</v>
      </c>
      <c r="L118" s="9">
        <v>0.78799999999999992</v>
      </c>
      <c r="M118">
        <v>4</v>
      </c>
      <c r="N118" s="9">
        <v>1</v>
      </c>
    </row>
    <row r="119" spans="1:14">
      <c r="A119" t="s">
        <v>262</v>
      </c>
      <c r="B119">
        <v>2</v>
      </c>
      <c r="C119" s="19">
        <v>43305</v>
      </c>
      <c r="D119" s="21">
        <v>0.89124999999999999</v>
      </c>
      <c r="E119">
        <v>3</v>
      </c>
      <c r="F119" s="20">
        <v>1008.7</v>
      </c>
      <c r="G119">
        <v>7.5</v>
      </c>
      <c r="H119">
        <v>0</v>
      </c>
      <c r="I119">
        <v>150</v>
      </c>
      <c r="J119">
        <v>4</v>
      </c>
      <c r="K119">
        <v>24.8</v>
      </c>
      <c r="L119" s="9">
        <v>0.78799999999999992</v>
      </c>
      <c r="M119">
        <v>55</v>
      </c>
      <c r="N119" s="9">
        <v>0.4</v>
      </c>
    </row>
    <row r="120" spans="1:14">
      <c r="A120" t="s">
        <v>195</v>
      </c>
      <c r="B120">
        <v>2</v>
      </c>
      <c r="C120" s="19">
        <v>43305</v>
      </c>
      <c r="D120" s="15">
        <v>0.89584490740740741</v>
      </c>
      <c r="E120">
        <v>3</v>
      </c>
      <c r="F120" s="20">
        <v>1008.7</v>
      </c>
      <c r="G120">
        <v>7.5</v>
      </c>
      <c r="H120">
        <v>0</v>
      </c>
      <c r="I120">
        <v>150</v>
      </c>
      <c r="J120">
        <v>4</v>
      </c>
      <c r="K120">
        <v>24.8</v>
      </c>
      <c r="L120" s="9">
        <v>0.78799999999999992</v>
      </c>
      <c r="M120">
        <v>5</v>
      </c>
      <c r="N120" s="9">
        <v>0.6</v>
      </c>
    </row>
    <row r="121" spans="1:14">
      <c r="A121" t="s">
        <v>263</v>
      </c>
      <c r="B121">
        <v>2</v>
      </c>
      <c r="C121" s="19">
        <v>43305</v>
      </c>
      <c r="D121" s="15">
        <v>0.9130787037037037</v>
      </c>
      <c r="E121">
        <v>2</v>
      </c>
      <c r="F121" s="20">
        <v>1008.7</v>
      </c>
      <c r="G121">
        <v>7.5</v>
      </c>
      <c r="H121">
        <v>0</v>
      </c>
      <c r="I121">
        <v>150</v>
      </c>
      <c r="J121">
        <v>4</v>
      </c>
      <c r="K121">
        <v>24.8</v>
      </c>
      <c r="L121" s="9">
        <v>0.78799999999999992</v>
      </c>
      <c r="M121">
        <v>18</v>
      </c>
      <c r="N121" s="9">
        <v>0.3888888888888889</v>
      </c>
    </row>
    <row r="122" spans="1:14">
      <c r="A122" t="s">
        <v>196</v>
      </c>
      <c r="B122">
        <v>2</v>
      </c>
      <c r="C122" s="19">
        <v>43305</v>
      </c>
      <c r="D122" s="15">
        <v>0.91484953703703698</v>
      </c>
      <c r="E122">
        <v>7</v>
      </c>
      <c r="F122" s="20">
        <v>1008.7</v>
      </c>
      <c r="G122">
        <v>7.5</v>
      </c>
      <c r="H122">
        <v>0</v>
      </c>
      <c r="I122">
        <v>150</v>
      </c>
      <c r="J122">
        <v>4</v>
      </c>
      <c r="K122">
        <v>24.8</v>
      </c>
      <c r="L122" s="9">
        <v>0.78799999999999992</v>
      </c>
      <c r="M122">
        <v>20</v>
      </c>
      <c r="N122" s="9">
        <v>0.25</v>
      </c>
    </row>
    <row r="123" spans="1:14">
      <c r="A123" t="s">
        <v>197</v>
      </c>
      <c r="B123">
        <v>2</v>
      </c>
      <c r="C123" s="19">
        <v>43305</v>
      </c>
      <c r="D123" s="15">
        <v>0.91850694444444436</v>
      </c>
      <c r="E123">
        <v>8</v>
      </c>
      <c r="F123" s="20">
        <v>1008.7</v>
      </c>
      <c r="G123">
        <v>7.5</v>
      </c>
      <c r="H123">
        <v>0</v>
      </c>
      <c r="I123">
        <v>150</v>
      </c>
      <c r="J123">
        <v>4</v>
      </c>
      <c r="K123">
        <v>24.8</v>
      </c>
      <c r="L123" s="9">
        <v>0.78799999999999992</v>
      </c>
      <c r="M123">
        <v>11</v>
      </c>
      <c r="N123" s="30">
        <v>0.27272727272727298</v>
      </c>
    </row>
    <row r="124" spans="1:14">
      <c r="A124" t="s">
        <v>198</v>
      </c>
      <c r="B124">
        <v>2</v>
      </c>
      <c r="C124" s="19">
        <v>43305</v>
      </c>
      <c r="D124" s="15">
        <v>0.91979166666666667</v>
      </c>
      <c r="E124">
        <v>8</v>
      </c>
      <c r="F124" s="20">
        <v>1008.7</v>
      </c>
      <c r="G124">
        <v>7.5</v>
      </c>
      <c r="H124">
        <v>0</v>
      </c>
      <c r="I124">
        <v>150</v>
      </c>
      <c r="J124">
        <v>4</v>
      </c>
      <c r="K124">
        <v>24.8</v>
      </c>
      <c r="L124" s="9">
        <v>0.78799999999999992</v>
      </c>
      <c r="M124">
        <v>40</v>
      </c>
      <c r="N124" s="30">
        <v>0.3</v>
      </c>
    </row>
    <row r="125" spans="1:14">
      <c r="A125" t="s">
        <v>199</v>
      </c>
      <c r="B125">
        <v>2</v>
      </c>
      <c r="C125" s="19">
        <v>43305</v>
      </c>
      <c r="D125" s="15">
        <v>0.92071759259259256</v>
      </c>
      <c r="E125">
        <v>0</v>
      </c>
      <c r="F125" s="20">
        <v>1008.7</v>
      </c>
      <c r="G125">
        <v>7.5</v>
      </c>
      <c r="H125">
        <v>0</v>
      </c>
      <c r="I125">
        <v>150</v>
      </c>
      <c r="J125">
        <v>4</v>
      </c>
      <c r="K125">
        <v>24.8</v>
      </c>
      <c r="L125" s="9">
        <v>0.78799999999999992</v>
      </c>
      <c r="M125">
        <v>2</v>
      </c>
      <c r="N125" s="31">
        <v>0.5</v>
      </c>
    </row>
    <row r="126" spans="1:14">
      <c r="A126" t="s">
        <v>200</v>
      </c>
      <c r="B126">
        <v>1</v>
      </c>
      <c r="C126" s="19">
        <v>43312</v>
      </c>
      <c r="D126" s="15">
        <v>0.8496527777777777</v>
      </c>
      <c r="E126">
        <v>0</v>
      </c>
      <c r="F126" s="20">
        <v>1009.3</v>
      </c>
      <c r="G126">
        <v>0.8</v>
      </c>
      <c r="H126">
        <v>0</v>
      </c>
      <c r="I126">
        <v>90</v>
      </c>
      <c r="J126">
        <v>0.2</v>
      </c>
      <c r="K126">
        <v>25.6</v>
      </c>
      <c r="L126" s="9">
        <v>0.72799999999999998</v>
      </c>
      <c r="M126">
        <v>74</v>
      </c>
      <c r="N126" s="31">
        <v>0.97297297297297303</v>
      </c>
    </row>
    <row r="127" spans="1:14">
      <c r="A127" t="s">
        <v>201</v>
      </c>
      <c r="B127">
        <v>1</v>
      </c>
      <c r="C127" s="19">
        <v>43312</v>
      </c>
      <c r="D127" s="15">
        <v>0.84984953703703703</v>
      </c>
      <c r="E127">
        <v>0</v>
      </c>
      <c r="F127" s="20">
        <v>1009.3</v>
      </c>
      <c r="G127">
        <v>0.8</v>
      </c>
      <c r="H127">
        <v>0</v>
      </c>
      <c r="I127">
        <v>90</v>
      </c>
      <c r="J127">
        <v>0.2</v>
      </c>
      <c r="K127">
        <v>25.6</v>
      </c>
      <c r="L127" s="9">
        <v>0.72799999999999998</v>
      </c>
      <c r="M127">
        <v>40</v>
      </c>
      <c r="N127" s="31">
        <v>1</v>
      </c>
    </row>
    <row r="128" spans="1:14">
      <c r="A128" t="s">
        <v>202</v>
      </c>
      <c r="B128">
        <v>1</v>
      </c>
      <c r="C128" s="19">
        <v>43312</v>
      </c>
      <c r="D128" s="15">
        <v>0.8533680555555555</v>
      </c>
      <c r="E128">
        <v>0</v>
      </c>
      <c r="F128" s="20">
        <v>1009.3</v>
      </c>
      <c r="G128">
        <v>0.8</v>
      </c>
      <c r="H128">
        <v>0</v>
      </c>
      <c r="I128">
        <v>90</v>
      </c>
      <c r="J128">
        <v>0.2</v>
      </c>
      <c r="K128">
        <v>25.6</v>
      </c>
      <c r="L128" s="9">
        <v>0.72799999999999998</v>
      </c>
      <c r="M128">
        <v>4</v>
      </c>
      <c r="N128" s="31">
        <v>0.25</v>
      </c>
    </row>
    <row r="129" spans="1:14">
      <c r="A129" t="s">
        <v>203</v>
      </c>
      <c r="B129">
        <v>1</v>
      </c>
      <c r="C129" s="19">
        <v>43312</v>
      </c>
      <c r="D129" s="15">
        <v>0.88366898148148154</v>
      </c>
      <c r="E129">
        <v>3</v>
      </c>
      <c r="F129" s="20">
        <v>1009.3</v>
      </c>
      <c r="G129">
        <v>0.8</v>
      </c>
      <c r="H129">
        <v>0</v>
      </c>
      <c r="I129">
        <v>90</v>
      </c>
      <c r="J129">
        <v>0</v>
      </c>
      <c r="K129">
        <v>24</v>
      </c>
      <c r="L129" s="9">
        <v>0.82599999999999996</v>
      </c>
      <c r="M129">
        <v>21</v>
      </c>
      <c r="N129" s="9">
        <v>0.66666666666666663</v>
      </c>
    </row>
    <row r="130" spans="1:14">
      <c r="A130" t="s">
        <v>204</v>
      </c>
      <c r="B130">
        <v>1</v>
      </c>
      <c r="C130" s="19">
        <v>43312</v>
      </c>
      <c r="D130" s="15">
        <v>0.88922453703703708</v>
      </c>
      <c r="E130">
        <v>5</v>
      </c>
      <c r="F130" s="20">
        <v>1009.3</v>
      </c>
      <c r="G130">
        <v>0.8</v>
      </c>
      <c r="H130">
        <v>0</v>
      </c>
      <c r="I130">
        <v>90</v>
      </c>
      <c r="J130">
        <v>0</v>
      </c>
      <c r="K130">
        <v>24</v>
      </c>
      <c r="L130" s="9">
        <v>0.82599999999999996</v>
      </c>
      <c r="M130">
        <v>7</v>
      </c>
      <c r="N130" s="9">
        <v>0</v>
      </c>
    </row>
    <row r="131" spans="1:14">
      <c r="A131" t="s">
        <v>205</v>
      </c>
      <c r="B131">
        <v>1</v>
      </c>
      <c r="C131" s="19">
        <v>43312</v>
      </c>
      <c r="D131" s="15">
        <v>0.91537037037037028</v>
      </c>
      <c r="E131">
        <v>2</v>
      </c>
      <c r="F131" s="20">
        <v>1009.3</v>
      </c>
      <c r="G131">
        <v>0.8</v>
      </c>
      <c r="H131">
        <v>0</v>
      </c>
      <c r="I131">
        <v>90</v>
      </c>
      <c r="J131">
        <v>0</v>
      </c>
      <c r="K131">
        <v>24</v>
      </c>
      <c r="L131" s="9">
        <v>0.82599999999999996</v>
      </c>
      <c r="M131">
        <v>25</v>
      </c>
      <c r="N131" s="9">
        <v>0.88</v>
      </c>
    </row>
    <row r="132" spans="1:14">
      <c r="A132" t="s">
        <v>206</v>
      </c>
      <c r="B132">
        <v>1</v>
      </c>
      <c r="C132" s="19">
        <v>43312</v>
      </c>
      <c r="D132" s="15">
        <v>0.91699074074074083</v>
      </c>
      <c r="E132">
        <v>2</v>
      </c>
      <c r="F132" s="20">
        <v>1009.3</v>
      </c>
      <c r="G132">
        <v>0.8</v>
      </c>
      <c r="H132">
        <v>0</v>
      </c>
      <c r="I132">
        <v>90</v>
      </c>
      <c r="J132">
        <v>0</v>
      </c>
      <c r="K132">
        <v>24</v>
      </c>
      <c r="L132" s="9">
        <v>0.82599999999999996</v>
      </c>
      <c r="M132">
        <v>7</v>
      </c>
      <c r="N132" s="9">
        <v>0.42857142857142855</v>
      </c>
    </row>
    <row r="133" spans="1:14">
      <c r="A133" t="s">
        <v>207</v>
      </c>
      <c r="B133">
        <v>1</v>
      </c>
      <c r="C133" s="19">
        <v>43312</v>
      </c>
      <c r="D133" s="15">
        <v>0.92136574074074085</v>
      </c>
      <c r="E133">
        <v>2</v>
      </c>
      <c r="F133" s="20">
        <v>1009.3</v>
      </c>
      <c r="G133">
        <v>0.8</v>
      </c>
      <c r="H133">
        <v>0</v>
      </c>
      <c r="I133">
        <v>90</v>
      </c>
      <c r="J133">
        <v>0</v>
      </c>
      <c r="K133">
        <v>24</v>
      </c>
      <c r="L133" s="9">
        <v>0.82599999999999996</v>
      </c>
      <c r="M133">
        <v>5</v>
      </c>
      <c r="N133" s="9">
        <v>1</v>
      </c>
    </row>
    <row r="134" spans="1:14">
      <c r="A134" t="s">
        <v>208</v>
      </c>
      <c r="B134">
        <v>1</v>
      </c>
      <c r="C134" s="19">
        <v>43312</v>
      </c>
      <c r="D134" s="15">
        <v>0.92290509259259268</v>
      </c>
      <c r="E134">
        <v>2</v>
      </c>
      <c r="F134" s="20">
        <v>1009.3</v>
      </c>
      <c r="G134">
        <v>0.8</v>
      </c>
      <c r="H134">
        <v>0</v>
      </c>
      <c r="I134">
        <v>90</v>
      </c>
      <c r="J134">
        <v>0</v>
      </c>
      <c r="K134">
        <v>24</v>
      </c>
      <c r="L134" s="9">
        <v>0.82599999999999996</v>
      </c>
      <c r="M134">
        <v>21</v>
      </c>
      <c r="N134" s="9">
        <v>0.61904761904761907</v>
      </c>
    </row>
    <row r="135" spans="1:14">
      <c r="A135" t="s">
        <v>209</v>
      </c>
      <c r="B135">
        <v>5</v>
      </c>
      <c r="C135" s="19">
        <v>43332</v>
      </c>
      <c r="D135" s="15">
        <v>0.85356481481481483</v>
      </c>
      <c r="E135">
        <v>0</v>
      </c>
      <c r="F135" s="20">
        <v>1009.7</v>
      </c>
      <c r="G135">
        <v>2</v>
      </c>
      <c r="H135">
        <v>0</v>
      </c>
      <c r="I135">
        <v>60</v>
      </c>
      <c r="J135">
        <v>0.5</v>
      </c>
      <c r="K135">
        <v>22.9</v>
      </c>
      <c r="L135" s="9">
        <v>0.69599999999999995</v>
      </c>
      <c r="M135">
        <v>3</v>
      </c>
      <c r="N135" s="31">
        <v>0.33333333333333331</v>
      </c>
    </row>
    <row r="136" spans="1:14">
      <c r="A136" t="s">
        <v>210</v>
      </c>
      <c r="B136">
        <v>5</v>
      </c>
      <c r="C136" s="19">
        <v>43332</v>
      </c>
      <c r="D136" s="15">
        <v>0.85361111111111121</v>
      </c>
      <c r="E136">
        <v>2</v>
      </c>
      <c r="F136" s="20">
        <v>1009.7</v>
      </c>
      <c r="G136">
        <v>2</v>
      </c>
      <c r="H136">
        <v>0</v>
      </c>
      <c r="I136">
        <v>60</v>
      </c>
      <c r="J136">
        <v>0.5</v>
      </c>
      <c r="K136">
        <v>22.9</v>
      </c>
      <c r="L136" s="9">
        <v>0.69599999999999995</v>
      </c>
      <c r="M136">
        <v>2</v>
      </c>
      <c r="N136" s="30">
        <v>0.5</v>
      </c>
    </row>
    <row r="137" spans="1:14">
      <c r="A137" t="s">
        <v>211</v>
      </c>
      <c r="B137">
        <v>5</v>
      </c>
      <c r="C137" s="19">
        <v>43332</v>
      </c>
      <c r="D137" s="15">
        <v>0.85368055555555555</v>
      </c>
      <c r="E137">
        <v>2</v>
      </c>
      <c r="F137" s="20">
        <v>1009.7</v>
      </c>
      <c r="G137">
        <v>2</v>
      </c>
      <c r="H137">
        <v>0</v>
      </c>
      <c r="I137">
        <v>60</v>
      </c>
      <c r="J137">
        <v>0.5</v>
      </c>
      <c r="K137">
        <v>22.9</v>
      </c>
      <c r="L137" s="9">
        <v>0.69599999999999995</v>
      </c>
      <c r="M137">
        <v>46</v>
      </c>
      <c r="N137" s="9">
        <v>0.5</v>
      </c>
    </row>
    <row r="138" spans="1:14">
      <c r="A138" t="s">
        <v>212</v>
      </c>
      <c r="B138">
        <v>5</v>
      </c>
      <c r="C138" s="19">
        <v>43332</v>
      </c>
      <c r="D138" s="15">
        <v>0.85469907407407408</v>
      </c>
      <c r="E138">
        <v>2</v>
      </c>
      <c r="F138" s="20">
        <v>1009.7</v>
      </c>
      <c r="G138">
        <v>2</v>
      </c>
      <c r="H138">
        <v>0</v>
      </c>
      <c r="I138">
        <v>60</v>
      </c>
      <c r="J138">
        <v>0.5</v>
      </c>
      <c r="K138">
        <v>22.9</v>
      </c>
      <c r="L138" s="9">
        <v>0.69599999999999995</v>
      </c>
      <c r="M138">
        <v>4</v>
      </c>
      <c r="N138" s="9">
        <v>0.5</v>
      </c>
    </row>
    <row r="139" spans="1:14">
      <c r="A139" t="s">
        <v>213</v>
      </c>
      <c r="B139">
        <v>5</v>
      </c>
      <c r="C139" s="19">
        <v>43332</v>
      </c>
      <c r="D139" s="15">
        <v>0.85478009259259258</v>
      </c>
      <c r="E139">
        <v>2</v>
      </c>
      <c r="F139" s="20">
        <v>1009.7</v>
      </c>
      <c r="G139">
        <v>2</v>
      </c>
      <c r="H139">
        <v>0</v>
      </c>
      <c r="I139">
        <v>60</v>
      </c>
      <c r="J139">
        <v>0.5</v>
      </c>
      <c r="K139">
        <v>22.9</v>
      </c>
      <c r="L139" s="9">
        <v>0.69599999999999995</v>
      </c>
      <c r="M139">
        <v>15</v>
      </c>
      <c r="N139" s="9">
        <v>0.8</v>
      </c>
    </row>
    <row r="140" spans="1:14">
      <c r="A140" t="s">
        <v>214</v>
      </c>
      <c r="B140">
        <v>5</v>
      </c>
      <c r="C140" s="19">
        <v>43332</v>
      </c>
      <c r="D140" s="15">
        <v>0.85538194444444438</v>
      </c>
      <c r="E140">
        <v>2</v>
      </c>
      <c r="F140" s="20">
        <v>1009.7</v>
      </c>
      <c r="G140">
        <v>2</v>
      </c>
      <c r="H140">
        <v>0</v>
      </c>
      <c r="I140">
        <v>60</v>
      </c>
      <c r="J140">
        <v>0.5</v>
      </c>
      <c r="K140">
        <v>22.9</v>
      </c>
      <c r="L140" s="9">
        <v>0.69599999999999995</v>
      </c>
      <c r="M140">
        <v>7</v>
      </c>
      <c r="N140" s="9">
        <v>0.7142857142857143</v>
      </c>
    </row>
    <row r="141" spans="1:14">
      <c r="A141" t="s">
        <v>215</v>
      </c>
      <c r="B141">
        <v>5</v>
      </c>
      <c r="C141" s="19">
        <v>43332</v>
      </c>
      <c r="D141" s="15">
        <v>0.85547453703703702</v>
      </c>
      <c r="E141">
        <v>2</v>
      </c>
      <c r="F141" s="20">
        <v>1009.7</v>
      </c>
      <c r="G141">
        <v>2</v>
      </c>
      <c r="H141">
        <v>0</v>
      </c>
      <c r="I141">
        <v>60</v>
      </c>
      <c r="J141">
        <v>0.5</v>
      </c>
      <c r="K141">
        <v>22.9</v>
      </c>
      <c r="L141" s="9">
        <v>0.69599999999999995</v>
      </c>
      <c r="M141">
        <v>4</v>
      </c>
      <c r="N141" s="9">
        <v>0.75</v>
      </c>
    </row>
    <row r="142" spans="1:14">
      <c r="A142" t="s">
        <v>216</v>
      </c>
      <c r="B142">
        <v>5</v>
      </c>
      <c r="C142" s="19">
        <v>43332</v>
      </c>
      <c r="D142" s="15">
        <v>0.86179398148148145</v>
      </c>
      <c r="E142">
        <v>3</v>
      </c>
      <c r="F142" s="20">
        <v>1009.7</v>
      </c>
      <c r="G142">
        <v>2</v>
      </c>
      <c r="H142">
        <v>0</v>
      </c>
      <c r="I142">
        <v>60</v>
      </c>
      <c r="J142">
        <v>0.5</v>
      </c>
      <c r="K142">
        <v>22.9</v>
      </c>
      <c r="L142" s="9">
        <v>0.69599999999999995</v>
      </c>
      <c r="M142">
        <v>27</v>
      </c>
      <c r="N142" s="9">
        <v>0.62962962962962965</v>
      </c>
    </row>
    <row r="143" spans="1:14">
      <c r="A143" t="s">
        <v>217</v>
      </c>
      <c r="B143">
        <v>5</v>
      </c>
      <c r="C143" s="19">
        <v>43332</v>
      </c>
      <c r="D143" s="15">
        <v>0.89226851851851852</v>
      </c>
      <c r="E143">
        <v>5</v>
      </c>
      <c r="F143" s="20">
        <v>1009.7</v>
      </c>
      <c r="G143">
        <v>2</v>
      </c>
      <c r="H143">
        <v>0</v>
      </c>
      <c r="I143">
        <v>60</v>
      </c>
      <c r="J143">
        <v>0</v>
      </c>
      <c r="K143">
        <v>21.4</v>
      </c>
      <c r="L143" s="9">
        <v>0.7609999999999999</v>
      </c>
      <c r="M143">
        <v>8</v>
      </c>
      <c r="N143" s="30">
        <v>0.375</v>
      </c>
    </row>
    <row r="144" spans="1:14">
      <c r="A144" t="s">
        <v>218</v>
      </c>
      <c r="B144">
        <v>5</v>
      </c>
      <c r="C144" s="19">
        <v>43332</v>
      </c>
      <c r="D144" s="15">
        <v>0.89820601851851845</v>
      </c>
      <c r="E144">
        <v>2</v>
      </c>
      <c r="F144" s="20">
        <v>1009.7</v>
      </c>
      <c r="G144">
        <v>2</v>
      </c>
      <c r="H144">
        <v>0</v>
      </c>
      <c r="I144">
        <v>60</v>
      </c>
      <c r="J144">
        <v>0</v>
      </c>
      <c r="K144">
        <v>21.4</v>
      </c>
      <c r="L144" s="9">
        <v>0.7609999999999999</v>
      </c>
      <c r="M144">
        <v>37</v>
      </c>
      <c r="N144" s="30">
        <v>0.43243243243243246</v>
      </c>
    </row>
    <row r="145" spans="1:14">
      <c r="A145" t="s">
        <v>219</v>
      </c>
      <c r="B145">
        <v>5</v>
      </c>
      <c r="C145" s="19">
        <v>43332</v>
      </c>
      <c r="D145" s="15">
        <v>0.90695601851851848</v>
      </c>
      <c r="E145">
        <v>5</v>
      </c>
      <c r="F145" s="20">
        <v>1009.7</v>
      </c>
      <c r="G145">
        <v>2</v>
      </c>
      <c r="H145">
        <v>0</v>
      </c>
      <c r="I145">
        <v>60</v>
      </c>
      <c r="J145">
        <v>0</v>
      </c>
      <c r="K145">
        <v>21.4</v>
      </c>
      <c r="L145" s="9">
        <v>0.7609999999999999</v>
      </c>
      <c r="M145">
        <v>16</v>
      </c>
      <c r="N145" s="30">
        <v>0.3125</v>
      </c>
    </row>
    <row r="146" spans="1:14">
      <c r="A146" t="s">
        <v>253</v>
      </c>
      <c r="B146">
        <v>6</v>
      </c>
      <c r="C146" s="19">
        <v>43333</v>
      </c>
      <c r="D146" s="15">
        <v>0.88005787037037031</v>
      </c>
      <c r="E146">
        <v>3</v>
      </c>
      <c r="F146" s="20">
        <v>1001.1</v>
      </c>
      <c r="G146">
        <v>12</v>
      </c>
      <c r="H146">
        <v>1</v>
      </c>
      <c r="I146">
        <v>130</v>
      </c>
      <c r="J146">
        <v>2.6</v>
      </c>
      <c r="K146">
        <v>24.8</v>
      </c>
      <c r="L146" s="9">
        <v>0.76650000000000007</v>
      </c>
      <c r="M146">
        <v>12</v>
      </c>
      <c r="N146" s="30">
        <v>0.16666666666666666</v>
      </c>
    </row>
    <row r="147" spans="1:14">
      <c r="A147" t="s">
        <v>264</v>
      </c>
      <c r="B147">
        <v>3</v>
      </c>
      <c r="C147" s="19">
        <v>43335</v>
      </c>
      <c r="D147" s="21">
        <v>0.82138888888888895</v>
      </c>
      <c r="E147">
        <v>0</v>
      </c>
      <c r="F147" s="20">
        <v>1008.8</v>
      </c>
      <c r="G147">
        <v>1.5</v>
      </c>
      <c r="H147">
        <v>0</v>
      </c>
      <c r="I147">
        <v>270</v>
      </c>
      <c r="J147">
        <v>0</v>
      </c>
      <c r="K147">
        <v>22.6</v>
      </c>
      <c r="L147" s="9">
        <v>0.63100000000000001</v>
      </c>
      <c r="M147">
        <v>3</v>
      </c>
      <c r="N147" s="24"/>
    </row>
    <row r="148" spans="1:14">
      <c r="A148" t="s">
        <v>220</v>
      </c>
      <c r="B148">
        <v>3</v>
      </c>
      <c r="C148" s="19">
        <v>43335</v>
      </c>
      <c r="D148" s="15">
        <v>0.82877314814814806</v>
      </c>
      <c r="E148">
        <v>0</v>
      </c>
      <c r="F148" s="20">
        <v>1008.8</v>
      </c>
      <c r="G148">
        <v>1.5</v>
      </c>
      <c r="H148">
        <v>0</v>
      </c>
      <c r="I148">
        <v>270</v>
      </c>
      <c r="J148">
        <v>0</v>
      </c>
      <c r="K148">
        <v>22.6</v>
      </c>
      <c r="L148" s="9">
        <v>0.63100000000000001</v>
      </c>
      <c r="M148">
        <v>3</v>
      </c>
      <c r="N148" s="31">
        <v>0.66666666666666663</v>
      </c>
    </row>
    <row r="149" spans="1:14">
      <c r="A149" t="s">
        <v>221</v>
      </c>
      <c r="B149">
        <v>3</v>
      </c>
      <c r="C149" s="19">
        <v>43335</v>
      </c>
      <c r="D149" s="21">
        <v>0.82885416666666656</v>
      </c>
      <c r="E149">
        <v>0</v>
      </c>
      <c r="F149" s="20">
        <v>1008.8</v>
      </c>
      <c r="G149">
        <v>1.5</v>
      </c>
      <c r="H149">
        <v>0</v>
      </c>
      <c r="I149">
        <v>270</v>
      </c>
      <c r="J149">
        <v>0</v>
      </c>
      <c r="K149">
        <v>22.6</v>
      </c>
      <c r="L149" s="9">
        <v>0.63100000000000001</v>
      </c>
      <c r="M149">
        <v>4</v>
      </c>
      <c r="N149" s="31">
        <v>0.75</v>
      </c>
    </row>
    <row r="150" spans="1:14">
      <c r="A150" t="s">
        <v>254</v>
      </c>
      <c r="B150">
        <v>3</v>
      </c>
      <c r="C150" s="19">
        <v>43335</v>
      </c>
      <c r="D150" s="21">
        <v>0.83268518518518519</v>
      </c>
      <c r="E150">
        <v>0</v>
      </c>
      <c r="F150" s="20">
        <v>1008.8</v>
      </c>
      <c r="G150">
        <v>1.5</v>
      </c>
      <c r="H150">
        <v>0</v>
      </c>
      <c r="I150">
        <v>270</v>
      </c>
      <c r="J150">
        <v>0</v>
      </c>
      <c r="K150">
        <v>22.6</v>
      </c>
      <c r="L150" s="9">
        <v>0.63100000000000001</v>
      </c>
      <c r="M150">
        <v>8</v>
      </c>
      <c r="N150" s="31">
        <v>0</v>
      </c>
    </row>
    <row r="151" spans="1:14">
      <c r="A151" t="s">
        <v>255</v>
      </c>
      <c r="B151">
        <v>3</v>
      </c>
      <c r="C151" s="19">
        <v>43335</v>
      </c>
      <c r="D151" s="21">
        <v>0.83302083333333332</v>
      </c>
      <c r="E151">
        <v>4</v>
      </c>
      <c r="F151" s="20">
        <v>1008.8</v>
      </c>
      <c r="G151">
        <v>1.5</v>
      </c>
      <c r="H151">
        <v>0</v>
      </c>
      <c r="I151">
        <v>270</v>
      </c>
      <c r="J151">
        <v>0</v>
      </c>
      <c r="K151">
        <v>22.6</v>
      </c>
      <c r="L151" s="9">
        <v>0.63100000000000001</v>
      </c>
      <c r="M151">
        <v>38</v>
      </c>
      <c r="N151" s="30">
        <v>7.8947368421052627E-2</v>
      </c>
    </row>
    <row r="152" spans="1:14">
      <c r="A152" t="s">
        <v>256</v>
      </c>
      <c r="B152">
        <v>3</v>
      </c>
      <c r="C152" s="19">
        <v>43335</v>
      </c>
      <c r="D152" s="21">
        <v>0.84104166666666658</v>
      </c>
      <c r="E152">
        <v>3</v>
      </c>
      <c r="F152" s="20">
        <v>1008.8</v>
      </c>
      <c r="G152">
        <v>1.5</v>
      </c>
      <c r="H152">
        <v>0</v>
      </c>
      <c r="I152">
        <v>270</v>
      </c>
      <c r="J152">
        <v>0</v>
      </c>
      <c r="K152">
        <v>22.6</v>
      </c>
      <c r="L152" s="9">
        <v>0.63100000000000001</v>
      </c>
      <c r="M152">
        <v>23</v>
      </c>
      <c r="N152" s="30">
        <v>0.60869565217391308</v>
      </c>
    </row>
    <row r="153" spans="1:14">
      <c r="A153" t="s">
        <v>222</v>
      </c>
      <c r="B153">
        <v>3</v>
      </c>
      <c r="C153" s="19">
        <v>43335</v>
      </c>
      <c r="D153" s="21">
        <v>0.84460648148148154</v>
      </c>
      <c r="E153">
        <v>0</v>
      </c>
      <c r="F153" s="20">
        <v>1008.8</v>
      </c>
      <c r="G153">
        <v>1.5</v>
      </c>
      <c r="H153">
        <v>0</v>
      </c>
      <c r="I153">
        <v>270</v>
      </c>
      <c r="J153">
        <v>0</v>
      </c>
      <c r="K153">
        <v>22.6</v>
      </c>
      <c r="L153" s="9">
        <v>0.63100000000000001</v>
      </c>
      <c r="M153">
        <v>2</v>
      </c>
      <c r="N153" s="32">
        <v>0.5</v>
      </c>
    </row>
    <row r="154" spans="1:14">
      <c r="A154" t="s">
        <v>223</v>
      </c>
      <c r="B154">
        <v>3</v>
      </c>
      <c r="C154" s="19">
        <v>43335</v>
      </c>
      <c r="D154" s="21">
        <v>0.85017361111111101</v>
      </c>
      <c r="E154">
        <v>5</v>
      </c>
      <c r="F154" s="20">
        <v>1008.8</v>
      </c>
      <c r="G154">
        <v>1.5</v>
      </c>
      <c r="H154">
        <v>0</v>
      </c>
      <c r="I154">
        <v>270</v>
      </c>
      <c r="J154">
        <v>0</v>
      </c>
      <c r="K154">
        <v>22.6</v>
      </c>
      <c r="L154" s="9">
        <v>0.63100000000000001</v>
      </c>
      <c r="M154">
        <v>6</v>
      </c>
      <c r="N154" s="9">
        <v>0</v>
      </c>
    </row>
    <row r="155" spans="1:14">
      <c r="A155" t="s">
        <v>224</v>
      </c>
      <c r="B155">
        <v>3</v>
      </c>
      <c r="C155" s="19">
        <v>43335</v>
      </c>
      <c r="D155" s="21">
        <v>0.85763888888888884</v>
      </c>
      <c r="E155">
        <v>6</v>
      </c>
      <c r="F155" s="20">
        <v>1008.8</v>
      </c>
      <c r="G155">
        <v>1.5</v>
      </c>
      <c r="H155">
        <v>0</v>
      </c>
      <c r="I155">
        <v>270</v>
      </c>
      <c r="J155">
        <v>0</v>
      </c>
      <c r="K155">
        <v>22.6</v>
      </c>
      <c r="L155" s="9">
        <v>0.63100000000000001</v>
      </c>
      <c r="M155">
        <v>6</v>
      </c>
      <c r="N155" s="9">
        <v>0.33333333333333331</v>
      </c>
    </row>
    <row r="156" spans="1:14">
      <c r="A156" t="s">
        <v>265</v>
      </c>
      <c r="B156">
        <v>3</v>
      </c>
      <c r="C156" s="19">
        <v>43335</v>
      </c>
      <c r="D156" s="21">
        <v>0.86717592592592585</v>
      </c>
      <c r="E156">
        <v>5</v>
      </c>
      <c r="F156" s="20">
        <v>1008.8</v>
      </c>
      <c r="G156">
        <v>1.5</v>
      </c>
      <c r="H156">
        <v>0</v>
      </c>
      <c r="I156">
        <v>270</v>
      </c>
      <c r="J156">
        <v>0</v>
      </c>
      <c r="K156">
        <v>15.1</v>
      </c>
      <c r="L156" s="9">
        <v>0.75</v>
      </c>
      <c r="M156">
        <v>18</v>
      </c>
      <c r="N156" s="9">
        <v>5.5555555555555552E-2</v>
      </c>
    </row>
    <row r="157" spans="1:14">
      <c r="A157" t="s">
        <v>225</v>
      </c>
      <c r="B157">
        <v>3</v>
      </c>
      <c r="C157" s="19">
        <v>43335</v>
      </c>
      <c r="D157" s="21">
        <v>0.86725694444444434</v>
      </c>
      <c r="E157">
        <v>2</v>
      </c>
      <c r="F157" s="20">
        <v>1008.8</v>
      </c>
      <c r="G157">
        <v>1.5</v>
      </c>
      <c r="H157">
        <v>0</v>
      </c>
      <c r="I157">
        <v>270</v>
      </c>
      <c r="J157">
        <v>0</v>
      </c>
      <c r="K157">
        <v>15.1</v>
      </c>
      <c r="L157" s="9">
        <v>0.75</v>
      </c>
      <c r="M157">
        <v>18</v>
      </c>
      <c r="N157" s="9">
        <v>0.5</v>
      </c>
    </row>
    <row r="158" spans="1:14">
      <c r="A158" t="s">
        <v>226</v>
      </c>
      <c r="B158">
        <v>3</v>
      </c>
      <c r="C158" s="19">
        <v>43335</v>
      </c>
      <c r="D158" s="21">
        <v>0.86928240740740748</v>
      </c>
      <c r="E158">
        <v>0</v>
      </c>
      <c r="F158" s="20">
        <v>1008.8</v>
      </c>
      <c r="G158">
        <v>1.5</v>
      </c>
      <c r="H158">
        <v>0</v>
      </c>
      <c r="I158">
        <v>270</v>
      </c>
      <c r="J158">
        <v>0</v>
      </c>
      <c r="K158">
        <v>15.1</v>
      </c>
      <c r="L158" s="9">
        <v>0.75</v>
      </c>
      <c r="M158">
        <v>2</v>
      </c>
      <c r="N158" s="29">
        <v>1</v>
      </c>
    </row>
    <row r="159" spans="1:14">
      <c r="A159" t="s">
        <v>227</v>
      </c>
      <c r="B159">
        <v>3</v>
      </c>
      <c r="C159" s="19">
        <v>43335</v>
      </c>
      <c r="D159" s="21">
        <v>0.87240740740740741</v>
      </c>
      <c r="E159">
        <v>5</v>
      </c>
      <c r="F159" s="20">
        <v>1008.8</v>
      </c>
      <c r="G159">
        <v>1.5</v>
      </c>
      <c r="H159">
        <v>0</v>
      </c>
      <c r="I159">
        <v>270</v>
      </c>
      <c r="J159">
        <v>0</v>
      </c>
      <c r="K159">
        <v>15.1</v>
      </c>
      <c r="L159" s="9">
        <v>0.75</v>
      </c>
      <c r="M159">
        <v>16</v>
      </c>
      <c r="N159" s="9">
        <v>6.25E-2</v>
      </c>
    </row>
    <row r="160" spans="1:14">
      <c r="A160" t="s">
        <v>228</v>
      </c>
      <c r="B160">
        <v>3</v>
      </c>
      <c r="C160" s="19">
        <v>43335</v>
      </c>
      <c r="D160" s="21">
        <v>0.87349537037037039</v>
      </c>
      <c r="E160">
        <v>2</v>
      </c>
      <c r="F160" s="20">
        <v>1008.8</v>
      </c>
      <c r="G160">
        <v>1.5</v>
      </c>
      <c r="H160">
        <v>0</v>
      </c>
      <c r="I160">
        <v>270</v>
      </c>
      <c r="J160">
        <v>0</v>
      </c>
      <c r="K160">
        <v>15.1</v>
      </c>
      <c r="L160" s="9">
        <v>0.75</v>
      </c>
      <c r="M160">
        <v>10</v>
      </c>
      <c r="N160" s="30">
        <v>0.4</v>
      </c>
    </row>
    <row r="161" spans="1:14">
      <c r="A161" t="s">
        <v>229</v>
      </c>
      <c r="B161">
        <v>3</v>
      </c>
      <c r="C161" s="19">
        <v>43335</v>
      </c>
      <c r="D161" s="21">
        <v>0.87428240740740737</v>
      </c>
      <c r="E161">
        <v>4</v>
      </c>
      <c r="F161" s="20">
        <v>1008.8</v>
      </c>
      <c r="G161">
        <v>1.5</v>
      </c>
      <c r="H161">
        <v>0</v>
      </c>
      <c r="I161">
        <v>270</v>
      </c>
      <c r="J161">
        <v>0</v>
      </c>
      <c r="K161">
        <v>15.1</v>
      </c>
      <c r="L161" s="9">
        <v>0.75</v>
      </c>
      <c r="M161">
        <v>10</v>
      </c>
      <c r="N161" s="9">
        <v>0.3</v>
      </c>
    </row>
    <row r="162" spans="1:14">
      <c r="A162" t="s">
        <v>230</v>
      </c>
      <c r="B162">
        <v>3</v>
      </c>
      <c r="C162" s="19">
        <v>43335</v>
      </c>
      <c r="D162" s="21">
        <v>0.87519675925925933</v>
      </c>
      <c r="E162">
        <v>7</v>
      </c>
      <c r="F162" s="20">
        <v>1008.8</v>
      </c>
      <c r="G162">
        <v>1.5</v>
      </c>
      <c r="H162">
        <v>0</v>
      </c>
      <c r="I162">
        <v>270</v>
      </c>
      <c r="J162">
        <v>0</v>
      </c>
      <c r="K162">
        <v>15.1</v>
      </c>
      <c r="L162" s="9">
        <v>0.75</v>
      </c>
      <c r="M162">
        <v>13</v>
      </c>
      <c r="N162" s="9">
        <v>7.6923076923076927E-2</v>
      </c>
    </row>
    <row r="163" spans="1:14">
      <c r="A163" t="s">
        <v>231</v>
      </c>
      <c r="B163">
        <v>3</v>
      </c>
      <c r="C163" s="19">
        <v>43335</v>
      </c>
      <c r="D163" s="21">
        <v>0.87770833333333342</v>
      </c>
      <c r="E163">
        <v>4</v>
      </c>
      <c r="F163" s="20">
        <v>1008.8</v>
      </c>
      <c r="G163">
        <v>1.5</v>
      </c>
      <c r="H163">
        <v>0</v>
      </c>
      <c r="I163">
        <v>270</v>
      </c>
      <c r="J163">
        <v>0</v>
      </c>
      <c r="K163">
        <v>15.1</v>
      </c>
      <c r="L163" s="9">
        <v>0.75</v>
      </c>
      <c r="M163">
        <v>9</v>
      </c>
      <c r="N163" s="9">
        <v>0.77777777777777779</v>
      </c>
    </row>
    <row r="164" spans="1:14">
      <c r="A164" t="s">
        <v>232</v>
      </c>
      <c r="B164">
        <v>3</v>
      </c>
      <c r="C164" s="19">
        <v>43335</v>
      </c>
      <c r="D164" s="21">
        <v>0.88354166666666656</v>
      </c>
      <c r="E164">
        <v>5</v>
      </c>
      <c r="F164" s="20">
        <v>1008.8</v>
      </c>
      <c r="G164">
        <v>1.5</v>
      </c>
      <c r="H164">
        <v>0</v>
      </c>
      <c r="I164">
        <v>270</v>
      </c>
      <c r="J164">
        <v>0</v>
      </c>
      <c r="K164">
        <v>15.1</v>
      </c>
      <c r="L164" s="9">
        <v>0.75</v>
      </c>
      <c r="M164">
        <v>11</v>
      </c>
      <c r="N164" s="9">
        <v>0.27272727272727271</v>
      </c>
    </row>
    <row r="165" spans="1:14">
      <c r="A165" t="s">
        <v>233</v>
      </c>
      <c r="B165">
        <v>4</v>
      </c>
      <c r="C165" s="19">
        <v>43336</v>
      </c>
      <c r="D165" s="21">
        <v>0.8326041666666667</v>
      </c>
      <c r="E165">
        <v>6</v>
      </c>
      <c r="F165" s="20">
        <v>2004.4</v>
      </c>
      <c r="G165">
        <v>0</v>
      </c>
      <c r="H165">
        <v>0</v>
      </c>
      <c r="I165">
        <v>0</v>
      </c>
      <c r="J165">
        <v>0</v>
      </c>
      <c r="K165">
        <v>23.5</v>
      </c>
      <c r="L165" s="9">
        <v>0.63600000000000001</v>
      </c>
      <c r="M165">
        <v>3</v>
      </c>
      <c r="N165" s="30">
        <v>0</v>
      </c>
    </row>
    <row r="166" spans="1:14">
      <c r="A166" t="s">
        <v>234</v>
      </c>
      <c r="B166">
        <v>4</v>
      </c>
      <c r="C166" s="19">
        <v>43336</v>
      </c>
      <c r="D166" s="21">
        <v>0.83453703703703708</v>
      </c>
      <c r="E166">
        <v>3</v>
      </c>
      <c r="F166" s="20">
        <v>2004.4</v>
      </c>
      <c r="G166">
        <v>0</v>
      </c>
      <c r="H166">
        <v>0</v>
      </c>
      <c r="I166">
        <v>0</v>
      </c>
      <c r="J166">
        <v>0</v>
      </c>
      <c r="K166">
        <v>23.5</v>
      </c>
      <c r="L166" s="9">
        <v>0.63600000000000001</v>
      </c>
      <c r="M166">
        <v>34</v>
      </c>
      <c r="N166" s="9">
        <v>0.441176470588235</v>
      </c>
    </row>
    <row r="167" spans="1:14">
      <c r="A167" t="s">
        <v>235</v>
      </c>
      <c r="B167">
        <v>4</v>
      </c>
      <c r="C167" s="19">
        <v>43336</v>
      </c>
      <c r="D167" s="21">
        <v>0.83475694444444448</v>
      </c>
      <c r="E167">
        <v>2</v>
      </c>
      <c r="F167" s="20">
        <v>2004.4</v>
      </c>
      <c r="G167">
        <v>0</v>
      </c>
      <c r="H167">
        <v>0</v>
      </c>
      <c r="I167">
        <v>0</v>
      </c>
      <c r="J167">
        <v>0</v>
      </c>
      <c r="K167">
        <v>23.5</v>
      </c>
      <c r="L167" s="9">
        <v>0.63600000000000001</v>
      </c>
      <c r="M167">
        <v>4</v>
      </c>
      <c r="N167" s="9">
        <v>0.75</v>
      </c>
    </row>
    <row r="168" spans="1:14">
      <c r="A168" t="s">
        <v>236</v>
      </c>
      <c r="B168">
        <v>4</v>
      </c>
      <c r="C168" s="19">
        <v>43336</v>
      </c>
      <c r="D168" s="21">
        <v>0.84439814814814806</v>
      </c>
      <c r="E168">
        <v>4</v>
      </c>
      <c r="F168" s="20">
        <v>2004.4</v>
      </c>
      <c r="G168">
        <v>0</v>
      </c>
      <c r="H168">
        <v>0</v>
      </c>
      <c r="I168">
        <v>0</v>
      </c>
      <c r="J168">
        <v>0</v>
      </c>
      <c r="K168">
        <v>23.5</v>
      </c>
      <c r="L168" s="9">
        <v>0.63600000000000001</v>
      </c>
      <c r="M168">
        <v>4</v>
      </c>
      <c r="N168" s="9">
        <v>0.25</v>
      </c>
    </row>
    <row r="169" spans="1:14">
      <c r="A169" t="s">
        <v>237</v>
      </c>
      <c r="B169">
        <v>4</v>
      </c>
      <c r="C169" s="19">
        <v>43336</v>
      </c>
      <c r="D169" s="21">
        <v>0.85135416666666675</v>
      </c>
      <c r="E169">
        <v>1</v>
      </c>
      <c r="F169" s="20">
        <v>2004.4</v>
      </c>
      <c r="G169">
        <v>0</v>
      </c>
      <c r="H169">
        <v>0</v>
      </c>
      <c r="I169">
        <v>0</v>
      </c>
      <c r="J169">
        <v>0</v>
      </c>
      <c r="K169">
        <v>23.5</v>
      </c>
      <c r="L169" s="9">
        <v>0.63600000000000001</v>
      </c>
      <c r="M169">
        <v>11</v>
      </c>
      <c r="N169" s="9">
        <v>9.0909090909090912E-2</v>
      </c>
    </row>
    <row r="170" spans="1:14">
      <c r="A170" t="s">
        <v>238</v>
      </c>
      <c r="B170">
        <v>4</v>
      </c>
      <c r="C170" s="19">
        <v>43336</v>
      </c>
      <c r="D170" s="21">
        <v>0.85471064814814823</v>
      </c>
      <c r="E170">
        <v>3</v>
      </c>
      <c r="F170" s="20">
        <v>2004.4</v>
      </c>
      <c r="G170">
        <v>0</v>
      </c>
      <c r="H170">
        <v>0</v>
      </c>
      <c r="I170">
        <v>0</v>
      </c>
      <c r="J170">
        <v>0</v>
      </c>
      <c r="K170">
        <v>23.5</v>
      </c>
      <c r="L170" s="9">
        <v>0.63600000000000001</v>
      </c>
      <c r="M170">
        <v>19</v>
      </c>
      <c r="N170" s="30">
        <v>0.21052631578947367</v>
      </c>
    </row>
    <row r="171" spans="1:14">
      <c r="A171" t="s">
        <v>239</v>
      </c>
      <c r="B171">
        <v>4</v>
      </c>
      <c r="C171" s="19">
        <v>43336</v>
      </c>
      <c r="D171" s="21">
        <v>0.86755787037037047</v>
      </c>
      <c r="E171">
        <v>3</v>
      </c>
      <c r="F171" s="20">
        <v>2004.4</v>
      </c>
      <c r="G171">
        <v>0</v>
      </c>
      <c r="H171">
        <v>0</v>
      </c>
      <c r="I171">
        <v>0</v>
      </c>
      <c r="J171">
        <v>0</v>
      </c>
      <c r="K171">
        <v>17.2</v>
      </c>
      <c r="L171" s="9">
        <v>0.72799999999999998</v>
      </c>
      <c r="M171">
        <v>20</v>
      </c>
      <c r="N171" s="9">
        <v>0.5</v>
      </c>
    </row>
    <row r="172" spans="1:14">
      <c r="A172" t="s">
        <v>240</v>
      </c>
      <c r="B172">
        <v>4</v>
      </c>
      <c r="C172" s="19">
        <v>43336</v>
      </c>
      <c r="D172" s="21">
        <v>0.8922337962962964</v>
      </c>
      <c r="E172">
        <v>4</v>
      </c>
      <c r="F172" s="20">
        <v>2004.4</v>
      </c>
      <c r="G172">
        <v>0</v>
      </c>
      <c r="H172">
        <v>0</v>
      </c>
      <c r="I172">
        <v>0</v>
      </c>
      <c r="J172">
        <v>0</v>
      </c>
      <c r="K172">
        <v>17.2</v>
      </c>
      <c r="L172" s="9">
        <v>0.72799999999999998</v>
      </c>
      <c r="M172">
        <v>37</v>
      </c>
      <c r="N172" s="9">
        <v>0.54054054054054057</v>
      </c>
    </row>
    <row r="173" spans="1:14">
      <c r="A173" t="s">
        <v>241</v>
      </c>
      <c r="B173">
        <v>4</v>
      </c>
      <c r="C173" s="19">
        <v>43336</v>
      </c>
      <c r="D173" s="21">
        <v>0.89376157407407408</v>
      </c>
      <c r="E173">
        <v>6</v>
      </c>
      <c r="F173" s="20">
        <v>2004.4</v>
      </c>
      <c r="G173">
        <v>0</v>
      </c>
      <c r="H173">
        <v>0</v>
      </c>
      <c r="I173">
        <v>0</v>
      </c>
      <c r="J173">
        <v>0</v>
      </c>
      <c r="K173">
        <v>17.2</v>
      </c>
      <c r="L173" s="9">
        <v>0.72799999999999998</v>
      </c>
      <c r="M173">
        <v>13</v>
      </c>
      <c r="N173" s="30">
        <v>0.15384615384615385</v>
      </c>
    </row>
    <row r="174" spans="1:14">
      <c r="A174" t="s">
        <v>242</v>
      </c>
      <c r="B174">
        <v>1</v>
      </c>
      <c r="C174" s="19">
        <v>43340</v>
      </c>
      <c r="D174" s="21">
        <v>0.86071759259259262</v>
      </c>
      <c r="E174">
        <v>1</v>
      </c>
      <c r="F174" s="20">
        <v>1007.3</v>
      </c>
      <c r="G174">
        <v>3</v>
      </c>
      <c r="H174">
        <v>0</v>
      </c>
      <c r="I174">
        <v>210</v>
      </c>
      <c r="J174">
        <v>0</v>
      </c>
      <c r="K174">
        <v>26.1</v>
      </c>
      <c r="L174" s="9">
        <v>0.79900000000000004</v>
      </c>
      <c r="M174">
        <v>8</v>
      </c>
      <c r="N174" s="30">
        <v>0.375</v>
      </c>
    </row>
    <row r="175" spans="1:14">
      <c r="A175" t="s">
        <v>243</v>
      </c>
      <c r="B175">
        <v>1</v>
      </c>
      <c r="C175" s="19">
        <v>43340</v>
      </c>
      <c r="D175" s="21">
        <v>0.86290509259259263</v>
      </c>
      <c r="E175">
        <v>3</v>
      </c>
      <c r="F175" s="20">
        <v>1007.3</v>
      </c>
      <c r="G175">
        <v>3</v>
      </c>
      <c r="H175">
        <v>0</v>
      </c>
      <c r="I175">
        <v>210</v>
      </c>
      <c r="J175">
        <v>0</v>
      </c>
      <c r="K175">
        <v>26.1</v>
      </c>
      <c r="L175" s="9">
        <v>0.79900000000000004</v>
      </c>
      <c r="M175">
        <v>10</v>
      </c>
      <c r="N175" s="9">
        <v>0.7</v>
      </c>
    </row>
    <row r="176" spans="1:14">
      <c r="A176" t="s">
        <v>244</v>
      </c>
      <c r="B176">
        <v>1</v>
      </c>
      <c r="C176" s="19">
        <v>43340</v>
      </c>
      <c r="D176" s="21">
        <v>0.86295138888888889</v>
      </c>
      <c r="E176">
        <v>3</v>
      </c>
      <c r="F176" s="20">
        <v>1007.3</v>
      </c>
      <c r="G176">
        <v>3</v>
      </c>
      <c r="H176">
        <v>0</v>
      </c>
      <c r="I176">
        <v>210</v>
      </c>
      <c r="J176">
        <v>0</v>
      </c>
      <c r="K176">
        <v>26.1</v>
      </c>
      <c r="L176" s="9">
        <v>0.79900000000000004</v>
      </c>
      <c r="M176">
        <v>18</v>
      </c>
      <c r="N176" s="9">
        <v>0.66666666666666663</v>
      </c>
    </row>
    <row r="177" spans="1:14">
      <c r="A177" t="s">
        <v>269</v>
      </c>
      <c r="B177">
        <v>1</v>
      </c>
      <c r="C177" s="19">
        <v>43340</v>
      </c>
      <c r="D177" s="21">
        <v>0.8719675925925926</v>
      </c>
      <c r="E177">
        <v>0</v>
      </c>
      <c r="F177" s="20">
        <v>1007.3</v>
      </c>
      <c r="G177">
        <v>3</v>
      </c>
      <c r="H177">
        <v>0</v>
      </c>
      <c r="I177">
        <v>210</v>
      </c>
      <c r="J177">
        <v>0</v>
      </c>
      <c r="K177">
        <v>26.1</v>
      </c>
      <c r="L177" s="9">
        <v>0.79900000000000004</v>
      </c>
      <c r="M177">
        <v>4</v>
      </c>
      <c r="N177" s="31">
        <v>0</v>
      </c>
    </row>
    <row r="178" spans="1:14">
      <c r="A178" t="s">
        <v>245</v>
      </c>
      <c r="B178">
        <v>1</v>
      </c>
      <c r="C178" s="19">
        <v>43340</v>
      </c>
      <c r="D178" s="21">
        <v>0.88346064814814806</v>
      </c>
      <c r="E178">
        <v>3</v>
      </c>
      <c r="F178" s="20">
        <v>1007.3</v>
      </c>
      <c r="G178">
        <v>3</v>
      </c>
      <c r="H178">
        <v>0</v>
      </c>
      <c r="I178">
        <v>210</v>
      </c>
      <c r="J178">
        <v>0</v>
      </c>
      <c r="K178">
        <v>26.1</v>
      </c>
      <c r="L178" s="9">
        <v>0.79900000000000004</v>
      </c>
      <c r="M178">
        <v>29</v>
      </c>
      <c r="N178" s="30">
        <v>0.41379310344827586</v>
      </c>
    </row>
    <row r="179" spans="1:14">
      <c r="A179" t="s">
        <v>246</v>
      </c>
      <c r="B179">
        <v>2</v>
      </c>
      <c r="C179" s="19">
        <v>43341</v>
      </c>
      <c r="D179" s="21">
        <v>0.8146064814814814</v>
      </c>
      <c r="E179">
        <v>0</v>
      </c>
      <c r="F179" s="20">
        <v>1005</v>
      </c>
      <c r="G179">
        <v>4</v>
      </c>
      <c r="H179">
        <v>0</v>
      </c>
      <c r="I179">
        <v>200</v>
      </c>
      <c r="J179">
        <v>2</v>
      </c>
      <c r="K179">
        <v>26.2</v>
      </c>
      <c r="L179" s="9">
        <v>0.81499999999999995</v>
      </c>
      <c r="M179">
        <v>2</v>
      </c>
      <c r="N179" s="31">
        <v>0.5</v>
      </c>
    </row>
    <row r="180" spans="1:14">
      <c r="A180" t="s">
        <v>270</v>
      </c>
      <c r="B180">
        <v>2</v>
      </c>
      <c r="C180" s="19">
        <v>43341</v>
      </c>
      <c r="D180" s="21">
        <v>0.81879629629629624</v>
      </c>
      <c r="E180">
        <v>0</v>
      </c>
      <c r="F180" s="20">
        <v>1005</v>
      </c>
      <c r="G180">
        <v>4</v>
      </c>
      <c r="H180">
        <v>0</v>
      </c>
      <c r="I180">
        <v>200</v>
      </c>
      <c r="J180">
        <v>2</v>
      </c>
      <c r="K180">
        <v>26.2</v>
      </c>
      <c r="L180" s="9">
        <v>0.81499999999999995</v>
      </c>
      <c r="M180">
        <v>4</v>
      </c>
      <c r="N180" s="31">
        <v>0</v>
      </c>
    </row>
    <row r="181" spans="1:14">
      <c r="A181" t="s">
        <v>247</v>
      </c>
      <c r="B181">
        <v>2</v>
      </c>
      <c r="C181" s="19">
        <v>43341</v>
      </c>
      <c r="D181" s="21">
        <v>0.83415509259259257</v>
      </c>
      <c r="E181">
        <v>0</v>
      </c>
      <c r="F181" s="20">
        <v>1005</v>
      </c>
      <c r="G181">
        <v>4</v>
      </c>
      <c r="H181">
        <v>0</v>
      </c>
      <c r="I181">
        <v>200</v>
      </c>
      <c r="J181">
        <v>2</v>
      </c>
      <c r="K181">
        <v>26.2</v>
      </c>
      <c r="L181" s="9">
        <v>0.81499999999999995</v>
      </c>
      <c r="M181">
        <v>2</v>
      </c>
      <c r="N181" s="29">
        <v>0.5</v>
      </c>
    </row>
    <row r="182" spans="1:14">
      <c r="A182" t="s">
        <v>248</v>
      </c>
      <c r="B182">
        <v>2</v>
      </c>
      <c r="C182" s="19">
        <v>43341</v>
      </c>
      <c r="D182" s="21">
        <v>0.84462962962962962</v>
      </c>
      <c r="E182">
        <v>3</v>
      </c>
      <c r="F182" s="20">
        <v>1005</v>
      </c>
      <c r="G182">
        <v>4</v>
      </c>
      <c r="H182">
        <v>0</v>
      </c>
      <c r="I182">
        <v>200</v>
      </c>
      <c r="J182">
        <v>2</v>
      </c>
      <c r="K182">
        <v>26.2</v>
      </c>
      <c r="L182" s="9">
        <v>0.81499999999999995</v>
      </c>
      <c r="M182">
        <v>6</v>
      </c>
      <c r="N182" s="9">
        <v>0.66666666666666663</v>
      </c>
    </row>
    <row r="183" spans="1:14">
      <c r="A183" t="s">
        <v>249</v>
      </c>
      <c r="B183">
        <v>2</v>
      </c>
      <c r="C183" s="19">
        <v>43341</v>
      </c>
      <c r="D183" s="21">
        <v>0.87223379629629638</v>
      </c>
      <c r="E183">
        <v>3</v>
      </c>
      <c r="F183" s="20">
        <v>1005</v>
      </c>
      <c r="G183">
        <v>3</v>
      </c>
      <c r="H183">
        <v>0</v>
      </c>
      <c r="I183">
        <v>200</v>
      </c>
      <c r="J183">
        <v>0</v>
      </c>
      <c r="K183">
        <v>27.6</v>
      </c>
      <c r="L183" s="9">
        <v>0.72799999999999998</v>
      </c>
      <c r="M183">
        <v>29</v>
      </c>
      <c r="N183" s="9">
        <v>0.89655172413793105</v>
      </c>
    </row>
    <row r="184" spans="1:14">
      <c r="A184" t="s">
        <v>250</v>
      </c>
      <c r="B184">
        <v>2</v>
      </c>
      <c r="C184" s="19">
        <v>43341</v>
      </c>
      <c r="D184" s="21">
        <v>0.88312500000000005</v>
      </c>
      <c r="E184">
        <v>5</v>
      </c>
      <c r="F184" s="20">
        <v>1005</v>
      </c>
      <c r="G184">
        <v>3</v>
      </c>
      <c r="H184">
        <v>0</v>
      </c>
      <c r="I184">
        <v>200</v>
      </c>
      <c r="J184">
        <v>0</v>
      </c>
      <c r="K184">
        <v>27.6</v>
      </c>
      <c r="L184" s="9">
        <v>0.72799999999999998</v>
      </c>
      <c r="M184">
        <v>7</v>
      </c>
      <c r="N184" s="9">
        <v>0.42857142857142855</v>
      </c>
    </row>
    <row r="185" spans="1:14">
      <c r="A185" t="s">
        <v>251</v>
      </c>
      <c r="B185">
        <v>2</v>
      </c>
      <c r="C185" s="19">
        <v>43341</v>
      </c>
      <c r="D185" s="21">
        <v>0.88796296296296295</v>
      </c>
      <c r="E185">
        <v>5</v>
      </c>
      <c r="F185" s="20">
        <v>1005</v>
      </c>
      <c r="G185">
        <v>3</v>
      </c>
      <c r="H185">
        <v>0</v>
      </c>
      <c r="I185">
        <v>200</v>
      </c>
      <c r="J185">
        <v>0</v>
      </c>
      <c r="K185">
        <v>27.6</v>
      </c>
      <c r="L185" s="9">
        <v>0.72799999999999998</v>
      </c>
      <c r="M185">
        <v>6</v>
      </c>
      <c r="N185" s="31">
        <v>0.66666666666666663</v>
      </c>
    </row>
    <row r="186" spans="1:14">
      <c r="A186" t="s">
        <v>252</v>
      </c>
      <c r="B186">
        <v>2</v>
      </c>
      <c r="C186" s="19">
        <v>43341</v>
      </c>
      <c r="D186" s="21">
        <v>0.89553240740740747</v>
      </c>
      <c r="E186">
        <v>3</v>
      </c>
      <c r="F186" s="20">
        <v>1005</v>
      </c>
      <c r="G186">
        <v>3</v>
      </c>
      <c r="H186">
        <v>0</v>
      </c>
      <c r="I186">
        <v>200</v>
      </c>
      <c r="J186">
        <v>0</v>
      </c>
      <c r="K186">
        <v>27.6</v>
      </c>
      <c r="L186" s="9">
        <v>0.72799999999999998</v>
      </c>
      <c r="M186">
        <v>22</v>
      </c>
      <c r="N186" s="9">
        <v>0.81818181818181823</v>
      </c>
    </row>
    <row r="187" spans="1:14">
      <c r="C187" s="19"/>
    </row>
    <row r="188" spans="1:14">
      <c r="C188" s="19"/>
    </row>
    <row r="189" spans="1:14">
      <c r="C189" s="19"/>
    </row>
    <row r="190" spans="1:14">
      <c r="C190" s="1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9"/>
  <sheetViews>
    <sheetView zoomScale="139" workbookViewId="0">
      <selection activeCell="A53" sqref="A53"/>
    </sheetView>
  </sheetViews>
  <sheetFormatPr baseColWidth="10" defaultColWidth="11" defaultRowHeight="16"/>
  <cols>
    <col min="1" max="1" width="26.5" customWidth="1"/>
    <col min="5" max="6" width="18.1640625" customWidth="1"/>
    <col min="7" max="8" width="22.5" customWidth="1"/>
    <col min="9" max="9" width="14.6640625" customWidth="1"/>
    <col min="10" max="10" width="16.5" customWidth="1"/>
    <col min="11" max="11" width="16.1640625" customWidth="1"/>
    <col min="12" max="12" width="16.5" customWidth="1"/>
    <col min="14" max="14" width="15.5" customWidth="1"/>
  </cols>
  <sheetData>
    <row r="1" spans="1:14">
      <c r="A1" s="7" t="s">
        <v>72</v>
      </c>
      <c r="B1" s="7" t="s">
        <v>73</v>
      </c>
      <c r="C1" s="7" t="s">
        <v>74</v>
      </c>
      <c r="D1" s="7" t="s">
        <v>75</v>
      </c>
      <c r="E1" s="7" t="s">
        <v>95</v>
      </c>
      <c r="F1" s="7" t="s">
        <v>76</v>
      </c>
      <c r="G1" s="7" t="s">
        <v>267</v>
      </c>
      <c r="H1" s="7" t="s">
        <v>268</v>
      </c>
      <c r="I1" s="7" t="s">
        <v>77</v>
      </c>
      <c r="J1" s="7" t="s">
        <v>266</v>
      </c>
      <c r="K1" s="7" t="s">
        <v>78</v>
      </c>
      <c r="L1" s="7" t="s">
        <v>79</v>
      </c>
      <c r="M1" s="7" t="s">
        <v>257</v>
      </c>
      <c r="N1" s="7" t="s">
        <v>398</v>
      </c>
    </row>
    <row r="2" spans="1:14">
      <c r="A2" t="s">
        <v>80</v>
      </c>
      <c r="B2">
        <v>6</v>
      </c>
      <c r="C2" s="19">
        <v>43297</v>
      </c>
      <c r="D2" s="15">
        <v>0.873113425925926</v>
      </c>
      <c r="E2">
        <v>6</v>
      </c>
      <c r="F2" s="20">
        <v>1004.3</v>
      </c>
      <c r="G2">
        <v>12</v>
      </c>
      <c r="H2">
        <v>1</v>
      </c>
      <c r="I2">
        <v>160</v>
      </c>
      <c r="J2">
        <v>3</v>
      </c>
      <c r="K2">
        <v>26.5</v>
      </c>
      <c r="L2" s="14">
        <v>0.72</v>
      </c>
      <c r="M2">
        <v>5</v>
      </c>
      <c r="N2" s="9">
        <v>0.6</v>
      </c>
    </row>
    <row r="3" spans="1:14">
      <c r="A3" t="s">
        <v>81</v>
      </c>
      <c r="B3">
        <v>6</v>
      </c>
      <c r="C3" s="19">
        <v>43297</v>
      </c>
      <c r="D3" s="15">
        <v>0.87322916666666661</v>
      </c>
      <c r="E3">
        <v>6</v>
      </c>
      <c r="F3" s="20">
        <v>1004.3</v>
      </c>
      <c r="G3">
        <v>12</v>
      </c>
      <c r="H3">
        <v>1</v>
      </c>
      <c r="I3">
        <v>160</v>
      </c>
      <c r="J3">
        <v>3</v>
      </c>
      <c r="K3">
        <v>26.5</v>
      </c>
      <c r="L3" s="14">
        <v>0.72</v>
      </c>
      <c r="M3">
        <v>7</v>
      </c>
      <c r="N3" s="9">
        <v>0.42857142857142855</v>
      </c>
    </row>
    <row r="4" spans="1:14">
      <c r="A4" t="s">
        <v>82</v>
      </c>
      <c r="B4">
        <v>6</v>
      </c>
      <c r="C4" s="19">
        <v>43297</v>
      </c>
      <c r="D4" s="15">
        <v>0.87928240740740737</v>
      </c>
      <c r="E4">
        <v>3</v>
      </c>
      <c r="F4" s="20">
        <v>1004.3</v>
      </c>
      <c r="G4">
        <v>12</v>
      </c>
      <c r="H4">
        <v>1</v>
      </c>
      <c r="I4">
        <v>160</v>
      </c>
      <c r="J4">
        <v>3</v>
      </c>
      <c r="K4">
        <v>26.5</v>
      </c>
      <c r="L4" s="14">
        <v>0.72</v>
      </c>
      <c r="M4">
        <v>28</v>
      </c>
      <c r="N4" s="9">
        <v>0.6071428571428571</v>
      </c>
    </row>
    <row r="5" spans="1:14">
      <c r="A5" t="s">
        <v>83</v>
      </c>
      <c r="B5">
        <v>6</v>
      </c>
      <c r="C5" s="19">
        <v>43297</v>
      </c>
      <c r="D5" s="15">
        <v>0.87980324074074068</v>
      </c>
      <c r="E5">
        <v>2</v>
      </c>
      <c r="F5" s="20">
        <v>1004.3</v>
      </c>
      <c r="G5">
        <v>12</v>
      </c>
      <c r="H5">
        <v>1</v>
      </c>
      <c r="I5">
        <v>160</v>
      </c>
      <c r="J5">
        <v>3</v>
      </c>
      <c r="K5">
        <v>26.5</v>
      </c>
      <c r="L5" s="14">
        <v>0.72</v>
      </c>
      <c r="M5">
        <v>7</v>
      </c>
      <c r="N5" s="9">
        <v>0.42857142857142855</v>
      </c>
    </row>
    <row r="6" spans="1:14">
      <c r="A6" t="s">
        <v>84</v>
      </c>
      <c r="B6">
        <v>6</v>
      </c>
      <c r="C6" s="19">
        <v>43297</v>
      </c>
      <c r="D6" s="15">
        <v>0.8806018518518518</v>
      </c>
      <c r="E6">
        <v>6</v>
      </c>
      <c r="F6" s="20">
        <v>1004.3</v>
      </c>
      <c r="G6">
        <v>12</v>
      </c>
      <c r="H6">
        <v>1</v>
      </c>
      <c r="I6">
        <v>160</v>
      </c>
      <c r="J6">
        <v>3</v>
      </c>
      <c r="K6">
        <v>26.5</v>
      </c>
      <c r="L6" s="14">
        <v>0.72</v>
      </c>
      <c r="M6">
        <v>5</v>
      </c>
      <c r="N6" s="9">
        <v>0.4</v>
      </c>
    </row>
    <row r="7" spans="1:14">
      <c r="A7" t="s">
        <v>85</v>
      </c>
      <c r="B7">
        <v>6</v>
      </c>
      <c r="C7" s="19">
        <v>43297</v>
      </c>
      <c r="D7" s="15">
        <v>0.88112268518518511</v>
      </c>
      <c r="E7">
        <v>2</v>
      </c>
      <c r="F7" s="20">
        <v>1004.3</v>
      </c>
      <c r="G7">
        <v>12</v>
      </c>
      <c r="H7">
        <v>1</v>
      </c>
      <c r="I7">
        <v>160</v>
      </c>
      <c r="J7">
        <v>3</v>
      </c>
      <c r="K7">
        <v>26.5</v>
      </c>
      <c r="L7" s="14">
        <v>0.72</v>
      </c>
      <c r="M7">
        <v>7</v>
      </c>
      <c r="N7" s="9">
        <v>0.7142857142857143</v>
      </c>
    </row>
    <row r="8" spans="1:14">
      <c r="A8" t="s">
        <v>86</v>
      </c>
      <c r="B8">
        <v>6</v>
      </c>
      <c r="C8" s="19">
        <v>43297</v>
      </c>
      <c r="D8" s="15">
        <v>0.88131944444444443</v>
      </c>
      <c r="E8">
        <v>2</v>
      </c>
      <c r="F8" s="20">
        <v>1004.3</v>
      </c>
      <c r="G8">
        <v>12</v>
      </c>
      <c r="H8">
        <v>1</v>
      </c>
      <c r="I8">
        <v>160</v>
      </c>
      <c r="J8">
        <v>3</v>
      </c>
      <c r="K8">
        <v>26.5</v>
      </c>
      <c r="L8" s="14">
        <v>0.72</v>
      </c>
      <c r="M8">
        <v>36</v>
      </c>
      <c r="N8" s="9">
        <v>0.44444444444444442</v>
      </c>
    </row>
    <row r="9" spans="1:14">
      <c r="A9" t="s">
        <v>87</v>
      </c>
      <c r="B9">
        <v>6</v>
      </c>
      <c r="C9" s="19">
        <v>43297</v>
      </c>
      <c r="D9" s="15">
        <v>0.88200231481481473</v>
      </c>
      <c r="E9">
        <v>2</v>
      </c>
      <c r="F9" s="20">
        <v>1004.3</v>
      </c>
      <c r="G9">
        <v>12</v>
      </c>
      <c r="H9">
        <v>1</v>
      </c>
      <c r="I9">
        <v>160</v>
      </c>
      <c r="J9">
        <v>3</v>
      </c>
      <c r="K9">
        <v>26.5</v>
      </c>
      <c r="L9" s="14">
        <v>0.72</v>
      </c>
      <c r="M9">
        <v>4</v>
      </c>
      <c r="N9" s="9">
        <v>0.5</v>
      </c>
    </row>
    <row r="10" spans="1:14">
      <c r="A10" t="s">
        <v>88</v>
      </c>
      <c r="B10">
        <v>6</v>
      </c>
      <c r="C10" s="19">
        <v>43297</v>
      </c>
      <c r="D10" s="15">
        <v>0.88230324074074085</v>
      </c>
      <c r="E10">
        <v>3</v>
      </c>
      <c r="F10" s="20">
        <v>1004.3</v>
      </c>
      <c r="G10">
        <v>12</v>
      </c>
      <c r="H10">
        <v>1</v>
      </c>
      <c r="I10">
        <v>160</v>
      </c>
      <c r="J10">
        <v>3</v>
      </c>
      <c r="K10">
        <v>26.5</v>
      </c>
      <c r="L10" s="14">
        <v>0.72</v>
      </c>
      <c r="M10" s="13">
        <v>3</v>
      </c>
      <c r="N10" s="9">
        <v>1</v>
      </c>
    </row>
    <row r="11" spans="1:14">
      <c r="A11" t="s">
        <v>89</v>
      </c>
      <c r="B11">
        <v>6</v>
      </c>
      <c r="C11" s="19">
        <v>43297</v>
      </c>
      <c r="D11" s="15">
        <v>0.88267361111111109</v>
      </c>
      <c r="E11">
        <v>6</v>
      </c>
      <c r="F11" s="20">
        <v>1004.3</v>
      </c>
      <c r="G11">
        <v>12</v>
      </c>
      <c r="H11">
        <v>1</v>
      </c>
      <c r="I11">
        <v>160</v>
      </c>
      <c r="J11">
        <v>3</v>
      </c>
      <c r="K11">
        <v>26.5</v>
      </c>
      <c r="L11" s="14">
        <v>0.72</v>
      </c>
      <c r="M11">
        <v>3</v>
      </c>
      <c r="N11" s="9">
        <v>0</v>
      </c>
    </row>
    <row r="12" spans="1:14">
      <c r="A12" t="s">
        <v>90</v>
      </c>
      <c r="B12">
        <v>6</v>
      </c>
      <c r="C12" s="19">
        <v>43297</v>
      </c>
      <c r="D12" s="15">
        <v>0.88298611111111114</v>
      </c>
      <c r="E12">
        <v>2</v>
      </c>
      <c r="F12" s="20">
        <v>1004.3</v>
      </c>
      <c r="G12">
        <v>12</v>
      </c>
      <c r="H12">
        <v>1</v>
      </c>
      <c r="I12">
        <v>160</v>
      </c>
      <c r="J12">
        <v>3</v>
      </c>
      <c r="K12">
        <v>26.5</v>
      </c>
      <c r="L12" s="14">
        <v>0.72</v>
      </c>
      <c r="M12">
        <v>4</v>
      </c>
      <c r="N12" s="9">
        <v>0.5</v>
      </c>
    </row>
    <row r="13" spans="1:14">
      <c r="A13" t="s">
        <v>91</v>
      </c>
      <c r="B13">
        <v>6</v>
      </c>
      <c r="C13" s="19">
        <v>43297</v>
      </c>
      <c r="D13" s="15">
        <v>0.88318287037037047</v>
      </c>
      <c r="E13">
        <v>3</v>
      </c>
      <c r="F13" s="20">
        <v>1004.3</v>
      </c>
      <c r="G13">
        <v>12</v>
      </c>
      <c r="H13">
        <v>1</v>
      </c>
      <c r="I13">
        <v>160</v>
      </c>
      <c r="J13">
        <v>3</v>
      </c>
      <c r="K13">
        <v>26.5</v>
      </c>
      <c r="L13" s="14">
        <v>0.72</v>
      </c>
      <c r="M13">
        <v>3</v>
      </c>
      <c r="N13" s="9">
        <v>1</v>
      </c>
    </row>
    <row r="14" spans="1:14">
      <c r="A14" t="s">
        <v>92</v>
      </c>
      <c r="B14">
        <v>6</v>
      </c>
      <c r="C14" s="19">
        <v>43297</v>
      </c>
      <c r="D14" s="15">
        <v>0.88342592592592595</v>
      </c>
      <c r="E14">
        <v>3</v>
      </c>
      <c r="F14" s="20">
        <v>1004.3</v>
      </c>
      <c r="G14">
        <v>12</v>
      </c>
      <c r="H14">
        <v>1</v>
      </c>
      <c r="I14">
        <v>160</v>
      </c>
      <c r="J14">
        <v>3</v>
      </c>
      <c r="K14">
        <v>26.5</v>
      </c>
      <c r="L14" s="14">
        <v>0.72</v>
      </c>
      <c r="M14">
        <v>10</v>
      </c>
      <c r="N14" s="9">
        <v>0.7</v>
      </c>
    </row>
    <row r="15" spans="1:14">
      <c r="A15" t="s">
        <v>93</v>
      </c>
      <c r="B15">
        <v>6</v>
      </c>
      <c r="C15" s="19">
        <v>43297</v>
      </c>
      <c r="D15" s="15">
        <v>0.88372685185185185</v>
      </c>
      <c r="E15">
        <v>2</v>
      </c>
      <c r="F15" s="20">
        <v>1004.3</v>
      </c>
      <c r="G15">
        <v>12</v>
      </c>
      <c r="H15">
        <v>1</v>
      </c>
      <c r="I15">
        <v>160</v>
      </c>
      <c r="J15">
        <v>3</v>
      </c>
      <c r="K15">
        <v>26.5</v>
      </c>
      <c r="L15" s="14">
        <v>0.72</v>
      </c>
      <c r="M15">
        <v>17</v>
      </c>
      <c r="N15" s="9">
        <v>0.35294117647058826</v>
      </c>
    </row>
    <row r="16" spans="1:14">
      <c r="A16" t="s">
        <v>259</v>
      </c>
      <c r="B16">
        <v>6</v>
      </c>
      <c r="C16" s="19">
        <v>43297</v>
      </c>
      <c r="D16" s="21">
        <v>0.88385416666666661</v>
      </c>
      <c r="E16">
        <v>0</v>
      </c>
      <c r="F16" s="20">
        <v>1004.3</v>
      </c>
      <c r="G16">
        <v>12</v>
      </c>
      <c r="H16">
        <v>1</v>
      </c>
      <c r="I16">
        <v>160</v>
      </c>
      <c r="J16">
        <v>3</v>
      </c>
      <c r="K16">
        <v>26.5</v>
      </c>
      <c r="L16" s="14">
        <v>0.72</v>
      </c>
      <c r="M16">
        <v>2</v>
      </c>
      <c r="N16" s="9">
        <v>0</v>
      </c>
    </row>
    <row r="17" spans="1:14">
      <c r="A17" t="s">
        <v>94</v>
      </c>
      <c r="B17">
        <v>6</v>
      </c>
      <c r="C17" s="19">
        <v>43297</v>
      </c>
      <c r="D17" s="15">
        <v>0.88390046296296287</v>
      </c>
      <c r="E17">
        <v>6</v>
      </c>
      <c r="F17" s="20">
        <v>1004.3</v>
      </c>
      <c r="G17">
        <v>12</v>
      </c>
      <c r="H17">
        <v>1</v>
      </c>
      <c r="I17">
        <v>160</v>
      </c>
      <c r="J17">
        <v>3</v>
      </c>
      <c r="K17">
        <v>26.5</v>
      </c>
      <c r="L17" s="14">
        <v>0.72</v>
      </c>
      <c r="M17">
        <v>2</v>
      </c>
      <c r="N17" s="9">
        <v>1</v>
      </c>
    </row>
    <row r="18" spans="1:14">
      <c r="A18" t="s">
        <v>96</v>
      </c>
      <c r="B18">
        <v>6</v>
      </c>
      <c r="C18" s="19">
        <v>43297</v>
      </c>
      <c r="D18" s="15">
        <v>0.88453703703703701</v>
      </c>
      <c r="E18">
        <v>2</v>
      </c>
      <c r="F18" s="20">
        <v>1004.3</v>
      </c>
      <c r="G18">
        <v>12</v>
      </c>
      <c r="H18">
        <v>1</v>
      </c>
      <c r="I18">
        <v>160</v>
      </c>
      <c r="J18">
        <v>3</v>
      </c>
      <c r="K18">
        <v>26.5</v>
      </c>
      <c r="L18" s="14">
        <v>0.72</v>
      </c>
      <c r="M18">
        <v>9</v>
      </c>
      <c r="N18" s="9">
        <v>0.33333333333333331</v>
      </c>
    </row>
    <row r="19" spans="1:14">
      <c r="A19" t="s">
        <v>97</v>
      </c>
      <c r="B19">
        <v>6</v>
      </c>
      <c r="C19" s="19">
        <v>43297</v>
      </c>
      <c r="D19" s="15">
        <v>0.88533564814814814</v>
      </c>
      <c r="E19">
        <v>2</v>
      </c>
      <c r="F19" s="20">
        <v>1004.3</v>
      </c>
      <c r="G19">
        <v>12</v>
      </c>
      <c r="H19">
        <v>1</v>
      </c>
      <c r="I19">
        <v>160</v>
      </c>
      <c r="J19">
        <v>3</v>
      </c>
      <c r="K19">
        <v>26.5</v>
      </c>
      <c r="L19" s="14">
        <v>0.72</v>
      </c>
      <c r="M19">
        <v>9</v>
      </c>
      <c r="N19" s="9">
        <v>0.22222222222222221</v>
      </c>
    </row>
    <row r="20" spans="1:14">
      <c r="A20" t="s">
        <v>98</v>
      </c>
      <c r="B20">
        <v>6</v>
      </c>
      <c r="C20" s="19">
        <v>43297</v>
      </c>
      <c r="D20" s="15">
        <v>0.88541666666666663</v>
      </c>
      <c r="E20">
        <v>3</v>
      </c>
      <c r="F20" s="20">
        <v>1004.3</v>
      </c>
      <c r="G20">
        <v>12</v>
      </c>
      <c r="H20">
        <v>1</v>
      </c>
      <c r="I20">
        <v>160</v>
      </c>
      <c r="J20">
        <v>3</v>
      </c>
      <c r="K20">
        <v>26.5</v>
      </c>
      <c r="L20" s="14">
        <v>0.72</v>
      </c>
      <c r="M20">
        <v>7</v>
      </c>
      <c r="N20" s="9">
        <v>0.7142857142857143</v>
      </c>
    </row>
    <row r="21" spans="1:14">
      <c r="A21" t="s">
        <v>99</v>
      </c>
      <c r="B21">
        <v>6</v>
      </c>
      <c r="C21" s="19">
        <v>43297</v>
      </c>
      <c r="D21" s="15">
        <v>0.88567129629629626</v>
      </c>
      <c r="E21">
        <v>3</v>
      </c>
      <c r="F21" s="20">
        <v>1004.3</v>
      </c>
      <c r="G21">
        <v>12</v>
      </c>
      <c r="H21">
        <v>1</v>
      </c>
      <c r="I21">
        <v>160</v>
      </c>
      <c r="J21">
        <v>3</v>
      </c>
      <c r="K21">
        <v>26.5</v>
      </c>
      <c r="L21" s="14">
        <v>0.72</v>
      </c>
      <c r="M21">
        <v>2</v>
      </c>
      <c r="N21" s="9">
        <v>1</v>
      </c>
    </row>
    <row r="22" spans="1:14">
      <c r="A22" t="s">
        <v>100</v>
      </c>
      <c r="B22">
        <v>6</v>
      </c>
      <c r="C22" s="19">
        <v>43297</v>
      </c>
      <c r="D22" s="15">
        <v>0.88574074074074083</v>
      </c>
      <c r="E22">
        <v>2</v>
      </c>
      <c r="F22" s="20">
        <v>1004.3</v>
      </c>
      <c r="G22">
        <v>12</v>
      </c>
      <c r="H22">
        <v>1</v>
      </c>
      <c r="I22">
        <v>160</v>
      </c>
      <c r="J22">
        <v>3</v>
      </c>
      <c r="K22">
        <v>26.5</v>
      </c>
      <c r="L22" s="14">
        <v>0.72</v>
      </c>
      <c r="M22">
        <v>29</v>
      </c>
      <c r="N22" s="9">
        <v>0.37931034482758619</v>
      </c>
    </row>
    <row r="23" spans="1:14">
      <c r="A23" t="s">
        <v>105</v>
      </c>
      <c r="B23">
        <v>6</v>
      </c>
      <c r="C23" s="19">
        <v>43297</v>
      </c>
      <c r="D23" s="15">
        <v>0.89306712962962964</v>
      </c>
      <c r="E23">
        <v>8</v>
      </c>
      <c r="F23" s="20">
        <v>1004.3</v>
      </c>
      <c r="G23">
        <v>12</v>
      </c>
      <c r="H23">
        <v>1</v>
      </c>
      <c r="I23">
        <v>160</v>
      </c>
      <c r="J23">
        <v>3</v>
      </c>
      <c r="K23">
        <v>24.3</v>
      </c>
      <c r="L23" s="9">
        <v>0.76600000000000001</v>
      </c>
      <c r="M23">
        <v>5</v>
      </c>
      <c r="N23" s="9">
        <v>1</v>
      </c>
    </row>
    <row r="24" spans="1:14">
      <c r="A24" t="s">
        <v>101</v>
      </c>
      <c r="B24">
        <v>6</v>
      </c>
      <c r="C24" s="19">
        <v>43297</v>
      </c>
      <c r="D24" s="15">
        <v>0.89355324074074083</v>
      </c>
      <c r="E24">
        <v>1</v>
      </c>
      <c r="F24" s="20">
        <v>1004.3</v>
      </c>
      <c r="G24">
        <v>12</v>
      </c>
      <c r="H24">
        <v>1</v>
      </c>
      <c r="I24">
        <v>160</v>
      </c>
      <c r="J24">
        <v>3</v>
      </c>
      <c r="K24">
        <v>24.3</v>
      </c>
      <c r="L24" s="9">
        <v>0.76600000000000001</v>
      </c>
      <c r="M24">
        <v>9</v>
      </c>
      <c r="N24" s="9">
        <v>0.1111111111111111</v>
      </c>
    </row>
    <row r="25" spans="1:14">
      <c r="A25" t="s">
        <v>102</v>
      </c>
      <c r="B25">
        <v>6</v>
      </c>
      <c r="C25" s="19">
        <v>43297</v>
      </c>
      <c r="D25" s="15">
        <v>0.89383101851851843</v>
      </c>
      <c r="E25">
        <v>2</v>
      </c>
      <c r="F25" s="20">
        <v>1004.3</v>
      </c>
      <c r="G25">
        <v>12</v>
      </c>
      <c r="H25">
        <v>1</v>
      </c>
      <c r="I25">
        <v>160</v>
      </c>
      <c r="J25">
        <v>3</v>
      </c>
      <c r="K25">
        <v>24.3</v>
      </c>
      <c r="L25" s="9">
        <v>0.76600000000000001</v>
      </c>
      <c r="M25">
        <v>9</v>
      </c>
      <c r="N25" s="9">
        <v>0.33333333333333331</v>
      </c>
    </row>
    <row r="26" spans="1:14">
      <c r="A26" t="s">
        <v>103</v>
      </c>
      <c r="B26">
        <v>6</v>
      </c>
      <c r="C26" s="19">
        <v>43297</v>
      </c>
      <c r="D26" s="15">
        <v>0.90063657407407405</v>
      </c>
      <c r="E26">
        <v>6</v>
      </c>
      <c r="F26" s="20">
        <v>1004.3</v>
      </c>
      <c r="G26">
        <v>12</v>
      </c>
      <c r="H26">
        <v>1</v>
      </c>
      <c r="I26">
        <v>160</v>
      </c>
      <c r="J26">
        <v>3</v>
      </c>
      <c r="K26">
        <v>24.3</v>
      </c>
      <c r="L26" s="9">
        <v>0.76600000000000001</v>
      </c>
      <c r="M26">
        <v>3</v>
      </c>
      <c r="N26" s="9">
        <v>1</v>
      </c>
    </row>
    <row r="27" spans="1:14">
      <c r="A27" t="s">
        <v>104</v>
      </c>
      <c r="B27">
        <v>6</v>
      </c>
      <c r="C27" s="19">
        <v>43297</v>
      </c>
      <c r="D27" s="15">
        <v>0.90429398148148143</v>
      </c>
      <c r="E27">
        <v>2</v>
      </c>
      <c r="F27" s="20">
        <v>1004.3</v>
      </c>
      <c r="G27">
        <v>12</v>
      </c>
      <c r="H27">
        <v>1</v>
      </c>
      <c r="I27">
        <v>160</v>
      </c>
      <c r="J27">
        <v>3</v>
      </c>
      <c r="K27">
        <v>24.3</v>
      </c>
      <c r="L27" s="9">
        <v>0.76600000000000001</v>
      </c>
      <c r="M27">
        <v>5</v>
      </c>
      <c r="N27" s="9">
        <v>0.2</v>
      </c>
    </row>
    <row r="28" spans="1:14">
      <c r="A28" t="s">
        <v>106</v>
      </c>
      <c r="B28">
        <v>6</v>
      </c>
      <c r="C28" s="19">
        <v>43297</v>
      </c>
      <c r="D28" s="15">
        <v>0.90878472222222229</v>
      </c>
      <c r="E28">
        <v>2</v>
      </c>
      <c r="F28" s="20">
        <v>1004.3</v>
      </c>
      <c r="G28">
        <v>12</v>
      </c>
      <c r="H28">
        <v>1</v>
      </c>
      <c r="I28">
        <v>160</v>
      </c>
      <c r="J28">
        <v>3</v>
      </c>
      <c r="K28">
        <v>24.3</v>
      </c>
      <c r="L28" s="9">
        <v>0.76600000000000001</v>
      </c>
      <c r="M28">
        <v>3</v>
      </c>
      <c r="N28" s="9">
        <v>0.33329999999999999</v>
      </c>
    </row>
    <row r="29" spans="1:14">
      <c r="A29" t="s">
        <v>107</v>
      </c>
      <c r="B29">
        <v>6</v>
      </c>
      <c r="C29" s="19">
        <v>43297</v>
      </c>
      <c r="D29" s="15">
        <v>0.91068287037037043</v>
      </c>
      <c r="E29">
        <v>2</v>
      </c>
      <c r="F29" s="20">
        <v>1004.3</v>
      </c>
      <c r="G29">
        <v>12</v>
      </c>
      <c r="H29">
        <v>1</v>
      </c>
      <c r="I29">
        <v>160</v>
      </c>
      <c r="J29">
        <v>3</v>
      </c>
      <c r="K29">
        <v>24.3</v>
      </c>
      <c r="L29" s="9">
        <v>0.76600000000000001</v>
      </c>
      <c r="M29">
        <v>4</v>
      </c>
      <c r="N29" s="9">
        <v>0.75</v>
      </c>
    </row>
    <row r="30" spans="1:14">
      <c r="A30" t="s">
        <v>108</v>
      </c>
      <c r="B30">
        <v>6</v>
      </c>
      <c r="C30" s="19">
        <v>43297</v>
      </c>
      <c r="D30" s="15">
        <v>0.91074074074074074</v>
      </c>
      <c r="E30">
        <v>2</v>
      </c>
      <c r="F30" s="20">
        <v>1004.3</v>
      </c>
      <c r="G30">
        <v>12</v>
      </c>
      <c r="H30">
        <v>1</v>
      </c>
      <c r="I30">
        <v>160</v>
      </c>
      <c r="J30">
        <v>3</v>
      </c>
      <c r="K30">
        <v>24.3</v>
      </c>
      <c r="L30" s="9">
        <v>0.76600000000000001</v>
      </c>
      <c r="M30">
        <v>4</v>
      </c>
      <c r="N30" s="9">
        <v>0.75</v>
      </c>
    </row>
    <row r="31" spans="1:14">
      <c r="A31" t="s">
        <v>109</v>
      </c>
      <c r="B31">
        <v>6</v>
      </c>
      <c r="C31" s="19">
        <v>43297</v>
      </c>
      <c r="D31" s="15">
        <v>0.93057870370370377</v>
      </c>
      <c r="E31">
        <v>9</v>
      </c>
      <c r="F31" s="20">
        <v>1004.3</v>
      </c>
      <c r="G31">
        <v>12</v>
      </c>
      <c r="H31">
        <v>1</v>
      </c>
      <c r="I31">
        <v>160</v>
      </c>
      <c r="J31">
        <v>3</v>
      </c>
      <c r="K31">
        <v>24.3</v>
      </c>
      <c r="L31" s="9">
        <v>0.76600000000000001</v>
      </c>
      <c r="M31">
        <v>7</v>
      </c>
      <c r="N31" s="9">
        <v>0.42857142857142855</v>
      </c>
    </row>
    <row r="32" spans="1:14">
      <c r="A32" t="s">
        <v>110</v>
      </c>
      <c r="B32">
        <v>5</v>
      </c>
      <c r="C32" s="19">
        <v>43299</v>
      </c>
      <c r="D32" s="15">
        <v>0.85231481481481486</v>
      </c>
      <c r="E32">
        <v>0</v>
      </c>
      <c r="F32" s="20">
        <v>1004.5</v>
      </c>
      <c r="G32">
        <v>0</v>
      </c>
      <c r="H32">
        <v>0</v>
      </c>
      <c r="I32">
        <v>0</v>
      </c>
      <c r="J32">
        <v>0</v>
      </c>
      <c r="K32">
        <v>23.6</v>
      </c>
      <c r="L32" s="9">
        <v>0.66900000000000004</v>
      </c>
      <c r="M32">
        <v>2</v>
      </c>
      <c r="N32" s="9">
        <v>1</v>
      </c>
    </row>
    <row r="33" spans="1:14">
      <c r="A33" t="s">
        <v>111</v>
      </c>
      <c r="B33">
        <v>5</v>
      </c>
      <c r="C33" s="19">
        <v>43299</v>
      </c>
      <c r="D33" s="15">
        <v>0.85270833333333329</v>
      </c>
      <c r="E33">
        <v>0</v>
      </c>
      <c r="F33" s="20">
        <v>1004.5</v>
      </c>
      <c r="G33">
        <v>0</v>
      </c>
      <c r="H33">
        <v>0</v>
      </c>
      <c r="I33">
        <v>0</v>
      </c>
      <c r="J33">
        <v>0</v>
      </c>
      <c r="K33">
        <v>23.6</v>
      </c>
      <c r="L33" s="9">
        <v>0.66900000000000004</v>
      </c>
      <c r="M33">
        <v>3</v>
      </c>
      <c r="N33" s="9">
        <v>1</v>
      </c>
    </row>
    <row r="34" spans="1:14">
      <c r="A34" t="s">
        <v>112</v>
      </c>
      <c r="B34">
        <v>5</v>
      </c>
      <c r="C34" s="19">
        <v>43299</v>
      </c>
      <c r="D34" s="15">
        <v>0.85291666666666666</v>
      </c>
      <c r="E34">
        <v>0</v>
      </c>
      <c r="F34" s="20">
        <v>1004.5</v>
      </c>
      <c r="G34">
        <v>0</v>
      </c>
      <c r="H34">
        <v>0</v>
      </c>
      <c r="I34">
        <v>0</v>
      </c>
      <c r="J34">
        <v>0</v>
      </c>
      <c r="K34">
        <v>23.6</v>
      </c>
      <c r="L34" s="9">
        <v>0.66900000000000004</v>
      </c>
      <c r="M34">
        <v>4</v>
      </c>
      <c r="N34" s="9">
        <v>1</v>
      </c>
    </row>
    <row r="35" spans="1:14">
      <c r="A35" t="s">
        <v>113</v>
      </c>
      <c r="B35">
        <v>5</v>
      </c>
      <c r="C35" s="19">
        <v>43299</v>
      </c>
      <c r="D35" s="15">
        <v>0.85303240740740749</v>
      </c>
      <c r="E35">
        <v>0</v>
      </c>
      <c r="F35" s="20">
        <v>1004.5</v>
      </c>
      <c r="G35">
        <v>0</v>
      </c>
      <c r="H35">
        <v>0</v>
      </c>
      <c r="I35">
        <v>0</v>
      </c>
      <c r="J35">
        <v>0</v>
      </c>
      <c r="K35">
        <v>23.6</v>
      </c>
      <c r="L35" s="9">
        <v>0.66900000000000004</v>
      </c>
      <c r="M35">
        <v>2</v>
      </c>
      <c r="N35" s="9">
        <v>1</v>
      </c>
    </row>
    <row r="36" spans="1:14">
      <c r="A36" t="s">
        <v>114</v>
      </c>
      <c r="B36">
        <v>5</v>
      </c>
      <c r="C36" s="19">
        <v>43299</v>
      </c>
      <c r="D36" s="15">
        <v>0.85321759259259267</v>
      </c>
      <c r="E36">
        <v>0</v>
      </c>
      <c r="F36" s="20">
        <v>1004.5</v>
      </c>
      <c r="G36">
        <v>0</v>
      </c>
      <c r="H36">
        <v>0</v>
      </c>
      <c r="I36">
        <v>0</v>
      </c>
      <c r="J36">
        <v>0</v>
      </c>
      <c r="K36">
        <v>23.6</v>
      </c>
      <c r="L36" s="9">
        <v>0.66900000000000004</v>
      </c>
      <c r="M36">
        <v>10</v>
      </c>
      <c r="N36" s="9">
        <v>0.8</v>
      </c>
    </row>
    <row r="37" spans="1:14">
      <c r="A37" t="s">
        <v>115</v>
      </c>
      <c r="B37">
        <v>4</v>
      </c>
      <c r="C37" s="19">
        <v>43300</v>
      </c>
      <c r="D37" s="15">
        <v>0.85085648148148152</v>
      </c>
      <c r="E37">
        <v>0</v>
      </c>
      <c r="F37" s="20">
        <v>1009.6</v>
      </c>
      <c r="G37">
        <v>4</v>
      </c>
      <c r="H37">
        <v>0</v>
      </c>
      <c r="I37">
        <v>120</v>
      </c>
      <c r="J37">
        <v>0</v>
      </c>
      <c r="K37">
        <v>23.4</v>
      </c>
      <c r="L37" s="14">
        <v>0.69</v>
      </c>
      <c r="M37">
        <v>2</v>
      </c>
      <c r="N37" s="9">
        <v>1</v>
      </c>
    </row>
    <row r="38" spans="1:14">
      <c r="A38" t="s">
        <v>116</v>
      </c>
      <c r="B38">
        <v>4</v>
      </c>
      <c r="C38" s="19">
        <v>43300</v>
      </c>
      <c r="D38" s="15">
        <v>0.85966435185185175</v>
      </c>
      <c r="E38">
        <v>4</v>
      </c>
      <c r="F38" s="20">
        <v>1009.6</v>
      </c>
      <c r="G38">
        <v>4</v>
      </c>
      <c r="H38">
        <v>0</v>
      </c>
      <c r="I38">
        <v>120</v>
      </c>
      <c r="J38">
        <v>0</v>
      </c>
      <c r="K38">
        <v>23.4</v>
      </c>
      <c r="L38" s="14">
        <v>0.69</v>
      </c>
      <c r="M38">
        <v>15</v>
      </c>
      <c r="N38" s="9">
        <v>0.2</v>
      </c>
    </row>
    <row r="39" spans="1:14">
      <c r="A39" t="s">
        <v>117</v>
      </c>
      <c r="B39">
        <v>4</v>
      </c>
      <c r="C39" s="19">
        <v>43300</v>
      </c>
      <c r="D39" s="15">
        <v>0.86717592592592585</v>
      </c>
      <c r="E39">
        <v>4</v>
      </c>
      <c r="F39" s="20">
        <v>1009.6</v>
      </c>
      <c r="G39">
        <v>4</v>
      </c>
      <c r="H39">
        <v>0</v>
      </c>
      <c r="I39">
        <v>120</v>
      </c>
      <c r="J39">
        <v>0</v>
      </c>
      <c r="K39">
        <v>23.4</v>
      </c>
      <c r="L39" s="14">
        <v>0.69</v>
      </c>
      <c r="M39">
        <v>7</v>
      </c>
      <c r="N39" s="9">
        <v>0.42857142857142855</v>
      </c>
    </row>
    <row r="40" spans="1:14">
      <c r="A40" t="s">
        <v>118</v>
      </c>
      <c r="B40">
        <v>4</v>
      </c>
      <c r="C40" s="19">
        <v>43300</v>
      </c>
      <c r="D40" s="15">
        <v>0.86980324074074078</v>
      </c>
      <c r="E40">
        <v>6</v>
      </c>
      <c r="F40" s="20">
        <v>1009.6</v>
      </c>
      <c r="G40">
        <v>4</v>
      </c>
      <c r="H40">
        <v>0</v>
      </c>
      <c r="I40">
        <v>120</v>
      </c>
      <c r="J40">
        <v>0</v>
      </c>
      <c r="K40">
        <v>23.4</v>
      </c>
      <c r="L40" s="14">
        <v>0.69</v>
      </c>
      <c r="M40">
        <v>28</v>
      </c>
      <c r="N40" s="9">
        <v>0.14285714285714285</v>
      </c>
    </row>
    <row r="41" spans="1:14">
      <c r="A41" t="s">
        <v>119</v>
      </c>
      <c r="B41">
        <v>4</v>
      </c>
      <c r="C41" s="19">
        <v>43300</v>
      </c>
      <c r="D41" s="15">
        <v>0.87296296296296294</v>
      </c>
      <c r="E41">
        <v>2</v>
      </c>
      <c r="F41" s="20">
        <v>1009.6</v>
      </c>
      <c r="G41">
        <v>4</v>
      </c>
      <c r="H41">
        <v>0</v>
      </c>
      <c r="I41">
        <v>120</v>
      </c>
      <c r="J41">
        <v>0</v>
      </c>
      <c r="K41">
        <v>23.4</v>
      </c>
      <c r="L41" s="14">
        <v>0.69</v>
      </c>
      <c r="M41">
        <v>6</v>
      </c>
      <c r="N41" s="9">
        <v>0.5</v>
      </c>
    </row>
    <row r="42" spans="1:14">
      <c r="A42" t="s">
        <v>120</v>
      </c>
      <c r="B42">
        <v>4</v>
      </c>
      <c r="C42" s="19">
        <v>43300</v>
      </c>
      <c r="D42" s="15">
        <v>0.87320601851851853</v>
      </c>
      <c r="E42">
        <v>6</v>
      </c>
      <c r="F42" s="20">
        <v>1009.6</v>
      </c>
      <c r="G42">
        <v>4</v>
      </c>
      <c r="H42">
        <v>0</v>
      </c>
      <c r="I42">
        <v>120</v>
      </c>
      <c r="J42">
        <v>0</v>
      </c>
      <c r="K42">
        <v>23.4</v>
      </c>
      <c r="L42" s="14">
        <v>0.69</v>
      </c>
      <c r="M42">
        <v>2</v>
      </c>
      <c r="N42" s="9">
        <v>0.5</v>
      </c>
    </row>
    <row r="43" spans="1:14">
      <c r="A43" t="s">
        <v>121</v>
      </c>
      <c r="B43">
        <v>4</v>
      </c>
      <c r="C43" s="19">
        <v>43300</v>
      </c>
      <c r="D43" s="15">
        <v>0.87359953703703708</v>
      </c>
      <c r="E43">
        <v>2</v>
      </c>
      <c r="F43" s="20">
        <v>1009.6</v>
      </c>
      <c r="G43">
        <v>4</v>
      </c>
      <c r="H43">
        <v>0</v>
      </c>
      <c r="I43">
        <v>120</v>
      </c>
      <c r="J43">
        <v>0</v>
      </c>
      <c r="K43">
        <v>23.4</v>
      </c>
      <c r="L43" s="14">
        <v>0.69</v>
      </c>
      <c r="M43">
        <v>19</v>
      </c>
      <c r="N43" s="9">
        <v>0.42105263157894735</v>
      </c>
    </row>
    <row r="44" spans="1:14">
      <c r="A44" t="s">
        <v>122</v>
      </c>
      <c r="B44">
        <v>4</v>
      </c>
      <c r="C44" s="19">
        <v>43300</v>
      </c>
      <c r="D44" s="15">
        <v>0.87398148148148147</v>
      </c>
      <c r="E44">
        <v>3</v>
      </c>
      <c r="F44" s="20">
        <v>1009.6</v>
      </c>
      <c r="G44">
        <v>4</v>
      </c>
      <c r="H44">
        <v>0</v>
      </c>
      <c r="I44">
        <v>120</v>
      </c>
      <c r="J44">
        <v>0</v>
      </c>
      <c r="K44">
        <v>23.4</v>
      </c>
      <c r="L44" s="14">
        <v>0.69</v>
      </c>
      <c r="M44">
        <v>3</v>
      </c>
      <c r="N44" s="9">
        <v>1</v>
      </c>
    </row>
    <row r="45" spans="1:14">
      <c r="A45" t="s">
        <v>123</v>
      </c>
      <c r="B45">
        <v>4</v>
      </c>
      <c r="C45" s="19">
        <v>43300</v>
      </c>
      <c r="D45" s="15">
        <v>0.87633101851851858</v>
      </c>
      <c r="E45">
        <v>9</v>
      </c>
      <c r="F45" s="20">
        <v>1009.6</v>
      </c>
      <c r="G45">
        <v>4</v>
      </c>
      <c r="H45">
        <v>0</v>
      </c>
      <c r="I45">
        <v>120</v>
      </c>
      <c r="J45">
        <v>0</v>
      </c>
      <c r="K45">
        <v>23.4</v>
      </c>
      <c r="L45" s="14">
        <v>0.69</v>
      </c>
      <c r="M45">
        <v>14</v>
      </c>
      <c r="N45" s="23">
        <v>0.92859999999999998</v>
      </c>
    </row>
    <row r="46" spans="1:14">
      <c r="A46" t="s">
        <v>124</v>
      </c>
      <c r="B46">
        <v>4</v>
      </c>
      <c r="C46" s="19">
        <v>43300</v>
      </c>
      <c r="D46" s="15">
        <v>0.87667824074074074</v>
      </c>
      <c r="E46">
        <v>9</v>
      </c>
      <c r="F46" s="20">
        <v>1009.6</v>
      </c>
      <c r="G46">
        <v>4</v>
      </c>
      <c r="H46">
        <v>0</v>
      </c>
      <c r="I46">
        <v>120</v>
      </c>
      <c r="J46">
        <v>0</v>
      </c>
      <c r="K46">
        <v>23.4</v>
      </c>
      <c r="L46" s="14">
        <v>0.69</v>
      </c>
      <c r="M46">
        <v>47</v>
      </c>
      <c r="N46" s="23">
        <v>0.31914893617021278</v>
      </c>
    </row>
    <row r="47" spans="1:14">
      <c r="A47" t="s">
        <v>125</v>
      </c>
      <c r="B47">
        <v>4</v>
      </c>
      <c r="C47" s="19">
        <v>43300</v>
      </c>
      <c r="D47" s="15">
        <v>0.87686342592592592</v>
      </c>
      <c r="E47">
        <v>3</v>
      </c>
      <c r="F47" s="20">
        <v>1009.6</v>
      </c>
      <c r="G47">
        <v>4</v>
      </c>
      <c r="H47">
        <v>0</v>
      </c>
      <c r="I47">
        <v>120</v>
      </c>
      <c r="J47">
        <v>0</v>
      </c>
      <c r="K47">
        <v>23.4</v>
      </c>
      <c r="L47" s="14">
        <v>0.69</v>
      </c>
      <c r="M47">
        <v>8</v>
      </c>
      <c r="N47" s="9">
        <v>0.5</v>
      </c>
    </row>
    <row r="48" spans="1:14">
      <c r="A48" t="s">
        <v>126</v>
      </c>
      <c r="B48">
        <v>4</v>
      </c>
      <c r="C48" s="19">
        <v>43300</v>
      </c>
      <c r="D48" s="15">
        <v>0.8781944444444445</v>
      </c>
      <c r="E48">
        <v>3</v>
      </c>
      <c r="F48" s="20">
        <v>1009.6</v>
      </c>
      <c r="G48">
        <v>4</v>
      </c>
      <c r="H48">
        <v>0</v>
      </c>
      <c r="I48">
        <v>120</v>
      </c>
      <c r="J48">
        <v>0</v>
      </c>
      <c r="K48">
        <v>23.4</v>
      </c>
      <c r="L48" s="14">
        <v>0.69</v>
      </c>
      <c r="M48">
        <v>38</v>
      </c>
      <c r="N48" s="9">
        <v>0.3947</v>
      </c>
    </row>
    <row r="49" spans="1:14">
      <c r="A49" t="s">
        <v>127</v>
      </c>
      <c r="B49">
        <v>4</v>
      </c>
      <c r="C49" s="19">
        <v>43300</v>
      </c>
      <c r="D49" s="15">
        <v>0.87844907407407413</v>
      </c>
      <c r="E49">
        <v>4</v>
      </c>
      <c r="F49" s="20">
        <v>1009.6</v>
      </c>
      <c r="G49">
        <v>4</v>
      </c>
      <c r="H49">
        <v>0</v>
      </c>
      <c r="I49">
        <v>120</v>
      </c>
      <c r="J49">
        <v>0</v>
      </c>
      <c r="K49">
        <v>23.4</v>
      </c>
      <c r="L49" s="14">
        <v>0.69</v>
      </c>
      <c r="M49">
        <v>10</v>
      </c>
      <c r="N49" s="9">
        <v>0.3</v>
      </c>
    </row>
    <row r="50" spans="1:14">
      <c r="A50" t="s">
        <v>128</v>
      </c>
      <c r="B50">
        <v>4</v>
      </c>
      <c r="C50" s="19">
        <v>43300</v>
      </c>
      <c r="D50" s="15">
        <v>0.8785532407407407</v>
      </c>
      <c r="E50">
        <v>4</v>
      </c>
      <c r="F50" s="20">
        <v>1009.6</v>
      </c>
      <c r="G50">
        <v>4</v>
      </c>
      <c r="H50">
        <v>0</v>
      </c>
      <c r="I50">
        <v>120</v>
      </c>
      <c r="J50">
        <v>0</v>
      </c>
      <c r="K50">
        <v>23.4</v>
      </c>
      <c r="L50" s="14">
        <v>0.69</v>
      </c>
      <c r="M50">
        <v>10</v>
      </c>
      <c r="N50" s="9">
        <v>0.7</v>
      </c>
    </row>
    <row r="51" spans="1:14">
      <c r="A51" t="s">
        <v>129</v>
      </c>
      <c r="B51">
        <v>4</v>
      </c>
      <c r="C51" s="19">
        <v>43300</v>
      </c>
      <c r="D51" s="15">
        <v>0.87864583333333324</v>
      </c>
      <c r="E51">
        <v>4</v>
      </c>
      <c r="F51" s="20">
        <v>1009.6</v>
      </c>
      <c r="G51">
        <v>4</v>
      </c>
      <c r="H51">
        <v>0</v>
      </c>
      <c r="I51">
        <v>120</v>
      </c>
      <c r="J51">
        <v>0</v>
      </c>
      <c r="K51">
        <v>23.4</v>
      </c>
      <c r="L51" s="14">
        <v>0.69</v>
      </c>
      <c r="M51">
        <v>12</v>
      </c>
      <c r="N51" s="9">
        <v>0.33329999999999999</v>
      </c>
    </row>
    <row r="52" spans="1:14">
      <c r="A52" t="s">
        <v>130</v>
      </c>
      <c r="B52">
        <v>4</v>
      </c>
      <c r="C52" s="19">
        <v>43300</v>
      </c>
      <c r="D52" s="15">
        <v>0.87881944444444438</v>
      </c>
      <c r="E52">
        <v>4</v>
      </c>
      <c r="F52" s="20">
        <v>1009.6</v>
      </c>
      <c r="G52">
        <v>4</v>
      </c>
      <c r="H52">
        <v>0</v>
      </c>
      <c r="I52">
        <v>120</v>
      </c>
      <c r="J52">
        <v>0</v>
      </c>
      <c r="K52">
        <v>23.4</v>
      </c>
      <c r="L52" s="14">
        <v>0.69</v>
      </c>
      <c r="M52">
        <v>79</v>
      </c>
      <c r="N52" s="9">
        <v>0.3543</v>
      </c>
    </row>
    <row r="53" spans="1:14">
      <c r="A53" t="s">
        <v>131</v>
      </c>
      <c r="B53">
        <v>4</v>
      </c>
      <c r="C53" s="19">
        <v>43300</v>
      </c>
      <c r="D53" s="15">
        <v>0.8792592592592593</v>
      </c>
      <c r="E53">
        <v>0</v>
      </c>
      <c r="F53" s="20">
        <v>1009.6</v>
      </c>
      <c r="G53">
        <v>4</v>
      </c>
      <c r="H53">
        <v>0</v>
      </c>
      <c r="I53">
        <v>120</v>
      </c>
      <c r="J53">
        <v>0</v>
      </c>
      <c r="K53">
        <v>23.4</v>
      </c>
      <c r="L53" s="14">
        <v>0.69</v>
      </c>
      <c r="M53">
        <v>4</v>
      </c>
      <c r="N53" s="9">
        <v>0</v>
      </c>
    </row>
    <row r="54" spans="1:14">
      <c r="A54" t="s">
        <v>132</v>
      </c>
      <c r="B54">
        <v>4</v>
      </c>
      <c r="C54" s="19">
        <v>43300</v>
      </c>
      <c r="D54" s="15">
        <v>0.87966435185185177</v>
      </c>
      <c r="E54">
        <v>5</v>
      </c>
      <c r="F54" s="20">
        <v>1009.6</v>
      </c>
      <c r="G54">
        <v>4</v>
      </c>
      <c r="H54">
        <v>0</v>
      </c>
      <c r="I54">
        <v>120</v>
      </c>
      <c r="J54">
        <v>0</v>
      </c>
      <c r="K54">
        <v>23.4</v>
      </c>
      <c r="L54" s="14">
        <v>0.69</v>
      </c>
      <c r="M54">
        <v>29</v>
      </c>
      <c r="N54" s="9">
        <v>0.37929999999999997</v>
      </c>
    </row>
    <row r="55" spans="1:14">
      <c r="A55" t="s">
        <v>133</v>
      </c>
      <c r="B55">
        <v>4</v>
      </c>
      <c r="C55" s="19">
        <v>43300</v>
      </c>
      <c r="D55" s="15">
        <v>0.87973379629629633</v>
      </c>
      <c r="E55">
        <v>3</v>
      </c>
      <c r="F55" s="20">
        <v>1009.6</v>
      </c>
      <c r="G55">
        <v>4</v>
      </c>
      <c r="H55">
        <v>0</v>
      </c>
      <c r="I55">
        <v>120</v>
      </c>
      <c r="J55">
        <v>0</v>
      </c>
      <c r="K55">
        <v>23.4</v>
      </c>
      <c r="L55" s="14">
        <v>0.69</v>
      </c>
      <c r="M55">
        <v>43</v>
      </c>
      <c r="N55" s="9">
        <v>0.58140000000000003</v>
      </c>
    </row>
    <row r="56" spans="1:14">
      <c r="A56" t="s">
        <v>134</v>
      </c>
      <c r="B56">
        <v>4</v>
      </c>
      <c r="C56" s="19">
        <v>43300</v>
      </c>
      <c r="D56" s="15">
        <v>0.88015046296296295</v>
      </c>
      <c r="E56">
        <v>9</v>
      </c>
      <c r="F56" s="20">
        <v>1009.6</v>
      </c>
      <c r="G56">
        <v>4</v>
      </c>
      <c r="H56">
        <v>0</v>
      </c>
      <c r="I56">
        <v>120</v>
      </c>
      <c r="J56">
        <v>0</v>
      </c>
      <c r="K56">
        <v>23.4</v>
      </c>
      <c r="L56" s="14">
        <v>0.69</v>
      </c>
      <c r="M56">
        <v>46</v>
      </c>
      <c r="N56" s="9">
        <v>0.34782608695652173</v>
      </c>
    </row>
    <row r="57" spans="1:14">
      <c r="A57" t="s">
        <v>136</v>
      </c>
      <c r="B57">
        <v>4</v>
      </c>
      <c r="C57" s="19">
        <v>43300</v>
      </c>
      <c r="D57" s="21">
        <v>0.88033564814814813</v>
      </c>
      <c r="E57">
        <v>2</v>
      </c>
      <c r="F57" s="20">
        <v>1009.6</v>
      </c>
      <c r="G57">
        <v>4</v>
      </c>
      <c r="H57">
        <v>0</v>
      </c>
      <c r="I57">
        <v>120</v>
      </c>
      <c r="J57">
        <v>0</v>
      </c>
      <c r="K57">
        <v>23.4</v>
      </c>
      <c r="L57" s="14">
        <v>0.69</v>
      </c>
      <c r="M57">
        <v>11</v>
      </c>
      <c r="N57" s="9">
        <v>0.36363636363636365</v>
      </c>
    </row>
    <row r="58" spans="1:14">
      <c r="A58" t="s">
        <v>135</v>
      </c>
      <c r="B58">
        <v>4</v>
      </c>
      <c r="C58" s="19">
        <v>43300</v>
      </c>
      <c r="D58" s="15">
        <v>0.8806828703703703</v>
      </c>
      <c r="E58">
        <v>6</v>
      </c>
      <c r="F58" s="20">
        <v>1009.6</v>
      </c>
      <c r="G58">
        <v>4</v>
      </c>
      <c r="H58">
        <v>0</v>
      </c>
      <c r="I58">
        <v>120</v>
      </c>
      <c r="J58">
        <v>0</v>
      </c>
      <c r="K58">
        <v>23.4</v>
      </c>
      <c r="L58" s="14">
        <v>0.69</v>
      </c>
      <c r="M58">
        <v>17</v>
      </c>
      <c r="N58" s="9">
        <v>0.58823529411764708</v>
      </c>
    </row>
    <row r="59" spans="1:14">
      <c r="A59" t="s">
        <v>137</v>
      </c>
      <c r="B59">
        <v>4</v>
      </c>
      <c r="C59" s="19">
        <v>43300</v>
      </c>
      <c r="D59" s="15">
        <v>0.88164351851851841</v>
      </c>
      <c r="E59">
        <v>2</v>
      </c>
      <c r="F59" s="20">
        <v>1009.6</v>
      </c>
      <c r="G59">
        <v>4</v>
      </c>
      <c r="H59">
        <v>0</v>
      </c>
      <c r="I59">
        <v>120</v>
      </c>
      <c r="J59">
        <v>0</v>
      </c>
      <c r="K59">
        <v>23.4</v>
      </c>
      <c r="L59" s="14">
        <v>0.69</v>
      </c>
      <c r="M59">
        <v>23</v>
      </c>
      <c r="N59" s="9">
        <v>0.56521739130434778</v>
      </c>
    </row>
    <row r="60" spans="1:14">
      <c r="A60" t="s">
        <v>138</v>
      </c>
      <c r="B60">
        <v>4</v>
      </c>
      <c r="C60" s="19">
        <v>43300</v>
      </c>
      <c r="D60" s="15">
        <v>0.88181712962962966</v>
      </c>
      <c r="E60">
        <v>2</v>
      </c>
      <c r="F60" s="20">
        <v>1009.6</v>
      </c>
      <c r="G60">
        <v>4</v>
      </c>
      <c r="H60">
        <v>0</v>
      </c>
      <c r="I60">
        <v>120</v>
      </c>
      <c r="J60">
        <v>0</v>
      </c>
      <c r="K60">
        <v>23.4</v>
      </c>
      <c r="L60" s="14">
        <v>0.69</v>
      </c>
      <c r="M60">
        <v>5</v>
      </c>
      <c r="N60" s="9">
        <v>0.8</v>
      </c>
    </row>
    <row r="61" spans="1:14">
      <c r="A61" t="s">
        <v>139</v>
      </c>
      <c r="B61">
        <v>4</v>
      </c>
      <c r="C61" s="19">
        <v>43300</v>
      </c>
      <c r="D61" s="15">
        <v>0.88552083333333342</v>
      </c>
      <c r="E61">
        <v>9</v>
      </c>
      <c r="F61" s="20">
        <v>1009.6</v>
      </c>
      <c r="G61">
        <v>4</v>
      </c>
      <c r="H61">
        <v>0</v>
      </c>
      <c r="I61">
        <v>120</v>
      </c>
      <c r="J61">
        <v>0</v>
      </c>
      <c r="K61">
        <v>23.4</v>
      </c>
      <c r="L61" s="14">
        <v>0.69</v>
      </c>
      <c r="M61">
        <v>9</v>
      </c>
      <c r="N61" s="9">
        <v>0.22222222222222221</v>
      </c>
    </row>
    <row r="62" spans="1:14">
      <c r="A62" t="s">
        <v>140</v>
      </c>
      <c r="B62">
        <v>4</v>
      </c>
      <c r="C62" s="19">
        <v>43300</v>
      </c>
      <c r="D62" s="15">
        <v>0.88546296296296301</v>
      </c>
      <c r="E62">
        <v>9</v>
      </c>
      <c r="F62" s="20">
        <v>1009.6</v>
      </c>
      <c r="G62">
        <v>4</v>
      </c>
      <c r="H62">
        <v>0</v>
      </c>
      <c r="I62">
        <v>120</v>
      </c>
      <c r="J62">
        <v>0</v>
      </c>
      <c r="K62">
        <v>23.4</v>
      </c>
      <c r="L62" s="14">
        <v>0.69</v>
      </c>
      <c r="M62">
        <v>7</v>
      </c>
      <c r="N62" s="9">
        <v>0.2857142857142857</v>
      </c>
    </row>
    <row r="63" spans="1:14">
      <c r="A63" t="s">
        <v>141</v>
      </c>
      <c r="B63">
        <v>4</v>
      </c>
      <c r="C63" s="19">
        <v>43300</v>
      </c>
      <c r="D63" s="15">
        <v>0.88780092592592597</v>
      </c>
      <c r="E63">
        <v>6</v>
      </c>
      <c r="F63" s="20">
        <v>1009.6</v>
      </c>
      <c r="G63">
        <v>4</v>
      </c>
      <c r="H63">
        <v>0</v>
      </c>
      <c r="I63">
        <v>120</v>
      </c>
      <c r="J63">
        <v>0</v>
      </c>
      <c r="K63">
        <v>23.4</v>
      </c>
      <c r="L63" s="14">
        <v>0.69</v>
      </c>
      <c r="M63">
        <v>8</v>
      </c>
      <c r="N63" s="9">
        <v>0.125</v>
      </c>
    </row>
    <row r="64" spans="1:14">
      <c r="A64" t="s">
        <v>146</v>
      </c>
      <c r="B64">
        <v>4</v>
      </c>
      <c r="C64" s="19">
        <v>43300</v>
      </c>
      <c r="D64" s="15">
        <v>0.88856481481481486</v>
      </c>
      <c r="E64">
        <v>3</v>
      </c>
      <c r="F64" s="20">
        <v>1009.6</v>
      </c>
      <c r="G64">
        <v>4</v>
      </c>
      <c r="H64">
        <v>0</v>
      </c>
      <c r="I64">
        <v>120</v>
      </c>
      <c r="J64">
        <v>0</v>
      </c>
      <c r="K64">
        <v>23.4</v>
      </c>
      <c r="L64" s="14">
        <v>0.69</v>
      </c>
      <c r="M64">
        <v>20</v>
      </c>
      <c r="N64" s="9">
        <v>0.35</v>
      </c>
    </row>
    <row r="65" spans="1:14">
      <c r="A65" t="s">
        <v>142</v>
      </c>
      <c r="B65">
        <v>4</v>
      </c>
      <c r="C65" s="19">
        <v>43300</v>
      </c>
      <c r="D65" s="15">
        <v>0.88895833333333341</v>
      </c>
      <c r="E65">
        <v>2</v>
      </c>
      <c r="F65" s="20">
        <v>1009.6</v>
      </c>
      <c r="G65">
        <v>4</v>
      </c>
      <c r="H65">
        <v>0</v>
      </c>
      <c r="I65">
        <v>120</v>
      </c>
      <c r="J65">
        <v>0</v>
      </c>
      <c r="K65">
        <v>23.4</v>
      </c>
      <c r="L65" s="14">
        <v>0.69</v>
      </c>
      <c r="M65">
        <v>3</v>
      </c>
      <c r="N65" s="9">
        <v>1</v>
      </c>
    </row>
    <row r="66" spans="1:14">
      <c r="A66" t="s">
        <v>143</v>
      </c>
      <c r="B66">
        <v>4</v>
      </c>
      <c r="C66" s="19">
        <v>43300</v>
      </c>
      <c r="D66" s="15">
        <v>0.89188657407407401</v>
      </c>
      <c r="E66">
        <v>3</v>
      </c>
      <c r="F66" s="20">
        <v>1009.6</v>
      </c>
      <c r="G66">
        <v>4</v>
      </c>
      <c r="H66">
        <v>0</v>
      </c>
      <c r="I66">
        <v>120</v>
      </c>
      <c r="J66">
        <v>0</v>
      </c>
      <c r="K66">
        <v>18.399999999999999</v>
      </c>
      <c r="L66" s="14">
        <v>0.67</v>
      </c>
      <c r="M66">
        <v>16</v>
      </c>
      <c r="N66" s="9">
        <v>0.6875</v>
      </c>
    </row>
    <row r="67" spans="1:14">
      <c r="A67" t="s">
        <v>144</v>
      </c>
      <c r="B67">
        <v>4</v>
      </c>
      <c r="C67" s="19">
        <v>43300</v>
      </c>
      <c r="D67" s="15">
        <v>0.89214120370370376</v>
      </c>
      <c r="E67">
        <v>3</v>
      </c>
      <c r="F67" s="20">
        <v>1009.6</v>
      </c>
      <c r="G67">
        <v>4</v>
      </c>
      <c r="H67">
        <v>0</v>
      </c>
      <c r="I67">
        <v>120</v>
      </c>
      <c r="J67">
        <v>0</v>
      </c>
      <c r="K67">
        <v>18.399999999999999</v>
      </c>
      <c r="L67" s="14">
        <v>0.67</v>
      </c>
      <c r="M67">
        <v>22</v>
      </c>
      <c r="N67" s="9">
        <v>0.72727272727272729</v>
      </c>
    </row>
    <row r="68" spans="1:14">
      <c r="A68" t="s">
        <v>147</v>
      </c>
      <c r="B68">
        <v>4</v>
      </c>
      <c r="C68" s="19">
        <v>43300</v>
      </c>
      <c r="D68" s="15">
        <v>0.89355324074074083</v>
      </c>
      <c r="E68">
        <v>1</v>
      </c>
      <c r="F68" s="20">
        <v>1009.6</v>
      </c>
      <c r="G68">
        <v>4</v>
      </c>
      <c r="H68">
        <v>0</v>
      </c>
      <c r="I68">
        <v>120</v>
      </c>
      <c r="J68">
        <v>0</v>
      </c>
      <c r="K68">
        <v>18.399999999999999</v>
      </c>
      <c r="L68" s="14">
        <v>0.67</v>
      </c>
      <c r="M68">
        <v>14</v>
      </c>
      <c r="N68" s="9">
        <v>0.42857142857142855</v>
      </c>
    </row>
    <row r="69" spans="1:14">
      <c r="A69" t="s">
        <v>145</v>
      </c>
      <c r="B69">
        <v>4</v>
      </c>
      <c r="C69" s="19">
        <v>43300</v>
      </c>
      <c r="D69" s="15">
        <v>0.89350694444444445</v>
      </c>
      <c r="E69">
        <v>3</v>
      </c>
      <c r="F69" s="20">
        <v>1009.6</v>
      </c>
      <c r="G69">
        <v>4</v>
      </c>
      <c r="H69">
        <v>0</v>
      </c>
      <c r="I69">
        <v>120</v>
      </c>
      <c r="J69">
        <v>0</v>
      </c>
      <c r="K69">
        <v>18.399999999999999</v>
      </c>
      <c r="L69" s="14">
        <v>0.67</v>
      </c>
      <c r="M69">
        <v>7</v>
      </c>
      <c r="N69" s="9">
        <v>0.5714285714285714</v>
      </c>
    </row>
    <row r="70" spans="1:14">
      <c r="A70" t="s">
        <v>148</v>
      </c>
      <c r="B70">
        <v>4</v>
      </c>
      <c r="C70" s="19">
        <v>43300</v>
      </c>
      <c r="D70" s="15">
        <v>0.89751157407407411</v>
      </c>
      <c r="E70">
        <v>3</v>
      </c>
      <c r="F70" s="20">
        <v>1009.6</v>
      </c>
      <c r="G70">
        <v>4</v>
      </c>
      <c r="H70">
        <v>0</v>
      </c>
      <c r="I70">
        <v>120</v>
      </c>
      <c r="J70">
        <v>0</v>
      </c>
      <c r="K70">
        <v>18.399999999999999</v>
      </c>
      <c r="L70" s="14">
        <v>0.67</v>
      </c>
      <c r="M70">
        <v>14</v>
      </c>
      <c r="N70" s="9">
        <v>0.14285714285714285</v>
      </c>
    </row>
    <row r="71" spans="1:14">
      <c r="A71" t="s">
        <v>149</v>
      </c>
      <c r="B71">
        <v>4</v>
      </c>
      <c r="C71" s="19">
        <v>43300</v>
      </c>
      <c r="D71" s="15">
        <v>0.89907407407407414</v>
      </c>
      <c r="E71">
        <v>3</v>
      </c>
      <c r="F71" s="20">
        <v>1009.6</v>
      </c>
      <c r="G71">
        <v>4</v>
      </c>
      <c r="H71">
        <v>0</v>
      </c>
      <c r="I71">
        <v>120</v>
      </c>
      <c r="J71">
        <v>0</v>
      </c>
      <c r="K71">
        <v>18.399999999999999</v>
      </c>
      <c r="L71" s="14">
        <v>0.67</v>
      </c>
      <c r="M71">
        <v>35</v>
      </c>
      <c r="N71" s="9">
        <v>0.31428571428571428</v>
      </c>
    </row>
    <row r="72" spans="1:14">
      <c r="A72" t="s">
        <v>150</v>
      </c>
      <c r="B72">
        <v>4</v>
      </c>
      <c r="C72" s="19">
        <v>43300</v>
      </c>
      <c r="D72" s="15">
        <v>0.89905092592592595</v>
      </c>
      <c r="E72">
        <v>2</v>
      </c>
      <c r="F72" s="20">
        <v>1009.6</v>
      </c>
      <c r="G72">
        <v>4</v>
      </c>
      <c r="H72">
        <v>0</v>
      </c>
      <c r="I72">
        <v>120</v>
      </c>
      <c r="J72">
        <v>0</v>
      </c>
      <c r="K72">
        <v>18.399999999999999</v>
      </c>
      <c r="L72" s="14">
        <v>0.67</v>
      </c>
      <c r="M72">
        <v>2</v>
      </c>
      <c r="N72" s="9">
        <v>1</v>
      </c>
    </row>
    <row r="73" spans="1:14">
      <c r="A73" t="s">
        <v>151</v>
      </c>
      <c r="B73">
        <v>4</v>
      </c>
      <c r="C73" s="19">
        <v>43300</v>
      </c>
      <c r="D73" s="15">
        <v>0.90516203703703713</v>
      </c>
      <c r="E73">
        <v>2</v>
      </c>
      <c r="F73" s="20">
        <v>1009.6</v>
      </c>
      <c r="G73">
        <v>4</v>
      </c>
      <c r="H73">
        <v>0</v>
      </c>
      <c r="I73">
        <v>120</v>
      </c>
      <c r="J73">
        <v>0</v>
      </c>
      <c r="K73">
        <v>18.399999999999999</v>
      </c>
      <c r="L73" s="14">
        <v>0.67</v>
      </c>
      <c r="M73">
        <v>4</v>
      </c>
      <c r="N73" s="9">
        <v>0.25</v>
      </c>
    </row>
    <row r="74" spans="1:14">
      <c r="A74" t="s">
        <v>152</v>
      </c>
      <c r="B74">
        <v>4</v>
      </c>
      <c r="C74" s="19">
        <v>43300</v>
      </c>
      <c r="D74" s="15">
        <v>0.91151620370370379</v>
      </c>
      <c r="E74">
        <v>6</v>
      </c>
      <c r="F74" s="20">
        <v>1009.6</v>
      </c>
      <c r="G74">
        <v>4</v>
      </c>
      <c r="H74">
        <v>0</v>
      </c>
      <c r="I74">
        <v>120</v>
      </c>
      <c r="J74">
        <v>0</v>
      </c>
      <c r="K74">
        <v>18.399999999999999</v>
      </c>
      <c r="L74" s="14">
        <v>0.67</v>
      </c>
      <c r="M74">
        <v>7</v>
      </c>
      <c r="N74" s="9">
        <v>0</v>
      </c>
    </row>
    <row r="75" spans="1:14">
      <c r="A75" t="s">
        <v>153</v>
      </c>
      <c r="B75">
        <v>4</v>
      </c>
      <c r="C75" s="19">
        <v>43300</v>
      </c>
      <c r="D75" s="15">
        <v>0.9118518518518518</v>
      </c>
      <c r="E75">
        <v>4</v>
      </c>
      <c r="F75" s="20">
        <v>1009.6</v>
      </c>
      <c r="G75">
        <v>4</v>
      </c>
      <c r="H75">
        <v>0</v>
      </c>
      <c r="I75">
        <v>120</v>
      </c>
      <c r="J75">
        <v>0</v>
      </c>
      <c r="K75">
        <v>18.399999999999999</v>
      </c>
      <c r="L75" s="14">
        <v>0.67</v>
      </c>
      <c r="M75">
        <v>23</v>
      </c>
      <c r="N75" s="9">
        <v>0.21739130434782608</v>
      </c>
    </row>
    <row r="76" spans="1:14">
      <c r="A76" t="s">
        <v>154</v>
      </c>
      <c r="B76">
        <v>4</v>
      </c>
      <c r="C76" s="19">
        <v>43300</v>
      </c>
      <c r="D76" s="15">
        <v>0.91311342592592604</v>
      </c>
      <c r="E76">
        <v>6</v>
      </c>
      <c r="F76" s="20">
        <v>1009.6</v>
      </c>
      <c r="G76">
        <v>4</v>
      </c>
      <c r="H76">
        <v>0</v>
      </c>
      <c r="I76">
        <v>120</v>
      </c>
      <c r="J76">
        <v>0</v>
      </c>
      <c r="K76">
        <v>18.399999999999999</v>
      </c>
      <c r="L76" s="14">
        <v>0.67</v>
      </c>
      <c r="M76">
        <v>6</v>
      </c>
      <c r="N76" s="9">
        <v>0.5</v>
      </c>
    </row>
    <row r="77" spans="1:14">
      <c r="A77" t="s">
        <v>155</v>
      </c>
      <c r="B77">
        <v>4</v>
      </c>
      <c r="C77" s="19">
        <v>43300</v>
      </c>
      <c r="D77" s="15">
        <v>0.91490740740740739</v>
      </c>
      <c r="E77">
        <v>3</v>
      </c>
      <c r="F77" s="20">
        <v>1009.6</v>
      </c>
      <c r="G77">
        <v>4</v>
      </c>
      <c r="H77">
        <v>0</v>
      </c>
      <c r="I77">
        <v>120</v>
      </c>
      <c r="J77">
        <v>0</v>
      </c>
      <c r="K77">
        <v>18.399999999999999</v>
      </c>
      <c r="L77" s="14">
        <v>0.67</v>
      </c>
      <c r="M77">
        <v>30</v>
      </c>
      <c r="N77" s="9">
        <v>0.53333333333333333</v>
      </c>
    </row>
    <row r="78" spans="1:14">
      <c r="A78" t="s">
        <v>156</v>
      </c>
      <c r="B78">
        <v>4</v>
      </c>
      <c r="C78" s="19">
        <v>43300</v>
      </c>
      <c r="D78" s="21">
        <v>0.91655092592592602</v>
      </c>
      <c r="E78">
        <v>6</v>
      </c>
      <c r="F78" s="20">
        <v>1009.6</v>
      </c>
      <c r="G78">
        <v>4</v>
      </c>
      <c r="H78">
        <v>0</v>
      </c>
      <c r="I78">
        <v>120</v>
      </c>
      <c r="J78">
        <v>0</v>
      </c>
      <c r="K78">
        <v>18.399999999999999</v>
      </c>
      <c r="L78" s="14">
        <v>0.67</v>
      </c>
      <c r="M78">
        <v>4</v>
      </c>
      <c r="N78" s="9">
        <v>0.75</v>
      </c>
    </row>
    <row r="79" spans="1:14">
      <c r="A79" t="s">
        <v>157</v>
      </c>
      <c r="B79">
        <v>4</v>
      </c>
      <c r="C79" s="19">
        <v>43300</v>
      </c>
      <c r="D79" s="15">
        <v>0.91666666666666663</v>
      </c>
      <c r="E79">
        <v>6</v>
      </c>
      <c r="F79" s="20">
        <v>1009.6</v>
      </c>
      <c r="G79">
        <v>4</v>
      </c>
      <c r="H79">
        <v>0</v>
      </c>
      <c r="I79">
        <v>120</v>
      </c>
      <c r="J79">
        <v>0</v>
      </c>
      <c r="K79">
        <v>18.399999999999999</v>
      </c>
      <c r="L79" s="14">
        <v>0.67</v>
      </c>
      <c r="M79">
        <v>8</v>
      </c>
      <c r="N79" s="9">
        <v>0.625</v>
      </c>
    </row>
    <row r="80" spans="1:14">
      <c r="A80" t="s">
        <v>158</v>
      </c>
      <c r="B80">
        <v>4</v>
      </c>
      <c r="C80" s="19">
        <v>43300</v>
      </c>
      <c r="D80" s="15">
        <v>0.91962962962962969</v>
      </c>
      <c r="E80">
        <v>3</v>
      </c>
      <c r="F80" s="20">
        <v>1009.6</v>
      </c>
      <c r="G80">
        <v>4</v>
      </c>
      <c r="H80">
        <v>0</v>
      </c>
      <c r="I80">
        <v>120</v>
      </c>
      <c r="J80">
        <v>0</v>
      </c>
      <c r="K80">
        <v>18.399999999999999</v>
      </c>
      <c r="L80" s="14">
        <v>0.67</v>
      </c>
      <c r="M80">
        <v>2</v>
      </c>
      <c r="N80" s="9">
        <v>1</v>
      </c>
    </row>
    <row r="81" spans="1:14">
      <c r="A81" t="s">
        <v>260</v>
      </c>
      <c r="B81">
        <v>4</v>
      </c>
      <c r="C81" s="19">
        <v>43300</v>
      </c>
      <c r="D81" s="15">
        <v>0.92593749999999997</v>
      </c>
      <c r="E81">
        <v>9</v>
      </c>
      <c r="F81" s="20">
        <v>1009.6</v>
      </c>
      <c r="G81">
        <v>4</v>
      </c>
      <c r="H81">
        <v>0</v>
      </c>
      <c r="I81">
        <v>120</v>
      </c>
      <c r="J81">
        <v>0</v>
      </c>
      <c r="K81">
        <v>18.399999999999999</v>
      </c>
      <c r="L81" s="14">
        <v>0.67</v>
      </c>
      <c r="M81">
        <v>31</v>
      </c>
      <c r="N81" s="9">
        <v>0.64516129032258063</v>
      </c>
    </row>
    <row r="82" spans="1:14">
      <c r="A82" t="s">
        <v>159</v>
      </c>
      <c r="B82">
        <v>4</v>
      </c>
      <c r="C82" s="19">
        <v>43300</v>
      </c>
      <c r="D82" s="15">
        <v>0.92825231481481485</v>
      </c>
      <c r="E82">
        <v>7</v>
      </c>
      <c r="F82" s="20">
        <v>1009.6</v>
      </c>
      <c r="G82">
        <v>4</v>
      </c>
      <c r="H82">
        <v>0</v>
      </c>
      <c r="I82">
        <v>120</v>
      </c>
      <c r="J82">
        <v>0</v>
      </c>
      <c r="K82">
        <v>18.399999999999999</v>
      </c>
      <c r="L82" s="14">
        <v>0.67</v>
      </c>
      <c r="M82">
        <v>2</v>
      </c>
      <c r="N82" s="9">
        <v>0.5</v>
      </c>
    </row>
    <row r="83" spans="1:14">
      <c r="A83" t="s">
        <v>160</v>
      </c>
      <c r="B83">
        <v>4</v>
      </c>
      <c r="C83" s="19">
        <v>43300</v>
      </c>
      <c r="D83" s="15">
        <v>0.93089120370370371</v>
      </c>
      <c r="E83">
        <v>9</v>
      </c>
      <c r="F83" s="20">
        <v>1009.6</v>
      </c>
      <c r="G83">
        <v>4</v>
      </c>
      <c r="H83">
        <v>0</v>
      </c>
      <c r="I83">
        <v>120</v>
      </c>
      <c r="J83">
        <v>0</v>
      </c>
      <c r="K83">
        <v>18.399999999999999</v>
      </c>
      <c r="L83" s="14">
        <v>0.67</v>
      </c>
      <c r="M83">
        <v>2</v>
      </c>
      <c r="N83" s="9">
        <v>0</v>
      </c>
    </row>
    <row r="84" spans="1:14">
      <c r="A84" t="s">
        <v>161</v>
      </c>
      <c r="B84">
        <v>3</v>
      </c>
      <c r="C84" s="19">
        <v>43301</v>
      </c>
      <c r="D84" s="15">
        <v>0.84828703703703701</v>
      </c>
      <c r="E84">
        <v>0</v>
      </c>
      <c r="F84" s="20">
        <v>1009.8</v>
      </c>
      <c r="G84">
        <v>3</v>
      </c>
      <c r="H84">
        <v>0</v>
      </c>
      <c r="I84">
        <v>140</v>
      </c>
      <c r="J84">
        <v>0</v>
      </c>
      <c r="K84">
        <v>22.8</v>
      </c>
      <c r="L84" s="14">
        <v>0.6</v>
      </c>
      <c r="M84">
        <v>9</v>
      </c>
      <c r="N84" s="9">
        <v>1</v>
      </c>
    </row>
    <row r="85" spans="1:14">
      <c r="A85" t="s">
        <v>162</v>
      </c>
      <c r="B85">
        <v>3</v>
      </c>
      <c r="C85" s="19">
        <v>43301</v>
      </c>
      <c r="D85" s="15">
        <v>0.84876157407407404</v>
      </c>
      <c r="E85">
        <v>0</v>
      </c>
      <c r="F85" s="20">
        <v>1009.8</v>
      </c>
      <c r="G85">
        <v>3</v>
      </c>
      <c r="H85">
        <v>0</v>
      </c>
      <c r="I85">
        <v>140</v>
      </c>
      <c r="J85">
        <v>0</v>
      </c>
      <c r="K85">
        <v>22.8</v>
      </c>
      <c r="L85" s="14">
        <v>0.6</v>
      </c>
      <c r="M85">
        <v>2</v>
      </c>
      <c r="N85" s="9">
        <v>1</v>
      </c>
    </row>
    <row r="86" spans="1:14">
      <c r="A86" t="s">
        <v>163</v>
      </c>
      <c r="B86">
        <v>3</v>
      </c>
      <c r="C86" s="19">
        <v>43301</v>
      </c>
      <c r="D86" s="15">
        <v>0.84900462962962964</v>
      </c>
      <c r="E86">
        <v>0</v>
      </c>
      <c r="F86" s="20">
        <v>1009.8</v>
      </c>
      <c r="G86">
        <v>3</v>
      </c>
      <c r="H86">
        <v>0</v>
      </c>
      <c r="I86">
        <v>140</v>
      </c>
      <c r="J86">
        <v>0</v>
      </c>
      <c r="K86">
        <v>22.8</v>
      </c>
      <c r="L86" s="14">
        <v>0.6</v>
      </c>
      <c r="M86">
        <v>2</v>
      </c>
      <c r="N86" s="9">
        <v>1</v>
      </c>
    </row>
    <row r="87" spans="1:14">
      <c r="A87" t="s">
        <v>164</v>
      </c>
      <c r="B87">
        <v>3</v>
      </c>
      <c r="C87" s="19">
        <v>43301</v>
      </c>
      <c r="D87" s="15">
        <v>0.8496527777777777</v>
      </c>
      <c r="E87">
        <v>0</v>
      </c>
      <c r="F87" s="20">
        <v>1009.8</v>
      </c>
      <c r="G87">
        <v>3</v>
      </c>
      <c r="H87">
        <v>0</v>
      </c>
      <c r="I87">
        <v>140</v>
      </c>
      <c r="J87">
        <v>0</v>
      </c>
      <c r="K87">
        <v>22.8</v>
      </c>
      <c r="L87" s="14">
        <v>0.6</v>
      </c>
      <c r="M87">
        <v>2</v>
      </c>
      <c r="N87" s="9">
        <v>0.5</v>
      </c>
    </row>
    <row r="88" spans="1:14">
      <c r="A88" t="s">
        <v>165</v>
      </c>
      <c r="B88">
        <v>3</v>
      </c>
      <c r="C88" s="19">
        <v>43301</v>
      </c>
      <c r="D88" s="15">
        <v>0.8497337962962962</v>
      </c>
      <c r="E88">
        <v>0</v>
      </c>
      <c r="F88" s="20">
        <v>1009.8</v>
      </c>
      <c r="G88">
        <v>3</v>
      </c>
      <c r="H88">
        <v>0</v>
      </c>
      <c r="I88">
        <v>140</v>
      </c>
      <c r="J88">
        <v>0</v>
      </c>
      <c r="K88">
        <v>22.8</v>
      </c>
      <c r="L88" s="14">
        <v>0.6</v>
      </c>
      <c r="M88">
        <v>5</v>
      </c>
      <c r="N88" s="9">
        <v>0.8</v>
      </c>
    </row>
    <row r="89" spans="1:14">
      <c r="A89" t="s">
        <v>166</v>
      </c>
      <c r="B89">
        <v>3</v>
      </c>
      <c r="C89" s="19">
        <v>43301</v>
      </c>
      <c r="D89" s="15">
        <v>0.84993055555555552</v>
      </c>
      <c r="E89">
        <v>0</v>
      </c>
      <c r="F89" s="20">
        <v>1009.8</v>
      </c>
      <c r="G89">
        <v>3</v>
      </c>
      <c r="H89">
        <v>0</v>
      </c>
      <c r="I89">
        <v>140</v>
      </c>
      <c r="J89">
        <v>0</v>
      </c>
      <c r="K89">
        <v>22.8</v>
      </c>
      <c r="L89" s="14">
        <v>0.6</v>
      </c>
      <c r="M89">
        <v>4</v>
      </c>
      <c r="N89" s="9">
        <v>0.75</v>
      </c>
    </row>
    <row r="90" spans="1:14">
      <c r="A90" t="s">
        <v>167</v>
      </c>
      <c r="B90">
        <v>3</v>
      </c>
      <c r="C90" s="19">
        <v>43301</v>
      </c>
      <c r="D90" s="15">
        <v>0.85003472222222232</v>
      </c>
      <c r="E90">
        <v>0</v>
      </c>
      <c r="F90" s="20">
        <v>1009.8</v>
      </c>
      <c r="G90">
        <v>3</v>
      </c>
      <c r="H90">
        <v>0</v>
      </c>
      <c r="I90">
        <v>140</v>
      </c>
      <c r="J90">
        <v>0</v>
      </c>
      <c r="K90">
        <v>22.8</v>
      </c>
      <c r="L90" s="14">
        <v>0.6</v>
      </c>
      <c r="M90">
        <v>5</v>
      </c>
      <c r="N90" s="9">
        <v>1</v>
      </c>
    </row>
    <row r="91" spans="1:14">
      <c r="A91" t="s">
        <v>168</v>
      </c>
      <c r="B91">
        <v>3</v>
      </c>
      <c r="C91" s="19">
        <v>43301</v>
      </c>
      <c r="D91" s="15">
        <v>0.85274305555555552</v>
      </c>
      <c r="E91">
        <v>0</v>
      </c>
      <c r="F91" s="20">
        <v>1009.8</v>
      </c>
      <c r="G91">
        <v>3</v>
      </c>
      <c r="H91">
        <v>0</v>
      </c>
      <c r="I91">
        <v>140</v>
      </c>
      <c r="J91">
        <v>0</v>
      </c>
      <c r="K91">
        <v>22.8</v>
      </c>
      <c r="L91" s="14">
        <v>0.6</v>
      </c>
      <c r="M91">
        <v>2</v>
      </c>
      <c r="N91" s="9">
        <v>1</v>
      </c>
    </row>
    <row r="92" spans="1:14">
      <c r="A92" t="s">
        <v>169</v>
      </c>
      <c r="B92">
        <v>3</v>
      </c>
      <c r="C92" s="19">
        <v>43301</v>
      </c>
      <c r="D92" s="15">
        <v>0.85743055555555558</v>
      </c>
      <c r="E92">
        <v>0</v>
      </c>
      <c r="F92" s="20">
        <v>1009.8</v>
      </c>
      <c r="G92">
        <v>3</v>
      </c>
      <c r="H92">
        <v>0</v>
      </c>
      <c r="I92">
        <v>140</v>
      </c>
      <c r="J92">
        <v>0</v>
      </c>
      <c r="K92">
        <v>22.8</v>
      </c>
      <c r="L92" s="14">
        <v>0.6</v>
      </c>
      <c r="M92">
        <v>2</v>
      </c>
      <c r="N92" s="9">
        <v>1</v>
      </c>
    </row>
    <row r="93" spans="1:14">
      <c r="A93" t="s">
        <v>170</v>
      </c>
      <c r="B93">
        <v>3</v>
      </c>
      <c r="C93" s="19">
        <v>43301</v>
      </c>
      <c r="D93" s="15">
        <v>0.86424768518518524</v>
      </c>
      <c r="E93">
        <v>0</v>
      </c>
      <c r="F93" s="20">
        <v>1009.8</v>
      </c>
      <c r="G93">
        <v>3</v>
      </c>
      <c r="H93">
        <v>0</v>
      </c>
      <c r="I93">
        <v>140</v>
      </c>
      <c r="J93">
        <v>0</v>
      </c>
      <c r="K93">
        <v>22.8</v>
      </c>
      <c r="L93" s="14">
        <v>0.6</v>
      </c>
      <c r="M93">
        <v>6</v>
      </c>
      <c r="N93" s="9">
        <v>1</v>
      </c>
    </row>
    <row r="94" spans="1:14">
      <c r="A94" t="s">
        <v>171</v>
      </c>
      <c r="B94">
        <v>3</v>
      </c>
      <c r="C94" s="19">
        <v>43301</v>
      </c>
      <c r="D94" s="15">
        <v>0.87175925925925923</v>
      </c>
      <c r="E94">
        <v>6</v>
      </c>
      <c r="F94" s="20">
        <v>1009.8</v>
      </c>
      <c r="G94">
        <v>3</v>
      </c>
      <c r="H94">
        <v>0</v>
      </c>
      <c r="I94">
        <v>140</v>
      </c>
      <c r="J94">
        <v>0</v>
      </c>
      <c r="K94">
        <v>22.8</v>
      </c>
      <c r="L94" s="14">
        <v>0.6</v>
      </c>
      <c r="M94">
        <v>10</v>
      </c>
      <c r="N94" s="9">
        <v>0.2</v>
      </c>
    </row>
    <row r="95" spans="1:14">
      <c r="A95" t="s">
        <v>172</v>
      </c>
      <c r="B95">
        <v>3</v>
      </c>
      <c r="C95" s="19">
        <v>43301</v>
      </c>
      <c r="D95" s="15">
        <v>0.87209490740740747</v>
      </c>
      <c r="E95">
        <v>6</v>
      </c>
      <c r="F95" s="20">
        <v>1009.8</v>
      </c>
      <c r="G95">
        <v>3</v>
      </c>
      <c r="H95">
        <v>0</v>
      </c>
      <c r="I95">
        <v>140</v>
      </c>
      <c r="J95">
        <v>0</v>
      </c>
      <c r="K95">
        <v>22.8</v>
      </c>
      <c r="L95" s="14">
        <v>0.6</v>
      </c>
      <c r="M95">
        <v>3</v>
      </c>
      <c r="N95" s="9">
        <v>1</v>
      </c>
    </row>
    <row r="96" spans="1:14">
      <c r="A96" t="s">
        <v>173</v>
      </c>
      <c r="B96">
        <v>3</v>
      </c>
      <c r="C96" s="19">
        <v>43301</v>
      </c>
      <c r="D96" s="15">
        <v>0.87250000000000005</v>
      </c>
      <c r="E96">
        <v>6</v>
      </c>
      <c r="F96" s="20">
        <v>1009.8</v>
      </c>
      <c r="G96">
        <v>3</v>
      </c>
      <c r="H96">
        <v>0</v>
      </c>
      <c r="I96">
        <v>140</v>
      </c>
      <c r="J96">
        <v>0</v>
      </c>
      <c r="K96">
        <v>22.8</v>
      </c>
      <c r="L96" s="14">
        <v>0.6</v>
      </c>
      <c r="M96">
        <v>34</v>
      </c>
      <c r="N96" s="9">
        <v>0.38235294117647056</v>
      </c>
    </row>
    <row r="97" spans="1:14">
      <c r="A97" t="s">
        <v>174</v>
      </c>
      <c r="B97">
        <v>3</v>
      </c>
      <c r="C97" s="19">
        <v>43301</v>
      </c>
      <c r="D97" s="15">
        <v>0.87699074074074079</v>
      </c>
      <c r="E97">
        <v>2</v>
      </c>
      <c r="F97" s="20">
        <v>1009.8</v>
      </c>
      <c r="G97">
        <v>3</v>
      </c>
      <c r="H97">
        <v>0</v>
      </c>
      <c r="I97">
        <v>140</v>
      </c>
      <c r="J97">
        <v>0</v>
      </c>
      <c r="K97">
        <v>22.8</v>
      </c>
      <c r="L97" s="14">
        <v>0.6</v>
      </c>
      <c r="M97">
        <v>32</v>
      </c>
      <c r="N97" s="9">
        <v>0.3125</v>
      </c>
    </row>
    <row r="98" spans="1:14">
      <c r="A98" t="s">
        <v>175</v>
      </c>
      <c r="B98">
        <v>3</v>
      </c>
      <c r="C98" s="19">
        <v>43301</v>
      </c>
      <c r="D98" s="15">
        <v>0.88089120370370377</v>
      </c>
      <c r="E98">
        <v>6</v>
      </c>
      <c r="F98" s="20">
        <v>1009.8</v>
      </c>
      <c r="G98">
        <v>3</v>
      </c>
      <c r="H98">
        <v>0</v>
      </c>
      <c r="I98" s="7">
        <v>140</v>
      </c>
      <c r="J98">
        <v>0</v>
      </c>
      <c r="K98">
        <v>22.8</v>
      </c>
      <c r="L98" s="14">
        <v>0.6</v>
      </c>
      <c r="M98">
        <v>31</v>
      </c>
      <c r="N98" s="9">
        <v>6.4516129032258063E-2</v>
      </c>
    </row>
    <row r="99" spans="1:14">
      <c r="A99" t="s">
        <v>176</v>
      </c>
      <c r="B99">
        <v>3</v>
      </c>
      <c r="C99" s="19">
        <v>43301</v>
      </c>
      <c r="D99" s="15">
        <v>0.88435185185185183</v>
      </c>
      <c r="E99">
        <v>2</v>
      </c>
      <c r="F99" s="20">
        <v>1009.8</v>
      </c>
      <c r="G99">
        <v>3</v>
      </c>
      <c r="H99">
        <v>0</v>
      </c>
      <c r="I99">
        <v>140</v>
      </c>
      <c r="J99">
        <v>0</v>
      </c>
      <c r="K99">
        <v>22.8</v>
      </c>
      <c r="L99" s="14">
        <v>0.6</v>
      </c>
      <c r="M99">
        <v>4</v>
      </c>
      <c r="N99" s="9">
        <v>0.5</v>
      </c>
    </row>
    <row r="100" spans="1:14">
      <c r="A100" t="s">
        <v>177</v>
      </c>
      <c r="B100">
        <v>3</v>
      </c>
      <c r="C100" s="19">
        <v>43301</v>
      </c>
      <c r="D100" s="15">
        <v>0.88445601851851852</v>
      </c>
      <c r="E100">
        <v>2</v>
      </c>
      <c r="F100" s="20">
        <v>1009.8</v>
      </c>
      <c r="G100">
        <v>3</v>
      </c>
      <c r="H100">
        <v>0</v>
      </c>
      <c r="I100">
        <v>140</v>
      </c>
      <c r="J100">
        <v>0</v>
      </c>
      <c r="K100">
        <v>22.8</v>
      </c>
      <c r="L100" s="14">
        <v>0.6</v>
      </c>
      <c r="M100">
        <v>3</v>
      </c>
      <c r="N100" s="9">
        <v>1</v>
      </c>
    </row>
    <row r="101" spans="1:14">
      <c r="A101" t="s">
        <v>178</v>
      </c>
      <c r="B101">
        <v>3</v>
      </c>
      <c r="C101" s="19">
        <v>43301</v>
      </c>
      <c r="D101" s="15">
        <v>0.88471064814814815</v>
      </c>
      <c r="E101">
        <v>2</v>
      </c>
      <c r="F101" s="20">
        <v>1009.8</v>
      </c>
      <c r="G101">
        <v>3</v>
      </c>
      <c r="H101">
        <v>0</v>
      </c>
      <c r="I101">
        <v>140</v>
      </c>
      <c r="J101">
        <v>0</v>
      </c>
      <c r="K101">
        <v>22.8</v>
      </c>
      <c r="L101" s="14">
        <v>0.6</v>
      </c>
      <c r="M101">
        <v>5</v>
      </c>
      <c r="N101" s="9">
        <v>0.4</v>
      </c>
    </row>
    <row r="102" spans="1:14">
      <c r="A102" t="s">
        <v>179</v>
      </c>
      <c r="B102">
        <v>3</v>
      </c>
      <c r="C102" s="19">
        <v>43301</v>
      </c>
      <c r="D102" s="15">
        <v>0.91814814814814805</v>
      </c>
      <c r="E102">
        <v>2</v>
      </c>
      <c r="F102" s="20">
        <v>1009.8</v>
      </c>
      <c r="G102">
        <v>3</v>
      </c>
      <c r="H102">
        <v>0</v>
      </c>
      <c r="I102">
        <v>140</v>
      </c>
      <c r="J102">
        <v>0</v>
      </c>
      <c r="K102">
        <v>22.8</v>
      </c>
      <c r="L102" s="14">
        <v>0.6</v>
      </c>
      <c r="M102">
        <v>4</v>
      </c>
      <c r="N102" s="9">
        <v>0</v>
      </c>
    </row>
    <row r="103" spans="1:14">
      <c r="A103" t="s">
        <v>180</v>
      </c>
      <c r="B103">
        <v>3</v>
      </c>
      <c r="C103" s="19">
        <v>43301</v>
      </c>
      <c r="D103" s="15">
        <v>0.9275578703703703</v>
      </c>
      <c r="E103">
        <v>2</v>
      </c>
      <c r="F103" s="20">
        <v>1009.8</v>
      </c>
      <c r="G103">
        <v>3</v>
      </c>
      <c r="H103">
        <v>0</v>
      </c>
      <c r="I103">
        <v>140</v>
      </c>
      <c r="J103">
        <v>0</v>
      </c>
      <c r="K103">
        <v>22.8</v>
      </c>
      <c r="L103" s="14">
        <v>0.6</v>
      </c>
      <c r="M103">
        <v>5</v>
      </c>
      <c r="N103" s="9">
        <v>0.6</v>
      </c>
    </row>
    <row r="104" spans="1:14">
      <c r="A104" t="s">
        <v>181</v>
      </c>
      <c r="B104">
        <v>2</v>
      </c>
      <c r="C104" s="19">
        <v>43305</v>
      </c>
      <c r="D104" s="15">
        <v>0.86214120370370362</v>
      </c>
      <c r="E104">
        <v>2</v>
      </c>
      <c r="F104" s="20">
        <v>1008.7</v>
      </c>
      <c r="G104">
        <v>6.9</v>
      </c>
      <c r="H104">
        <v>0</v>
      </c>
      <c r="I104">
        <v>150</v>
      </c>
      <c r="J104">
        <v>1.6</v>
      </c>
      <c r="K104">
        <v>26.3</v>
      </c>
      <c r="L104" s="9">
        <v>0.84799999999999998</v>
      </c>
      <c r="M104">
        <v>10</v>
      </c>
      <c r="N104" s="9">
        <v>0.5</v>
      </c>
    </row>
    <row r="105" spans="1:14">
      <c r="A105" t="s">
        <v>182</v>
      </c>
      <c r="B105">
        <v>2</v>
      </c>
      <c r="C105" s="19">
        <v>43305</v>
      </c>
      <c r="D105" s="15">
        <v>0.86673611111111104</v>
      </c>
      <c r="E105">
        <v>6</v>
      </c>
      <c r="F105" s="20">
        <v>1008.7</v>
      </c>
      <c r="G105">
        <v>6.9</v>
      </c>
      <c r="H105">
        <v>0</v>
      </c>
      <c r="I105">
        <v>150</v>
      </c>
      <c r="J105">
        <v>1.6</v>
      </c>
      <c r="K105">
        <v>26.3</v>
      </c>
      <c r="L105" s="9">
        <v>0.84799999999999998</v>
      </c>
      <c r="M105">
        <v>6</v>
      </c>
      <c r="N105" s="9">
        <v>0.33333333333333331</v>
      </c>
    </row>
    <row r="106" spans="1:14">
      <c r="A106" t="s">
        <v>183</v>
      </c>
      <c r="B106">
        <v>2</v>
      </c>
      <c r="C106" s="19">
        <v>43305</v>
      </c>
      <c r="D106" s="15">
        <v>0.86850694444444443</v>
      </c>
      <c r="E106">
        <v>6</v>
      </c>
      <c r="F106" s="20">
        <v>1008.7</v>
      </c>
      <c r="G106">
        <v>6.9</v>
      </c>
      <c r="H106">
        <v>0</v>
      </c>
      <c r="I106">
        <v>150</v>
      </c>
      <c r="J106">
        <v>1.6</v>
      </c>
      <c r="K106">
        <v>26.3</v>
      </c>
      <c r="L106" s="9">
        <v>0.84799999999999998</v>
      </c>
      <c r="M106">
        <v>4</v>
      </c>
      <c r="N106" s="9">
        <v>1</v>
      </c>
    </row>
    <row r="107" spans="1:14">
      <c r="A107" t="s">
        <v>184</v>
      </c>
      <c r="B107">
        <v>2</v>
      </c>
      <c r="C107" s="19">
        <v>43305</v>
      </c>
      <c r="D107" s="15">
        <v>0.86983796296296301</v>
      </c>
      <c r="E107">
        <v>2</v>
      </c>
      <c r="F107" s="20">
        <v>1008.7</v>
      </c>
      <c r="G107">
        <v>6.9</v>
      </c>
      <c r="H107">
        <v>0</v>
      </c>
      <c r="I107">
        <v>150</v>
      </c>
      <c r="J107">
        <v>1.6</v>
      </c>
      <c r="K107">
        <v>26.3</v>
      </c>
      <c r="L107" s="9">
        <v>0.84799999999999998</v>
      </c>
      <c r="M107">
        <v>28</v>
      </c>
      <c r="N107" s="9">
        <v>0.6071428571428571</v>
      </c>
    </row>
    <row r="108" spans="1:14">
      <c r="A108" t="s">
        <v>185</v>
      </c>
      <c r="B108">
        <v>2</v>
      </c>
      <c r="C108" s="19">
        <v>43305</v>
      </c>
      <c r="D108" s="15">
        <v>0.87053240740740734</v>
      </c>
      <c r="E108">
        <v>0</v>
      </c>
      <c r="F108" s="20">
        <v>1008.7</v>
      </c>
      <c r="G108">
        <v>6.9</v>
      </c>
      <c r="H108">
        <v>0</v>
      </c>
      <c r="I108">
        <v>150</v>
      </c>
      <c r="J108">
        <v>1.6</v>
      </c>
      <c r="K108">
        <v>26.3</v>
      </c>
      <c r="L108" s="9">
        <v>0.84799999999999998</v>
      </c>
      <c r="M108">
        <v>2</v>
      </c>
      <c r="N108" s="9">
        <v>0.5</v>
      </c>
    </row>
    <row r="109" spans="1:14">
      <c r="A109" t="s">
        <v>186</v>
      </c>
      <c r="B109">
        <v>2</v>
      </c>
      <c r="C109" s="19">
        <v>43305</v>
      </c>
      <c r="D109" s="15">
        <v>0.87254629629629632</v>
      </c>
      <c r="E109">
        <v>8</v>
      </c>
      <c r="F109" s="20">
        <v>1008.7</v>
      </c>
      <c r="G109">
        <v>6.9</v>
      </c>
      <c r="H109">
        <v>0</v>
      </c>
      <c r="I109">
        <v>150</v>
      </c>
      <c r="J109">
        <v>1.6</v>
      </c>
      <c r="K109">
        <v>26.3</v>
      </c>
      <c r="L109" s="9">
        <v>0.84799999999999998</v>
      </c>
      <c r="M109">
        <v>21</v>
      </c>
      <c r="N109" s="9">
        <v>0.42857142857142855</v>
      </c>
    </row>
    <row r="110" spans="1:14">
      <c r="A110" t="s">
        <v>187</v>
      </c>
      <c r="B110">
        <v>2</v>
      </c>
      <c r="C110" s="19">
        <v>43305</v>
      </c>
      <c r="D110" s="15">
        <v>0.87493055555555566</v>
      </c>
      <c r="E110">
        <v>2</v>
      </c>
      <c r="F110" s="20">
        <v>1008.7</v>
      </c>
      <c r="G110">
        <v>6.9</v>
      </c>
      <c r="H110">
        <v>0</v>
      </c>
      <c r="I110">
        <v>150</v>
      </c>
      <c r="J110">
        <v>1.6</v>
      </c>
      <c r="K110">
        <v>26.3</v>
      </c>
      <c r="L110" s="9">
        <v>0.84799999999999998</v>
      </c>
      <c r="M110">
        <v>19</v>
      </c>
      <c r="N110" s="9">
        <v>0.26315789473684209</v>
      </c>
    </row>
    <row r="111" spans="1:14">
      <c r="A111" t="s">
        <v>188</v>
      </c>
      <c r="B111">
        <v>2</v>
      </c>
      <c r="C111" s="19">
        <v>43305</v>
      </c>
      <c r="D111" s="15">
        <v>0.87548611111111108</v>
      </c>
      <c r="E111">
        <v>6</v>
      </c>
      <c r="F111" s="20">
        <v>1008.7</v>
      </c>
      <c r="G111">
        <v>6.9</v>
      </c>
      <c r="H111">
        <v>0</v>
      </c>
      <c r="I111">
        <v>150</v>
      </c>
      <c r="J111">
        <v>1.6</v>
      </c>
      <c r="K111">
        <v>26.3</v>
      </c>
      <c r="L111" s="9">
        <v>0.84799999999999998</v>
      </c>
      <c r="M111">
        <v>6</v>
      </c>
      <c r="N111" s="9">
        <v>0.5</v>
      </c>
    </row>
    <row r="112" spans="1:14">
      <c r="A112" t="s">
        <v>189</v>
      </c>
      <c r="B112">
        <v>2</v>
      </c>
      <c r="C112" s="19">
        <v>43305</v>
      </c>
      <c r="D112" s="15">
        <v>0.87707175925925929</v>
      </c>
      <c r="E112">
        <v>4</v>
      </c>
      <c r="F112" s="20">
        <v>1008.7</v>
      </c>
      <c r="G112">
        <v>6.9</v>
      </c>
      <c r="H112">
        <v>0</v>
      </c>
      <c r="I112">
        <v>150</v>
      </c>
      <c r="J112">
        <v>1.6</v>
      </c>
      <c r="K112">
        <v>26.3</v>
      </c>
      <c r="L112" s="9">
        <v>0.84799999999999998</v>
      </c>
      <c r="M112">
        <v>12</v>
      </c>
      <c r="N112" s="9">
        <v>8.3333333333333329E-2</v>
      </c>
    </row>
    <row r="113" spans="1:14">
      <c r="A113" t="s">
        <v>190</v>
      </c>
      <c r="B113">
        <v>2</v>
      </c>
      <c r="C113" s="19">
        <v>43305</v>
      </c>
      <c r="D113" s="15">
        <v>0.87717592592592597</v>
      </c>
      <c r="E113">
        <v>4</v>
      </c>
      <c r="F113" s="20">
        <v>1008.7</v>
      </c>
      <c r="G113">
        <v>6.9</v>
      </c>
      <c r="H113">
        <v>0</v>
      </c>
      <c r="I113">
        <v>150</v>
      </c>
      <c r="J113">
        <v>1.6</v>
      </c>
      <c r="K113">
        <v>26.3</v>
      </c>
      <c r="L113" s="9">
        <v>0.84799999999999998</v>
      </c>
      <c r="M113">
        <v>52</v>
      </c>
      <c r="N113" s="9">
        <v>9.6153846153846159E-2</v>
      </c>
    </row>
    <row r="114" spans="1:14">
      <c r="A114" t="s">
        <v>191</v>
      </c>
      <c r="B114">
        <v>2</v>
      </c>
      <c r="C114" s="19">
        <v>43305</v>
      </c>
      <c r="D114" s="15">
        <v>0.87797453703703709</v>
      </c>
      <c r="E114">
        <v>6</v>
      </c>
      <c r="F114" s="20">
        <v>1008.7</v>
      </c>
      <c r="G114">
        <v>6.9</v>
      </c>
      <c r="H114">
        <v>0</v>
      </c>
      <c r="I114">
        <v>150</v>
      </c>
      <c r="J114">
        <v>1.6</v>
      </c>
      <c r="K114">
        <v>26.3</v>
      </c>
      <c r="L114" s="9">
        <v>0.84799999999999998</v>
      </c>
      <c r="M114">
        <v>4</v>
      </c>
      <c r="N114" s="9">
        <v>0.75</v>
      </c>
    </row>
    <row r="115" spans="1:14">
      <c r="A115" t="s">
        <v>261</v>
      </c>
      <c r="B115">
        <v>2</v>
      </c>
      <c r="C115" s="19">
        <v>43305</v>
      </c>
      <c r="D115" s="15">
        <v>0.88569444444444445</v>
      </c>
      <c r="E115">
        <v>2</v>
      </c>
      <c r="F115" s="20">
        <v>1008.7</v>
      </c>
      <c r="G115">
        <v>6.9</v>
      </c>
      <c r="H115">
        <v>0</v>
      </c>
      <c r="I115">
        <v>150</v>
      </c>
      <c r="J115">
        <v>1.6</v>
      </c>
      <c r="K115">
        <v>26.3</v>
      </c>
      <c r="L115" s="9">
        <v>0.84799999999999998</v>
      </c>
      <c r="M115">
        <v>3</v>
      </c>
      <c r="N115" s="9">
        <v>0.66666666666666663</v>
      </c>
    </row>
    <row r="116" spans="1:14">
      <c r="A116" t="s">
        <v>192</v>
      </c>
      <c r="B116">
        <v>2</v>
      </c>
      <c r="C116" s="19">
        <v>43305</v>
      </c>
      <c r="D116" s="15">
        <v>0.88650462962962961</v>
      </c>
      <c r="E116">
        <v>2</v>
      </c>
      <c r="F116" s="20">
        <v>1008.7</v>
      </c>
      <c r="G116">
        <v>6.9</v>
      </c>
      <c r="H116">
        <v>0</v>
      </c>
      <c r="I116">
        <v>150</v>
      </c>
      <c r="J116">
        <v>1.6</v>
      </c>
      <c r="K116">
        <v>26.3</v>
      </c>
      <c r="L116" s="9">
        <v>0.84799999999999998</v>
      </c>
      <c r="M116">
        <v>4</v>
      </c>
      <c r="N116" s="9">
        <v>0.75</v>
      </c>
    </row>
    <row r="117" spans="1:14">
      <c r="A117" t="s">
        <v>193</v>
      </c>
      <c r="B117">
        <v>2</v>
      </c>
      <c r="C117" s="19">
        <v>43305</v>
      </c>
      <c r="D117" s="15">
        <v>0.88656250000000003</v>
      </c>
      <c r="E117">
        <v>2</v>
      </c>
      <c r="F117" s="20">
        <v>1008.7</v>
      </c>
      <c r="G117">
        <v>6.9</v>
      </c>
      <c r="H117">
        <v>0</v>
      </c>
      <c r="I117">
        <v>150</v>
      </c>
      <c r="J117">
        <v>1.6</v>
      </c>
      <c r="K117">
        <v>26.3</v>
      </c>
      <c r="L117" s="9">
        <v>0.84799999999999998</v>
      </c>
      <c r="M117">
        <v>4</v>
      </c>
      <c r="N117" s="9">
        <v>0.75</v>
      </c>
    </row>
    <row r="118" spans="1:14">
      <c r="A118" t="s">
        <v>194</v>
      </c>
      <c r="B118">
        <v>2</v>
      </c>
      <c r="C118" s="19">
        <v>43305</v>
      </c>
      <c r="D118" s="15">
        <v>0.8882175925925927</v>
      </c>
      <c r="E118">
        <v>2</v>
      </c>
      <c r="F118" s="20">
        <v>1008.7</v>
      </c>
      <c r="G118">
        <v>7.5</v>
      </c>
      <c r="H118">
        <v>0</v>
      </c>
      <c r="I118">
        <v>150</v>
      </c>
      <c r="J118">
        <v>4</v>
      </c>
      <c r="K118">
        <v>24.8</v>
      </c>
      <c r="L118" s="9">
        <v>0.78799999999999992</v>
      </c>
      <c r="M118">
        <v>4</v>
      </c>
      <c r="N118" s="9">
        <v>1</v>
      </c>
    </row>
    <row r="119" spans="1:14">
      <c r="A119" t="s">
        <v>262</v>
      </c>
      <c r="B119">
        <v>2</v>
      </c>
      <c r="C119" s="19">
        <v>43305</v>
      </c>
      <c r="D119" s="21">
        <v>0.89124999999999999</v>
      </c>
      <c r="E119">
        <v>3</v>
      </c>
      <c r="F119" s="20">
        <v>1008.7</v>
      </c>
      <c r="G119">
        <v>7.5</v>
      </c>
      <c r="H119">
        <v>0</v>
      </c>
      <c r="I119">
        <v>150</v>
      </c>
      <c r="J119">
        <v>4</v>
      </c>
      <c r="K119">
        <v>24.8</v>
      </c>
      <c r="L119" s="9">
        <v>0.78799999999999992</v>
      </c>
      <c r="M119">
        <v>55</v>
      </c>
      <c r="N119" s="9">
        <v>0.4</v>
      </c>
    </row>
    <row r="120" spans="1:14">
      <c r="A120" t="s">
        <v>195</v>
      </c>
      <c r="B120">
        <v>2</v>
      </c>
      <c r="C120" s="19">
        <v>43305</v>
      </c>
      <c r="D120" s="15">
        <v>0.89584490740740741</v>
      </c>
      <c r="E120">
        <v>3</v>
      </c>
      <c r="F120" s="20">
        <v>1008.7</v>
      </c>
      <c r="G120">
        <v>7.5</v>
      </c>
      <c r="H120">
        <v>0</v>
      </c>
      <c r="I120">
        <v>150</v>
      </c>
      <c r="J120">
        <v>4</v>
      </c>
      <c r="K120">
        <v>24.8</v>
      </c>
      <c r="L120" s="9">
        <v>0.78799999999999992</v>
      </c>
      <c r="M120">
        <v>5</v>
      </c>
      <c r="N120" s="9">
        <v>0.6</v>
      </c>
    </row>
    <row r="121" spans="1:14">
      <c r="A121" t="s">
        <v>263</v>
      </c>
      <c r="B121">
        <v>2</v>
      </c>
      <c r="C121" s="19">
        <v>43305</v>
      </c>
      <c r="D121" s="15">
        <v>0.9130787037037037</v>
      </c>
      <c r="E121">
        <v>2</v>
      </c>
      <c r="F121" s="20">
        <v>1008.7</v>
      </c>
      <c r="G121">
        <v>7.5</v>
      </c>
      <c r="H121">
        <v>0</v>
      </c>
      <c r="I121">
        <v>150</v>
      </c>
      <c r="J121">
        <v>4</v>
      </c>
      <c r="K121">
        <v>24.8</v>
      </c>
      <c r="L121" s="9">
        <v>0.78799999999999992</v>
      </c>
      <c r="M121">
        <v>18</v>
      </c>
      <c r="N121" s="9">
        <v>0.3888888888888889</v>
      </c>
    </row>
    <row r="122" spans="1:14">
      <c r="A122" t="s">
        <v>196</v>
      </c>
      <c r="B122">
        <v>2</v>
      </c>
      <c r="C122" s="19">
        <v>43305</v>
      </c>
      <c r="D122" s="15">
        <v>0.91484953703703698</v>
      </c>
      <c r="E122">
        <v>5</v>
      </c>
      <c r="F122" s="20">
        <v>1008.7</v>
      </c>
      <c r="G122">
        <v>7.5</v>
      </c>
      <c r="H122">
        <v>0</v>
      </c>
      <c r="I122">
        <v>150</v>
      </c>
      <c r="J122">
        <v>4</v>
      </c>
      <c r="K122">
        <v>24.8</v>
      </c>
      <c r="L122" s="9">
        <v>0.78799999999999992</v>
      </c>
      <c r="M122">
        <v>20</v>
      </c>
      <c r="N122" s="9">
        <v>0.25</v>
      </c>
    </row>
    <row r="123" spans="1:14">
      <c r="A123" t="s">
        <v>197</v>
      </c>
      <c r="B123">
        <v>2</v>
      </c>
      <c r="C123" s="19">
        <v>43305</v>
      </c>
      <c r="D123" s="15">
        <v>0.91850694444444436</v>
      </c>
      <c r="E123">
        <v>8</v>
      </c>
      <c r="F123" s="20">
        <v>1008.7</v>
      </c>
      <c r="G123">
        <v>7.5</v>
      </c>
      <c r="H123">
        <v>0</v>
      </c>
      <c r="I123">
        <v>150</v>
      </c>
      <c r="J123">
        <v>4</v>
      </c>
      <c r="K123">
        <v>24.8</v>
      </c>
      <c r="L123" s="9">
        <v>0.78799999999999992</v>
      </c>
      <c r="M123">
        <v>11</v>
      </c>
      <c r="N123" s="9">
        <v>0.27272727272727271</v>
      </c>
    </row>
    <row r="124" spans="1:14">
      <c r="A124" t="s">
        <v>198</v>
      </c>
      <c r="B124">
        <v>2</v>
      </c>
      <c r="C124" s="19">
        <v>43305</v>
      </c>
      <c r="D124" s="15">
        <v>0.91979166666666667</v>
      </c>
      <c r="E124">
        <v>8</v>
      </c>
      <c r="F124" s="20">
        <v>1008.7</v>
      </c>
      <c r="G124">
        <v>7.5</v>
      </c>
      <c r="H124">
        <v>0</v>
      </c>
      <c r="I124">
        <v>150</v>
      </c>
      <c r="J124">
        <v>4</v>
      </c>
      <c r="K124">
        <v>24.8</v>
      </c>
      <c r="L124" s="9">
        <v>0.78799999999999992</v>
      </c>
      <c r="M124">
        <v>40</v>
      </c>
      <c r="N124" s="9">
        <v>0.3</v>
      </c>
    </row>
    <row r="125" spans="1:14">
      <c r="A125" t="s">
        <v>199</v>
      </c>
      <c r="B125">
        <v>2</v>
      </c>
      <c r="C125" s="19">
        <v>43305</v>
      </c>
      <c r="D125" s="15">
        <v>0.92071759259259256</v>
      </c>
      <c r="E125">
        <v>0</v>
      </c>
      <c r="F125" s="20">
        <v>1008.7</v>
      </c>
      <c r="G125">
        <v>7.5</v>
      </c>
      <c r="H125">
        <v>0</v>
      </c>
      <c r="I125">
        <v>150</v>
      </c>
      <c r="J125">
        <v>4</v>
      </c>
      <c r="K125">
        <v>24.8</v>
      </c>
      <c r="L125" s="9">
        <v>0.78799999999999992</v>
      </c>
      <c r="M125">
        <v>2</v>
      </c>
      <c r="N125" s="9">
        <v>0.5</v>
      </c>
    </row>
    <row r="126" spans="1:14">
      <c r="A126" t="s">
        <v>200</v>
      </c>
      <c r="B126">
        <v>1</v>
      </c>
      <c r="C126" s="19">
        <v>43312</v>
      </c>
      <c r="D126" s="15">
        <v>0.8496527777777777</v>
      </c>
      <c r="E126">
        <v>0</v>
      </c>
      <c r="F126" s="20">
        <v>1009.3</v>
      </c>
      <c r="G126">
        <v>0.8</v>
      </c>
      <c r="H126">
        <v>0</v>
      </c>
      <c r="I126">
        <v>90</v>
      </c>
      <c r="J126">
        <v>0.2</v>
      </c>
      <c r="K126">
        <v>25.6</v>
      </c>
      <c r="L126" s="9">
        <v>0.72799999999999998</v>
      </c>
      <c r="M126">
        <v>74</v>
      </c>
      <c r="N126" s="9">
        <v>0.97297297297297303</v>
      </c>
    </row>
    <row r="127" spans="1:14">
      <c r="A127" t="s">
        <v>201</v>
      </c>
      <c r="B127">
        <v>1</v>
      </c>
      <c r="C127" s="19">
        <v>43312</v>
      </c>
      <c r="D127" s="15">
        <v>0.84984953703703703</v>
      </c>
      <c r="E127">
        <v>0</v>
      </c>
      <c r="F127" s="20">
        <v>1009.3</v>
      </c>
      <c r="G127">
        <v>0.8</v>
      </c>
      <c r="H127">
        <v>0</v>
      </c>
      <c r="I127">
        <v>90</v>
      </c>
      <c r="J127">
        <v>0.2</v>
      </c>
      <c r="K127">
        <v>25.6</v>
      </c>
      <c r="L127" s="9">
        <v>0.72799999999999998</v>
      </c>
      <c r="M127">
        <v>40</v>
      </c>
      <c r="N127" s="9">
        <v>1</v>
      </c>
    </row>
    <row r="128" spans="1:14">
      <c r="A128" t="s">
        <v>202</v>
      </c>
      <c r="B128">
        <v>1</v>
      </c>
      <c r="C128" s="19">
        <v>43312</v>
      </c>
      <c r="D128" s="15">
        <v>0.8533680555555555</v>
      </c>
      <c r="E128">
        <v>0</v>
      </c>
      <c r="F128" s="20">
        <v>1009.3</v>
      </c>
      <c r="G128">
        <v>0.8</v>
      </c>
      <c r="H128">
        <v>0</v>
      </c>
      <c r="I128">
        <v>90</v>
      </c>
      <c r="J128">
        <v>0.2</v>
      </c>
      <c r="K128">
        <v>25.6</v>
      </c>
      <c r="L128" s="9">
        <v>0.72799999999999998</v>
      </c>
      <c r="M128">
        <v>4</v>
      </c>
      <c r="N128" s="9">
        <v>0.25</v>
      </c>
    </row>
    <row r="129" spans="1:14">
      <c r="A129" t="s">
        <v>203</v>
      </c>
      <c r="B129">
        <v>1</v>
      </c>
      <c r="C129" s="19">
        <v>43312</v>
      </c>
      <c r="D129" s="15">
        <v>0.88366898148148154</v>
      </c>
      <c r="E129">
        <v>3</v>
      </c>
      <c r="F129" s="20">
        <v>1009.3</v>
      </c>
      <c r="G129">
        <v>0.8</v>
      </c>
      <c r="H129">
        <v>0</v>
      </c>
      <c r="I129">
        <v>90</v>
      </c>
      <c r="J129">
        <v>0</v>
      </c>
      <c r="K129">
        <v>24</v>
      </c>
      <c r="L129" s="9">
        <v>0.82599999999999996</v>
      </c>
      <c r="M129">
        <v>21</v>
      </c>
      <c r="N129" s="9">
        <v>0.66666666666666663</v>
      </c>
    </row>
    <row r="130" spans="1:14">
      <c r="A130" t="s">
        <v>204</v>
      </c>
      <c r="B130">
        <v>1</v>
      </c>
      <c r="C130" s="19">
        <v>43312</v>
      </c>
      <c r="D130" s="15">
        <v>0.88922453703703708</v>
      </c>
      <c r="E130">
        <v>4</v>
      </c>
      <c r="F130" s="20">
        <v>1009.3</v>
      </c>
      <c r="G130">
        <v>0.8</v>
      </c>
      <c r="H130">
        <v>0</v>
      </c>
      <c r="I130">
        <v>90</v>
      </c>
      <c r="J130">
        <v>0</v>
      </c>
      <c r="K130">
        <v>24</v>
      </c>
      <c r="L130" s="9">
        <v>0.82599999999999996</v>
      </c>
      <c r="M130">
        <v>7</v>
      </c>
      <c r="N130" s="9">
        <v>0</v>
      </c>
    </row>
    <row r="131" spans="1:14">
      <c r="A131" t="s">
        <v>205</v>
      </c>
      <c r="B131">
        <v>1</v>
      </c>
      <c r="C131" s="19">
        <v>43312</v>
      </c>
      <c r="D131" s="15">
        <v>0.91537037037037028</v>
      </c>
      <c r="E131">
        <v>2</v>
      </c>
      <c r="F131" s="20">
        <v>1009.3</v>
      </c>
      <c r="G131">
        <v>0.8</v>
      </c>
      <c r="H131">
        <v>0</v>
      </c>
      <c r="I131">
        <v>90</v>
      </c>
      <c r="J131">
        <v>0</v>
      </c>
      <c r="K131">
        <v>24</v>
      </c>
      <c r="L131" s="9">
        <v>0.82599999999999996</v>
      </c>
      <c r="M131">
        <v>25</v>
      </c>
      <c r="N131" s="9">
        <v>0.88</v>
      </c>
    </row>
    <row r="132" spans="1:14">
      <c r="A132" t="s">
        <v>206</v>
      </c>
      <c r="B132">
        <v>1</v>
      </c>
      <c r="C132" s="19">
        <v>43312</v>
      </c>
      <c r="D132" s="15">
        <v>0.91699074074074083</v>
      </c>
      <c r="E132">
        <v>2</v>
      </c>
      <c r="F132" s="20">
        <v>1009.3</v>
      </c>
      <c r="G132">
        <v>0.8</v>
      </c>
      <c r="H132">
        <v>0</v>
      </c>
      <c r="I132">
        <v>90</v>
      </c>
      <c r="J132">
        <v>0</v>
      </c>
      <c r="K132">
        <v>24</v>
      </c>
      <c r="L132" s="9">
        <v>0.82599999999999996</v>
      </c>
      <c r="M132">
        <v>7</v>
      </c>
      <c r="N132" s="9">
        <v>0.42857142857142855</v>
      </c>
    </row>
    <row r="133" spans="1:14">
      <c r="A133" t="s">
        <v>207</v>
      </c>
      <c r="B133">
        <v>1</v>
      </c>
      <c r="C133" s="19">
        <v>43312</v>
      </c>
      <c r="D133" s="15">
        <v>0.92136574074074085</v>
      </c>
      <c r="E133">
        <v>2</v>
      </c>
      <c r="F133" s="20">
        <v>1009.3</v>
      </c>
      <c r="G133">
        <v>0.8</v>
      </c>
      <c r="H133">
        <v>0</v>
      </c>
      <c r="I133">
        <v>90</v>
      </c>
      <c r="J133">
        <v>0</v>
      </c>
      <c r="K133">
        <v>24</v>
      </c>
      <c r="L133" s="9">
        <v>0.82599999999999996</v>
      </c>
      <c r="M133">
        <v>5</v>
      </c>
      <c r="N133" s="9">
        <v>1</v>
      </c>
    </row>
    <row r="134" spans="1:14">
      <c r="A134" t="s">
        <v>208</v>
      </c>
      <c r="B134">
        <v>1</v>
      </c>
      <c r="C134" s="19">
        <v>43312</v>
      </c>
      <c r="D134" s="15">
        <v>0.92290509259259268</v>
      </c>
      <c r="E134">
        <v>2</v>
      </c>
      <c r="F134" s="20">
        <v>1009.3</v>
      </c>
      <c r="G134">
        <v>0.8</v>
      </c>
      <c r="H134">
        <v>0</v>
      </c>
      <c r="I134">
        <v>90</v>
      </c>
      <c r="J134">
        <v>0</v>
      </c>
      <c r="K134">
        <v>24</v>
      </c>
      <c r="L134" s="9">
        <v>0.82599999999999996</v>
      </c>
      <c r="M134">
        <v>21</v>
      </c>
      <c r="N134" s="9">
        <v>0.61904761904761907</v>
      </c>
    </row>
    <row r="135" spans="1:14">
      <c r="A135" t="s">
        <v>209</v>
      </c>
      <c r="B135">
        <v>5</v>
      </c>
      <c r="C135" s="19">
        <v>43332</v>
      </c>
      <c r="D135" s="15">
        <v>0.85356481481481483</v>
      </c>
      <c r="E135">
        <v>0</v>
      </c>
      <c r="F135" s="20">
        <v>1009.7</v>
      </c>
      <c r="G135">
        <v>2</v>
      </c>
      <c r="H135">
        <v>0</v>
      </c>
      <c r="I135">
        <v>60</v>
      </c>
      <c r="J135">
        <v>0.5</v>
      </c>
      <c r="K135">
        <v>22.9</v>
      </c>
      <c r="L135" s="9">
        <v>0.69599999999999995</v>
      </c>
      <c r="M135">
        <v>3</v>
      </c>
      <c r="N135" s="9">
        <v>0.33333333333333331</v>
      </c>
    </row>
    <row r="136" spans="1:14">
      <c r="A136" t="s">
        <v>210</v>
      </c>
      <c r="B136">
        <v>5</v>
      </c>
      <c r="C136" s="19">
        <v>43332</v>
      </c>
      <c r="D136" s="15">
        <v>0.85361111111111121</v>
      </c>
      <c r="E136">
        <v>6</v>
      </c>
      <c r="F136" s="20">
        <v>1009.7</v>
      </c>
      <c r="G136">
        <v>2</v>
      </c>
      <c r="H136">
        <v>0</v>
      </c>
      <c r="I136">
        <v>60</v>
      </c>
      <c r="J136">
        <v>0.5</v>
      </c>
      <c r="K136">
        <v>22.9</v>
      </c>
      <c r="L136" s="9">
        <v>0.69599999999999995</v>
      </c>
      <c r="M136">
        <v>2</v>
      </c>
      <c r="N136" s="9">
        <v>0.5</v>
      </c>
    </row>
    <row r="137" spans="1:14">
      <c r="A137" t="s">
        <v>211</v>
      </c>
      <c r="B137">
        <v>5</v>
      </c>
      <c r="C137" s="19">
        <v>43332</v>
      </c>
      <c r="D137" s="15">
        <v>0.85368055555555555</v>
      </c>
      <c r="E137">
        <v>2</v>
      </c>
      <c r="F137" s="20">
        <v>1009.7</v>
      </c>
      <c r="G137">
        <v>2</v>
      </c>
      <c r="H137">
        <v>0</v>
      </c>
      <c r="I137">
        <v>60</v>
      </c>
      <c r="J137">
        <v>0.5</v>
      </c>
      <c r="K137">
        <v>22.9</v>
      </c>
      <c r="L137" s="9">
        <v>0.69599999999999995</v>
      </c>
      <c r="M137">
        <v>46</v>
      </c>
      <c r="N137" s="9">
        <v>0.5</v>
      </c>
    </row>
    <row r="138" spans="1:14">
      <c r="A138" t="s">
        <v>212</v>
      </c>
      <c r="B138">
        <v>5</v>
      </c>
      <c r="C138" s="19">
        <v>43332</v>
      </c>
      <c r="D138" s="15">
        <v>0.85469907407407408</v>
      </c>
      <c r="E138">
        <v>2</v>
      </c>
      <c r="F138" s="20">
        <v>1009.7</v>
      </c>
      <c r="G138">
        <v>2</v>
      </c>
      <c r="H138">
        <v>0</v>
      </c>
      <c r="I138">
        <v>60</v>
      </c>
      <c r="J138">
        <v>0.5</v>
      </c>
      <c r="K138">
        <v>22.9</v>
      </c>
      <c r="L138" s="9">
        <v>0.69599999999999995</v>
      </c>
      <c r="M138">
        <v>4</v>
      </c>
      <c r="N138" s="9">
        <v>0.5</v>
      </c>
    </row>
    <row r="139" spans="1:14">
      <c r="A139" t="s">
        <v>213</v>
      </c>
      <c r="B139">
        <v>5</v>
      </c>
      <c r="C139" s="19">
        <v>43332</v>
      </c>
      <c r="D139" s="15">
        <v>0.85478009259259258</v>
      </c>
      <c r="E139">
        <v>2</v>
      </c>
      <c r="F139" s="20">
        <v>1009.7</v>
      </c>
      <c r="G139">
        <v>2</v>
      </c>
      <c r="H139">
        <v>0</v>
      </c>
      <c r="I139">
        <v>60</v>
      </c>
      <c r="J139">
        <v>0.5</v>
      </c>
      <c r="K139">
        <v>22.9</v>
      </c>
      <c r="L139" s="9">
        <v>0.69599999999999995</v>
      </c>
      <c r="M139">
        <v>15</v>
      </c>
      <c r="N139" s="9">
        <v>0.8</v>
      </c>
    </row>
    <row r="140" spans="1:14">
      <c r="A140" t="s">
        <v>214</v>
      </c>
      <c r="B140">
        <v>5</v>
      </c>
      <c r="C140" s="19">
        <v>43332</v>
      </c>
      <c r="D140" s="15">
        <v>0.85538194444444438</v>
      </c>
      <c r="E140">
        <v>2</v>
      </c>
      <c r="F140" s="20">
        <v>1009.7</v>
      </c>
      <c r="G140">
        <v>2</v>
      </c>
      <c r="H140">
        <v>0</v>
      </c>
      <c r="I140">
        <v>60</v>
      </c>
      <c r="J140">
        <v>0.5</v>
      </c>
      <c r="K140">
        <v>22.9</v>
      </c>
      <c r="L140" s="9">
        <v>0.69599999999999995</v>
      </c>
      <c r="M140">
        <v>7</v>
      </c>
      <c r="N140" s="9">
        <v>0.7142857142857143</v>
      </c>
    </row>
    <row r="141" spans="1:14">
      <c r="A141" t="s">
        <v>215</v>
      </c>
      <c r="B141">
        <v>5</v>
      </c>
      <c r="C141" s="19">
        <v>43332</v>
      </c>
      <c r="D141" s="15">
        <v>0.85547453703703702</v>
      </c>
      <c r="E141">
        <v>2</v>
      </c>
      <c r="F141" s="20">
        <v>1009.7</v>
      </c>
      <c r="G141">
        <v>2</v>
      </c>
      <c r="H141">
        <v>0</v>
      </c>
      <c r="I141">
        <v>60</v>
      </c>
      <c r="J141">
        <v>0.5</v>
      </c>
      <c r="K141">
        <v>22.9</v>
      </c>
      <c r="L141" s="9">
        <v>0.69599999999999995</v>
      </c>
      <c r="M141">
        <v>4</v>
      </c>
      <c r="N141" s="9">
        <v>0.75</v>
      </c>
    </row>
    <row r="142" spans="1:14">
      <c r="A142" t="s">
        <v>216</v>
      </c>
      <c r="B142">
        <v>5</v>
      </c>
      <c r="C142" s="19">
        <v>43332</v>
      </c>
      <c r="D142" s="15">
        <v>0.86179398148148145</v>
      </c>
      <c r="E142">
        <v>3</v>
      </c>
      <c r="F142" s="20">
        <v>1009.7</v>
      </c>
      <c r="G142">
        <v>2</v>
      </c>
      <c r="H142">
        <v>0</v>
      </c>
      <c r="I142">
        <v>60</v>
      </c>
      <c r="J142">
        <v>0.5</v>
      </c>
      <c r="K142">
        <v>22.9</v>
      </c>
      <c r="L142" s="9">
        <v>0.69599999999999995</v>
      </c>
      <c r="M142">
        <v>27</v>
      </c>
      <c r="N142" s="9">
        <v>0.62962962962962965</v>
      </c>
    </row>
    <row r="143" spans="1:14">
      <c r="A143" t="s">
        <v>217</v>
      </c>
      <c r="B143">
        <v>5</v>
      </c>
      <c r="C143" s="19">
        <v>43332</v>
      </c>
      <c r="D143" s="15">
        <v>0.89226851851851852</v>
      </c>
      <c r="E143">
        <v>2</v>
      </c>
      <c r="F143" s="20">
        <v>1009.7</v>
      </c>
      <c r="G143">
        <v>2</v>
      </c>
      <c r="H143">
        <v>0</v>
      </c>
      <c r="I143">
        <v>60</v>
      </c>
      <c r="J143">
        <v>0</v>
      </c>
      <c r="K143">
        <v>21.4</v>
      </c>
      <c r="L143" s="9">
        <v>0.7609999999999999</v>
      </c>
      <c r="M143">
        <v>8</v>
      </c>
      <c r="N143" s="9">
        <v>0.375</v>
      </c>
    </row>
    <row r="144" spans="1:14">
      <c r="A144" t="s">
        <v>218</v>
      </c>
      <c r="B144">
        <v>5</v>
      </c>
      <c r="C144" s="19">
        <v>43332</v>
      </c>
      <c r="D144" s="15">
        <v>0.89820601851851845</v>
      </c>
      <c r="E144">
        <v>9</v>
      </c>
      <c r="F144" s="20">
        <v>1009.7</v>
      </c>
      <c r="G144">
        <v>2</v>
      </c>
      <c r="H144">
        <v>0</v>
      </c>
      <c r="I144">
        <v>60</v>
      </c>
      <c r="J144">
        <v>0</v>
      </c>
      <c r="K144">
        <v>21.4</v>
      </c>
      <c r="L144" s="9">
        <v>0.7609999999999999</v>
      </c>
      <c r="M144">
        <v>37</v>
      </c>
      <c r="N144" s="9">
        <v>0.43243243243243246</v>
      </c>
    </row>
    <row r="145" spans="1:14">
      <c r="A145" t="s">
        <v>219</v>
      </c>
      <c r="B145">
        <v>5</v>
      </c>
      <c r="C145" s="19">
        <v>43332</v>
      </c>
      <c r="D145" s="15">
        <v>0.90695601851851848</v>
      </c>
      <c r="E145">
        <v>7</v>
      </c>
      <c r="F145" s="20">
        <v>1009.7</v>
      </c>
      <c r="G145">
        <v>2</v>
      </c>
      <c r="H145">
        <v>0</v>
      </c>
      <c r="I145">
        <v>60</v>
      </c>
      <c r="J145">
        <v>0</v>
      </c>
      <c r="K145">
        <v>21.4</v>
      </c>
      <c r="L145" s="9">
        <v>0.7609999999999999</v>
      </c>
      <c r="M145">
        <v>16</v>
      </c>
      <c r="N145" s="9">
        <v>0.3125</v>
      </c>
    </row>
    <row r="146" spans="1:14">
      <c r="A146" t="s">
        <v>253</v>
      </c>
      <c r="B146">
        <v>6</v>
      </c>
      <c r="C146" s="19">
        <v>43333</v>
      </c>
      <c r="D146" s="15">
        <v>0.88005787037037031</v>
      </c>
      <c r="E146">
        <v>3</v>
      </c>
      <c r="F146" s="20">
        <v>1001.1</v>
      </c>
      <c r="G146">
        <v>12</v>
      </c>
      <c r="H146">
        <v>1</v>
      </c>
      <c r="I146">
        <v>130</v>
      </c>
      <c r="J146">
        <v>2.6</v>
      </c>
      <c r="K146">
        <v>24.8</v>
      </c>
      <c r="L146" s="9">
        <v>0.76650000000000007</v>
      </c>
      <c r="M146">
        <v>12</v>
      </c>
      <c r="N146" s="9">
        <v>0.16666666666666666</v>
      </c>
    </row>
    <row r="147" spans="1:14">
      <c r="A147" s="24" t="s">
        <v>264</v>
      </c>
      <c r="B147" s="24">
        <v>3</v>
      </c>
      <c r="C147" s="26">
        <v>43335</v>
      </c>
      <c r="D147" s="27">
        <v>0.82138888888888895</v>
      </c>
      <c r="E147" s="24">
        <v>0</v>
      </c>
      <c r="F147" s="24"/>
      <c r="G147" s="24"/>
      <c r="H147" s="24"/>
      <c r="I147" s="24"/>
      <c r="J147" s="24"/>
      <c r="K147" s="24"/>
      <c r="L147" s="24"/>
      <c r="M147" s="24"/>
      <c r="N147" s="24"/>
    </row>
    <row r="148" spans="1:14">
      <c r="A148" t="s">
        <v>220</v>
      </c>
      <c r="B148">
        <v>3</v>
      </c>
      <c r="C148" s="19">
        <v>43335</v>
      </c>
      <c r="D148" s="15">
        <v>0.82877314814814806</v>
      </c>
      <c r="E148">
        <v>0</v>
      </c>
      <c r="F148" s="20">
        <v>1008.8</v>
      </c>
      <c r="G148">
        <v>1.5</v>
      </c>
      <c r="H148">
        <v>0</v>
      </c>
      <c r="I148">
        <v>270</v>
      </c>
      <c r="J148">
        <v>0</v>
      </c>
      <c r="K148">
        <v>22.6</v>
      </c>
      <c r="L148" s="9">
        <v>0.63100000000000001</v>
      </c>
      <c r="M148">
        <v>3</v>
      </c>
      <c r="N148" s="9">
        <v>0.66666666666666663</v>
      </c>
    </row>
    <row r="149" spans="1:14">
      <c r="A149" t="s">
        <v>221</v>
      </c>
      <c r="B149">
        <v>3</v>
      </c>
      <c r="C149" s="19">
        <v>43335</v>
      </c>
      <c r="D149" s="21">
        <v>0.82885416666666656</v>
      </c>
      <c r="E149">
        <v>0</v>
      </c>
      <c r="F149" s="20">
        <v>1008.8</v>
      </c>
      <c r="G149">
        <v>1.5</v>
      </c>
      <c r="H149">
        <v>0</v>
      </c>
      <c r="I149">
        <v>270</v>
      </c>
      <c r="J149">
        <v>0</v>
      </c>
      <c r="K149">
        <v>22.6</v>
      </c>
      <c r="L149" s="9">
        <v>0.63100000000000001</v>
      </c>
      <c r="M149">
        <v>4</v>
      </c>
      <c r="N149" s="9">
        <v>0.75</v>
      </c>
    </row>
    <row r="150" spans="1:14">
      <c r="A150" t="s">
        <v>254</v>
      </c>
      <c r="B150">
        <v>3</v>
      </c>
      <c r="C150" s="19">
        <v>43335</v>
      </c>
      <c r="D150" s="21">
        <v>0.83268518518518519</v>
      </c>
      <c r="E150">
        <v>0</v>
      </c>
      <c r="F150" s="20">
        <v>1008.8</v>
      </c>
      <c r="G150">
        <v>1.5</v>
      </c>
      <c r="H150">
        <v>0</v>
      </c>
      <c r="I150">
        <v>270</v>
      </c>
      <c r="J150">
        <v>0</v>
      </c>
      <c r="K150">
        <v>22.6</v>
      </c>
      <c r="L150" s="9">
        <v>0.63100000000000001</v>
      </c>
      <c r="M150">
        <v>8</v>
      </c>
      <c r="N150" s="9">
        <v>0</v>
      </c>
    </row>
    <row r="151" spans="1:14">
      <c r="A151" t="s">
        <v>255</v>
      </c>
      <c r="B151">
        <v>3</v>
      </c>
      <c r="C151" s="19">
        <v>43335</v>
      </c>
      <c r="D151" s="21">
        <v>0.83302083333333332</v>
      </c>
      <c r="E151">
        <v>5</v>
      </c>
      <c r="F151" s="20">
        <v>1008.8</v>
      </c>
      <c r="G151">
        <v>1.5</v>
      </c>
      <c r="H151">
        <v>0</v>
      </c>
      <c r="I151">
        <v>270</v>
      </c>
      <c r="J151">
        <v>0</v>
      </c>
      <c r="K151">
        <v>22.6</v>
      </c>
      <c r="L151" s="9">
        <v>0.63100000000000001</v>
      </c>
      <c r="M151">
        <v>38</v>
      </c>
      <c r="N151" s="9">
        <v>7.8947368421052627E-2</v>
      </c>
    </row>
    <row r="152" spans="1:14">
      <c r="A152" t="s">
        <v>256</v>
      </c>
      <c r="B152">
        <v>3</v>
      </c>
      <c r="C152" s="19">
        <v>43335</v>
      </c>
      <c r="D152" s="21">
        <v>0.84104166666666658</v>
      </c>
      <c r="E152">
        <v>3</v>
      </c>
      <c r="F152" s="20">
        <v>1008.8</v>
      </c>
      <c r="G152">
        <v>1.5</v>
      </c>
      <c r="H152">
        <v>0</v>
      </c>
      <c r="I152">
        <v>270</v>
      </c>
      <c r="J152">
        <v>0</v>
      </c>
      <c r="K152">
        <v>22.6</v>
      </c>
      <c r="L152" s="9">
        <v>0.63100000000000001</v>
      </c>
      <c r="M152">
        <v>23</v>
      </c>
      <c r="N152" s="9">
        <v>0.60869565217391308</v>
      </c>
    </row>
    <row r="153" spans="1:14">
      <c r="A153" t="s">
        <v>222</v>
      </c>
      <c r="B153">
        <v>3</v>
      </c>
      <c r="C153" s="19">
        <v>43335</v>
      </c>
      <c r="D153" s="21">
        <v>0.84460648148148154</v>
      </c>
      <c r="E153">
        <v>9</v>
      </c>
      <c r="F153" s="20">
        <v>1008.8</v>
      </c>
      <c r="G153">
        <v>1.5</v>
      </c>
      <c r="H153">
        <v>0</v>
      </c>
      <c r="I153">
        <v>270</v>
      </c>
      <c r="J153">
        <v>0</v>
      </c>
      <c r="K153">
        <v>22.6</v>
      </c>
      <c r="L153" s="9">
        <v>0.63100000000000001</v>
      </c>
      <c r="M153">
        <v>2</v>
      </c>
      <c r="N153" s="9">
        <v>0.5</v>
      </c>
    </row>
    <row r="154" spans="1:14">
      <c r="A154" t="s">
        <v>223</v>
      </c>
      <c r="B154">
        <v>3</v>
      </c>
      <c r="C154" s="19">
        <v>43335</v>
      </c>
      <c r="D154" s="21">
        <v>0.85017361111111101</v>
      </c>
      <c r="E154">
        <v>5</v>
      </c>
      <c r="F154" s="20">
        <v>1008.8</v>
      </c>
      <c r="G154">
        <v>1.5</v>
      </c>
      <c r="H154">
        <v>0</v>
      </c>
      <c r="I154">
        <v>270</v>
      </c>
      <c r="J154">
        <v>0</v>
      </c>
      <c r="K154">
        <v>22.6</v>
      </c>
      <c r="L154" s="9">
        <v>0.63100000000000001</v>
      </c>
      <c r="M154">
        <v>6</v>
      </c>
      <c r="N154" s="9">
        <v>0</v>
      </c>
    </row>
    <row r="155" spans="1:14">
      <c r="A155" t="s">
        <v>224</v>
      </c>
      <c r="B155">
        <v>3</v>
      </c>
      <c r="C155" s="19">
        <v>43335</v>
      </c>
      <c r="D155" s="21">
        <v>0.85763888888888884</v>
      </c>
      <c r="E155">
        <v>6</v>
      </c>
      <c r="F155" s="20">
        <v>1008.8</v>
      </c>
      <c r="G155">
        <v>1.5</v>
      </c>
      <c r="H155">
        <v>0</v>
      </c>
      <c r="I155">
        <v>270</v>
      </c>
      <c r="J155">
        <v>0</v>
      </c>
      <c r="K155">
        <v>22.6</v>
      </c>
      <c r="L155" s="9">
        <v>0.63100000000000001</v>
      </c>
      <c r="M155">
        <v>6</v>
      </c>
      <c r="N155" s="9">
        <v>0.33333333333333331</v>
      </c>
    </row>
    <row r="156" spans="1:14">
      <c r="A156" t="s">
        <v>265</v>
      </c>
      <c r="B156">
        <v>3</v>
      </c>
      <c r="C156" s="19">
        <v>43335</v>
      </c>
      <c r="D156" s="21">
        <v>0.86717592592592585</v>
      </c>
      <c r="E156">
        <v>4</v>
      </c>
      <c r="F156" s="20">
        <v>1008.8</v>
      </c>
      <c r="G156">
        <v>1.5</v>
      </c>
      <c r="H156">
        <v>0</v>
      </c>
      <c r="I156">
        <v>270</v>
      </c>
      <c r="J156">
        <v>0</v>
      </c>
      <c r="K156">
        <v>15.1</v>
      </c>
      <c r="L156" s="9">
        <v>0.75</v>
      </c>
      <c r="M156">
        <v>18</v>
      </c>
      <c r="N156" s="9">
        <v>5.5555555555555552E-2</v>
      </c>
    </row>
    <row r="157" spans="1:14">
      <c r="A157" t="s">
        <v>225</v>
      </c>
      <c r="B157">
        <v>3</v>
      </c>
      <c r="C157" s="19">
        <v>43335</v>
      </c>
      <c r="D157" s="21">
        <v>0.86725694444444434</v>
      </c>
      <c r="E157">
        <v>2</v>
      </c>
      <c r="F157" s="20">
        <v>1008.8</v>
      </c>
      <c r="G157">
        <v>1.5</v>
      </c>
      <c r="H157">
        <v>0</v>
      </c>
      <c r="I157">
        <v>270</v>
      </c>
      <c r="J157">
        <v>0</v>
      </c>
      <c r="K157">
        <v>15.1</v>
      </c>
      <c r="L157" s="9">
        <v>0.75</v>
      </c>
      <c r="M157">
        <v>18</v>
      </c>
      <c r="N157" s="9">
        <v>0.5</v>
      </c>
    </row>
    <row r="158" spans="1:14">
      <c r="A158" t="s">
        <v>226</v>
      </c>
      <c r="B158">
        <v>3</v>
      </c>
      <c r="C158" s="19">
        <v>43335</v>
      </c>
      <c r="D158" s="21">
        <v>0.86928240740740748</v>
      </c>
      <c r="E158">
        <v>0</v>
      </c>
      <c r="F158" s="20">
        <v>1008.8</v>
      </c>
      <c r="G158">
        <v>1.5</v>
      </c>
      <c r="H158">
        <v>0</v>
      </c>
      <c r="I158">
        <v>270</v>
      </c>
      <c r="J158">
        <v>0</v>
      </c>
      <c r="K158">
        <v>15.1</v>
      </c>
      <c r="L158" s="9">
        <v>0.75</v>
      </c>
      <c r="M158" s="24"/>
      <c r="N158" s="25"/>
    </row>
    <row r="159" spans="1:14">
      <c r="A159" t="s">
        <v>227</v>
      </c>
      <c r="B159">
        <v>3</v>
      </c>
      <c r="C159" s="19">
        <v>43335</v>
      </c>
      <c r="D159" s="21">
        <v>0.87240740740740741</v>
      </c>
      <c r="E159">
        <v>5</v>
      </c>
      <c r="F159" s="20">
        <v>1008.8</v>
      </c>
      <c r="G159">
        <v>1.5</v>
      </c>
      <c r="H159">
        <v>0</v>
      </c>
      <c r="I159">
        <v>270</v>
      </c>
      <c r="J159">
        <v>0</v>
      </c>
      <c r="K159">
        <v>15.1</v>
      </c>
      <c r="L159" s="9">
        <v>0.75</v>
      </c>
      <c r="M159">
        <v>16</v>
      </c>
      <c r="N159" s="9">
        <v>6.25E-2</v>
      </c>
    </row>
    <row r="160" spans="1:14">
      <c r="A160" t="s">
        <v>228</v>
      </c>
      <c r="B160">
        <v>3</v>
      </c>
      <c r="C160" s="19">
        <v>43335</v>
      </c>
      <c r="D160" s="21">
        <v>0.87349537037037039</v>
      </c>
      <c r="E160">
        <v>9</v>
      </c>
      <c r="F160" s="20">
        <v>1008.8</v>
      </c>
      <c r="G160">
        <v>1.5</v>
      </c>
      <c r="H160">
        <v>0</v>
      </c>
      <c r="I160">
        <v>270</v>
      </c>
      <c r="J160">
        <v>0</v>
      </c>
      <c r="K160">
        <v>15.1</v>
      </c>
      <c r="L160" s="9">
        <v>0.75</v>
      </c>
      <c r="M160">
        <v>10</v>
      </c>
      <c r="N160" s="9">
        <v>0.4</v>
      </c>
    </row>
    <row r="161" spans="1:14">
      <c r="A161" t="s">
        <v>229</v>
      </c>
      <c r="B161">
        <v>3</v>
      </c>
      <c r="C161" s="19">
        <v>43335</v>
      </c>
      <c r="D161" s="21">
        <v>0.87428240740740737</v>
      </c>
      <c r="E161">
        <v>4</v>
      </c>
      <c r="F161" s="20">
        <v>1008.8</v>
      </c>
      <c r="G161">
        <v>1.5</v>
      </c>
      <c r="H161">
        <v>0</v>
      </c>
      <c r="I161">
        <v>270</v>
      </c>
      <c r="J161">
        <v>0</v>
      </c>
      <c r="K161">
        <v>15.1</v>
      </c>
      <c r="L161" s="9">
        <v>0.75</v>
      </c>
      <c r="M161">
        <v>10</v>
      </c>
      <c r="N161" s="9">
        <v>0.3</v>
      </c>
    </row>
    <row r="162" spans="1:14">
      <c r="A162" t="s">
        <v>230</v>
      </c>
      <c r="B162">
        <v>3</v>
      </c>
      <c r="C162" s="19">
        <v>43335</v>
      </c>
      <c r="D162" s="21">
        <v>0.87519675925925933</v>
      </c>
      <c r="E162">
        <v>5</v>
      </c>
      <c r="F162" s="20">
        <v>1008.8</v>
      </c>
      <c r="G162">
        <v>1.5</v>
      </c>
      <c r="H162">
        <v>0</v>
      </c>
      <c r="I162">
        <v>270</v>
      </c>
      <c r="J162">
        <v>0</v>
      </c>
      <c r="K162">
        <v>15.1</v>
      </c>
      <c r="L162" s="9">
        <v>0.75</v>
      </c>
      <c r="M162">
        <v>13</v>
      </c>
      <c r="N162" s="9">
        <v>7.6923076923076927E-2</v>
      </c>
    </row>
    <row r="163" spans="1:14">
      <c r="A163" t="s">
        <v>231</v>
      </c>
      <c r="B163">
        <v>3</v>
      </c>
      <c r="C163" s="19">
        <v>43335</v>
      </c>
      <c r="D163" s="21">
        <v>0.87770833333333342</v>
      </c>
      <c r="E163">
        <v>4</v>
      </c>
      <c r="F163" s="20">
        <v>1008.8</v>
      </c>
      <c r="G163">
        <v>1.5</v>
      </c>
      <c r="H163">
        <v>0</v>
      </c>
      <c r="I163">
        <v>270</v>
      </c>
      <c r="J163">
        <v>0</v>
      </c>
      <c r="K163">
        <v>15.1</v>
      </c>
      <c r="L163" s="9">
        <v>0.75</v>
      </c>
      <c r="M163">
        <v>9</v>
      </c>
      <c r="N163" s="9">
        <v>0.77777777777777779</v>
      </c>
    </row>
    <row r="164" spans="1:14">
      <c r="A164" t="s">
        <v>232</v>
      </c>
      <c r="B164">
        <v>3</v>
      </c>
      <c r="C164" s="19">
        <v>43335</v>
      </c>
      <c r="D164" s="21">
        <v>0.88354166666666656</v>
      </c>
      <c r="E164">
        <v>4</v>
      </c>
      <c r="F164" s="20">
        <v>1008.8</v>
      </c>
      <c r="G164">
        <v>1.5</v>
      </c>
      <c r="H164">
        <v>0</v>
      </c>
      <c r="I164">
        <v>270</v>
      </c>
      <c r="J164">
        <v>0</v>
      </c>
      <c r="K164">
        <v>15.1</v>
      </c>
      <c r="L164" s="9">
        <v>0.75</v>
      </c>
      <c r="M164">
        <v>11</v>
      </c>
      <c r="N164" s="9">
        <v>0.27272727272727271</v>
      </c>
    </row>
    <row r="165" spans="1:14">
      <c r="A165" t="s">
        <v>233</v>
      </c>
      <c r="B165">
        <v>4</v>
      </c>
      <c r="C165" s="19">
        <v>43336</v>
      </c>
      <c r="D165" s="21">
        <v>0.8326041666666667</v>
      </c>
      <c r="E165">
        <v>6</v>
      </c>
      <c r="F165" s="20">
        <v>2004.4</v>
      </c>
      <c r="G165">
        <v>0</v>
      </c>
      <c r="H165">
        <v>0</v>
      </c>
      <c r="I165">
        <v>0</v>
      </c>
      <c r="J165">
        <v>0</v>
      </c>
      <c r="K165">
        <v>23.5</v>
      </c>
      <c r="L165" s="9">
        <v>0.63600000000000001</v>
      </c>
      <c r="M165">
        <v>3</v>
      </c>
      <c r="N165" s="9">
        <v>0</v>
      </c>
    </row>
    <row r="166" spans="1:14">
      <c r="A166" t="s">
        <v>234</v>
      </c>
      <c r="B166">
        <v>4</v>
      </c>
      <c r="C166" s="19">
        <v>43336</v>
      </c>
      <c r="D166" s="21">
        <v>0.83453703703703708</v>
      </c>
      <c r="E166">
        <v>3</v>
      </c>
      <c r="F166" s="20">
        <v>2004.4</v>
      </c>
      <c r="G166">
        <v>0</v>
      </c>
      <c r="H166">
        <v>0</v>
      </c>
      <c r="I166">
        <v>0</v>
      </c>
      <c r="J166">
        <v>0</v>
      </c>
      <c r="K166">
        <v>23.5</v>
      </c>
      <c r="L166" s="9">
        <v>0.63600000000000001</v>
      </c>
      <c r="M166">
        <v>34</v>
      </c>
      <c r="N166" s="9">
        <v>0.44117647058823528</v>
      </c>
    </row>
    <row r="167" spans="1:14">
      <c r="A167" t="s">
        <v>235</v>
      </c>
      <c r="B167">
        <v>4</v>
      </c>
      <c r="C167" s="19">
        <v>43336</v>
      </c>
      <c r="D167" s="21">
        <v>0.83475694444444448</v>
      </c>
      <c r="E167">
        <v>2</v>
      </c>
      <c r="F167" s="20">
        <v>2004.4</v>
      </c>
      <c r="G167">
        <v>0</v>
      </c>
      <c r="H167">
        <v>0</v>
      </c>
      <c r="I167">
        <v>0</v>
      </c>
      <c r="J167">
        <v>0</v>
      </c>
      <c r="K167">
        <v>23.5</v>
      </c>
      <c r="L167" s="9">
        <v>0.63600000000000001</v>
      </c>
      <c r="M167">
        <v>4</v>
      </c>
      <c r="N167" s="9">
        <v>0.75</v>
      </c>
    </row>
    <row r="168" spans="1:14">
      <c r="A168" t="s">
        <v>236</v>
      </c>
      <c r="B168">
        <v>4</v>
      </c>
      <c r="C168" s="19">
        <v>43336</v>
      </c>
      <c r="D168" s="21">
        <v>0.84439814814814806</v>
      </c>
      <c r="E168">
        <v>4</v>
      </c>
      <c r="F168" s="20">
        <v>2004.4</v>
      </c>
      <c r="G168">
        <v>0</v>
      </c>
      <c r="H168">
        <v>0</v>
      </c>
      <c r="I168">
        <v>0</v>
      </c>
      <c r="J168">
        <v>0</v>
      </c>
      <c r="K168">
        <v>23.5</v>
      </c>
      <c r="L168" s="9">
        <v>0.63600000000000001</v>
      </c>
      <c r="M168">
        <v>4</v>
      </c>
      <c r="N168" s="9">
        <v>0.25</v>
      </c>
    </row>
    <row r="169" spans="1:14">
      <c r="A169" t="s">
        <v>237</v>
      </c>
      <c r="B169">
        <v>4</v>
      </c>
      <c r="C169" s="19">
        <v>43336</v>
      </c>
      <c r="D169" s="21">
        <v>0.85135416666666675</v>
      </c>
      <c r="E169">
        <v>1</v>
      </c>
      <c r="F169" s="20">
        <v>2004.4</v>
      </c>
      <c r="G169">
        <v>0</v>
      </c>
      <c r="H169">
        <v>0</v>
      </c>
      <c r="I169">
        <v>0</v>
      </c>
      <c r="J169">
        <v>0</v>
      </c>
      <c r="K169">
        <v>23.5</v>
      </c>
      <c r="L169" s="9">
        <v>0.63600000000000001</v>
      </c>
      <c r="M169">
        <v>11</v>
      </c>
      <c r="N169" s="9">
        <v>9.0909090909090912E-2</v>
      </c>
    </row>
    <row r="170" spans="1:14">
      <c r="A170" t="s">
        <v>238</v>
      </c>
      <c r="B170">
        <v>4</v>
      </c>
      <c r="C170" s="19">
        <v>43336</v>
      </c>
      <c r="D170" s="21">
        <v>0.85471064814814823</v>
      </c>
      <c r="E170">
        <v>9</v>
      </c>
      <c r="F170" s="20">
        <v>2004.4</v>
      </c>
      <c r="G170">
        <v>0</v>
      </c>
      <c r="H170">
        <v>0</v>
      </c>
      <c r="I170">
        <v>0</v>
      </c>
      <c r="J170">
        <v>0</v>
      </c>
      <c r="K170">
        <v>23.5</v>
      </c>
      <c r="L170" s="9">
        <v>0.63600000000000001</v>
      </c>
      <c r="M170">
        <v>19</v>
      </c>
      <c r="N170" s="9">
        <v>0.21052631578947367</v>
      </c>
    </row>
    <row r="171" spans="1:14">
      <c r="A171" t="s">
        <v>239</v>
      </c>
      <c r="B171">
        <v>4</v>
      </c>
      <c r="C171" s="19">
        <v>43336</v>
      </c>
      <c r="D171" s="21">
        <v>0.86755787037037047</v>
      </c>
      <c r="E171">
        <v>3</v>
      </c>
      <c r="F171" s="20">
        <v>2004.4</v>
      </c>
      <c r="G171">
        <v>0</v>
      </c>
      <c r="H171">
        <v>0</v>
      </c>
      <c r="I171">
        <v>0</v>
      </c>
      <c r="J171">
        <v>0</v>
      </c>
      <c r="K171">
        <v>17.2</v>
      </c>
      <c r="L171" s="9">
        <v>0.72799999999999998</v>
      </c>
      <c r="M171">
        <v>20</v>
      </c>
      <c r="N171" s="9">
        <v>0.5</v>
      </c>
    </row>
    <row r="172" spans="1:14">
      <c r="A172" t="s">
        <v>240</v>
      </c>
      <c r="B172">
        <v>4</v>
      </c>
      <c r="C172" s="19">
        <v>43336</v>
      </c>
      <c r="D172" s="21">
        <v>0.8922337962962964</v>
      </c>
      <c r="E172">
        <v>4</v>
      </c>
      <c r="F172" s="20">
        <v>2004.4</v>
      </c>
      <c r="G172">
        <v>0</v>
      </c>
      <c r="H172">
        <v>0</v>
      </c>
      <c r="I172">
        <v>0</v>
      </c>
      <c r="J172">
        <v>0</v>
      </c>
      <c r="K172">
        <v>17.2</v>
      </c>
      <c r="L172" s="9">
        <v>0.72799999999999998</v>
      </c>
      <c r="M172">
        <v>37</v>
      </c>
      <c r="N172" s="9">
        <v>0.54054054054054057</v>
      </c>
    </row>
    <row r="173" spans="1:14">
      <c r="A173" t="s">
        <v>241</v>
      </c>
      <c r="B173">
        <v>4</v>
      </c>
      <c r="C173" s="19">
        <v>43336</v>
      </c>
      <c r="D173" s="21">
        <v>0.89376157407407408</v>
      </c>
      <c r="E173">
        <v>6</v>
      </c>
      <c r="F173" s="20">
        <v>2004.4</v>
      </c>
      <c r="G173">
        <v>0</v>
      </c>
      <c r="H173">
        <v>0</v>
      </c>
      <c r="I173">
        <v>0</v>
      </c>
      <c r="J173">
        <v>0</v>
      </c>
      <c r="K173">
        <v>17.2</v>
      </c>
      <c r="L173" s="9">
        <v>0.72799999999999998</v>
      </c>
      <c r="M173">
        <v>13</v>
      </c>
      <c r="N173" s="9">
        <v>0.15384615384615385</v>
      </c>
    </row>
    <row r="174" spans="1:14">
      <c r="A174" t="s">
        <v>242</v>
      </c>
      <c r="B174">
        <v>1</v>
      </c>
      <c r="C174" s="19">
        <v>43340</v>
      </c>
      <c r="D174" s="21">
        <v>0.86071759259259262</v>
      </c>
      <c r="E174">
        <v>4</v>
      </c>
      <c r="F174" s="20">
        <v>1007.3</v>
      </c>
      <c r="G174">
        <v>3</v>
      </c>
      <c r="H174">
        <v>0</v>
      </c>
      <c r="I174">
        <v>210</v>
      </c>
      <c r="J174">
        <v>0</v>
      </c>
      <c r="K174">
        <v>26.1</v>
      </c>
      <c r="L174" s="9">
        <v>0.79900000000000004</v>
      </c>
      <c r="M174">
        <v>8</v>
      </c>
      <c r="N174" s="9">
        <v>0.375</v>
      </c>
    </row>
    <row r="175" spans="1:14">
      <c r="A175" t="s">
        <v>243</v>
      </c>
      <c r="B175">
        <v>1</v>
      </c>
      <c r="C175" s="19">
        <v>43340</v>
      </c>
      <c r="D175" s="21">
        <v>0.86290509259259263</v>
      </c>
      <c r="E175">
        <v>3</v>
      </c>
      <c r="F175" s="20">
        <v>1007.3</v>
      </c>
      <c r="G175">
        <v>3</v>
      </c>
      <c r="H175">
        <v>0</v>
      </c>
      <c r="I175">
        <v>210</v>
      </c>
      <c r="J175">
        <v>0</v>
      </c>
      <c r="K175">
        <v>26.1</v>
      </c>
      <c r="L175" s="9">
        <v>0.79900000000000004</v>
      </c>
      <c r="M175">
        <v>10</v>
      </c>
      <c r="N175" s="9">
        <v>0.7</v>
      </c>
    </row>
    <row r="176" spans="1:14">
      <c r="A176" t="s">
        <v>244</v>
      </c>
      <c r="B176">
        <v>1</v>
      </c>
      <c r="C176" s="19">
        <v>43340</v>
      </c>
      <c r="D176" s="21">
        <v>0.86295138888888889</v>
      </c>
      <c r="E176">
        <v>3</v>
      </c>
      <c r="F176" s="20">
        <v>1007.3</v>
      </c>
      <c r="G176">
        <v>3</v>
      </c>
      <c r="H176">
        <v>0</v>
      </c>
      <c r="I176">
        <v>210</v>
      </c>
      <c r="J176">
        <v>0</v>
      </c>
      <c r="K176">
        <v>26.1</v>
      </c>
      <c r="L176" s="9">
        <v>0.79900000000000004</v>
      </c>
      <c r="M176">
        <v>18</v>
      </c>
      <c r="N176" s="9">
        <v>0.66666666666666663</v>
      </c>
    </row>
    <row r="177" spans="1:14">
      <c r="A177" t="s">
        <v>269</v>
      </c>
      <c r="B177">
        <v>1</v>
      </c>
      <c r="C177" s="19"/>
      <c r="D177" s="21"/>
      <c r="F177" s="20"/>
      <c r="L177" s="9"/>
      <c r="N177" s="9"/>
    </row>
    <row r="178" spans="1:14">
      <c r="A178" t="s">
        <v>245</v>
      </c>
      <c r="B178">
        <v>1</v>
      </c>
      <c r="C178" s="19">
        <v>43340</v>
      </c>
      <c r="D178" s="21">
        <v>0.88346064814814806</v>
      </c>
      <c r="E178">
        <v>3</v>
      </c>
      <c r="F178" s="20">
        <v>1007.3</v>
      </c>
      <c r="G178">
        <v>3</v>
      </c>
      <c r="H178">
        <v>0</v>
      </c>
      <c r="I178">
        <v>210</v>
      </c>
      <c r="J178">
        <v>0</v>
      </c>
      <c r="K178">
        <v>26.1</v>
      </c>
      <c r="L178" s="9">
        <v>0.79900000000000004</v>
      </c>
      <c r="N178" s="22"/>
    </row>
    <row r="179" spans="1:14">
      <c r="A179" t="s">
        <v>246</v>
      </c>
      <c r="B179">
        <v>2</v>
      </c>
      <c r="C179" s="19">
        <v>43341</v>
      </c>
      <c r="D179" s="21">
        <v>0.8146064814814814</v>
      </c>
      <c r="E179">
        <v>0</v>
      </c>
      <c r="F179" s="20">
        <v>1005</v>
      </c>
      <c r="G179">
        <v>4</v>
      </c>
      <c r="H179">
        <v>0</v>
      </c>
      <c r="I179">
        <v>200</v>
      </c>
      <c r="J179">
        <v>2</v>
      </c>
      <c r="K179">
        <v>26.2</v>
      </c>
      <c r="L179" s="9">
        <v>0.81499999999999995</v>
      </c>
      <c r="N179" s="22"/>
    </row>
    <row r="180" spans="1:14">
      <c r="A180" t="s">
        <v>247</v>
      </c>
      <c r="B180">
        <v>2</v>
      </c>
      <c r="C180" s="19">
        <v>43341</v>
      </c>
      <c r="D180" s="21">
        <v>0.83415509259259257</v>
      </c>
      <c r="E180">
        <v>0</v>
      </c>
      <c r="F180" s="20">
        <v>1005</v>
      </c>
      <c r="G180">
        <v>4</v>
      </c>
      <c r="H180">
        <v>0</v>
      </c>
      <c r="I180">
        <v>200</v>
      </c>
      <c r="J180">
        <v>2</v>
      </c>
      <c r="K180">
        <v>26.2</v>
      </c>
      <c r="L180" s="9">
        <v>0.81499999999999995</v>
      </c>
      <c r="N180" s="22"/>
    </row>
    <row r="181" spans="1:14">
      <c r="A181" t="s">
        <v>248</v>
      </c>
      <c r="B181">
        <v>2</v>
      </c>
      <c r="C181" s="19">
        <v>43341</v>
      </c>
      <c r="D181" s="21">
        <v>0.84462962962962962</v>
      </c>
      <c r="E181">
        <v>3</v>
      </c>
      <c r="F181" s="20">
        <v>1005</v>
      </c>
      <c r="G181">
        <v>4</v>
      </c>
      <c r="H181">
        <v>0</v>
      </c>
      <c r="I181">
        <v>200</v>
      </c>
      <c r="J181">
        <v>2</v>
      </c>
      <c r="K181">
        <v>26.2</v>
      </c>
      <c r="L181" s="9">
        <v>0.81499999999999995</v>
      </c>
      <c r="N181" s="22"/>
    </row>
    <row r="182" spans="1:14">
      <c r="A182" t="s">
        <v>249</v>
      </c>
      <c r="B182">
        <v>2</v>
      </c>
      <c r="C182" s="19">
        <v>43341</v>
      </c>
      <c r="D182" s="21">
        <v>0.87223379629629638</v>
      </c>
      <c r="E182">
        <v>3</v>
      </c>
      <c r="F182" s="20">
        <v>1005</v>
      </c>
      <c r="G182">
        <v>3</v>
      </c>
      <c r="H182">
        <v>0</v>
      </c>
      <c r="I182">
        <v>200</v>
      </c>
      <c r="J182">
        <v>0</v>
      </c>
      <c r="K182">
        <v>27.6</v>
      </c>
      <c r="L182" s="9">
        <v>0.72799999999999998</v>
      </c>
      <c r="N182" s="22"/>
    </row>
    <row r="183" spans="1:14">
      <c r="A183" t="s">
        <v>250</v>
      </c>
      <c r="B183">
        <v>2</v>
      </c>
      <c r="C183" s="19">
        <v>43341</v>
      </c>
      <c r="D183" s="21">
        <v>0.88312500000000005</v>
      </c>
      <c r="E183">
        <v>5</v>
      </c>
      <c r="F183" s="20">
        <v>1005</v>
      </c>
      <c r="G183">
        <v>3</v>
      </c>
      <c r="H183">
        <v>0</v>
      </c>
      <c r="I183">
        <v>200</v>
      </c>
      <c r="J183">
        <v>0</v>
      </c>
      <c r="K183">
        <v>27.6</v>
      </c>
      <c r="L183" s="9">
        <v>0.72799999999999998</v>
      </c>
      <c r="N183" s="22"/>
    </row>
    <row r="184" spans="1:14">
      <c r="A184" t="s">
        <v>251</v>
      </c>
      <c r="B184">
        <v>2</v>
      </c>
      <c r="C184" s="19">
        <v>43341</v>
      </c>
      <c r="D184" s="21">
        <v>0.88796296296296295</v>
      </c>
      <c r="E184">
        <v>0</v>
      </c>
      <c r="F184" s="20">
        <v>1005</v>
      </c>
      <c r="G184">
        <v>3</v>
      </c>
      <c r="H184">
        <v>0</v>
      </c>
      <c r="I184">
        <v>200</v>
      </c>
      <c r="J184">
        <v>0</v>
      </c>
      <c r="K184">
        <v>27.6</v>
      </c>
      <c r="L184" s="9">
        <v>0.72799999999999998</v>
      </c>
      <c r="N184" s="22"/>
    </row>
    <row r="185" spans="1:14">
      <c r="A185" t="s">
        <v>252</v>
      </c>
      <c r="B185">
        <v>2</v>
      </c>
      <c r="C185" s="19">
        <v>43341</v>
      </c>
      <c r="D185" s="21">
        <v>0.89553240740740747</v>
      </c>
      <c r="E185">
        <v>3</v>
      </c>
      <c r="F185" s="20">
        <v>1005</v>
      </c>
      <c r="G185">
        <v>3</v>
      </c>
      <c r="H185">
        <v>0</v>
      </c>
      <c r="I185">
        <v>200</v>
      </c>
      <c r="J185">
        <v>0</v>
      </c>
      <c r="K185">
        <v>27.6</v>
      </c>
      <c r="L185" s="9">
        <v>0.72799999999999998</v>
      </c>
      <c r="N185" s="22"/>
    </row>
    <row r="186" spans="1:14">
      <c r="C186" s="19"/>
    </row>
    <row r="187" spans="1:14">
      <c r="C187" s="19"/>
    </row>
    <row r="188" spans="1:14">
      <c r="C188" s="19"/>
    </row>
    <row r="189" spans="1:14">
      <c r="C189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11" defaultRowHeight="16"/>
  <sheetData>
    <row r="1" spans="1:1">
      <c r="A1" s="28">
        <v>81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S232"/>
  <sheetViews>
    <sheetView topLeftCell="E2" zoomScale="106" zoomScaleNormal="110" workbookViewId="0">
      <selection activeCell="F9" sqref="F9"/>
    </sheetView>
  </sheetViews>
  <sheetFormatPr baseColWidth="10" defaultColWidth="8.83203125" defaultRowHeight="16"/>
  <cols>
    <col min="1" max="1" width="35.83203125" customWidth="1"/>
    <col min="3" max="3" width="29.1640625" customWidth="1"/>
    <col min="4" max="4" width="13.1640625" customWidth="1"/>
    <col min="5" max="5" width="25.5" customWidth="1"/>
    <col min="6" max="6" width="27.6640625" customWidth="1"/>
    <col min="7" max="7" width="29.33203125" customWidth="1"/>
    <col min="8" max="8" width="21" customWidth="1"/>
    <col min="9" max="9" width="32.33203125" customWidth="1"/>
    <col min="10" max="10" width="21" customWidth="1"/>
    <col min="11" max="11" width="14.5" customWidth="1"/>
    <col min="12" max="14" width="20.6640625" customWidth="1"/>
    <col min="15" max="15" width="24.1640625" customWidth="1"/>
    <col min="16" max="16" width="26.1640625" customWidth="1"/>
    <col min="17" max="17" width="24.1640625" customWidth="1"/>
    <col min="18" max="18" width="36.1640625" customWidth="1"/>
    <col min="19" max="19" width="73.33203125" customWidth="1"/>
  </cols>
  <sheetData>
    <row r="2" spans="1:19">
      <c r="P2" s="22"/>
    </row>
    <row r="3" spans="1:19">
      <c r="A3" s="7" t="s">
        <v>29</v>
      </c>
      <c r="P3" s="22"/>
    </row>
    <row r="4" spans="1:19">
      <c r="P4" s="22"/>
    </row>
    <row r="5" spans="1:19">
      <c r="A5" s="7" t="s">
        <v>72</v>
      </c>
      <c r="B5" s="7" t="s">
        <v>73</v>
      </c>
      <c r="C5" s="7" t="s">
        <v>74</v>
      </c>
      <c r="D5" s="7" t="s">
        <v>75</v>
      </c>
      <c r="E5" s="7" t="s">
        <v>95</v>
      </c>
      <c r="F5" s="7" t="s">
        <v>76</v>
      </c>
      <c r="G5" s="7" t="s">
        <v>267</v>
      </c>
      <c r="H5" s="76" t="s">
        <v>268</v>
      </c>
      <c r="I5" s="7" t="s">
        <v>77</v>
      </c>
      <c r="J5" s="7" t="s">
        <v>266</v>
      </c>
      <c r="K5" s="7" t="s">
        <v>78</v>
      </c>
      <c r="L5" s="7" t="s">
        <v>79</v>
      </c>
      <c r="M5" s="61" t="s">
        <v>720</v>
      </c>
      <c r="N5" s="61" t="s">
        <v>649</v>
      </c>
      <c r="O5" s="61" t="s">
        <v>1920</v>
      </c>
      <c r="P5" s="61" t="s">
        <v>650</v>
      </c>
      <c r="Q5" s="275" t="s">
        <v>1233</v>
      </c>
      <c r="R5" s="275" t="s">
        <v>1234</v>
      </c>
      <c r="S5" s="275" t="s">
        <v>1235</v>
      </c>
    </row>
    <row r="6" spans="1:19">
      <c r="A6" t="s">
        <v>80</v>
      </c>
      <c r="B6">
        <v>6</v>
      </c>
      <c r="C6" s="19">
        <v>43297</v>
      </c>
      <c r="D6" s="15">
        <v>0.873113425925926</v>
      </c>
      <c r="E6">
        <v>6</v>
      </c>
      <c r="F6" s="20">
        <v>1004.3</v>
      </c>
      <c r="G6">
        <v>12</v>
      </c>
      <c r="H6">
        <v>1</v>
      </c>
      <c r="I6" s="28">
        <v>160</v>
      </c>
      <c r="J6">
        <v>3</v>
      </c>
      <c r="K6">
        <v>26.5</v>
      </c>
      <c r="L6" s="14">
        <v>0.72</v>
      </c>
      <c r="M6" s="14"/>
      <c r="N6" s="14"/>
      <c r="O6" s="14"/>
      <c r="P6" s="22"/>
    </row>
    <row r="7" spans="1:19">
      <c r="A7" t="s">
        <v>81</v>
      </c>
      <c r="B7">
        <v>6</v>
      </c>
      <c r="C7" s="19">
        <v>43297</v>
      </c>
      <c r="D7" s="15">
        <v>0.87322916666666661</v>
      </c>
      <c r="E7">
        <v>6</v>
      </c>
      <c r="F7" s="20">
        <v>1004.3</v>
      </c>
      <c r="G7">
        <v>12</v>
      </c>
      <c r="H7">
        <v>1</v>
      </c>
      <c r="I7" s="28">
        <v>160</v>
      </c>
      <c r="J7">
        <v>3</v>
      </c>
      <c r="K7">
        <v>26.5</v>
      </c>
      <c r="L7" s="14">
        <v>0.72</v>
      </c>
      <c r="M7" s="14"/>
      <c r="N7" s="14"/>
      <c r="O7" s="14"/>
    </row>
    <row r="8" spans="1:19">
      <c r="A8" t="s">
        <v>82</v>
      </c>
      <c r="B8">
        <v>6</v>
      </c>
      <c r="C8" s="19">
        <v>43297</v>
      </c>
      <c r="D8" s="15">
        <v>0.87928240740740737</v>
      </c>
      <c r="E8">
        <v>3</v>
      </c>
      <c r="F8" s="20">
        <v>1004.3</v>
      </c>
      <c r="G8">
        <v>12</v>
      </c>
      <c r="H8">
        <v>1</v>
      </c>
      <c r="I8" s="28">
        <v>160</v>
      </c>
      <c r="J8">
        <v>3</v>
      </c>
      <c r="K8">
        <v>26.5</v>
      </c>
      <c r="L8" s="14">
        <v>0.72</v>
      </c>
      <c r="M8" s="14"/>
      <c r="N8" s="14"/>
      <c r="O8" s="14"/>
      <c r="P8" s="22"/>
    </row>
    <row r="9" spans="1:19">
      <c r="A9" t="s">
        <v>83</v>
      </c>
      <c r="B9">
        <v>6</v>
      </c>
      <c r="C9" s="19">
        <v>43297</v>
      </c>
      <c r="D9" s="15">
        <v>0.87980324074074068</v>
      </c>
      <c r="E9">
        <v>2</v>
      </c>
      <c r="F9" s="20">
        <v>1004.3</v>
      </c>
      <c r="G9">
        <v>12</v>
      </c>
      <c r="H9">
        <v>1</v>
      </c>
      <c r="I9" s="28">
        <v>160</v>
      </c>
      <c r="J9">
        <v>3</v>
      </c>
      <c r="K9">
        <v>26.5</v>
      </c>
      <c r="L9" s="14">
        <v>0.72</v>
      </c>
      <c r="M9" s="14"/>
      <c r="N9" s="14"/>
      <c r="O9" s="14"/>
      <c r="P9" s="22"/>
    </row>
    <row r="10" spans="1:19">
      <c r="A10" t="s">
        <v>84</v>
      </c>
      <c r="B10">
        <v>6</v>
      </c>
      <c r="C10" s="19">
        <v>43297</v>
      </c>
      <c r="D10" s="15">
        <v>0.8806018518518518</v>
      </c>
      <c r="E10">
        <v>6</v>
      </c>
      <c r="F10" s="20">
        <v>1004.3</v>
      </c>
      <c r="G10">
        <v>12</v>
      </c>
      <c r="H10">
        <v>1</v>
      </c>
      <c r="I10" s="28">
        <v>160</v>
      </c>
      <c r="J10">
        <v>3</v>
      </c>
      <c r="K10">
        <v>26.5</v>
      </c>
      <c r="L10" s="14">
        <v>0.72</v>
      </c>
      <c r="M10" s="14"/>
      <c r="N10" s="14"/>
      <c r="O10" s="14"/>
      <c r="P10" s="22"/>
    </row>
    <row r="11" spans="1:19">
      <c r="A11" t="s">
        <v>85</v>
      </c>
      <c r="B11">
        <v>6</v>
      </c>
      <c r="C11" s="19">
        <v>43297</v>
      </c>
      <c r="D11" s="15">
        <v>0.88112268518518511</v>
      </c>
      <c r="E11">
        <v>2</v>
      </c>
      <c r="F11" s="20">
        <v>1004.3</v>
      </c>
      <c r="G11">
        <v>12</v>
      </c>
      <c r="H11">
        <v>1</v>
      </c>
      <c r="I11" s="28">
        <v>160</v>
      </c>
      <c r="J11">
        <v>3</v>
      </c>
      <c r="K11">
        <v>26.5</v>
      </c>
      <c r="L11" s="14">
        <v>0.72</v>
      </c>
      <c r="M11" s="14"/>
      <c r="N11" s="14"/>
      <c r="O11" s="14"/>
      <c r="P11" s="22"/>
    </row>
    <row r="12" spans="1:19">
      <c r="A12" t="s">
        <v>86</v>
      </c>
      <c r="B12">
        <v>6</v>
      </c>
      <c r="C12" s="19">
        <v>43297</v>
      </c>
      <c r="D12" s="15">
        <v>0.88131944444444443</v>
      </c>
      <c r="E12">
        <v>2</v>
      </c>
      <c r="F12" s="20">
        <v>1004.3</v>
      </c>
      <c r="G12">
        <v>12</v>
      </c>
      <c r="H12">
        <v>1</v>
      </c>
      <c r="I12" s="28">
        <v>160</v>
      </c>
      <c r="J12">
        <v>3</v>
      </c>
      <c r="K12">
        <v>26.5</v>
      </c>
      <c r="L12" s="14">
        <v>0.72</v>
      </c>
      <c r="M12" s="14"/>
      <c r="N12" s="14"/>
      <c r="O12" s="14"/>
      <c r="P12" s="22"/>
    </row>
    <row r="13" spans="1:19">
      <c r="A13" t="s">
        <v>87</v>
      </c>
      <c r="B13">
        <v>6</v>
      </c>
      <c r="C13" s="19">
        <v>43297</v>
      </c>
      <c r="D13" s="15">
        <v>0.88200231481481473</v>
      </c>
      <c r="E13">
        <v>2</v>
      </c>
      <c r="F13" s="20">
        <v>1004.3</v>
      </c>
      <c r="G13">
        <v>12</v>
      </c>
      <c r="H13">
        <v>1</v>
      </c>
      <c r="I13" s="28">
        <v>160</v>
      </c>
      <c r="J13">
        <v>3</v>
      </c>
      <c r="K13">
        <v>26.5</v>
      </c>
      <c r="L13" s="14">
        <v>0.72</v>
      </c>
      <c r="M13" s="14"/>
      <c r="N13" s="14"/>
      <c r="O13" s="14"/>
      <c r="P13" s="22"/>
    </row>
    <row r="14" spans="1:19">
      <c r="A14" t="s">
        <v>88</v>
      </c>
      <c r="B14">
        <v>6</v>
      </c>
      <c r="C14" s="19">
        <v>43297</v>
      </c>
      <c r="D14" s="15">
        <v>0.88230324074074085</v>
      </c>
      <c r="E14">
        <v>3</v>
      </c>
      <c r="F14" s="20">
        <v>1004.3</v>
      </c>
      <c r="G14">
        <v>12</v>
      </c>
      <c r="H14">
        <v>1</v>
      </c>
      <c r="I14" s="28">
        <v>160</v>
      </c>
      <c r="J14">
        <v>3</v>
      </c>
      <c r="K14">
        <v>26.5</v>
      </c>
      <c r="L14" s="14">
        <v>0.72</v>
      </c>
      <c r="M14" s="14"/>
      <c r="N14" s="14"/>
      <c r="O14" s="14"/>
      <c r="P14" s="22"/>
    </row>
    <row r="15" spans="1:19">
      <c r="A15" t="s">
        <v>89</v>
      </c>
      <c r="B15">
        <v>6</v>
      </c>
      <c r="C15" s="19">
        <v>43297</v>
      </c>
      <c r="D15" s="15">
        <v>0.88267361111111109</v>
      </c>
      <c r="E15">
        <v>6</v>
      </c>
      <c r="F15" s="20">
        <v>1004.3</v>
      </c>
      <c r="G15">
        <v>12</v>
      </c>
      <c r="H15">
        <v>1</v>
      </c>
      <c r="I15" s="28">
        <v>160</v>
      </c>
      <c r="J15">
        <v>3</v>
      </c>
      <c r="K15">
        <v>26.5</v>
      </c>
      <c r="L15" s="14">
        <v>0.72</v>
      </c>
      <c r="M15" s="14"/>
      <c r="N15" s="14"/>
      <c r="O15" s="14"/>
      <c r="P15" s="22"/>
    </row>
    <row r="16" spans="1:19">
      <c r="A16" t="s">
        <v>90</v>
      </c>
      <c r="B16">
        <v>6</v>
      </c>
      <c r="C16" s="19">
        <v>43297</v>
      </c>
      <c r="D16" s="15">
        <v>0.88298611111111114</v>
      </c>
      <c r="E16">
        <v>2</v>
      </c>
      <c r="F16" s="20">
        <v>1004.3</v>
      </c>
      <c r="G16">
        <v>12</v>
      </c>
      <c r="H16">
        <v>1</v>
      </c>
      <c r="I16" s="28">
        <v>160</v>
      </c>
      <c r="J16">
        <v>3</v>
      </c>
      <c r="K16">
        <v>26.5</v>
      </c>
      <c r="L16" s="14">
        <v>0.72</v>
      </c>
      <c r="M16" s="14"/>
      <c r="N16" s="14"/>
      <c r="O16" s="14"/>
      <c r="P16" s="22"/>
    </row>
    <row r="17" spans="1:18">
      <c r="A17" t="s">
        <v>91</v>
      </c>
      <c r="B17">
        <v>6</v>
      </c>
      <c r="C17" s="19">
        <v>43297</v>
      </c>
      <c r="D17" s="15">
        <v>0.88318287037037047</v>
      </c>
      <c r="E17">
        <v>2</v>
      </c>
      <c r="F17" s="20">
        <v>1004.3</v>
      </c>
      <c r="G17">
        <v>12</v>
      </c>
      <c r="H17">
        <v>1</v>
      </c>
      <c r="I17" s="28">
        <v>160</v>
      </c>
      <c r="J17">
        <v>3</v>
      </c>
      <c r="K17">
        <v>26.5</v>
      </c>
      <c r="L17" s="14">
        <v>0.72</v>
      </c>
      <c r="M17" s="14"/>
      <c r="N17" s="14"/>
      <c r="O17" s="14"/>
      <c r="P17" s="22"/>
    </row>
    <row r="18" spans="1:18">
      <c r="A18" t="s">
        <v>92</v>
      </c>
      <c r="B18">
        <v>6</v>
      </c>
      <c r="C18" s="19">
        <v>43297</v>
      </c>
      <c r="D18" s="15">
        <v>0.88342592592592595</v>
      </c>
      <c r="E18">
        <v>3</v>
      </c>
      <c r="F18" s="20">
        <v>1004.3</v>
      </c>
      <c r="G18">
        <v>12</v>
      </c>
      <c r="H18">
        <v>1</v>
      </c>
      <c r="I18" s="28">
        <v>160</v>
      </c>
      <c r="J18">
        <v>3</v>
      </c>
      <c r="K18">
        <v>26.5</v>
      </c>
      <c r="L18" s="14">
        <v>0.72</v>
      </c>
      <c r="M18" s="14"/>
      <c r="N18" s="14"/>
      <c r="O18" s="14"/>
      <c r="P18" s="22"/>
    </row>
    <row r="19" spans="1:18">
      <c r="A19" t="s">
        <v>93</v>
      </c>
      <c r="B19">
        <v>6</v>
      </c>
      <c r="C19" s="19">
        <v>43297</v>
      </c>
      <c r="D19" s="15">
        <v>0.88372685185185185</v>
      </c>
      <c r="E19">
        <v>2</v>
      </c>
      <c r="F19" s="20">
        <v>1004.3</v>
      </c>
      <c r="G19">
        <v>12</v>
      </c>
      <c r="H19">
        <v>1</v>
      </c>
      <c r="I19" s="28">
        <v>160</v>
      </c>
      <c r="J19">
        <v>3</v>
      </c>
      <c r="K19">
        <v>26.5</v>
      </c>
      <c r="L19" s="14">
        <v>0.72</v>
      </c>
      <c r="M19" s="14"/>
      <c r="N19" s="14"/>
      <c r="O19" s="14"/>
      <c r="P19" s="22"/>
    </row>
    <row r="20" spans="1:18">
      <c r="A20" t="s">
        <v>259</v>
      </c>
      <c r="B20">
        <v>6</v>
      </c>
      <c r="C20" s="19">
        <v>43297</v>
      </c>
      <c r="D20" s="21">
        <v>0.88385416666666661</v>
      </c>
      <c r="E20">
        <v>0</v>
      </c>
      <c r="F20" s="20">
        <v>1004.3</v>
      </c>
      <c r="G20">
        <v>12</v>
      </c>
      <c r="H20">
        <v>1</v>
      </c>
      <c r="I20" s="28">
        <v>160</v>
      </c>
      <c r="J20">
        <v>3</v>
      </c>
      <c r="K20">
        <v>26.5</v>
      </c>
      <c r="L20" s="14">
        <v>0.72</v>
      </c>
      <c r="M20" s="14"/>
      <c r="N20" s="14"/>
      <c r="O20" s="14"/>
      <c r="P20" s="22"/>
    </row>
    <row r="21" spans="1:18">
      <c r="A21" t="s">
        <v>94</v>
      </c>
      <c r="B21">
        <v>6</v>
      </c>
      <c r="C21" s="19">
        <v>43297</v>
      </c>
      <c r="D21" s="15">
        <v>0.88390046296296287</v>
      </c>
      <c r="E21">
        <v>6</v>
      </c>
      <c r="F21" s="20">
        <v>1004.3</v>
      </c>
      <c r="G21">
        <v>12</v>
      </c>
      <c r="H21">
        <v>1</v>
      </c>
      <c r="I21" s="28">
        <v>160</v>
      </c>
      <c r="J21">
        <v>3</v>
      </c>
      <c r="K21">
        <v>26.5</v>
      </c>
      <c r="L21" s="14">
        <v>0.72</v>
      </c>
      <c r="M21" s="14"/>
      <c r="N21" s="14"/>
      <c r="O21" s="14"/>
      <c r="P21" s="22"/>
    </row>
    <row r="22" spans="1:18">
      <c r="A22" t="s">
        <v>96</v>
      </c>
      <c r="B22">
        <v>6</v>
      </c>
      <c r="C22" s="19">
        <v>43297</v>
      </c>
      <c r="D22" s="15">
        <v>0.88453703703703701</v>
      </c>
      <c r="E22">
        <v>2</v>
      </c>
      <c r="F22" s="20">
        <v>1004.3</v>
      </c>
      <c r="G22">
        <v>12</v>
      </c>
      <c r="H22">
        <v>1</v>
      </c>
      <c r="I22" s="28">
        <v>160</v>
      </c>
      <c r="J22">
        <v>3</v>
      </c>
      <c r="K22">
        <v>26.5</v>
      </c>
      <c r="L22" s="14">
        <v>0.72</v>
      </c>
      <c r="M22" s="14"/>
      <c r="N22" s="14"/>
      <c r="O22" s="14"/>
      <c r="P22" s="22"/>
    </row>
    <row r="23" spans="1:18">
      <c r="A23" t="s">
        <v>97</v>
      </c>
      <c r="B23">
        <v>6</v>
      </c>
      <c r="C23" s="19">
        <v>43297</v>
      </c>
      <c r="D23" s="15">
        <v>0.88533564814814814</v>
      </c>
      <c r="E23">
        <v>2</v>
      </c>
      <c r="F23" s="20">
        <v>1004.3</v>
      </c>
      <c r="G23">
        <v>12</v>
      </c>
      <c r="H23">
        <v>1</v>
      </c>
      <c r="I23" s="28">
        <v>160</v>
      </c>
      <c r="J23">
        <v>3</v>
      </c>
      <c r="K23">
        <v>26.5</v>
      </c>
      <c r="L23" s="14">
        <v>0.72</v>
      </c>
      <c r="M23" s="14"/>
      <c r="N23" s="14"/>
      <c r="O23" s="14"/>
      <c r="P23" s="22"/>
    </row>
    <row r="24" spans="1:18">
      <c r="A24" t="s">
        <v>98</v>
      </c>
      <c r="B24">
        <v>6</v>
      </c>
      <c r="C24" s="19">
        <v>43297</v>
      </c>
      <c r="D24" s="15">
        <v>0.88541666666666663</v>
      </c>
      <c r="E24">
        <v>3</v>
      </c>
      <c r="F24" s="20">
        <v>1004.3</v>
      </c>
      <c r="G24">
        <v>12</v>
      </c>
      <c r="H24">
        <v>1</v>
      </c>
      <c r="I24" s="28">
        <v>160</v>
      </c>
      <c r="J24">
        <v>3</v>
      </c>
      <c r="K24">
        <v>26.5</v>
      </c>
      <c r="L24" s="14">
        <v>0.72</v>
      </c>
      <c r="M24" s="14"/>
      <c r="N24" s="14"/>
      <c r="O24" s="14"/>
      <c r="P24" s="22"/>
    </row>
    <row r="25" spans="1:18">
      <c r="A25" t="s">
        <v>99</v>
      </c>
      <c r="B25">
        <v>6</v>
      </c>
      <c r="C25" s="19">
        <v>43297</v>
      </c>
      <c r="D25" s="15">
        <v>0.88567129629629626</v>
      </c>
      <c r="E25">
        <v>3</v>
      </c>
      <c r="F25" s="20">
        <v>1004.3</v>
      </c>
      <c r="G25">
        <v>12</v>
      </c>
      <c r="H25">
        <v>1</v>
      </c>
      <c r="I25" s="28">
        <v>160</v>
      </c>
      <c r="J25">
        <v>3</v>
      </c>
      <c r="K25">
        <v>26.5</v>
      </c>
      <c r="L25" s="14">
        <v>0.72</v>
      </c>
      <c r="M25" s="14"/>
      <c r="N25" s="14"/>
      <c r="O25" s="14"/>
      <c r="P25" s="22"/>
    </row>
    <row r="26" spans="1:18">
      <c r="A26" t="s">
        <v>100</v>
      </c>
      <c r="B26">
        <v>6</v>
      </c>
      <c r="C26" s="19">
        <v>43297</v>
      </c>
      <c r="D26" s="15">
        <v>0.88574074074074083</v>
      </c>
      <c r="E26">
        <v>2</v>
      </c>
      <c r="F26" s="20">
        <v>1004.3</v>
      </c>
      <c r="G26">
        <v>12</v>
      </c>
      <c r="H26">
        <v>1</v>
      </c>
      <c r="I26" s="28">
        <v>160</v>
      </c>
      <c r="J26">
        <v>3</v>
      </c>
      <c r="K26">
        <v>26.5</v>
      </c>
      <c r="L26" s="14">
        <v>0.72</v>
      </c>
      <c r="M26" s="14"/>
      <c r="N26" s="14"/>
      <c r="O26" s="14"/>
      <c r="P26" s="22"/>
    </row>
    <row r="27" spans="1:18">
      <c r="A27" s="213" t="s">
        <v>105</v>
      </c>
      <c r="B27" s="213">
        <v>6</v>
      </c>
      <c r="C27" s="278">
        <v>43297</v>
      </c>
      <c r="D27" s="279">
        <v>0.89306712962962964</v>
      </c>
      <c r="E27" s="213">
        <v>8</v>
      </c>
      <c r="F27" s="20">
        <v>1004.3</v>
      </c>
      <c r="G27">
        <v>12</v>
      </c>
      <c r="H27">
        <v>1</v>
      </c>
      <c r="I27" s="28">
        <v>160</v>
      </c>
      <c r="J27">
        <v>3</v>
      </c>
      <c r="K27">
        <v>24.3</v>
      </c>
      <c r="L27" s="9">
        <v>0.76600000000000001</v>
      </c>
      <c r="M27" s="9"/>
      <c r="N27" s="9"/>
      <c r="O27" s="9"/>
      <c r="Q27" s="75" t="s">
        <v>564</v>
      </c>
      <c r="R27" s="299" t="s">
        <v>1228</v>
      </c>
    </row>
    <row r="28" spans="1:18">
      <c r="A28" t="s">
        <v>101</v>
      </c>
      <c r="B28">
        <v>6</v>
      </c>
      <c r="C28" s="19">
        <v>43297</v>
      </c>
      <c r="D28" s="15">
        <v>0.89355324074074083</v>
      </c>
      <c r="E28">
        <v>1</v>
      </c>
      <c r="F28" s="20">
        <v>1004.3</v>
      </c>
      <c r="G28">
        <v>12</v>
      </c>
      <c r="H28">
        <v>1</v>
      </c>
      <c r="I28" s="28">
        <v>160</v>
      </c>
      <c r="J28">
        <v>3</v>
      </c>
      <c r="K28">
        <v>24.3</v>
      </c>
      <c r="L28" s="9">
        <v>0.76600000000000001</v>
      </c>
      <c r="M28" s="9"/>
      <c r="N28" s="9"/>
      <c r="O28" s="9"/>
      <c r="P28" s="22"/>
    </row>
    <row r="29" spans="1:18">
      <c r="A29" t="s">
        <v>102</v>
      </c>
      <c r="B29">
        <v>6</v>
      </c>
      <c r="C29" s="19">
        <v>43297</v>
      </c>
      <c r="D29" s="15">
        <v>0.89383101851851843</v>
      </c>
      <c r="E29" s="33">
        <v>3</v>
      </c>
      <c r="F29" s="20">
        <v>1004.3</v>
      </c>
      <c r="G29">
        <v>12</v>
      </c>
      <c r="H29">
        <v>1</v>
      </c>
      <c r="I29" s="28">
        <v>160</v>
      </c>
      <c r="J29">
        <v>3</v>
      </c>
      <c r="K29">
        <v>24.3</v>
      </c>
      <c r="L29" s="9">
        <v>0.76600000000000001</v>
      </c>
      <c r="M29" s="9"/>
      <c r="N29" s="9"/>
      <c r="O29" s="9"/>
      <c r="P29" s="22"/>
    </row>
    <row r="30" spans="1:18">
      <c r="A30" t="s">
        <v>103</v>
      </c>
      <c r="B30">
        <v>6</v>
      </c>
      <c r="C30" s="19">
        <v>43297</v>
      </c>
      <c r="D30" s="15">
        <v>0.90063657407407405</v>
      </c>
      <c r="E30">
        <v>6</v>
      </c>
      <c r="F30" s="20">
        <v>1004.3</v>
      </c>
      <c r="G30">
        <v>12</v>
      </c>
      <c r="H30">
        <v>1</v>
      </c>
      <c r="I30" s="28">
        <v>160</v>
      </c>
      <c r="J30">
        <v>3</v>
      </c>
      <c r="K30">
        <v>24.3</v>
      </c>
      <c r="L30" s="9">
        <v>0.76600000000000001</v>
      </c>
      <c r="M30" s="9"/>
      <c r="N30" s="9"/>
      <c r="O30" s="9"/>
      <c r="P30" s="22"/>
    </row>
    <row r="31" spans="1:18">
      <c r="A31" t="s">
        <v>104</v>
      </c>
      <c r="B31">
        <v>6</v>
      </c>
      <c r="C31" s="19">
        <v>43297</v>
      </c>
      <c r="D31" s="15">
        <v>0.90429398148148143</v>
      </c>
      <c r="E31">
        <v>2</v>
      </c>
      <c r="F31" s="20">
        <v>1004.3</v>
      </c>
      <c r="G31">
        <v>12</v>
      </c>
      <c r="H31">
        <v>1</v>
      </c>
      <c r="I31" s="28">
        <v>160</v>
      </c>
      <c r="J31">
        <v>3</v>
      </c>
      <c r="K31">
        <v>24.3</v>
      </c>
      <c r="L31" s="9">
        <v>0.76600000000000001</v>
      </c>
      <c r="M31" s="9"/>
      <c r="N31" s="9"/>
      <c r="O31" s="9"/>
      <c r="P31" s="22"/>
    </row>
    <row r="32" spans="1:18">
      <c r="A32" t="s">
        <v>271</v>
      </c>
      <c r="B32">
        <v>6</v>
      </c>
      <c r="C32" s="19">
        <v>43297</v>
      </c>
      <c r="D32" s="15">
        <v>0.90878472222222229</v>
      </c>
      <c r="E32">
        <v>6</v>
      </c>
      <c r="F32" s="20">
        <v>1004.3</v>
      </c>
      <c r="G32">
        <v>12</v>
      </c>
      <c r="H32">
        <v>1</v>
      </c>
      <c r="I32" s="28">
        <v>160</v>
      </c>
      <c r="J32">
        <v>3</v>
      </c>
      <c r="K32">
        <v>24.3</v>
      </c>
      <c r="L32" s="9">
        <v>0.76600000000000001</v>
      </c>
      <c r="M32" s="9"/>
      <c r="N32" s="9"/>
      <c r="O32" s="9"/>
      <c r="P32" s="22"/>
    </row>
    <row r="33" spans="1:19">
      <c r="A33" t="s">
        <v>107</v>
      </c>
      <c r="B33">
        <v>6</v>
      </c>
      <c r="C33" s="19">
        <v>43297</v>
      </c>
      <c r="D33" s="15">
        <v>0.91068287037037043</v>
      </c>
      <c r="E33">
        <v>2</v>
      </c>
      <c r="F33" s="20">
        <v>1004.3</v>
      </c>
      <c r="G33">
        <v>12</v>
      </c>
      <c r="H33">
        <v>1</v>
      </c>
      <c r="I33" s="28">
        <v>160</v>
      </c>
      <c r="J33">
        <v>3</v>
      </c>
      <c r="K33">
        <v>24.3</v>
      </c>
      <c r="L33" s="9">
        <v>0.76600000000000001</v>
      </c>
      <c r="M33" s="9"/>
      <c r="N33" s="9"/>
      <c r="O33" s="9"/>
      <c r="P33" s="22"/>
    </row>
    <row r="34" spans="1:19">
      <c r="A34" t="s">
        <v>108</v>
      </c>
      <c r="B34">
        <v>6</v>
      </c>
      <c r="C34" s="19">
        <v>43297</v>
      </c>
      <c r="D34" s="15">
        <v>0.91074074074074074</v>
      </c>
      <c r="E34">
        <v>2</v>
      </c>
      <c r="F34" s="20">
        <v>1004.3</v>
      </c>
      <c r="G34">
        <v>12</v>
      </c>
      <c r="H34">
        <v>1</v>
      </c>
      <c r="I34" s="28">
        <v>160</v>
      </c>
      <c r="J34">
        <v>3</v>
      </c>
      <c r="K34">
        <v>24.3</v>
      </c>
      <c r="L34" s="9">
        <v>0.76600000000000001</v>
      </c>
      <c r="M34" s="9"/>
      <c r="N34" s="9"/>
      <c r="O34" s="9"/>
      <c r="P34" s="22"/>
    </row>
    <row r="35" spans="1:19" ht="17" thickBot="1">
      <c r="A35" s="228" t="s">
        <v>109</v>
      </c>
      <c r="B35" s="228">
        <v>6</v>
      </c>
      <c r="C35" s="285">
        <v>43297</v>
      </c>
      <c r="D35" s="286">
        <v>0.93057870370370377</v>
      </c>
      <c r="E35" s="228">
        <v>2</v>
      </c>
      <c r="F35" s="287">
        <v>1004.3</v>
      </c>
      <c r="G35" s="34">
        <v>12</v>
      </c>
      <c r="H35" s="34">
        <v>1</v>
      </c>
      <c r="I35" s="288">
        <v>160</v>
      </c>
      <c r="J35" s="34">
        <v>3</v>
      </c>
      <c r="K35" s="34">
        <v>24.3</v>
      </c>
      <c r="L35" s="289">
        <v>0.76600000000000001</v>
      </c>
      <c r="M35" s="9"/>
      <c r="N35" s="9"/>
      <c r="O35" s="9"/>
      <c r="Q35" s="75" t="s">
        <v>566</v>
      </c>
      <c r="R35" s="213" t="s">
        <v>1229</v>
      </c>
    </row>
    <row r="36" spans="1:19">
      <c r="A36" s="213" t="s">
        <v>110</v>
      </c>
      <c r="B36" s="213">
        <v>5</v>
      </c>
      <c r="C36" s="278">
        <v>43299</v>
      </c>
      <c r="D36" s="279">
        <v>0.85231481481481486</v>
      </c>
      <c r="E36" s="213">
        <v>6</v>
      </c>
      <c r="F36" s="20">
        <v>1004.5</v>
      </c>
      <c r="G36">
        <v>0</v>
      </c>
      <c r="H36">
        <v>0</v>
      </c>
      <c r="I36" s="28">
        <v>0</v>
      </c>
      <c r="J36">
        <v>0</v>
      </c>
      <c r="K36">
        <v>23.6</v>
      </c>
      <c r="L36" s="9">
        <v>0.66900000000000004</v>
      </c>
      <c r="M36" s="9"/>
      <c r="N36" s="9"/>
      <c r="O36" s="9"/>
      <c r="P36" s="124"/>
      <c r="Q36" s="182" t="s">
        <v>689</v>
      </c>
      <c r="R36" s="233" t="s">
        <v>1226</v>
      </c>
      <c r="S36" s="233" t="s">
        <v>1227</v>
      </c>
    </row>
    <row r="37" spans="1:19">
      <c r="A37" s="213" t="s">
        <v>111</v>
      </c>
      <c r="B37" s="213">
        <v>5</v>
      </c>
      <c r="C37" s="278">
        <v>43299</v>
      </c>
      <c r="D37" s="279">
        <v>0.85270833333333329</v>
      </c>
      <c r="E37" s="213">
        <v>6</v>
      </c>
      <c r="F37" s="20">
        <v>1004.5</v>
      </c>
      <c r="G37">
        <v>0</v>
      </c>
      <c r="H37">
        <v>0</v>
      </c>
      <c r="I37" s="28">
        <v>0</v>
      </c>
      <c r="J37">
        <v>0</v>
      </c>
      <c r="K37">
        <v>23.6</v>
      </c>
      <c r="L37" s="9">
        <v>0.66900000000000004</v>
      </c>
      <c r="M37" s="9"/>
      <c r="N37" s="9"/>
      <c r="O37" s="9"/>
      <c r="Q37" s="75" t="s">
        <v>689</v>
      </c>
      <c r="R37" s="213" t="s">
        <v>1226</v>
      </c>
      <c r="S37" s="213" t="s">
        <v>1227</v>
      </c>
    </row>
    <row r="38" spans="1:19">
      <c r="A38" s="213" t="s">
        <v>112</v>
      </c>
      <c r="B38" s="213">
        <v>5</v>
      </c>
      <c r="C38" s="278">
        <v>43299</v>
      </c>
      <c r="D38" s="279">
        <v>0.85291666666666666</v>
      </c>
      <c r="E38" s="213">
        <v>6</v>
      </c>
      <c r="F38" s="20">
        <v>1004.5</v>
      </c>
      <c r="G38">
        <v>0</v>
      </c>
      <c r="H38">
        <v>0</v>
      </c>
      <c r="I38" s="28">
        <v>0</v>
      </c>
      <c r="J38">
        <v>0</v>
      </c>
      <c r="K38">
        <v>23.6</v>
      </c>
      <c r="L38" s="9">
        <v>0.66900000000000004</v>
      </c>
      <c r="M38" s="9"/>
      <c r="N38" s="9"/>
      <c r="O38" s="9"/>
      <c r="Q38" s="75" t="s">
        <v>689</v>
      </c>
      <c r="R38" s="213" t="s">
        <v>1226</v>
      </c>
      <c r="S38" s="213" t="s">
        <v>1227</v>
      </c>
    </row>
    <row r="39" spans="1:19">
      <c r="A39" s="213" t="s">
        <v>113</v>
      </c>
      <c r="B39" s="213">
        <v>5</v>
      </c>
      <c r="C39" s="278">
        <v>43299</v>
      </c>
      <c r="D39" s="279">
        <v>0.85303240740740749</v>
      </c>
      <c r="E39" s="213">
        <v>6</v>
      </c>
      <c r="F39" s="20">
        <v>1004.5</v>
      </c>
      <c r="G39">
        <v>0</v>
      </c>
      <c r="H39">
        <v>0</v>
      </c>
      <c r="I39" s="28">
        <v>0</v>
      </c>
      <c r="J39">
        <v>0</v>
      </c>
      <c r="K39">
        <v>23.6</v>
      </c>
      <c r="L39" s="9">
        <v>0.66900000000000004</v>
      </c>
      <c r="M39" s="9"/>
      <c r="N39" s="9"/>
      <c r="O39" s="9"/>
      <c r="Q39" s="75" t="s">
        <v>689</v>
      </c>
      <c r="R39" s="213" t="s">
        <v>1226</v>
      </c>
      <c r="S39" s="213" t="s">
        <v>1227</v>
      </c>
    </row>
    <row r="40" spans="1:19" ht="17" thickBot="1">
      <c r="A40" s="228" t="s">
        <v>114</v>
      </c>
      <c r="B40" s="228">
        <v>5</v>
      </c>
      <c r="C40" s="285">
        <v>43299</v>
      </c>
      <c r="D40" s="286">
        <v>0.85321759259259267</v>
      </c>
      <c r="E40" s="228">
        <v>6</v>
      </c>
      <c r="F40" s="287">
        <v>1004.5</v>
      </c>
      <c r="G40" s="34">
        <v>0</v>
      </c>
      <c r="H40" s="34">
        <v>0</v>
      </c>
      <c r="I40" s="288">
        <v>0</v>
      </c>
      <c r="J40" s="34">
        <v>0</v>
      </c>
      <c r="K40" s="34">
        <v>23.6</v>
      </c>
      <c r="L40" s="289">
        <v>0.66900000000000004</v>
      </c>
      <c r="M40" s="9"/>
      <c r="N40" s="9"/>
      <c r="O40" s="9"/>
      <c r="Q40" s="75" t="s">
        <v>689</v>
      </c>
      <c r="R40" s="213" t="s">
        <v>1226</v>
      </c>
      <c r="S40" s="213" t="s">
        <v>1227</v>
      </c>
    </row>
    <row r="41" spans="1:19">
      <c r="A41" s="213" t="s">
        <v>115</v>
      </c>
      <c r="B41" s="213">
        <v>4</v>
      </c>
      <c r="C41" s="278">
        <v>43300</v>
      </c>
      <c r="D41" s="279">
        <v>0.85085648148148152</v>
      </c>
      <c r="E41" s="213">
        <v>0</v>
      </c>
      <c r="F41" s="20">
        <v>1009.6</v>
      </c>
      <c r="G41">
        <v>4</v>
      </c>
      <c r="H41">
        <v>0</v>
      </c>
      <c r="I41" s="28">
        <v>120</v>
      </c>
      <c r="J41">
        <v>0</v>
      </c>
      <c r="K41">
        <v>23.4</v>
      </c>
      <c r="L41" s="14">
        <v>0.69</v>
      </c>
      <c r="M41" s="14"/>
      <c r="N41" s="14"/>
      <c r="O41" s="14"/>
      <c r="P41" s="124"/>
      <c r="Q41" s="301" t="s">
        <v>1230</v>
      </c>
      <c r="R41" s="233" t="s">
        <v>1231</v>
      </c>
    </row>
    <row r="42" spans="1:19">
      <c r="A42" s="213" t="s">
        <v>116</v>
      </c>
      <c r="B42" s="213">
        <v>4</v>
      </c>
      <c r="C42" s="278">
        <v>43300</v>
      </c>
      <c r="D42" s="279">
        <v>0.85966435185185175</v>
      </c>
      <c r="E42" s="213">
        <v>4</v>
      </c>
      <c r="F42" s="20">
        <v>1009.6</v>
      </c>
      <c r="G42">
        <v>4</v>
      </c>
      <c r="H42">
        <v>0</v>
      </c>
      <c r="I42" s="28">
        <v>120</v>
      </c>
      <c r="J42">
        <v>0</v>
      </c>
      <c r="K42">
        <v>23.4</v>
      </c>
      <c r="L42" s="14">
        <v>0.69</v>
      </c>
      <c r="M42" s="14"/>
      <c r="N42" s="14"/>
      <c r="O42" s="14"/>
      <c r="Q42" s="75" t="s">
        <v>486</v>
      </c>
      <c r="R42" s="302" t="s">
        <v>1232</v>
      </c>
    </row>
    <row r="43" spans="1:19">
      <c r="A43" t="s">
        <v>272</v>
      </c>
      <c r="B43">
        <v>4</v>
      </c>
      <c r="C43" s="19">
        <v>43300</v>
      </c>
      <c r="D43" s="15">
        <v>0.86717592592592585</v>
      </c>
      <c r="E43">
        <v>4</v>
      </c>
      <c r="F43" s="20">
        <v>1009.6</v>
      </c>
      <c r="G43">
        <v>4</v>
      </c>
      <c r="H43">
        <v>0</v>
      </c>
      <c r="I43" s="28">
        <v>120</v>
      </c>
      <c r="J43">
        <v>0</v>
      </c>
      <c r="K43">
        <v>23.4</v>
      </c>
      <c r="L43" s="14">
        <v>0.69</v>
      </c>
      <c r="M43" s="14"/>
      <c r="N43" s="14"/>
      <c r="O43" s="14"/>
      <c r="P43" s="22"/>
    </row>
    <row r="44" spans="1:19">
      <c r="A44" s="213" t="s">
        <v>118</v>
      </c>
      <c r="B44" s="213">
        <v>4</v>
      </c>
      <c r="C44" s="278">
        <v>43300</v>
      </c>
      <c r="D44" s="279">
        <v>0.86980324074074078</v>
      </c>
      <c r="E44" s="213">
        <v>6</v>
      </c>
      <c r="F44" s="20">
        <v>1009.6</v>
      </c>
      <c r="G44">
        <v>4</v>
      </c>
      <c r="H44">
        <v>0</v>
      </c>
      <c r="I44" s="28">
        <v>120</v>
      </c>
      <c r="J44">
        <v>0</v>
      </c>
      <c r="K44">
        <v>23.4</v>
      </c>
      <c r="L44" s="14">
        <v>0.69</v>
      </c>
      <c r="M44" s="14"/>
      <c r="N44" s="14"/>
      <c r="O44" s="14"/>
      <c r="P44" s="22"/>
      <c r="Q44" s="75" t="s">
        <v>641</v>
      </c>
      <c r="R44" s="213" t="s">
        <v>1236</v>
      </c>
    </row>
    <row r="45" spans="1:19">
      <c r="A45" t="s">
        <v>119</v>
      </c>
      <c r="B45">
        <v>4</v>
      </c>
      <c r="C45" s="19">
        <v>43300</v>
      </c>
      <c r="D45" s="15">
        <v>0.87296296296296294</v>
      </c>
      <c r="E45">
        <v>2</v>
      </c>
      <c r="F45" s="20">
        <v>1009.6</v>
      </c>
      <c r="G45">
        <v>4</v>
      </c>
      <c r="H45">
        <v>0</v>
      </c>
      <c r="I45" s="28">
        <v>120</v>
      </c>
      <c r="J45">
        <v>0</v>
      </c>
      <c r="K45">
        <v>23.4</v>
      </c>
      <c r="L45" s="14">
        <v>0.69</v>
      </c>
      <c r="M45" s="14"/>
      <c r="N45" s="14"/>
      <c r="O45" s="14"/>
      <c r="P45" s="22"/>
    </row>
    <row r="46" spans="1:19">
      <c r="A46" t="s">
        <v>120</v>
      </c>
      <c r="B46">
        <v>4</v>
      </c>
      <c r="C46" s="19">
        <v>43300</v>
      </c>
      <c r="D46" s="15">
        <v>0.87320601851851853</v>
      </c>
      <c r="E46">
        <v>6</v>
      </c>
      <c r="F46" s="20">
        <v>1009.6</v>
      </c>
      <c r="G46">
        <v>4</v>
      </c>
      <c r="H46">
        <v>0</v>
      </c>
      <c r="I46" s="28">
        <v>120</v>
      </c>
      <c r="J46">
        <v>0</v>
      </c>
      <c r="K46">
        <v>23.4</v>
      </c>
      <c r="L46" s="14">
        <v>0.69</v>
      </c>
      <c r="M46" s="14"/>
      <c r="N46" s="14"/>
      <c r="O46" s="14"/>
      <c r="P46" s="22"/>
    </row>
    <row r="47" spans="1:19">
      <c r="A47" t="s">
        <v>121</v>
      </c>
      <c r="B47">
        <v>4</v>
      </c>
      <c r="C47" s="19">
        <v>43300</v>
      </c>
      <c r="D47" s="15">
        <v>0.87359953703703708</v>
      </c>
      <c r="E47">
        <v>2</v>
      </c>
      <c r="F47" s="20">
        <v>1009.6</v>
      </c>
      <c r="G47">
        <v>4</v>
      </c>
      <c r="H47">
        <v>0</v>
      </c>
      <c r="I47" s="28">
        <v>120</v>
      </c>
      <c r="J47">
        <v>0</v>
      </c>
      <c r="K47">
        <v>23.4</v>
      </c>
      <c r="L47" s="14">
        <v>0.69</v>
      </c>
      <c r="M47" s="14"/>
      <c r="N47" s="14"/>
      <c r="O47" s="14"/>
      <c r="P47" s="22"/>
    </row>
    <row r="48" spans="1:19">
      <c r="A48" t="s">
        <v>122</v>
      </c>
      <c r="B48">
        <v>4</v>
      </c>
      <c r="C48" s="19">
        <v>43300</v>
      </c>
      <c r="D48" s="15">
        <v>0.87398148148148147</v>
      </c>
      <c r="E48">
        <v>3</v>
      </c>
      <c r="F48" s="20">
        <v>1009.6</v>
      </c>
      <c r="G48">
        <v>4</v>
      </c>
      <c r="H48">
        <v>0</v>
      </c>
      <c r="I48" s="28">
        <v>120</v>
      </c>
      <c r="J48">
        <v>0</v>
      </c>
      <c r="K48">
        <v>23.4</v>
      </c>
      <c r="L48" s="14">
        <v>0.69</v>
      </c>
      <c r="M48" s="14"/>
      <c r="N48" s="14"/>
      <c r="O48" s="14"/>
      <c r="P48" s="22"/>
    </row>
    <row r="49" spans="1:18">
      <c r="A49" s="213" t="s">
        <v>123</v>
      </c>
      <c r="B49" s="213">
        <v>4</v>
      </c>
      <c r="C49" s="278">
        <v>43300</v>
      </c>
      <c r="D49" s="279">
        <v>0.87633101851851858</v>
      </c>
      <c r="E49" s="213">
        <v>2</v>
      </c>
      <c r="F49" s="20">
        <v>1009.6</v>
      </c>
      <c r="G49">
        <v>4</v>
      </c>
      <c r="H49">
        <v>0</v>
      </c>
      <c r="I49" s="28">
        <v>120</v>
      </c>
      <c r="J49">
        <v>0</v>
      </c>
      <c r="K49">
        <v>23.4</v>
      </c>
      <c r="L49" s="14">
        <v>0.69</v>
      </c>
      <c r="M49" s="14"/>
      <c r="N49" s="14"/>
      <c r="O49" s="14"/>
      <c r="P49" s="22"/>
      <c r="Q49" s="75" t="s">
        <v>566</v>
      </c>
      <c r="R49" s="213" t="s">
        <v>1229</v>
      </c>
    </row>
    <row r="50" spans="1:18">
      <c r="A50" s="213" t="s">
        <v>124</v>
      </c>
      <c r="B50" s="213">
        <v>4</v>
      </c>
      <c r="C50" s="278">
        <v>43300</v>
      </c>
      <c r="D50" s="279">
        <v>0.87667824074074074</v>
      </c>
      <c r="E50" s="213">
        <v>2</v>
      </c>
      <c r="F50" s="20">
        <v>1009.6</v>
      </c>
      <c r="G50">
        <v>4</v>
      </c>
      <c r="H50">
        <v>0</v>
      </c>
      <c r="I50" s="28">
        <v>120</v>
      </c>
      <c r="J50">
        <v>0</v>
      </c>
      <c r="K50">
        <v>23.4</v>
      </c>
      <c r="L50" s="14">
        <v>0.69</v>
      </c>
      <c r="M50" s="14"/>
      <c r="N50" s="14"/>
      <c r="O50" s="14"/>
      <c r="P50" s="22"/>
      <c r="Q50" s="75" t="s">
        <v>566</v>
      </c>
      <c r="R50" s="213" t="s">
        <v>1229</v>
      </c>
    </row>
    <row r="51" spans="1:18">
      <c r="A51" t="s">
        <v>125</v>
      </c>
      <c r="B51">
        <v>4</v>
      </c>
      <c r="C51" s="19">
        <v>43300</v>
      </c>
      <c r="D51" s="15">
        <v>0.87686342592592592</v>
      </c>
      <c r="E51">
        <v>3</v>
      </c>
      <c r="F51" s="20">
        <v>1009.6</v>
      </c>
      <c r="G51">
        <v>4</v>
      </c>
      <c r="H51">
        <v>0</v>
      </c>
      <c r="I51" s="28">
        <v>120</v>
      </c>
      <c r="J51">
        <v>0</v>
      </c>
      <c r="K51">
        <v>23.4</v>
      </c>
      <c r="L51" s="14">
        <v>0.69</v>
      </c>
      <c r="M51" s="14"/>
      <c r="N51" s="14"/>
      <c r="O51" s="14"/>
      <c r="P51" s="22"/>
    </row>
    <row r="52" spans="1:18">
      <c r="A52" t="s">
        <v>126</v>
      </c>
      <c r="B52">
        <v>4</v>
      </c>
      <c r="C52" s="19">
        <v>43300</v>
      </c>
      <c r="D52" s="15">
        <v>0.8781944444444445</v>
      </c>
      <c r="E52">
        <v>3</v>
      </c>
      <c r="F52" s="20">
        <v>1009.6</v>
      </c>
      <c r="G52">
        <v>4</v>
      </c>
      <c r="H52">
        <v>0</v>
      </c>
      <c r="I52" s="28">
        <v>120</v>
      </c>
      <c r="J52">
        <v>0</v>
      </c>
      <c r="K52">
        <v>23.4</v>
      </c>
      <c r="L52" s="14">
        <v>0.69</v>
      </c>
      <c r="M52" s="14"/>
      <c r="N52" s="14"/>
      <c r="O52" s="14"/>
      <c r="P52" s="22"/>
    </row>
    <row r="53" spans="1:18">
      <c r="A53" t="s">
        <v>127</v>
      </c>
      <c r="B53">
        <v>4</v>
      </c>
      <c r="C53" s="19">
        <v>43300</v>
      </c>
      <c r="D53" s="15">
        <v>0.87844907407407413</v>
      </c>
      <c r="E53">
        <v>5</v>
      </c>
      <c r="F53" s="20">
        <v>1009.6</v>
      </c>
      <c r="G53">
        <v>4</v>
      </c>
      <c r="H53">
        <v>0</v>
      </c>
      <c r="I53" s="28">
        <v>120</v>
      </c>
      <c r="J53">
        <v>0</v>
      </c>
      <c r="K53">
        <v>23.4</v>
      </c>
      <c r="L53" s="14">
        <v>0.69</v>
      </c>
      <c r="M53" s="14"/>
      <c r="N53" s="14"/>
      <c r="O53" s="14"/>
      <c r="P53" s="22"/>
    </row>
    <row r="54" spans="1:18">
      <c r="A54" t="s">
        <v>128</v>
      </c>
      <c r="B54">
        <v>4</v>
      </c>
      <c r="C54" s="19">
        <v>43300</v>
      </c>
      <c r="D54" s="15">
        <v>0.8785532407407407</v>
      </c>
      <c r="E54">
        <v>4</v>
      </c>
      <c r="F54" s="20">
        <v>1009.6</v>
      </c>
      <c r="G54">
        <v>4</v>
      </c>
      <c r="H54">
        <v>0</v>
      </c>
      <c r="I54" s="28">
        <v>120</v>
      </c>
      <c r="J54">
        <v>0</v>
      </c>
      <c r="K54">
        <v>23.4</v>
      </c>
      <c r="L54" s="14">
        <v>0.69</v>
      </c>
      <c r="M54" s="14"/>
      <c r="N54" s="14"/>
      <c r="O54" s="14"/>
      <c r="P54" s="22"/>
    </row>
    <row r="55" spans="1:18">
      <c r="A55" t="s">
        <v>129</v>
      </c>
      <c r="B55">
        <v>4</v>
      </c>
      <c r="C55" s="19">
        <v>43300</v>
      </c>
      <c r="D55" s="15">
        <v>0.87864583333333324</v>
      </c>
      <c r="E55">
        <v>4</v>
      </c>
      <c r="F55" s="20">
        <v>1009.6</v>
      </c>
      <c r="G55">
        <v>4</v>
      </c>
      <c r="H55">
        <v>0</v>
      </c>
      <c r="I55" s="28">
        <v>120</v>
      </c>
      <c r="J55">
        <v>0</v>
      </c>
      <c r="K55">
        <v>23.4</v>
      </c>
      <c r="L55" s="14">
        <v>0.69</v>
      </c>
      <c r="M55" s="14"/>
      <c r="N55" s="14"/>
      <c r="O55" s="14"/>
      <c r="P55" s="22"/>
    </row>
    <row r="56" spans="1:18">
      <c r="A56" t="s">
        <v>130</v>
      </c>
      <c r="B56">
        <v>4</v>
      </c>
      <c r="C56" s="19">
        <v>43300</v>
      </c>
      <c r="D56" s="15">
        <v>0.87881944444444438</v>
      </c>
      <c r="E56">
        <v>5</v>
      </c>
      <c r="F56" s="20">
        <v>1009.6</v>
      </c>
      <c r="G56">
        <v>4</v>
      </c>
      <c r="H56">
        <v>0</v>
      </c>
      <c r="I56" s="28">
        <v>120</v>
      </c>
      <c r="J56">
        <v>0</v>
      </c>
      <c r="K56">
        <v>23.4</v>
      </c>
      <c r="L56" s="14">
        <v>0.69</v>
      </c>
      <c r="M56" s="14"/>
      <c r="N56" s="14"/>
      <c r="O56" s="14"/>
      <c r="P56" s="22"/>
    </row>
    <row r="57" spans="1:18">
      <c r="A57" s="213" t="s">
        <v>131</v>
      </c>
      <c r="B57" s="213">
        <v>4</v>
      </c>
      <c r="C57" s="278">
        <v>43300</v>
      </c>
      <c r="D57" s="279">
        <v>0.8792592592592593</v>
      </c>
      <c r="E57" s="213">
        <v>0</v>
      </c>
      <c r="F57" s="20">
        <v>1009.6</v>
      </c>
      <c r="G57">
        <v>4</v>
      </c>
      <c r="H57">
        <v>0</v>
      </c>
      <c r="I57" s="28">
        <v>120</v>
      </c>
      <c r="J57">
        <v>0</v>
      </c>
      <c r="K57">
        <v>23.4</v>
      </c>
      <c r="L57" s="14">
        <v>0.69</v>
      </c>
      <c r="M57" s="14"/>
      <c r="N57" s="14"/>
      <c r="O57" s="14"/>
      <c r="P57" s="22"/>
      <c r="Q57" s="75" t="s">
        <v>486</v>
      </c>
      <c r="R57" s="302" t="s">
        <v>1232</v>
      </c>
    </row>
    <row r="58" spans="1:18">
      <c r="A58" t="s">
        <v>132</v>
      </c>
      <c r="B58">
        <v>4</v>
      </c>
      <c r="C58" s="19">
        <v>43300</v>
      </c>
      <c r="D58" s="15">
        <v>0.87966435185185177</v>
      </c>
      <c r="E58">
        <v>5</v>
      </c>
      <c r="F58" s="20">
        <v>1009.6</v>
      </c>
      <c r="G58">
        <v>4</v>
      </c>
      <c r="H58">
        <v>0</v>
      </c>
      <c r="I58" s="28">
        <v>120</v>
      </c>
      <c r="J58">
        <v>0</v>
      </c>
      <c r="K58">
        <v>23.4</v>
      </c>
      <c r="L58" s="14">
        <v>0.69</v>
      </c>
      <c r="M58" s="14"/>
      <c r="N58" s="14"/>
      <c r="O58" s="14"/>
      <c r="P58" s="22"/>
    </row>
    <row r="59" spans="1:18">
      <c r="A59" t="s">
        <v>133</v>
      </c>
      <c r="B59">
        <v>4</v>
      </c>
      <c r="C59" s="19">
        <v>43300</v>
      </c>
      <c r="D59" s="15">
        <v>0.87973379629629633</v>
      </c>
      <c r="E59">
        <v>3</v>
      </c>
      <c r="F59" s="20">
        <v>1009.6</v>
      </c>
      <c r="G59">
        <v>4</v>
      </c>
      <c r="H59">
        <v>0</v>
      </c>
      <c r="I59" s="28">
        <v>120</v>
      </c>
      <c r="J59">
        <v>0</v>
      </c>
      <c r="K59">
        <v>23.4</v>
      </c>
      <c r="L59" s="14">
        <v>0.69</v>
      </c>
      <c r="M59" s="14"/>
      <c r="N59" s="14"/>
      <c r="O59" s="14"/>
      <c r="P59" s="22"/>
    </row>
    <row r="60" spans="1:18">
      <c r="A60" s="213" t="s">
        <v>134</v>
      </c>
      <c r="B60" s="213">
        <v>4</v>
      </c>
      <c r="C60" s="278">
        <v>43300</v>
      </c>
      <c r="D60" s="279">
        <v>0.88015046296296295</v>
      </c>
      <c r="E60" s="213">
        <v>3</v>
      </c>
      <c r="F60" s="20">
        <v>1009.6</v>
      </c>
      <c r="G60">
        <v>4</v>
      </c>
      <c r="H60">
        <v>0</v>
      </c>
      <c r="I60" s="28">
        <v>120</v>
      </c>
      <c r="J60">
        <v>0</v>
      </c>
      <c r="K60">
        <v>23.4</v>
      </c>
      <c r="L60" s="14">
        <v>0.69</v>
      </c>
      <c r="M60" s="14"/>
      <c r="N60" s="14"/>
      <c r="O60" s="14"/>
      <c r="P60" s="22"/>
      <c r="Q60" s="75" t="s">
        <v>566</v>
      </c>
      <c r="R60" s="213" t="s">
        <v>1229</v>
      </c>
    </row>
    <row r="61" spans="1:18">
      <c r="A61" t="s">
        <v>136</v>
      </c>
      <c r="B61">
        <v>4</v>
      </c>
      <c r="C61" s="19">
        <v>43300</v>
      </c>
      <c r="D61" s="21">
        <v>0.88033564814814813</v>
      </c>
      <c r="E61">
        <v>2</v>
      </c>
      <c r="F61" s="20">
        <v>1009.6</v>
      </c>
      <c r="G61">
        <v>4</v>
      </c>
      <c r="H61">
        <v>0</v>
      </c>
      <c r="I61" s="28">
        <v>120</v>
      </c>
      <c r="J61">
        <v>0</v>
      </c>
      <c r="K61">
        <v>23.4</v>
      </c>
      <c r="L61" s="14">
        <v>0.69</v>
      </c>
      <c r="M61" s="14"/>
      <c r="N61" s="14"/>
      <c r="O61" s="14"/>
      <c r="P61" s="22"/>
    </row>
    <row r="62" spans="1:18">
      <c r="A62" t="s">
        <v>135</v>
      </c>
      <c r="B62">
        <v>4</v>
      </c>
      <c r="C62" s="19">
        <v>43300</v>
      </c>
      <c r="D62" s="15">
        <v>0.8806828703703703</v>
      </c>
      <c r="E62">
        <v>6</v>
      </c>
      <c r="F62" s="20">
        <v>1009.6</v>
      </c>
      <c r="G62">
        <v>4</v>
      </c>
      <c r="H62">
        <v>0</v>
      </c>
      <c r="I62" s="28">
        <v>120</v>
      </c>
      <c r="J62">
        <v>0</v>
      </c>
      <c r="K62">
        <v>23.4</v>
      </c>
      <c r="L62" s="14">
        <v>0.69</v>
      </c>
      <c r="M62" s="14"/>
      <c r="N62" s="14"/>
      <c r="O62" s="14"/>
      <c r="P62" s="22"/>
    </row>
    <row r="63" spans="1:18">
      <c r="A63" t="s">
        <v>137</v>
      </c>
      <c r="B63">
        <v>4</v>
      </c>
      <c r="C63" s="19">
        <v>43300</v>
      </c>
      <c r="D63" s="15">
        <v>0.88164351851851841</v>
      </c>
      <c r="E63">
        <v>2</v>
      </c>
      <c r="F63" s="20">
        <v>1009.6</v>
      </c>
      <c r="G63">
        <v>4</v>
      </c>
      <c r="H63">
        <v>0</v>
      </c>
      <c r="I63" s="28">
        <v>120</v>
      </c>
      <c r="J63">
        <v>0</v>
      </c>
      <c r="K63">
        <v>23.4</v>
      </c>
      <c r="L63" s="14">
        <v>0.69</v>
      </c>
      <c r="M63" s="14"/>
      <c r="N63" s="14"/>
      <c r="O63" s="14"/>
      <c r="P63" s="22"/>
    </row>
    <row r="64" spans="1:18">
      <c r="A64" t="s">
        <v>138</v>
      </c>
      <c r="B64">
        <v>4</v>
      </c>
      <c r="C64" s="19">
        <v>43300</v>
      </c>
      <c r="D64" s="15">
        <v>0.88181712962962966</v>
      </c>
      <c r="E64">
        <v>2</v>
      </c>
      <c r="F64" s="20">
        <v>1009.6</v>
      </c>
      <c r="G64">
        <v>4</v>
      </c>
      <c r="H64">
        <v>0</v>
      </c>
      <c r="I64" s="28">
        <v>120</v>
      </c>
      <c r="J64">
        <v>0</v>
      </c>
      <c r="K64">
        <v>23.4</v>
      </c>
      <c r="L64" s="14">
        <v>0.69</v>
      </c>
      <c r="M64" s="14"/>
      <c r="N64" s="14"/>
      <c r="O64" s="14"/>
      <c r="P64" s="22"/>
    </row>
    <row r="65" spans="1:18">
      <c r="A65" s="213" t="s">
        <v>139</v>
      </c>
      <c r="B65" s="213">
        <v>4</v>
      </c>
      <c r="C65" s="278">
        <v>43300</v>
      </c>
      <c r="D65" s="279">
        <v>0.88552083333333342</v>
      </c>
      <c r="E65" s="213">
        <v>6</v>
      </c>
      <c r="F65" s="20">
        <v>1009.6</v>
      </c>
      <c r="G65">
        <v>4</v>
      </c>
      <c r="H65">
        <v>0</v>
      </c>
      <c r="I65" s="28">
        <v>120</v>
      </c>
      <c r="J65">
        <v>0</v>
      </c>
      <c r="K65">
        <v>23.4</v>
      </c>
      <c r="L65" s="14">
        <v>0.69</v>
      </c>
      <c r="M65" s="14"/>
      <c r="N65" s="14"/>
      <c r="O65" s="14"/>
      <c r="P65" s="22"/>
      <c r="Q65" s="75" t="s">
        <v>566</v>
      </c>
      <c r="R65" s="213" t="s">
        <v>1229</v>
      </c>
    </row>
    <row r="66" spans="1:18">
      <c r="A66" s="213" t="s">
        <v>140</v>
      </c>
      <c r="B66" s="213">
        <v>4</v>
      </c>
      <c r="C66" s="278">
        <v>43300</v>
      </c>
      <c r="D66" s="279">
        <v>0.88546296296296301</v>
      </c>
      <c r="E66" s="213">
        <v>0</v>
      </c>
      <c r="F66" s="20">
        <v>1009.6</v>
      </c>
      <c r="G66">
        <v>4</v>
      </c>
      <c r="H66">
        <v>0</v>
      </c>
      <c r="I66" s="28">
        <v>120</v>
      </c>
      <c r="J66">
        <v>0</v>
      </c>
      <c r="K66">
        <v>23.4</v>
      </c>
      <c r="L66" s="14">
        <v>0.69</v>
      </c>
      <c r="M66" s="14"/>
      <c r="N66" s="14"/>
      <c r="O66" s="14"/>
      <c r="P66" s="22"/>
      <c r="Q66" s="75" t="s">
        <v>566</v>
      </c>
      <c r="R66" s="213" t="s">
        <v>1229</v>
      </c>
    </row>
    <row r="67" spans="1:18">
      <c r="A67" s="213" t="s">
        <v>141</v>
      </c>
      <c r="B67" s="213">
        <v>4</v>
      </c>
      <c r="C67" s="278">
        <v>43300</v>
      </c>
      <c r="D67" s="279">
        <v>0.88780092592592597</v>
      </c>
      <c r="E67" s="213">
        <v>3</v>
      </c>
      <c r="F67" s="20">
        <v>1009.6</v>
      </c>
      <c r="G67">
        <v>4</v>
      </c>
      <c r="H67">
        <v>0</v>
      </c>
      <c r="I67" s="28">
        <v>120</v>
      </c>
      <c r="J67">
        <v>0</v>
      </c>
      <c r="K67">
        <v>23.4</v>
      </c>
      <c r="L67" s="14">
        <v>0.69</v>
      </c>
      <c r="M67" s="14"/>
      <c r="N67" s="14"/>
      <c r="O67" s="14"/>
      <c r="P67" s="22"/>
      <c r="Q67" s="75" t="s">
        <v>641</v>
      </c>
      <c r="R67" s="213" t="s">
        <v>1236</v>
      </c>
    </row>
    <row r="68" spans="1:18">
      <c r="A68" s="213" t="s">
        <v>146</v>
      </c>
      <c r="B68" s="213">
        <v>4</v>
      </c>
      <c r="C68" s="278">
        <v>43300</v>
      </c>
      <c r="D68" s="279">
        <v>0.88856481481481486</v>
      </c>
      <c r="E68" s="213">
        <v>3</v>
      </c>
      <c r="F68" s="20">
        <v>1009.6</v>
      </c>
      <c r="G68">
        <v>4</v>
      </c>
      <c r="H68">
        <v>0</v>
      </c>
      <c r="I68" s="28">
        <v>120</v>
      </c>
      <c r="J68">
        <v>0</v>
      </c>
      <c r="K68">
        <v>23.4</v>
      </c>
      <c r="L68" s="14">
        <v>0.69</v>
      </c>
      <c r="M68" s="14"/>
      <c r="N68" s="14"/>
      <c r="O68" s="14"/>
      <c r="P68" s="22"/>
      <c r="Q68" s="75" t="s">
        <v>566</v>
      </c>
      <c r="R68" s="213" t="s">
        <v>1229</v>
      </c>
    </row>
    <row r="69" spans="1:18">
      <c r="A69" t="s">
        <v>142</v>
      </c>
      <c r="B69">
        <v>4</v>
      </c>
      <c r="C69" s="19">
        <v>43300</v>
      </c>
      <c r="D69" s="15">
        <v>0.88895833333333341</v>
      </c>
      <c r="E69">
        <v>2</v>
      </c>
      <c r="F69" s="20">
        <v>1009.6</v>
      </c>
      <c r="G69">
        <v>4</v>
      </c>
      <c r="H69">
        <v>0</v>
      </c>
      <c r="I69" s="28">
        <v>120</v>
      </c>
      <c r="J69">
        <v>0</v>
      </c>
      <c r="K69">
        <v>23.4</v>
      </c>
      <c r="L69" s="14">
        <v>0.69</v>
      </c>
      <c r="M69" s="14"/>
      <c r="N69" s="14"/>
      <c r="O69" s="14"/>
      <c r="P69" s="22"/>
    </row>
    <row r="70" spans="1:18">
      <c r="A70" t="s">
        <v>143</v>
      </c>
      <c r="B70">
        <v>4</v>
      </c>
      <c r="C70" s="19">
        <v>43300</v>
      </c>
      <c r="D70" s="15">
        <v>0.89188657407407401</v>
      </c>
      <c r="E70">
        <v>3</v>
      </c>
      <c r="F70" s="20">
        <v>1009.6</v>
      </c>
      <c r="G70">
        <v>4</v>
      </c>
      <c r="H70">
        <v>0</v>
      </c>
      <c r="I70" s="28">
        <v>120</v>
      </c>
      <c r="J70">
        <v>0</v>
      </c>
      <c r="K70">
        <v>18.399999999999999</v>
      </c>
      <c r="L70" s="14">
        <v>0.67</v>
      </c>
      <c r="M70" s="14"/>
      <c r="N70" s="14"/>
      <c r="O70" s="14"/>
      <c r="P70" s="22"/>
    </row>
    <row r="71" spans="1:18">
      <c r="A71" t="s">
        <v>144</v>
      </c>
      <c r="B71">
        <v>4</v>
      </c>
      <c r="C71" s="19">
        <v>43300</v>
      </c>
      <c r="D71" s="15">
        <v>0.89214120370370376</v>
      </c>
      <c r="E71">
        <v>3</v>
      </c>
      <c r="F71" s="20">
        <v>1009.6</v>
      </c>
      <c r="G71">
        <v>4</v>
      </c>
      <c r="H71">
        <v>0</v>
      </c>
      <c r="I71" s="28">
        <v>120</v>
      </c>
      <c r="J71">
        <v>0</v>
      </c>
      <c r="K71">
        <v>18.399999999999999</v>
      </c>
      <c r="L71" s="14">
        <v>0.67</v>
      </c>
      <c r="M71" s="14"/>
      <c r="N71" s="14"/>
      <c r="O71" s="14"/>
      <c r="P71" s="22"/>
    </row>
    <row r="72" spans="1:18">
      <c r="A72" t="s">
        <v>147</v>
      </c>
      <c r="B72">
        <v>4</v>
      </c>
      <c r="C72" s="19">
        <v>43300</v>
      </c>
      <c r="D72" s="15">
        <v>0.89355324074074083</v>
      </c>
      <c r="E72">
        <v>1</v>
      </c>
      <c r="F72" s="20">
        <v>1009.6</v>
      </c>
      <c r="G72">
        <v>4</v>
      </c>
      <c r="H72">
        <v>0</v>
      </c>
      <c r="I72" s="28">
        <v>120</v>
      </c>
      <c r="J72">
        <v>0</v>
      </c>
      <c r="K72">
        <v>18.399999999999999</v>
      </c>
      <c r="L72" s="14">
        <v>0.67</v>
      </c>
      <c r="M72" s="14"/>
      <c r="N72" s="14"/>
      <c r="O72" s="14"/>
      <c r="P72" s="22"/>
    </row>
    <row r="73" spans="1:18">
      <c r="A73" t="s">
        <v>145</v>
      </c>
      <c r="B73">
        <v>4</v>
      </c>
      <c r="C73" s="19">
        <v>43300</v>
      </c>
      <c r="D73" s="15">
        <v>0.89350694444444445</v>
      </c>
      <c r="E73">
        <v>3</v>
      </c>
      <c r="F73" s="20">
        <v>1009.6</v>
      </c>
      <c r="G73">
        <v>4</v>
      </c>
      <c r="H73">
        <v>0</v>
      </c>
      <c r="I73" s="28">
        <v>120</v>
      </c>
      <c r="J73">
        <v>0</v>
      </c>
      <c r="K73">
        <v>18.399999999999999</v>
      </c>
      <c r="L73" s="14">
        <v>0.67</v>
      </c>
      <c r="M73" s="14"/>
      <c r="N73" s="14"/>
      <c r="O73" s="14"/>
      <c r="P73" s="22"/>
    </row>
    <row r="74" spans="1:18">
      <c r="A74" s="213" t="s">
        <v>148</v>
      </c>
      <c r="B74" s="213">
        <v>4</v>
      </c>
      <c r="C74" s="278">
        <v>43300</v>
      </c>
      <c r="D74" s="279">
        <v>0.89751157407407411</v>
      </c>
      <c r="E74" s="213">
        <v>3</v>
      </c>
      <c r="F74" s="20">
        <v>1009.6</v>
      </c>
      <c r="G74">
        <v>4</v>
      </c>
      <c r="H74">
        <v>0</v>
      </c>
      <c r="I74" s="28">
        <v>120</v>
      </c>
      <c r="J74">
        <v>0</v>
      </c>
      <c r="K74">
        <v>18.399999999999999</v>
      </c>
      <c r="L74" s="14">
        <v>0.67</v>
      </c>
      <c r="M74" s="14"/>
      <c r="N74" s="14"/>
      <c r="O74" s="14"/>
      <c r="P74" s="22"/>
      <c r="Q74" s="75" t="s">
        <v>566</v>
      </c>
      <c r="R74" s="213" t="s">
        <v>1229</v>
      </c>
    </row>
    <row r="75" spans="1:18">
      <c r="A75" s="213" t="s">
        <v>149</v>
      </c>
      <c r="B75" s="213">
        <v>4</v>
      </c>
      <c r="C75" s="278">
        <v>43300</v>
      </c>
      <c r="D75" s="279">
        <v>0.89907407407407414</v>
      </c>
      <c r="E75" s="213">
        <v>3</v>
      </c>
      <c r="F75" s="20">
        <v>1009.6</v>
      </c>
      <c r="G75">
        <v>4</v>
      </c>
      <c r="H75">
        <v>0</v>
      </c>
      <c r="I75" s="28">
        <v>120</v>
      </c>
      <c r="J75">
        <v>0</v>
      </c>
      <c r="K75">
        <v>18.399999999999999</v>
      </c>
      <c r="L75" s="14">
        <v>0.67</v>
      </c>
      <c r="M75" s="14"/>
      <c r="N75" s="14"/>
      <c r="O75" s="14"/>
      <c r="P75" s="22"/>
      <c r="Q75" s="75" t="s">
        <v>557</v>
      </c>
      <c r="R75" s="213" t="s">
        <v>1237</v>
      </c>
    </row>
    <row r="76" spans="1:18">
      <c r="A76" t="s">
        <v>150</v>
      </c>
      <c r="B76">
        <v>4</v>
      </c>
      <c r="C76" s="19">
        <v>43300</v>
      </c>
      <c r="D76" s="15">
        <v>0.89905092592592595</v>
      </c>
      <c r="E76">
        <v>2</v>
      </c>
      <c r="F76" s="20">
        <v>1009.6</v>
      </c>
      <c r="G76">
        <v>4</v>
      </c>
      <c r="H76">
        <v>0</v>
      </c>
      <c r="I76" s="28">
        <v>120</v>
      </c>
      <c r="J76">
        <v>0</v>
      </c>
      <c r="K76">
        <v>18.399999999999999</v>
      </c>
      <c r="L76" s="14">
        <v>0.67</v>
      </c>
      <c r="M76" s="14"/>
      <c r="N76" s="14"/>
      <c r="O76" s="14"/>
      <c r="P76" s="22"/>
    </row>
    <row r="77" spans="1:18">
      <c r="A77" t="s">
        <v>151</v>
      </c>
      <c r="B77">
        <v>4</v>
      </c>
      <c r="C77" s="19">
        <v>43300</v>
      </c>
      <c r="D77" s="15">
        <v>0.90516203703703713</v>
      </c>
      <c r="E77">
        <v>2</v>
      </c>
      <c r="F77" s="20">
        <v>1009.6</v>
      </c>
      <c r="G77">
        <v>4</v>
      </c>
      <c r="H77">
        <v>0</v>
      </c>
      <c r="I77" s="28">
        <v>120</v>
      </c>
      <c r="J77">
        <v>0</v>
      </c>
      <c r="K77">
        <v>18.399999999999999</v>
      </c>
      <c r="L77" s="14">
        <v>0.67</v>
      </c>
      <c r="M77" s="14"/>
      <c r="N77" s="14"/>
      <c r="O77" s="14"/>
      <c r="P77" s="22"/>
    </row>
    <row r="78" spans="1:18">
      <c r="A78" s="213" t="s">
        <v>152</v>
      </c>
      <c r="B78" s="213">
        <v>4</v>
      </c>
      <c r="C78" s="278">
        <v>43300</v>
      </c>
      <c r="D78" s="279">
        <v>0.91151620370370379</v>
      </c>
      <c r="E78" s="213">
        <v>6</v>
      </c>
      <c r="F78" s="20">
        <v>1009.6</v>
      </c>
      <c r="G78">
        <v>4</v>
      </c>
      <c r="H78">
        <v>0</v>
      </c>
      <c r="I78" s="28">
        <v>120</v>
      </c>
      <c r="J78">
        <v>0</v>
      </c>
      <c r="K78">
        <v>18.399999999999999</v>
      </c>
      <c r="L78" s="14">
        <v>0.67</v>
      </c>
      <c r="M78" s="14"/>
      <c r="N78" s="14"/>
      <c r="O78" s="14"/>
      <c r="P78" s="22"/>
      <c r="Q78" s="75" t="s">
        <v>641</v>
      </c>
      <c r="R78" s="213" t="s">
        <v>1236</v>
      </c>
    </row>
    <row r="79" spans="1:18">
      <c r="A79" t="s">
        <v>153</v>
      </c>
      <c r="B79">
        <v>4</v>
      </c>
      <c r="C79" s="19">
        <v>43300</v>
      </c>
      <c r="D79" s="15">
        <v>0.9118518518518518</v>
      </c>
      <c r="E79">
        <v>5</v>
      </c>
      <c r="F79" s="20">
        <v>1009.6</v>
      </c>
      <c r="G79">
        <v>4</v>
      </c>
      <c r="H79">
        <v>0</v>
      </c>
      <c r="I79" s="28">
        <v>120</v>
      </c>
      <c r="J79">
        <v>0</v>
      </c>
      <c r="K79">
        <v>18.399999999999999</v>
      </c>
      <c r="L79" s="14">
        <v>0.67</v>
      </c>
      <c r="M79" s="14"/>
      <c r="N79" s="14"/>
      <c r="O79" s="14"/>
      <c r="P79" s="22"/>
    </row>
    <row r="80" spans="1:18">
      <c r="A80" t="s">
        <v>154</v>
      </c>
      <c r="B80">
        <v>4</v>
      </c>
      <c r="C80" s="19">
        <v>43300</v>
      </c>
      <c r="D80" s="15">
        <v>0.91311342592592604</v>
      </c>
      <c r="E80">
        <v>6</v>
      </c>
      <c r="F80" s="20">
        <v>1009.6</v>
      </c>
      <c r="G80">
        <v>4</v>
      </c>
      <c r="H80">
        <v>0</v>
      </c>
      <c r="I80" s="28">
        <v>120</v>
      </c>
      <c r="J80">
        <v>0</v>
      </c>
      <c r="K80">
        <v>18.399999999999999</v>
      </c>
      <c r="L80" s="14">
        <v>0.67</v>
      </c>
      <c r="M80" s="14"/>
      <c r="N80" s="14"/>
      <c r="O80" s="14"/>
      <c r="P80" s="22"/>
    </row>
    <row r="81" spans="1:19">
      <c r="A81" t="s">
        <v>155</v>
      </c>
      <c r="B81">
        <v>4</v>
      </c>
      <c r="C81" s="19">
        <v>43300</v>
      </c>
      <c r="D81" s="15">
        <v>0.91490740740740739</v>
      </c>
      <c r="E81">
        <v>3</v>
      </c>
      <c r="F81" s="20">
        <v>1009.6</v>
      </c>
      <c r="G81">
        <v>4</v>
      </c>
      <c r="H81">
        <v>0</v>
      </c>
      <c r="I81" s="28">
        <v>120</v>
      </c>
      <c r="J81">
        <v>0</v>
      </c>
      <c r="K81">
        <v>18.399999999999999</v>
      </c>
      <c r="L81" s="14">
        <v>0.67</v>
      </c>
      <c r="M81" s="14"/>
      <c r="N81" s="14"/>
      <c r="O81" s="14"/>
      <c r="P81" s="22"/>
    </row>
    <row r="82" spans="1:19">
      <c r="A82" t="s">
        <v>156</v>
      </c>
      <c r="B82">
        <v>4</v>
      </c>
      <c r="C82" s="19">
        <v>43300</v>
      </c>
      <c r="D82" s="21">
        <v>0.91655092592592602</v>
      </c>
      <c r="E82">
        <v>6</v>
      </c>
      <c r="F82" s="20">
        <v>1009.6</v>
      </c>
      <c r="G82">
        <v>4</v>
      </c>
      <c r="H82">
        <v>0</v>
      </c>
      <c r="I82" s="28">
        <v>120</v>
      </c>
      <c r="J82">
        <v>0</v>
      </c>
      <c r="K82">
        <v>18.399999999999999</v>
      </c>
      <c r="L82" s="14">
        <v>0.67</v>
      </c>
      <c r="M82" s="14"/>
      <c r="N82" s="14"/>
      <c r="O82" s="14"/>
      <c r="P82" s="22"/>
    </row>
    <row r="83" spans="1:19">
      <c r="A83" t="s">
        <v>157</v>
      </c>
      <c r="B83">
        <v>4</v>
      </c>
      <c r="C83" s="19">
        <v>43300</v>
      </c>
      <c r="D83" s="15">
        <v>0.91666666666666663</v>
      </c>
      <c r="E83">
        <v>6</v>
      </c>
      <c r="F83" s="20">
        <v>1009.6</v>
      </c>
      <c r="G83">
        <v>4</v>
      </c>
      <c r="H83">
        <v>0</v>
      </c>
      <c r="I83" s="28">
        <v>120</v>
      </c>
      <c r="J83">
        <v>0</v>
      </c>
      <c r="K83">
        <v>18.399999999999999</v>
      </c>
      <c r="L83" s="14">
        <v>0.67</v>
      </c>
      <c r="M83" s="14"/>
      <c r="N83" s="14"/>
      <c r="O83" s="14"/>
      <c r="P83" s="22"/>
    </row>
    <row r="84" spans="1:19">
      <c r="A84" t="s">
        <v>158</v>
      </c>
      <c r="B84">
        <v>4</v>
      </c>
      <c r="C84" s="19">
        <v>43300</v>
      </c>
      <c r="D84" s="15">
        <v>0.91962962962962969</v>
      </c>
      <c r="E84">
        <v>3</v>
      </c>
      <c r="F84" s="20">
        <v>1009.6</v>
      </c>
      <c r="G84">
        <v>4</v>
      </c>
      <c r="H84">
        <v>0</v>
      </c>
      <c r="I84" s="28">
        <v>120</v>
      </c>
      <c r="J84">
        <v>0</v>
      </c>
      <c r="K84">
        <v>18.399999999999999</v>
      </c>
      <c r="L84" s="14">
        <v>0.67</v>
      </c>
      <c r="M84" s="14"/>
      <c r="N84" s="14"/>
      <c r="O84" s="14"/>
      <c r="P84" s="22"/>
    </row>
    <row r="85" spans="1:19">
      <c r="A85" s="213" t="s">
        <v>260</v>
      </c>
      <c r="B85" s="213">
        <v>4</v>
      </c>
      <c r="C85" s="278">
        <v>43300</v>
      </c>
      <c r="D85" s="279">
        <v>0.92593749999999997</v>
      </c>
      <c r="E85" s="213">
        <v>3</v>
      </c>
      <c r="F85" s="20">
        <v>1009.6</v>
      </c>
      <c r="G85">
        <v>4</v>
      </c>
      <c r="H85">
        <v>0</v>
      </c>
      <c r="I85" s="28">
        <v>120</v>
      </c>
      <c r="J85">
        <v>0</v>
      </c>
      <c r="K85">
        <v>18.399999999999999</v>
      </c>
      <c r="L85" s="14">
        <v>0.67</v>
      </c>
      <c r="M85" s="14"/>
      <c r="N85" s="14"/>
      <c r="O85" s="14"/>
      <c r="P85" s="22"/>
      <c r="Q85" s="75" t="s">
        <v>566</v>
      </c>
      <c r="R85" s="213" t="s">
        <v>1229</v>
      </c>
    </row>
    <row r="86" spans="1:19">
      <c r="A86" s="213" t="s">
        <v>159</v>
      </c>
      <c r="B86" s="213">
        <v>4</v>
      </c>
      <c r="C86" s="278">
        <v>43300</v>
      </c>
      <c r="D86" s="279">
        <v>0.92825231481481485</v>
      </c>
      <c r="E86" s="213">
        <v>8</v>
      </c>
      <c r="F86" s="20">
        <v>1009.6</v>
      </c>
      <c r="G86">
        <v>4</v>
      </c>
      <c r="H86">
        <v>0</v>
      </c>
      <c r="I86" s="28">
        <v>120</v>
      </c>
      <c r="J86">
        <v>0</v>
      </c>
      <c r="K86">
        <v>18.399999999999999</v>
      </c>
      <c r="L86" s="14">
        <v>0.67</v>
      </c>
      <c r="M86" s="14"/>
      <c r="N86" s="14"/>
      <c r="O86" s="14"/>
      <c r="P86" s="22"/>
      <c r="Q86" s="75" t="s">
        <v>568</v>
      </c>
      <c r="R86" s="302" t="s">
        <v>1232</v>
      </c>
    </row>
    <row r="87" spans="1:19" ht="17" thickBot="1">
      <c r="A87" s="228" t="s">
        <v>160</v>
      </c>
      <c r="B87" s="228">
        <v>4</v>
      </c>
      <c r="C87" s="285">
        <v>43300</v>
      </c>
      <c r="D87" s="286">
        <v>0.93089120370370371</v>
      </c>
      <c r="E87" s="228">
        <v>2</v>
      </c>
      <c r="F87" s="287">
        <v>1009.6</v>
      </c>
      <c r="G87" s="34">
        <v>4</v>
      </c>
      <c r="H87" s="34">
        <v>0</v>
      </c>
      <c r="I87" s="288">
        <v>120</v>
      </c>
      <c r="J87" s="34">
        <v>0</v>
      </c>
      <c r="K87" s="34">
        <v>18.399999999999999</v>
      </c>
      <c r="L87" s="294">
        <v>0.67</v>
      </c>
      <c r="M87" s="14"/>
      <c r="N87" s="14"/>
      <c r="O87" s="14"/>
      <c r="P87" s="22"/>
      <c r="Q87" s="75" t="s">
        <v>1238</v>
      </c>
      <c r="R87" s="213" t="s">
        <v>1239</v>
      </c>
    </row>
    <row r="88" spans="1:19">
      <c r="A88" s="213" t="s">
        <v>161</v>
      </c>
      <c r="B88" s="213">
        <v>3</v>
      </c>
      <c r="C88" s="278">
        <v>43301</v>
      </c>
      <c r="D88" s="279">
        <v>0.84828703703703701</v>
      </c>
      <c r="E88" s="213">
        <v>6</v>
      </c>
      <c r="F88" s="20">
        <v>1009.8</v>
      </c>
      <c r="G88">
        <v>3</v>
      </c>
      <c r="H88">
        <v>0</v>
      </c>
      <c r="I88" s="28">
        <v>140</v>
      </c>
      <c r="J88">
        <v>0</v>
      </c>
      <c r="K88">
        <v>22.8</v>
      </c>
      <c r="L88" s="14">
        <v>0.6</v>
      </c>
      <c r="M88" s="14"/>
      <c r="N88" s="14"/>
      <c r="O88" s="14"/>
      <c r="P88" s="300"/>
      <c r="Q88" s="301" t="s">
        <v>1230</v>
      </c>
      <c r="R88" s="233" t="s">
        <v>1231</v>
      </c>
      <c r="S88" s="124"/>
    </row>
    <row r="89" spans="1:19">
      <c r="A89" s="213" t="s">
        <v>162</v>
      </c>
      <c r="B89" s="213">
        <v>3</v>
      </c>
      <c r="C89" s="278">
        <v>43301</v>
      </c>
      <c r="D89" s="279">
        <v>0.84876157407407404</v>
      </c>
      <c r="E89" s="213">
        <v>6</v>
      </c>
      <c r="F89" s="20">
        <v>1009.8</v>
      </c>
      <c r="G89">
        <v>3</v>
      </c>
      <c r="H89">
        <v>0</v>
      </c>
      <c r="I89" s="28">
        <v>140</v>
      </c>
      <c r="J89">
        <v>0</v>
      </c>
      <c r="K89">
        <v>22.8</v>
      </c>
      <c r="L89" s="14">
        <v>0.6</v>
      </c>
      <c r="M89" s="14"/>
      <c r="N89" s="14"/>
      <c r="O89" s="14"/>
      <c r="P89" s="22"/>
      <c r="Q89" s="303" t="s">
        <v>1230</v>
      </c>
      <c r="R89" s="213" t="s">
        <v>1231</v>
      </c>
    </row>
    <row r="90" spans="1:19">
      <c r="A90" s="213" t="s">
        <v>163</v>
      </c>
      <c r="B90" s="213">
        <v>3</v>
      </c>
      <c r="C90" s="278">
        <v>43301</v>
      </c>
      <c r="D90" s="279">
        <v>0.84900462962962964</v>
      </c>
      <c r="E90" s="213">
        <v>6</v>
      </c>
      <c r="F90" s="20">
        <v>1009.8</v>
      </c>
      <c r="G90">
        <v>3</v>
      </c>
      <c r="H90">
        <v>0</v>
      </c>
      <c r="I90" s="28">
        <v>140</v>
      </c>
      <c r="J90">
        <v>0</v>
      </c>
      <c r="K90">
        <v>22.8</v>
      </c>
      <c r="L90" s="14">
        <v>0.6</v>
      </c>
      <c r="M90" s="14"/>
      <c r="N90" s="14"/>
      <c r="O90" s="14"/>
      <c r="P90" s="22"/>
      <c r="Q90" s="303" t="s">
        <v>1230</v>
      </c>
      <c r="R90" s="213" t="s">
        <v>1231</v>
      </c>
    </row>
    <row r="91" spans="1:19">
      <c r="A91" s="213" t="s">
        <v>164</v>
      </c>
      <c r="B91" s="213">
        <v>3</v>
      </c>
      <c r="C91" s="278">
        <v>43301</v>
      </c>
      <c r="D91" s="279">
        <v>0.8496527777777777</v>
      </c>
      <c r="E91" s="213">
        <v>6</v>
      </c>
      <c r="F91" s="20">
        <v>1009.8</v>
      </c>
      <c r="G91">
        <v>3</v>
      </c>
      <c r="H91">
        <v>0</v>
      </c>
      <c r="I91" s="28">
        <v>140</v>
      </c>
      <c r="J91">
        <v>0</v>
      </c>
      <c r="K91">
        <v>22.8</v>
      </c>
      <c r="L91" s="14">
        <v>0.6</v>
      </c>
      <c r="M91" s="14"/>
      <c r="N91" s="14"/>
      <c r="O91" s="14"/>
      <c r="P91" s="22"/>
      <c r="Q91" s="75" t="s">
        <v>1240</v>
      </c>
      <c r="R91" s="213" t="s">
        <v>1241</v>
      </c>
      <c r="S91" s="302" t="s">
        <v>1242</v>
      </c>
    </row>
    <row r="92" spans="1:19">
      <c r="A92" s="213" t="s">
        <v>165</v>
      </c>
      <c r="B92" s="213">
        <v>3</v>
      </c>
      <c r="C92" s="278">
        <v>43301</v>
      </c>
      <c r="D92" s="279">
        <v>0.8497337962962962</v>
      </c>
      <c r="E92" s="213">
        <v>6</v>
      </c>
      <c r="F92" s="20">
        <v>1009.8</v>
      </c>
      <c r="G92">
        <v>3</v>
      </c>
      <c r="H92">
        <v>0</v>
      </c>
      <c r="I92" s="28">
        <v>140</v>
      </c>
      <c r="J92">
        <v>0</v>
      </c>
      <c r="K92">
        <v>22.8</v>
      </c>
      <c r="L92" s="14">
        <v>0.6</v>
      </c>
      <c r="M92" s="14"/>
      <c r="N92" s="14"/>
      <c r="O92" s="14"/>
      <c r="P92" s="22"/>
      <c r="Q92" s="303" t="s">
        <v>1230</v>
      </c>
      <c r="R92" s="213" t="s">
        <v>1231</v>
      </c>
    </row>
    <row r="93" spans="1:19">
      <c r="A93" s="213" t="s">
        <v>166</v>
      </c>
      <c r="B93" s="213">
        <v>3</v>
      </c>
      <c r="C93" s="278">
        <v>43301</v>
      </c>
      <c r="D93" s="279">
        <v>0.84993055555555552</v>
      </c>
      <c r="E93" s="213">
        <v>6</v>
      </c>
      <c r="F93" s="20">
        <v>1009.8</v>
      </c>
      <c r="G93">
        <v>3</v>
      </c>
      <c r="H93">
        <v>0</v>
      </c>
      <c r="I93" s="28">
        <v>140</v>
      </c>
      <c r="J93">
        <v>0</v>
      </c>
      <c r="K93">
        <v>22.8</v>
      </c>
      <c r="L93" s="14">
        <v>0.6</v>
      </c>
      <c r="M93" s="14"/>
      <c r="N93" s="14"/>
      <c r="O93" s="14"/>
      <c r="P93" s="22"/>
      <c r="Q93" s="303" t="s">
        <v>1230</v>
      </c>
      <c r="R93" s="213" t="s">
        <v>1231</v>
      </c>
    </row>
    <row r="94" spans="1:19">
      <c r="A94" s="213" t="s">
        <v>167</v>
      </c>
      <c r="B94" s="213">
        <v>3</v>
      </c>
      <c r="C94" s="278">
        <v>43301</v>
      </c>
      <c r="D94" s="279">
        <v>0.85003472222222232</v>
      </c>
      <c r="E94" s="213">
        <v>6</v>
      </c>
      <c r="F94" s="20">
        <v>1009.8</v>
      </c>
      <c r="G94">
        <v>3</v>
      </c>
      <c r="H94">
        <v>0</v>
      </c>
      <c r="I94" s="28">
        <v>140</v>
      </c>
      <c r="J94">
        <v>0</v>
      </c>
      <c r="K94">
        <v>22.8</v>
      </c>
      <c r="L94" s="14">
        <v>0.6</v>
      </c>
      <c r="M94" s="14"/>
      <c r="N94" s="14"/>
      <c r="O94" s="14"/>
      <c r="P94" s="22"/>
      <c r="Q94" s="303" t="s">
        <v>1230</v>
      </c>
      <c r="R94" s="213" t="s">
        <v>1231</v>
      </c>
    </row>
    <row r="95" spans="1:19">
      <c r="A95" s="213" t="s">
        <v>168</v>
      </c>
      <c r="B95" s="213">
        <v>3</v>
      </c>
      <c r="C95" s="278">
        <v>43301</v>
      </c>
      <c r="D95" s="279">
        <v>0.85274305555555552</v>
      </c>
      <c r="E95" s="213">
        <v>6</v>
      </c>
      <c r="F95" s="20">
        <v>1009.8</v>
      </c>
      <c r="G95">
        <v>3</v>
      </c>
      <c r="H95">
        <v>0</v>
      </c>
      <c r="I95" s="28">
        <v>140</v>
      </c>
      <c r="J95">
        <v>0</v>
      </c>
      <c r="K95">
        <v>22.8</v>
      </c>
      <c r="L95" s="14">
        <v>0.6</v>
      </c>
      <c r="M95" s="14"/>
      <c r="N95" s="14"/>
      <c r="O95" s="14"/>
      <c r="P95" s="22"/>
      <c r="Q95" s="303" t="s">
        <v>1230</v>
      </c>
      <c r="R95" s="213" t="s">
        <v>1231</v>
      </c>
    </row>
    <row r="96" spans="1:19">
      <c r="A96" s="213" t="s">
        <v>169</v>
      </c>
      <c r="B96" s="213">
        <v>3</v>
      </c>
      <c r="C96" s="278">
        <v>43301</v>
      </c>
      <c r="D96" s="279">
        <v>0.85743055555555558</v>
      </c>
      <c r="E96" s="213">
        <v>6</v>
      </c>
      <c r="F96" s="20">
        <v>1009.8</v>
      </c>
      <c r="G96">
        <v>3</v>
      </c>
      <c r="H96">
        <v>0</v>
      </c>
      <c r="I96" s="28">
        <v>140</v>
      </c>
      <c r="J96">
        <v>0</v>
      </c>
      <c r="K96">
        <v>22.8</v>
      </c>
      <c r="L96" s="14">
        <v>0.6</v>
      </c>
      <c r="M96" s="14"/>
      <c r="N96" s="14"/>
      <c r="O96" s="14"/>
      <c r="P96" s="22"/>
      <c r="Q96" s="75" t="s">
        <v>689</v>
      </c>
      <c r="R96" s="213" t="s">
        <v>1226</v>
      </c>
      <c r="S96" s="213" t="s">
        <v>1227</v>
      </c>
    </row>
    <row r="97" spans="1:19">
      <c r="A97" s="213" t="s">
        <v>170</v>
      </c>
      <c r="B97" s="213">
        <v>3</v>
      </c>
      <c r="C97" s="278">
        <v>43301</v>
      </c>
      <c r="D97" s="279">
        <v>0.86424768518518524</v>
      </c>
      <c r="E97" s="213">
        <v>0</v>
      </c>
      <c r="F97" s="20">
        <v>1009.8</v>
      </c>
      <c r="G97">
        <v>3</v>
      </c>
      <c r="H97">
        <v>0</v>
      </c>
      <c r="I97" s="28">
        <v>140</v>
      </c>
      <c r="J97">
        <v>0</v>
      </c>
      <c r="K97">
        <v>22.8</v>
      </c>
      <c r="L97" s="14">
        <v>0.6</v>
      </c>
      <c r="M97" s="14"/>
      <c r="N97" s="14"/>
      <c r="O97" s="14"/>
      <c r="P97" s="22"/>
      <c r="Q97" s="75" t="s">
        <v>566</v>
      </c>
      <c r="R97" s="213" t="s">
        <v>1229</v>
      </c>
    </row>
    <row r="98" spans="1:19">
      <c r="A98" t="s">
        <v>171</v>
      </c>
      <c r="B98">
        <v>3</v>
      </c>
      <c r="C98" s="19">
        <v>43301</v>
      </c>
      <c r="D98" s="15">
        <v>0.87175925925925923</v>
      </c>
      <c r="E98">
        <v>6</v>
      </c>
      <c r="F98" s="20">
        <v>1009.8</v>
      </c>
      <c r="G98">
        <v>3</v>
      </c>
      <c r="H98">
        <v>0</v>
      </c>
      <c r="I98" s="28">
        <v>140</v>
      </c>
      <c r="J98">
        <v>0</v>
      </c>
      <c r="K98">
        <v>22.8</v>
      </c>
      <c r="L98" s="14">
        <v>0.6</v>
      </c>
      <c r="M98" s="14"/>
      <c r="N98" s="14"/>
      <c r="O98" s="14"/>
      <c r="P98" s="22"/>
    </row>
    <row r="99" spans="1:19">
      <c r="A99" t="s">
        <v>172</v>
      </c>
      <c r="B99">
        <v>3</v>
      </c>
      <c r="C99" s="19">
        <v>43301</v>
      </c>
      <c r="D99" s="15">
        <v>0.87209490740740747</v>
      </c>
      <c r="E99">
        <v>6</v>
      </c>
      <c r="F99" s="20">
        <v>1009.8</v>
      </c>
      <c r="G99">
        <v>3</v>
      </c>
      <c r="H99">
        <v>0</v>
      </c>
      <c r="I99" s="28">
        <v>140</v>
      </c>
      <c r="J99">
        <v>0</v>
      </c>
      <c r="K99">
        <v>22.8</v>
      </c>
      <c r="L99" s="14">
        <v>0.6</v>
      </c>
      <c r="M99" s="14"/>
      <c r="N99" s="14"/>
      <c r="O99" s="14"/>
      <c r="P99" s="22"/>
    </row>
    <row r="100" spans="1:19">
      <c r="A100" t="s">
        <v>173</v>
      </c>
      <c r="B100">
        <v>3</v>
      </c>
      <c r="C100" s="19">
        <v>43301</v>
      </c>
      <c r="D100" s="15">
        <v>0.87250000000000005</v>
      </c>
      <c r="E100">
        <v>6</v>
      </c>
      <c r="F100" s="20">
        <v>1009.8</v>
      </c>
      <c r="G100">
        <v>3</v>
      </c>
      <c r="H100">
        <v>0</v>
      </c>
      <c r="I100" s="28">
        <v>140</v>
      </c>
      <c r="J100">
        <v>0</v>
      </c>
      <c r="K100">
        <v>22.8</v>
      </c>
      <c r="L100" s="14">
        <v>0.6</v>
      </c>
      <c r="M100" s="14"/>
      <c r="N100" s="14"/>
      <c r="O100" s="14"/>
      <c r="P100" s="22"/>
    </row>
    <row r="101" spans="1:19">
      <c r="A101" t="s">
        <v>174</v>
      </c>
      <c r="B101">
        <v>3</v>
      </c>
      <c r="C101" s="19">
        <v>43301</v>
      </c>
      <c r="D101" s="15">
        <v>0.87699074074074079</v>
      </c>
      <c r="E101">
        <v>2</v>
      </c>
      <c r="F101" s="20">
        <v>1009.8</v>
      </c>
      <c r="G101">
        <v>3</v>
      </c>
      <c r="H101">
        <v>0</v>
      </c>
      <c r="I101" s="28">
        <v>140</v>
      </c>
      <c r="J101">
        <v>0</v>
      </c>
      <c r="K101">
        <v>22.8</v>
      </c>
      <c r="L101" s="14">
        <v>0.6</v>
      </c>
      <c r="M101" s="14"/>
      <c r="N101" s="14"/>
      <c r="O101" s="14"/>
      <c r="P101" s="22"/>
    </row>
    <row r="102" spans="1:19">
      <c r="A102" s="213" t="s">
        <v>175</v>
      </c>
      <c r="B102" s="213">
        <v>3</v>
      </c>
      <c r="C102" s="278">
        <v>43301</v>
      </c>
      <c r="D102" s="279">
        <v>0.88089120370370377</v>
      </c>
      <c r="E102" s="213">
        <v>6</v>
      </c>
      <c r="F102" s="20">
        <v>1009.8</v>
      </c>
      <c r="G102">
        <v>3</v>
      </c>
      <c r="H102">
        <v>0</v>
      </c>
      <c r="I102" s="28">
        <v>140</v>
      </c>
      <c r="J102">
        <v>0</v>
      </c>
      <c r="K102">
        <v>22.8</v>
      </c>
      <c r="L102" s="14">
        <v>0.6</v>
      </c>
      <c r="M102" s="14"/>
      <c r="N102" s="14"/>
      <c r="O102" s="14"/>
      <c r="P102" s="22"/>
      <c r="Q102" s="75" t="s">
        <v>641</v>
      </c>
      <c r="R102" s="213" t="s">
        <v>1236</v>
      </c>
    </row>
    <row r="103" spans="1:19">
      <c r="A103" t="s">
        <v>176</v>
      </c>
      <c r="B103">
        <v>3</v>
      </c>
      <c r="C103" s="19">
        <v>43301</v>
      </c>
      <c r="D103" s="15">
        <v>0.88435185185185183</v>
      </c>
      <c r="E103">
        <v>2</v>
      </c>
      <c r="F103" s="20">
        <v>1009.8</v>
      </c>
      <c r="G103">
        <v>3</v>
      </c>
      <c r="H103">
        <v>0</v>
      </c>
      <c r="I103" s="28">
        <v>140</v>
      </c>
      <c r="J103">
        <v>0</v>
      </c>
      <c r="K103">
        <v>22.8</v>
      </c>
      <c r="L103" s="14">
        <v>0.6</v>
      </c>
      <c r="M103" s="14"/>
      <c r="N103" s="14"/>
      <c r="O103" s="14"/>
      <c r="P103" s="22"/>
    </row>
    <row r="104" spans="1:19">
      <c r="A104" t="s">
        <v>177</v>
      </c>
      <c r="B104">
        <v>3</v>
      </c>
      <c r="C104" s="19">
        <v>43301</v>
      </c>
      <c r="D104" s="15">
        <v>0.88445601851851852</v>
      </c>
      <c r="E104">
        <v>2</v>
      </c>
      <c r="F104" s="20">
        <v>1009.8</v>
      </c>
      <c r="G104">
        <v>3</v>
      </c>
      <c r="H104">
        <v>0</v>
      </c>
      <c r="I104" s="28">
        <v>140</v>
      </c>
      <c r="J104">
        <v>0</v>
      </c>
      <c r="K104">
        <v>22.8</v>
      </c>
      <c r="L104" s="14">
        <v>0.6</v>
      </c>
      <c r="M104" s="14"/>
      <c r="N104" s="14"/>
      <c r="O104" s="14"/>
      <c r="P104" s="22"/>
    </row>
    <row r="105" spans="1:19">
      <c r="A105" t="s">
        <v>178</v>
      </c>
      <c r="B105">
        <v>3</v>
      </c>
      <c r="C105" s="19">
        <v>43301</v>
      </c>
      <c r="D105" s="15">
        <v>0.88471064814814815</v>
      </c>
      <c r="E105">
        <v>2</v>
      </c>
      <c r="F105" s="20">
        <v>1009.8</v>
      </c>
      <c r="G105">
        <v>3</v>
      </c>
      <c r="H105">
        <v>0</v>
      </c>
      <c r="I105" s="28">
        <v>140</v>
      </c>
      <c r="J105">
        <v>0</v>
      </c>
      <c r="K105">
        <v>22.8</v>
      </c>
      <c r="L105" s="14">
        <v>0.6</v>
      </c>
      <c r="M105" s="14"/>
      <c r="N105" s="14"/>
      <c r="O105" s="14"/>
      <c r="P105" s="22"/>
    </row>
    <row r="106" spans="1:19">
      <c r="A106" s="213" t="s">
        <v>179</v>
      </c>
      <c r="B106" s="213">
        <v>3</v>
      </c>
      <c r="C106" s="278">
        <v>43301</v>
      </c>
      <c r="D106" s="279">
        <v>0.91814814814814805</v>
      </c>
      <c r="E106" s="213">
        <v>2</v>
      </c>
      <c r="F106" s="20">
        <v>1009.8</v>
      </c>
      <c r="G106">
        <v>3</v>
      </c>
      <c r="H106">
        <v>0</v>
      </c>
      <c r="I106" s="28">
        <v>140</v>
      </c>
      <c r="J106">
        <v>0</v>
      </c>
      <c r="K106">
        <v>22.8</v>
      </c>
      <c r="L106" s="14">
        <v>0.6</v>
      </c>
      <c r="M106" s="14"/>
      <c r="N106" s="14"/>
      <c r="O106" s="14"/>
      <c r="P106" s="22"/>
      <c r="Q106" s="75" t="s">
        <v>641</v>
      </c>
      <c r="R106" s="213" t="s">
        <v>1236</v>
      </c>
    </row>
    <row r="107" spans="1:19" ht="17" thickBot="1">
      <c r="A107" s="34" t="s">
        <v>180</v>
      </c>
      <c r="B107" s="34">
        <v>3</v>
      </c>
      <c r="C107" s="161">
        <v>43301</v>
      </c>
      <c r="D107" s="162">
        <v>0.9275578703703703</v>
      </c>
      <c r="E107" s="34">
        <v>2</v>
      </c>
      <c r="F107" s="287">
        <v>1009.8</v>
      </c>
      <c r="G107" s="34">
        <v>3</v>
      </c>
      <c r="H107" s="34">
        <v>0</v>
      </c>
      <c r="I107" s="288">
        <v>140</v>
      </c>
      <c r="J107" s="34">
        <v>0</v>
      </c>
      <c r="K107" s="34">
        <v>22.8</v>
      </c>
      <c r="L107" s="294">
        <v>0.6</v>
      </c>
      <c r="M107" s="14"/>
      <c r="N107" s="14"/>
      <c r="O107" s="14"/>
      <c r="P107" s="22"/>
    </row>
    <row r="108" spans="1:19">
      <c r="A108" t="s">
        <v>181</v>
      </c>
      <c r="B108">
        <v>2</v>
      </c>
      <c r="C108" s="19">
        <v>43305</v>
      </c>
      <c r="D108" s="15">
        <v>0.86214120370370362</v>
      </c>
      <c r="E108">
        <v>2</v>
      </c>
      <c r="F108" s="20">
        <v>1008.7</v>
      </c>
      <c r="G108">
        <v>6.9</v>
      </c>
      <c r="H108">
        <v>0</v>
      </c>
      <c r="I108" s="28">
        <v>150</v>
      </c>
      <c r="J108">
        <v>1.6</v>
      </c>
      <c r="K108">
        <v>26.3</v>
      </c>
      <c r="L108" s="9">
        <v>0.84799999999999998</v>
      </c>
      <c r="M108" s="9"/>
      <c r="N108" s="9"/>
      <c r="O108" s="9"/>
      <c r="P108" s="300"/>
      <c r="Q108" s="124"/>
      <c r="R108" s="124"/>
      <c r="S108" s="124"/>
    </row>
    <row r="109" spans="1:19">
      <c r="A109" s="213" t="s">
        <v>182</v>
      </c>
      <c r="B109" s="213">
        <v>2</v>
      </c>
      <c r="C109" s="278">
        <v>43305</v>
      </c>
      <c r="D109" s="279">
        <v>0.86673611111111104</v>
      </c>
      <c r="E109" s="213">
        <v>6</v>
      </c>
      <c r="F109" s="20">
        <v>1008.7</v>
      </c>
      <c r="G109">
        <v>6.9</v>
      </c>
      <c r="H109">
        <v>0</v>
      </c>
      <c r="I109" s="28">
        <v>150</v>
      </c>
      <c r="J109">
        <v>1.6</v>
      </c>
      <c r="K109">
        <v>26.3</v>
      </c>
      <c r="L109" s="9">
        <v>0.84799999999999998</v>
      </c>
      <c r="M109" s="9"/>
      <c r="N109" s="9"/>
      <c r="O109" s="9"/>
      <c r="P109" s="22"/>
      <c r="Q109" s="75" t="s">
        <v>641</v>
      </c>
      <c r="R109" s="213" t="s">
        <v>1236</v>
      </c>
    </row>
    <row r="110" spans="1:19">
      <c r="A110" t="s">
        <v>183</v>
      </c>
      <c r="B110">
        <v>2</v>
      </c>
      <c r="C110" s="19">
        <v>43305</v>
      </c>
      <c r="D110" s="15">
        <v>0.86850694444444443</v>
      </c>
      <c r="E110">
        <v>6</v>
      </c>
      <c r="F110" s="20">
        <v>1008.7</v>
      </c>
      <c r="G110">
        <v>6.9</v>
      </c>
      <c r="H110">
        <v>0</v>
      </c>
      <c r="I110" s="28">
        <v>150</v>
      </c>
      <c r="J110">
        <v>1.6</v>
      </c>
      <c r="K110">
        <v>26.3</v>
      </c>
      <c r="L110" s="9">
        <v>0.84799999999999998</v>
      </c>
      <c r="M110" s="9"/>
      <c r="N110" s="9"/>
      <c r="O110" s="9"/>
      <c r="P110" s="22"/>
    </row>
    <row r="111" spans="1:19">
      <c r="A111" t="s">
        <v>184</v>
      </c>
      <c r="B111">
        <v>2</v>
      </c>
      <c r="C111" s="19">
        <v>43305</v>
      </c>
      <c r="D111" s="15">
        <v>0.86983796296296301</v>
      </c>
      <c r="E111">
        <v>2</v>
      </c>
      <c r="F111" s="20">
        <v>1008.7</v>
      </c>
      <c r="G111">
        <v>6.9</v>
      </c>
      <c r="H111">
        <v>0</v>
      </c>
      <c r="I111" s="28">
        <v>150</v>
      </c>
      <c r="J111">
        <v>1.6</v>
      </c>
      <c r="K111">
        <v>26.3</v>
      </c>
      <c r="L111" s="9">
        <v>0.84799999999999998</v>
      </c>
      <c r="M111" s="9"/>
      <c r="N111" s="9"/>
      <c r="O111" s="9"/>
      <c r="P111" s="22"/>
    </row>
    <row r="112" spans="1:19">
      <c r="A112" s="5" t="s">
        <v>185</v>
      </c>
      <c r="B112" s="5">
        <v>2</v>
      </c>
      <c r="C112" s="281">
        <v>43305</v>
      </c>
      <c r="D112" s="282">
        <v>0.87053240740740734</v>
      </c>
      <c r="E112" s="5">
        <v>0</v>
      </c>
      <c r="F112" s="20">
        <v>1008.7</v>
      </c>
      <c r="G112">
        <v>6.9</v>
      </c>
      <c r="H112">
        <v>0</v>
      </c>
      <c r="I112" s="28">
        <v>150</v>
      </c>
      <c r="J112">
        <v>1.6</v>
      </c>
      <c r="K112">
        <v>26.3</v>
      </c>
      <c r="L112" s="9">
        <v>0.84799999999999998</v>
      </c>
      <c r="M112" s="9"/>
      <c r="N112" s="9"/>
      <c r="O112" s="9"/>
      <c r="P112" s="22"/>
    </row>
    <row r="113" spans="1:18">
      <c r="A113" s="213" t="s">
        <v>186</v>
      </c>
      <c r="B113" s="213">
        <v>2</v>
      </c>
      <c r="C113" s="278">
        <v>43305</v>
      </c>
      <c r="D113" s="279">
        <v>0.87254629629629632</v>
      </c>
      <c r="E113" s="213">
        <v>1</v>
      </c>
      <c r="F113" s="20">
        <v>1008.7</v>
      </c>
      <c r="G113">
        <v>6.9</v>
      </c>
      <c r="H113">
        <v>0</v>
      </c>
      <c r="I113" s="28">
        <v>150</v>
      </c>
      <c r="J113">
        <v>1.6</v>
      </c>
      <c r="K113">
        <v>26.3</v>
      </c>
      <c r="L113" s="9">
        <v>0.84799999999999998</v>
      </c>
      <c r="M113" s="9"/>
      <c r="N113" s="9"/>
      <c r="O113" s="9"/>
      <c r="P113" s="22"/>
      <c r="Q113" s="75" t="s">
        <v>564</v>
      </c>
      <c r="R113" s="299" t="s">
        <v>1228</v>
      </c>
    </row>
    <row r="114" spans="1:18">
      <c r="A114" t="s">
        <v>187</v>
      </c>
      <c r="B114">
        <v>2</v>
      </c>
      <c r="C114" s="19">
        <v>43305</v>
      </c>
      <c r="D114" s="15">
        <v>0.87493055555555566</v>
      </c>
      <c r="E114">
        <v>2</v>
      </c>
      <c r="F114" s="20">
        <v>1008.7</v>
      </c>
      <c r="G114">
        <v>6.9</v>
      </c>
      <c r="H114">
        <v>0</v>
      </c>
      <c r="I114" s="28">
        <v>150</v>
      </c>
      <c r="J114">
        <v>1.6</v>
      </c>
      <c r="K114">
        <v>26.3</v>
      </c>
      <c r="L114" s="9">
        <v>0.84799999999999998</v>
      </c>
      <c r="M114" s="9"/>
      <c r="N114" s="9"/>
      <c r="O114" s="9"/>
      <c r="P114" s="22"/>
    </row>
    <row r="115" spans="1:18">
      <c r="A115" t="s">
        <v>188</v>
      </c>
      <c r="B115">
        <v>2</v>
      </c>
      <c r="C115" s="19">
        <v>43305</v>
      </c>
      <c r="D115" s="15">
        <v>0.87548611111111108</v>
      </c>
      <c r="E115">
        <v>4</v>
      </c>
      <c r="F115" s="20">
        <v>1008.7</v>
      </c>
      <c r="G115">
        <v>6.9</v>
      </c>
      <c r="H115">
        <v>0</v>
      </c>
      <c r="I115" s="28">
        <v>150</v>
      </c>
      <c r="J115">
        <v>1.6</v>
      </c>
      <c r="K115">
        <v>26.3</v>
      </c>
      <c r="L115" s="9">
        <v>0.84799999999999998</v>
      </c>
      <c r="M115" s="9"/>
      <c r="N115" s="9"/>
      <c r="O115" s="9"/>
      <c r="P115" s="22"/>
    </row>
    <row r="116" spans="1:18">
      <c r="A116" s="213" t="s">
        <v>189</v>
      </c>
      <c r="B116" s="213">
        <v>2</v>
      </c>
      <c r="C116" s="278">
        <v>43305</v>
      </c>
      <c r="D116" s="279">
        <v>0.87707175925925929</v>
      </c>
      <c r="E116" s="213">
        <v>4</v>
      </c>
      <c r="F116" s="20">
        <v>1008.7</v>
      </c>
      <c r="G116">
        <v>6.9</v>
      </c>
      <c r="H116">
        <v>0</v>
      </c>
      <c r="I116" s="28">
        <v>150</v>
      </c>
      <c r="J116">
        <v>1.6</v>
      </c>
      <c r="K116">
        <v>26.3</v>
      </c>
      <c r="L116" s="9">
        <v>0.84799999999999998</v>
      </c>
      <c r="M116" s="9"/>
      <c r="N116" s="9"/>
      <c r="O116" s="9"/>
      <c r="P116" s="22"/>
      <c r="Q116" s="75" t="s">
        <v>486</v>
      </c>
      <c r="R116" s="302" t="s">
        <v>1232</v>
      </c>
    </row>
    <row r="117" spans="1:18">
      <c r="A117" s="213" t="s">
        <v>190</v>
      </c>
      <c r="B117" s="213">
        <v>2</v>
      </c>
      <c r="C117" s="278">
        <v>43305</v>
      </c>
      <c r="D117" s="279">
        <v>0.87717592592592597</v>
      </c>
      <c r="E117" s="213">
        <v>4</v>
      </c>
      <c r="F117" s="20">
        <v>1008.7</v>
      </c>
      <c r="G117">
        <v>6.9</v>
      </c>
      <c r="H117">
        <v>0</v>
      </c>
      <c r="I117" s="28">
        <v>150</v>
      </c>
      <c r="J117">
        <v>1.6</v>
      </c>
      <c r="K117">
        <v>26.3</v>
      </c>
      <c r="L117" s="9">
        <v>0.84799999999999998</v>
      </c>
      <c r="M117" s="9"/>
      <c r="N117" s="9"/>
      <c r="O117" s="9"/>
      <c r="P117" s="22"/>
      <c r="Q117" s="75" t="s">
        <v>486</v>
      </c>
      <c r="R117" s="302" t="s">
        <v>1232</v>
      </c>
    </row>
    <row r="118" spans="1:18">
      <c r="A118" t="s">
        <v>191</v>
      </c>
      <c r="B118">
        <v>2</v>
      </c>
      <c r="C118" s="19">
        <v>43305</v>
      </c>
      <c r="D118" s="15">
        <v>0.87797453703703709</v>
      </c>
      <c r="E118">
        <v>6</v>
      </c>
      <c r="F118" s="20">
        <v>1008.7</v>
      </c>
      <c r="G118">
        <v>6.9</v>
      </c>
      <c r="H118">
        <v>0</v>
      </c>
      <c r="I118" s="28">
        <v>150</v>
      </c>
      <c r="J118">
        <v>1.6</v>
      </c>
      <c r="K118">
        <v>26.3</v>
      </c>
      <c r="L118" s="9">
        <v>0.84799999999999998</v>
      </c>
      <c r="M118" s="9"/>
      <c r="N118" s="9"/>
      <c r="O118" s="9"/>
      <c r="P118" s="22"/>
    </row>
    <row r="119" spans="1:18">
      <c r="A119" t="s">
        <v>261</v>
      </c>
      <c r="B119">
        <v>2</v>
      </c>
      <c r="C119" s="19">
        <v>43305</v>
      </c>
      <c r="D119" s="15">
        <v>0.88569444444444445</v>
      </c>
      <c r="E119">
        <v>2</v>
      </c>
      <c r="F119" s="20">
        <v>1008.7</v>
      </c>
      <c r="G119">
        <v>6.9</v>
      </c>
      <c r="H119">
        <v>0</v>
      </c>
      <c r="I119" s="28">
        <v>150</v>
      </c>
      <c r="J119">
        <v>1.6</v>
      </c>
      <c r="K119">
        <v>26.3</v>
      </c>
      <c r="L119" s="9">
        <v>0.84799999999999998</v>
      </c>
      <c r="M119" s="9"/>
      <c r="N119" s="9"/>
      <c r="O119" s="9"/>
      <c r="P119" s="22"/>
    </row>
    <row r="120" spans="1:18">
      <c r="A120" t="s">
        <v>192</v>
      </c>
      <c r="B120">
        <v>2</v>
      </c>
      <c r="C120" s="19">
        <v>43305</v>
      </c>
      <c r="D120" s="15">
        <v>0.88650462962962961</v>
      </c>
      <c r="E120">
        <v>2</v>
      </c>
      <c r="F120" s="20">
        <v>1008.7</v>
      </c>
      <c r="G120">
        <v>6.9</v>
      </c>
      <c r="H120">
        <v>0</v>
      </c>
      <c r="I120" s="28">
        <v>150</v>
      </c>
      <c r="J120">
        <v>1.6</v>
      </c>
      <c r="K120">
        <v>26.3</v>
      </c>
      <c r="L120" s="9">
        <v>0.84799999999999998</v>
      </c>
      <c r="M120" s="9"/>
      <c r="N120" s="9"/>
      <c r="O120" s="9"/>
      <c r="P120" s="22"/>
    </row>
    <row r="121" spans="1:18">
      <c r="A121" t="s">
        <v>193</v>
      </c>
      <c r="B121">
        <v>2</v>
      </c>
      <c r="C121" s="19">
        <v>43305</v>
      </c>
      <c r="D121" s="15">
        <v>0.88656250000000003</v>
      </c>
      <c r="E121">
        <v>2</v>
      </c>
      <c r="F121" s="20">
        <v>1008.7</v>
      </c>
      <c r="G121">
        <v>6.9</v>
      </c>
      <c r="H121">
        <v>0</v>
      </c>
      <c r="I121" s="28">
        <v>150</v>
      </c>
      <c r="J121">
        <v>1.6</v>
      </c>
      <c r="K121">
        <v>26.3</v>
      </c>
      <c r="L121" s="9">
        <v>0.84799999999999998</v>
      </c>
      <c r="M121" s="9"/>
      <c r="N121" s="9"/>
      <c r="O121" s="9"/>
      <c r="P121" s="22"/>
    </row>
    <row r="122" spans="1:18">
      <c r="A122" t="s">
        <v>194</v>
      </c>
      <c r="B122">
        <v>2</v>
      </c>
      <c r="C122" s="19">
        <v>43305</v>
      </c>
      <c r="D122" s="15">
        <v>0.8882175925925927</v>
      </c>
      <c r="E122">
        <v>2</v>
      </c>
      <c r="F122" s="20">
        <v>1008.7</v>
      </c>
      <c r="G122">
        <v>7.5</v>
      </c>
      <c r="H122">
        <v>0</v>
      </c>
      <c r="I122" s="28">
        <v>150</v>
      </c>
      <c r="J122">
        <v>4</v>
      </c>
      <c r="K122">
        <v>24.8</v>
      </c>
      <c r="L122" s="9">
        <v>0.78799999999999992</v>
      </c>
      <c r="M122" s="9"/>
      <c r="N122" s="9"/>
      <c r="O122" s="9"/>
      <c r="P122" s="22"/>
    </row>
    <row r="123" spans="1:18">
      <c r="A123" t="s">
        <v>262</v>
      </c>
      <c r="B123">
        <v>2</v>
      </c>
      <c r="C123" s="19">
        <v>43305</v>
      </c>
      <c r="D123" s="21">
        <v>0.89124999999999999</v>
      </c>
      <c r="E123">
        <v>3</v>
      </c>
      <c r="F123" s="20">
        <v>1008.7</v>
      </c>
      <c r="G123">
        <v>7.5</v>
      </c>
      <c r="H123">
        <v>0</v>
      </c>
      <c r="I123" s="28">
        <v>150</v>
      </c>
      <c r="J123">
        <v>4</v>
      </c>
      <c r="K123">
        <v>24.8</v>
      </c>
      <c r="L123" s="9">
        <v>0.78799999999999992</v>
      </c>
      <c r="M123" s="9"/>
      <c r="N123" s="9"/>
      <c r="O123" s="9"/>
      <c r="P123" s="22"/>
    </row>
    <row r="124" spans="1:18">
      <c r="A124" t="s">
        <v>195</v>
      </c>
      <c r="B124">
        <v>2</v>
      </c>
      <c r="C124" s="19">
        <v>43305</v>
      </c>
      <c r="D124" s="15">
        <v>0.89584490740740741</v>
      </c>
      <c r="E124">
        <v>3</v>
      </c>
      <c r="F124" s="20">
        <v>1008.7</v>
      </c>
      <c r="G124">
        <v>7.5</v>
      </c>
      <c r="H124">
        <v>0</v>
      </c>
      <c r="I124" s="28">
        <v>150</v>
      </c>
      <c r="J124">
        <v>4</v>
      </c>
      <c r="K124">
        <v>24.8</v>
      </c>
      <c r="L124" s="9">
        <v>0.78799999999999992</v>
      </c>
      <c r="M124" s="9"/>
      <c r="N124" s="9"/>
      <c r="O124" s="9"/>
      <c r="P124" s="22"/>
    </row>
    <row r="125" spans="1:18">
      <c r="A125" t="s">
        <v>263</v>
      </c>
      <c r="B125">
        <v>2</v>
      </c>
      <c r="C125" s="19">
        <v>43305</v>
      </c>
      <c r="D125" s="15">
        <v>0.9130787037037037</v>
      </c>
      <c r="E125">
        <v>2</v>
      </c>
      <c r="F125" s="20">
        <v>1008.7</v>
      </c>
      <c r="G125">
        <v>7.5</v>
      </c>
      <c r="H125">
        <v>0</v>
      </c>
      <c r="I125" s="28">
        <v>150</v>
      </c>
      <c r="J125">
        <v>4</v>
      </c>
      <c r="K125">
        <v>24.8</v>
      </c>
      <c r="L125" s="9">
        <v>0.78799999999999992</v>
      </c>
      <c r="M125" s="9"/>
      <c r="N125" s="9"/>
      <c r="O125" s="9"/>
      <c r="P125" s="22"/>
    </row>
    <row r="126" spans="1:18">
      <c r="A126" s="5" t="s">
        <v>1243</v>
      </c>
      <c r="B126" s="5">
        <v>2</v>
      </c>
      <c r="C126" s="281">
        <v>43305</v>
      </c>
      <c r="D126" s="282">
        <v>0.91484953703703698</v>
      </c>
      <c r="E126" s="5">
        <v>7</v>
      </c>
      <c r="F126" s="20">
        <v>1008.7</v>
      </c>
      <c r="G126">
        <v>7.5</v>
      </c>
      <c r="H126">
        <v>0</v>
      </c>
      <c r="I126" s="28">
        <v>150</v>
      </c>
      <c r="J126">
        <v>4</v>
      </c>
      <c r="K126">
        <v>24.8</v>
      </c>
      <c r="L126" s="9">
        <v>0.78799999999999992</v>
      </c>
      <c r="M126" s="9"/>
      <c r="N126" s="9"/>
      <c r="O126" s="9"/>
      <c r="P126" s="22"/>
    </row>
    <row r="127" spans="1:18">
      <c r="A127" t="s">
        <v>197</v>
      </c>
      <c r="B127">
        <v>2</v>
      </c>
      <c r="C127" s="19">
        <v>43305</v>
      </c>
      <c r="D127" s="15">
        <v>0.91850694444444436</v>
      </c>
      <c r="E127" s="5">
        <v>8</v>
      </c>
      <c r="F127" s="20">
        <v>1008.7</v>
      </c>
      <c r="G127">
        <v>7.5</v>
      </c>
      <c r="H127">
        <v>0</v>
      </c>
      <c r="I127" s="28">
        <v>150</v>
      </c>
      <c r="J127">
        <v>4</v>
      </c>
      <c r="K127">
        <v>24.8</v>
      </c>
      <c r="L127" s="9">
        <v>0.78799999999999992</v>
      </c>
      <c r="M127" s="9"/>
      <c r="N127" s="9"/>
      <c r="O127" s="9"/>
      <c r="P127" s="22"/>
    </row>
    <row r="128" spans="1:18">
      <c r="A128" t="s">
        <v>198</v>
      </c>
      <c r="B128">
        <v>2</v>
      </c>
      <c r="C128" s="19">
        <v>43305</v>
      </c>
      <c r="D128" s="15">
        <v>0.91979166666666667</v>
      </c>
      <c r="E128" s="5">
        <v>8</v>
      </c>
      <c r="F128" s="20">
        <v>1008.7</v>
      </c>
      <c r="G128">
        <v>7.5</v>
      </c>
      <c r="H128">
        <v>0</v>
      </c>
      <c r="I128" s="28">
        <v>150</v>
      </c>
      <c r="J128">
        <v>4</v>
      </c>
      <c r="K128">
        <v>24.8</v>
      </c>
      <c r="L128" s="9">
        <v>0.78799999999999992</v>
      </c>
      <c r="M128" s="9"/>
      <c r="N128" s="9"/>
      <c r="O128" s="9"/>
      <c r="P128" s="22"/>
    </row>
    <row r="129" spans="1:19" ht="17" thickBot="1">
      <c r="A129" s="304" t="s">
        <v>199</v>
      </c>
      <c r="B129" s="34">
        <v>2</v>
      </c>
      <c r="C129" s="161">
        <v>43305</v>
      </c>
      <c r="D129" s="162">
        <v>0.92071759259259256</v>
      </c>
      <c r="E129" s="305">
        <v>0</v>
      </c>
      <c r="F129" s="287">
        <v>1008.7</v>
      </c>
      <c r="G129" s="34">
        <v>7.5</v>
      </c>
      <c r="H129" s="34">
        <v>0</v>
      </c>
      <c r="I129" s="288">
        <v>150</v>
      </c>
      <c r="J129" s="34">
        <v>4</v>
      </c>
      <c r="K129" s="34">
        <v>24.8</v>
      </c>
      <c r="L129" s="289">
        <v>0.78799999999999992</v>
      </c>
      <c r="M129" s="9"/>
      <c r="N129" s="9"/>
      <c r="O129" s="9"/>
      <c r="P129" s="22"/>
      <c r="Q129" s="75" t="s">
        <v>486</v>
      </c>
      <c r="R129" s="302" t="s">
        <v>1232</v>
      </c>
    </row>
    <row r="130" spans="1:19">
      <c r="A130" s="213" t="s">
        <v>200</v>
      </c>
      <c r="B130" s="213">
        <v>1</v>
      </c>
      <c r="C130" s="278">
        <v>43312</v>
      </c>
      <c r="D130" s="279">
        <v>0.8496527777777777</v>
      </c>
      <c r="E130" s="213">
        <v>0</v>
      </c>
      <c r="F130" s="20">
        <v>1009.3</v>
      </c>
      <c r="G130">
        <v>0.8</v>
      </c>
      <c r="H130">
        <v>0</v>
      </c>
      <c r="I130" s="28">
        <v>90</v>
      </c>
      <c r="J130">
        <v>0.2</v>
      </c>
      <c r="K130">
        <v>25.6</v>
      </c>
      <c r="L130" s="9">
        <v>0.72799999999999998</v>
      </c>
      <c r="M130" s="9"/>
      <c r="N130" s="9"/>
      <c r="O130" s="9"/>
      <c r="P130" s="300"/>
      <c r="Q130" s="124"/>
      <c r="R130" s="124"/>
      <c r="S130" s="124"/>
    </row>
    <row r="131" spans="1:19">
      <c r="A131" s="213" t="s">
        <v>201</v>
      </c>
      <c r="B131" s="213">
        <v>1</v>
      </c>
      <c r="C131" s="278">
        <v>43312</v>
      </c>
      <c r="D131" s="279">
        <v>0.84984953703703703</v>
      </c>
      <c r="E131" s="213">
        <v>0</v>
      </c>
      <c r="F131" s="20">
        <v>1009.3</v>
      </c>
      <c r="G131">
        <v>0.8</v>
      </c>
      <c r="H131">
        <v>0</v>
      </c>
      <c r="I131" s="28">
        <v>90</v>
      </c>
      <c r="J131">
        <v>0.2</v>
      </c>
      <c r="K131">
        <v>25.6</v>
      </c>
      <c r="L131" s="9">
        <v>0.72799999999999998</v>
      </c>
      <c r="M131" s="9"/>
      <c r="N131" s="9"/>
      <c r="O131" s="9"/>
      <c r="P131" s="22"/>
    </row>
    <row r="132" spans="1:19">
      <c r="A132" s="213" t="s">
        <v>202</v>
      </c>
      <c r="B132" s="213">
        <v>1</v>
      </c>
      <c r="C132" s="278">
        <v>43312</v>
      </c>
      <c r="D132" s="279">
        <v>0.8533680555555555</v>
      </c>
      <c r="E132" s="213">
        <v>0</v>
      </c>
      <c r="F132" s="20">
        <v>1009.3</v>
      </c>
      <c r="G132">
        <v>0.8</v>
      </c>
      <c r="H132">
        <v>0</v>
      </c>
      <c r="I132" s="28">
        <v>90</v>
      </c>
      <c r="J132">
        <v>0.2</v>
      </c>
      <c r="K132">
        <v>25.6</v>
      </c>
      <c r="L132" s="9">
        <v>0.72799999999999998</v>
      </c>
      <c r="M132" s="9"/>
      <c r="N132" s="9"/>
      <c r="O132" s="9"/>
      <c r="P132" s="22"/>
    </row>
    <row r="133" spans="1:19">
      <c r="A133" t="s">
        <v>203</v>
      </c>
      <c r="B133">
        <v>1</v>
      </c>
      <c r="C133" s="19">
        <v>43312</v>
      </c>
      <c r="D133" s="15">
        <v>0.88366898148148154</v>
      </c>
      <c r="E133">
        <v>3</v>
      </c>
      <c r="F133" s="20">
        <v>1009.3</v>
      </c>
      <c r="G133">
        <v>0.8</v>
      </c>
      <c r="H133">
        <v>0</v>
      </c>
      <c r="I133" s="28">
        <v>90</v>
      </c>
      <c r="J133">
        <v>0</v>
      </c>
      <c r="K133">
        <v>24</v>
      </c>
      <c r="L133" s="9">
        <v>0.82599999999999996</v>
      </c>
      <c r="M133" s="9"/>
      <c r="N133" s="9"/>
      <c r="O133" s="9"/>
      <c r="P133" s="22"/>
    </row>
    <row r="134" spans="1:19">
      <c r="A134" t="s">
        <v>204</v>
      </c>
      <c r="B134">
        <v>1</v>
      </c>
      <c r="C134" s="19">
        <v>43312</v>
      </c>
      <c r="D134" s="15">
        <v>0.88922453703703708</v>
      </c>
      <c r="E134">
        <v>5</v>
      </c>
      <c r="F134" s="20">
        <v>1009.3</v>
      </c>
      <c r="G134">
        <v>0.8</v>
      </c>
      <c r="H134">
        <v>0</v>
      </c>
      <c r="I134" s="28">
        <v>90</v>
      </c>
      <c r="J134">
        <v>0</v>
      </c>
      <c r="K134">
        <v>24</v>
      </c>
      <c r="L134" s="9">
        <v>0.82599999999999996</v>
      </c>
      <c r="M134" s="9"/>
      <c r="N134" s="9"/>
      <c r="O134" s="9"/>
      <c r="P134" s="22"/>
    </row>
    <row r="135" spans="1:19">
      <c r="A135" t="s">
        <v>205</v>
      </c>
      <c r="B135">
        <v>1</v>
      </c>
      <c r="C135" s="19">
        <v>43312</v>
      </c>
      <c r="D135" s="15">
        <v>0.91537037037037028</v>
      </c>
      <c r="E135">
        <v>2</v>
      </c>
      <c r="F135" s="20">
        <v>1009.3</v>
      </c>
      <c r="G135">
        <v>0.8</v>
      </c>
      <c r="H135">
        <v>0</v>
      </c>
      <c r="I135" s="28">
        <v>90</v>
      </c>
      <c r="J135">
        <v>0</v>
      </c>
      <c r="K135">
        <v>24</v>
      </c>
      <c r="L135" s="9">
        <v>0.82599999999999996</v>
      </c>
      <c r="M135" s="9"/>
      <c r="N135" s="9"/>
      <c r="O135" s="9"/>
    </row>
    <row r="136" spans="1:19">
      <c r="A136" t="s">
        <v>206</v>
      </c>
      <c r="B136">
        <v>1</v>
      </c>
      <c r="C136" s="19">
        <v>43312</v>
      </c>
      <c r="D136" s="15">
        <v>0.91699074074074083</v>
      </c>
      <c r="E136">
        <v>2</v>
      </c>
      <c r="F136" s="20">
        <v>1009.3</v>
      </c>
      <c r="G136">
        <v>0.8</v>
      </c>
      <c r="H136">
        <v>0</v>
      </c>
      <c r="I136" s="28">
        <v>90</v>
      </c>
      <c r="J136">
        <v>0</v>
      </c>
      <c r="K136">
        <v>24</v>
      </c>
      <c r="L136" s="9">
        <v>0.82599999999999996</v>
      </c>
      <c r="M136" s="9"/>
      <c r="N136" s="9"/>
      <c r="O136" s="9"/>
    </row>
    <row r="137" spans="1:19">
      <c r="A137" t="s">
        <v>207</v>
      </c>
      <c r="B137">
        <v>1</v>
      </c>
      <c r="C137" s="19">
        <v>43312</v>
      </c>
      <c r="D137" s="15">
        <v>0.92136574074074085</v>
      </c>
      <c r="E137">
        <v>2</v>
      </c>
      <c r="F137" s="20">
        <v>1009.3</v>
      </c>
      <c r="G137">
        <v>0.8</v>
      </c>
      <c r="H137">
        <v>0</v>
      </c>
      <c r="I137" s="28">
        <v>90</v>
      </c>
      <c r="J137">
        <v>0</v>
      </c>
      <c r="K137">
        <v>24</v>
      </c>
      <c r="L137" s="9">
        <v>0.82599999999999996</v>
      </c>
      <c r="M137" s="9"/>
      <c r="N137" s="9"/>
      <c r="O137" s="9"/>
    </row>
    <row r="138" spans="1:19" ht="17" thickBot="1">
      <c r="A138" s="34" t="s">
        <v>208</v>
      </c>
      <c r="B138" s="34">
        <v>1</v>
      </c>
      <c r="C138" s="161">
        <v>43312</v>
      </c>
      <c r="D138" s="162">
        <v>0.92290509259259268</v>
      </c>
      <c r="E138" s="34">
        <v>2</v>
      </c>
      <c r="F138" s="287">
        <v>1009.3</v>
      </c>
      <c r="G138" s="34">
        <v>0.8</v>
      </c>
      <c r="H138" s="34">
        <v>0</v>
      </c>
      <c r="I138" s="288">
        <v>90</v>
      </c>
      <c r="J138" s="34">
        <v>0</v>
      </c>
      <c r="K138" s="34">
        <v>24</v>
      </c>
      <c r="L138" s="289">
        <v>0.82599999999999996</v>
      </c>
      <c r="M138" s="9"/>
      <c r="N138" s="9"/>
      <c r="O138" s="9"/>
    </row>
    <row r="140" spans="1:19">
      <c r="P140" s="22"/>
    </row>
    <row r="141" spans="1:19">
      <c r="P141" s="22"/>
    </row>
    <row r="142" spans="1:19">
      <c r="P142" s="22"/>
    </row>
    <row r="143" spans="1:19">
      <c r="P143" s="22"/>
    </row>
    <row r="144" spans="1:19">
      <c r="P144" s="22"/>
    </row>
    <row r="145" spans="1:16">
      <c r="P145" s="22"/>
    </row>
    <row r="146" spans="1:16">
      <c r="P146" s="22"/>
    </row>
    <row r="147" spans="1:16">
      <c r="P147" s="22"/>
    </row>
    <row r="148" spans="1:16">
      <c r="A148" s="7" t="s">
        <v>30</v>
      </c>
      <c r="P148" s="22"/>
    </row>
    <row r="149" spans="1:16">
      <c r="A149" s="7" t="s">
        <v>72</v>
      </c>
      <c r="B149" s="7" t="s">
        <v>73</v>
      </c>
      <c r="C149" s="7" t="s">
        <v>74</v>
      </c>
      <c r="D149" s="7" t="s">
        <v>75</v>
      </c>
      <c r="E149" s="7" t="s">
        <v>95</v>
      </c>
      <c r="F149" s="7" t="s">
        <v>76</v>
      </c>
      <c r="G149" s="7" t="s">
        <v>267</v>
      </c>
      <c r="H149" s="76" t="s">
        <v>268</v>
      </c>
      <c r="I149" s="7" t="s">
        <v>77</v>
      </c>
      <c r="J149" s="7" t="s">
        <v>266</v>
      </c>
      <c r="K149" s="7" t="s">
        <v>78</v>
      </c>
      <c r="L149" s="7" t="s">
        <v>79</v>
      </c>
      <c r="M149" s="7"/>
      <c r="N149" s="7"/>
      <c r="O149" s="7"/>
      <c r="P149" s="76" t="s">
        <v>437</v>
      </c>
    </row>
    <row r="150" spans="1:16">
      <c r="A150" s="213" t="s">
        <v>209</v>
      </c>
      <c r="B150" s="213">
        <v>5</v>
      </c>
      <c r="C150" s="278">
        <v>43332</v>
      </c>
      <c r="D150" s="279">
        <v>0.85356481481481483</v>
      </c>
      <c r="E150" s="213">
        <v>0</v>
      </c>
      <c r="F150" s="20">
        <v>1009.7</v>
      </c>
      <c r="G150">
        <v>2</v>
      </c>
      <c r="H150">
        <v>0</v>
      </c>
      <c r="I150" s="28">
        <v>60</v>
      </c>
      <c r="J150">
        <v>0.5</v>
      </c>
      <c r="K150">
        <v>22.9</v>
      </c>
      <c r="L150" s="9">
        <v>0.69599999999999995</v>
      </c>
      <c r="M150" s="9"/>
      <c r="N150" s="9"/>
      <c r="O150" s="9"/>
      <c r="P150" s="22"/>
    </row>
    <row r="151" spans="1:16">
      <c r="A151" s="213" t="s">
        <v>210</v>
      </c>
      <c r="B151" s="213">
        <v>5</v>
      </c>
      <c r="C151" s="278">
        <v>43332</v>
      </c>
      <c r="D151" s="279">
        <v>0.85361111111111121</v>
      </c>
      <c r="E151" s="213">
        <v>2</v>
      </c>
      <c r="F151" s="20">
        <v>1009.7</v>
      </c>
      <c r="G151">
        <v>2</v>
      </c>
      <c r="H151">
        <v>0</v>
      </c>
      <c r="I151" s="28">
        <v>60</v>
      </c>
      <c r="J151">
        <v>0.5</v>
      </c>
      <c r="K151">
        <v>22.9</v>
      </c>
      <c r="L151" s="9">
        <v>0.69599999999999995</v>
      </c>
      <c r="M151" s="9"/>
      <c r="N151" s="9"/>
      <c r="O151" s="9"/>
      <c r="P151" s="22"/>
    </row>
    <row r="152" spans="1:16">
      <c r="A152" t="s">
        <v>211</v>
      </c>
      <c r="B152">
        <v>5</v>
      </c>
      <c r="C152" s="19">
        <v>43332</v>
      </c>
      <c r="D152" s="15">
        <v>0.85368055555555555</v>
      </c>
      <c r="E152">
        <v>2</v>
      </c>
      <c r="F152" s="20">
        <v>1009.7</v>
      </c>
      <c r="G152">
        <v>2</v>
      </c>
      <c r="H152">
        <v>0</v>
      </c>
      <c r="I152" s="28">
        <v>60</v>
      </c>
      <c r="J152">
        <v>0.5</v>
      </c>
      <c r="K152">
        <v>22.9</v>
      </c>
      <c r="L152" s="9">
        <v>0.69599999999999995</v>
      </c>
      <c r="M152" s="9"/>
      <c r="N152" s="9"/>
      <c r="O152" s="9"/>
      <c r="P152" s="22"/>
    </row>
    <row r="153" spans="1:16">
      <c r="A153" t="s">
        <v>212</v>
      </c>
      <c r="B153">
        <v>5</v>
      </c>
      <c r="C153" s="19">
        <v>43332</v>
      </c>
      <c r="D153" s="15">
        <v>0.85469907407407408</v>
      </c>
      <c r="E153">
        <v>2</v>
      </c>
      <c r="F153" s="20">
        <v>1009.7</v>
      </c>
      <c r="G153">
        <v>2</v>
      </c>
      <c r="H153">
        <v>0</v>
      </c>
      <c r="I153" s="28">
        <v>60</v>
      </c>
      <c r="J153">
        <v>0.5</v>
      </c>
      <c r="K153">
        <v>22.9</v>
      </c>
      <c r="L153" s="9">
        <v>0.69599999999999995</v>
      </c>
      <c r="M153" s="9"/>
      <c r="N153" s="9"/>
      <c r="O153" s="9"/>
      <c r="P153" s="22"/>
    </row>
    <row r="154" spans="1:16">
      <c r="A154" t="s">
        <v>213</v>
      </c>
      <c r="B154">
        <v>5</v>
      </c>
      <c r="C154" s="19">
        <v>43332</v>
      </c>
      <c r="D154" s="15">
        <v>0.85478009259259258</v>
      </c>
      <c r="E154">
        <v>2</v>
      </c>
      <c r="F154" s="20">
        <v>1009.7</v>
      </c>
      <c r="G154">
        <v>2</v>
      </c>
      <c r="H154">
        <v>0</v>
      </c>
      <c r="I154" s="28">
        <v>60</v>
      </c>
      <c r="J154">
        <v>0.5</v>
      </c>
      <c r="K154">
        <v>22.9</v>
      </c>
      <c r="L154" s="9">
        <v>0.69599999999999995</v>
      </c>
      <c r="M154" s="9"/>
      <c r="N154" s="9"/>
      <c r="O154" s="9"/>
      <c r="P154" s="22"/>
    </row>
    <row r="155" spans="1:16">
      <c r="A155" t="s">
        <v>214</v>
      </c>
      <c r="B155">
        <v>5</v>
      </c>
      <c r="C155" s="19">
        <v>43332</v>
      </c>
      <c r="D155" s="15">
        <v>0.85538194444444438</v>
      </c>
      <c r="E155">
        <v>2</v>
      </c>
      <c r="F155" s="20">
        <v>1009.7</v>
      </c>
      <c r="G155">
        <v>2</v>
      </c>
      <c r="H155">
        <v>0</v>
      </c>
      <c r="I155" s="28">
        <v>60</v>
      </c>
      <c r="J155">
        <v>0.5</v>
      </c>
      <c r="K155">
        <v>22.9</v>
      </c>
      <c r="L155" s="9">
        <v>0.69599999999999995</v>
      </c>
      <c r="M155" s="9"/>
      <c r="N155" s="9"/>
      <c r="O155" s="9"/>
      <c r="P155" s="22"/>
    </row>
    <row r="156" spans="1:16">
      <c r="A156" t="s">
        <v>215</v>
      </c>
      <c r="B156">
        <v>5</v>
      </c>
      <c r="C156" s="19">
        <v>43332</v>
      </c>
      <c r="D156" s="15">
        <v>0.85547453703703702</v>
      </c>
      <c r="E156">
        <v>2</v>
      </c>
      <c r="F156" s="20">
        <v>1009.7</v>
      </c>
      <c r="G156">
        <v>2</v>
      </c>
      <c r="H156">
        <v>0</v>
      </c>
      <c r="I156" s="28">
        <v>60</v>
      </c>
      <c r="J156">
        <v>0.5</v>
      </c>
      <c r="K156">
        <v>22.9</v>
      </c>
      <c r="L156" s="9">
        <v>0.69599999999999995</v>
      </c>
      <c r="M156" s="9"/>
      <c r="N156" s="9"/>
      <c r="O156" s="9"/>
      <c r="P156" s="22"/>
    </row>
    <row r="157" spans="1:16">
      <c r="A157" t="s">
        <v>216</v>
      </c>
      <c r="B157">
        <v>5</v>
      </c>
      <c r="C157" s="19">
        <v>43332</v>
      </c>
      <c r="D157" s="15">
        <v>0.86179398148148145</v>
      </c>
      <c r="E157">
        <v>3</v>
      </c>
      <c r="F157" s="20">
        <v>1009.7</v>
      </c>
      <c r="G157">
        <v>2</v>
      </c>
      <c r="H157">
        <v>0</v>
      </c>
      <c r="I157" s="28">
        <v>60</v>
      </c>
      <c r="J157">
        <v>0.5</v>
      </c>
      <c r="K157">
        <v>22.9</v>
      </c>
      <c r="L157" s="9">
        <v>0.69599999999999995</v>
      </c>
      <c r="M157" s="9"/>
      <c r="N157" s="9"/>
      <c r="O157" s="9"/>
      <c r="P157" s="22"/>
    </row>
    <row r="158" spans="1:16">
      <c r="A158" s="213" t="s">
        <v>217</v>
      </c>
      <c r="B158" s="213">
        <v>5</v>
      </c>
      <c r="C158" s="278">
        <v>43332</v>
      </c>
      <c r="D158" s="279">
        <v>0.89226851851851852</v>
      </c>
      <c r="E158" s="213">
        <v>5</v>
      </c>
      <c r="F158" s="20">
        <v>1009.7</v>
      </c>
      <c r="G158">
        <v>2</v>
      </c>
      <c r="H158">
        <v>0</v>
      </c>
      <c r="I158" s="28">
        <v>60</v>
      </c>
      <c r="J158">
        <v>0</v>
      </c>
      <c r="K158">
        <v>21.4</v>
      </c>
      <c r="L158" s="9">
        <v>0.7609999999999999</v>
      </c>
      <c r="M158" s="9"/>
      <c r="N158" s="9"/>
      <c r="O158" s="9"/>
      <c r="P158" s="22"/>
    </row>
    <row r="159" spans="1:16">
      <c r="A159" s="213" t="s">
        <v>218</v>
      </c>
      <c r="B159" s="213">
        <v>5</v>
      </c>
      <c r="C159" s="278">
        <v>43332</v>
      </c>
      <c r="D159" s="279">
        <v>0.89820601851851845</v>
      </c>
      <c r="E159" s="213">
        <v>2</v>
      </c>
      <c r="F159" s="20">
        <v>1009.7</v>
      </c>
      <c r="G159">
        <v>2</v>
      </c>
      <c r="H159">
        <v>0</v>
      </c>
      <c r="I159" s="28">
        <v>60</v>
      </c>
      <c r="J159">
        <v>0</v>
      </c>
      <c r="K159">
        <v>21.4</v>
      </c>
      <c r="L159" s="9">
        <v>0.7609999999999999</v>
      </c>
      <c r="M159" s="9"/>
      <c r="N159" s="9"/>
      <c r="O159" s="9"/>
      <c r="P159" s="22"/>
    </row>
    <row r="160" spans="1:16" ht="17" thickBot="1">
      <c r="A160" s="228" t="s">
        <v>219</v>
      </c>
      <c r="B160" s="228">
        <v>5</v>
      </c>
      <c r="C160" s="285">
        <v>43332</v>
      </c>
      <c r="D160" s="286">
        <v>0.90695601851851848</v>
      </c>
      <c r="E160" s="228">
        <v>5</v>
      </c>
      <c r="F160" s="287">
        <v>1009.7</v>
      </c>
      <c r="G160" s="34">
        <v>2</v>
      </c>
      <c r="H160" s="34">
        <v>0</v>
      </c>
      <c r="I160" s="288">
        <v>60</v>
      </c>
      <c r="J160" s="34">
        <v>0</v>
      </c>
      <c r="K160" s="34">
        <v>21.4</v>
      </c>
      <c r="L160" s="289">
        <v>0.7609999999999999</v>
      </c>
      <c r="M160" s="9"/>
      <c r="N160" s="9"/>
      <c r="O160" s="9"/>
      <c r="P160" s="22"/>
    </row>
    <row r="161" spans="1:16" ht="17" thickBot="1">
      <c r="A161" s="290" t="s">
        <v>253</v>
      </c>
      <c r="B161" s="290">
        <v>6</v>
      </c>
      <c r="C161" s="291">
        <v>43333</v>
      </c>
      <c r="D161" s="292">
        <v>0.88005787037037031</v>
      </c>
      <c r="E161" s="290">
        <v>3</v>
      </c>
      <c r="F161" s="293">
        <v>1001.1</v>
      </c>
      <c r="G161" s="195">
        <v>12</v>
      </c>
      <c r="H161" s="195">
        <v>1</v>
      </c>
      <c r="I161" s="295">
        <v>130</v>
      </c>
      <c r="J161" s="195">
        <v>2.6</v>
      </c>
      <c r="K161" s="195">
        <v>24.8</v>
      </c>
      <c r="L161" s="198">
        <v>0.76650000000000007</v>
      </c>
      <c r="M161" s="9"/>
      <c r="N161" s="9"/>
      <c r="O161" s="9"/>
      <c r="P161" s="22"/>
    </row>
    <row r="162" spans="1:16">
      <c r="A162" t="s">
        <v>264</v>
      </c>
      <c r="B162">
        <v>3</v>
      </c>
      <c r="C162" s="19">
        <v>43335</v>
      </c>
      <c r="D162" s="21">
        <v>0.82138888888888895</v>
      </c>
      <c r="E162">
        <v>0</v>
      </c>
      <c r="F162" s="20">
        <v>1008.8</v>
      </c>
      <c r="G162">
        <v>1.5</v>
      </c>
      <c r="H162">
        <v>0</v>
      </c>
      <c r="I162" s="28">
        <v>270</v>
      </c>
      <c r="J162">
        <v>0</v>
      </c>
      <c r="K162">
        <v>22.6</v>
      </c>
      <c r="L162" s="9">
        <v>0.63100000000000001</v>
      </c>
      <c r="M162" s="9"/>
      <c r="N162" s="9"/>
      <c r="O162" s="9"/>
      <c r="P162" s="22"/>
    </row>
    <row r="163" spans="1:16">
      <c r="A163" s="213" t="s">
        <v>220</v>
      </c>
      <c r="B163" s="213">
        <v>3</v>
      </c>
      <c r="C163" s="278">
        <v>43335</v>
      </c>
      <c r="D163" s="279">
        <v>0.82877314814814806</v>
      </c>
      <c r="E163" s="213">
        <v>0</v>
      </c>
      <c r="F163" s="20">
        <v>1008.8</v>
      </c>
      <c r="G163">
        <v>1.5</v>
      </c>
      <c r="H163">
        <v>0</v>
      </c>
      <c r="I163" s="28">
        <v>270</v>
      </c>
      <c r="J163">
        <v>0</v>
      </c>
      <c r="K163">
        <v>22.6</v>
      </c>
      <c r="L163" s="9">
        <v>0.63100000000000001</v>
      </c>
      <c r="M163" s="9"/>
      <c r="N163" s="9"/>
      <c r="O163" s="9"/>
      <c r="P163" s="22"/>
    </row>
    <row r="164" spans="1:16">
      <c r="A164" s="213" t="s">
        <v>221</v>
      </c>
      <c r="B164" s="213">
        <v>3</v>
      </c>
      <c r="C164" s="278">
        <v>43335</v>
      </c>
      <c r="D164" s="280">
        <v>0.82885416666666656</v>
      </c>
      <c r="E164" s="213">
        <v>0</v>
      </c>
      <c r="F164" s="20">
        <v>1008.8</v>
      </c>
      <c r="G164">
        <v>1.5</v>
      </c>
      <c r="H164">
        <v>0</v>
      </c>
      <c r="I164" s="28">
        <v>270</v>
      </c>
      <c r="J164">
        <v>0</v>
      </c>
      <c r="K164">
        <v>22.6</v>
      </c>
      <c r="L164" s="9">
        <v>0.63100000000000001</v>
      </c>
      <c r="M164" s="9"/>
      <c r="N164" s="9"/>
      <c r="O164" s="9"/>
      <c r="P164" s="22"/>
    </row>
    <row r="165" spans="1:16">
      <c r="A165" s="213" t="s">
        <v>254</v>
      </c>
      <c r="B165" s="213">
        <v>3</v>
      </c>
      <c r="C165" s="278">
        <v>43335</v>
      </c>
      <c r="D165" s="280">
        <v>0.83268518518518519</v>
      </c>
      <c r="E165" s="213">
        <v>0</v>
      </c>
      <c r="F165" s="20">
        <v>1008.8</v>
      </c>
      <c r="G165">
        <v>1.5</v>
      </c>
      <c r="H165">
        <v>0</v>
      </c>
      <c r="I165" s="28">
        <v>270</v>
      </c>
      <c r="J165">
        <v>0</v>
      </c>
      <c r="K165">
        <v>22.6</v>
      </c>
      <c r="L165" s="9">
        <v>0.63100000000000001</v>
      </c>
      <c r="M165" s="9"/>
      <c r="N165" s="9"/>
      <c r="O165" s="9"/>
      <c r="P165" s="22"/>
    </row>
    <row r="166" spans="1:16">
      <c r="A166" s="213" t="s">
        <v>255</v>
      </c>
      <c r="B166" s="213">
        <v>3</v>
      </c>
      <c r="C166" s="278">
        <v>43335</v>
      </c>
      <c r="D166" s="280">
        <v>0.83302083333333332</v>
      </c>
      <c r="E166" s="213">
        <v>4</v>
      </c>
      <c r="F166" s="20">
        <v>1008.8</v>
      </c>
      <c r="G166">
        <v>1.5</v>
      </c>
      <c r="H166">
        <v>0</v>
      </c>
      <c r="I166" s="28">
        <v>270</v>
      </c>
      <c r="J166">
        <v>0</v>
      </c>
      <c r="K166">
        <v>22.6</v>
      </c>
      <c r="L166" s="9">
        <v>0.63100000000000001</v>
      </c>
      <c r="M166" s="9"/>
      <c r="N166" s="9"/>
      <c r="O166" s="9"/>
      <c r="P166" s="22"/>
    </row>
    <row r="167" spans="1:16">
      <c r="A167" t="s">
        <v>256</v>
      </c>
      <c r="B167">
        <v>3</v>
      </c>
      <c r="C167" s="19">
        <v>43335</v>
      </c>
      <c r="D167" s="21">
        <v>0.84104166666666658</v>
      </c>
      <c r="E167">
        <v>3</v>
      </c>
      <c r="F167" s="20">
        <v>1008.8</v>
      </c>
      <c r="G167">
        <v>1.5</v>
      </c>
      <c r="H167">
        <v>0</v>
      </c>
      <c r="I167" s="28">
        <v>270</v>
      </c>
      <c r="J167">
        <v>0</v>
      </c>
      <c r="K167">
        <v>22.6</v>
      </c>
      <c r="L167" s="9">
        <v>0.63100000000000001</v>
      </c>
      <c r="M167" s="9"/>
      <c r="N167" s="9"/>
      <c r="O167" s="9"/>
      <c r="P167" s="22"/>
    </row>
    <row r="168" spans="1:16">
      <c r="A168" s="213" t="s">
        <v>222</v>
      </c>
      <c r="B168" s="213">
        <v>3</v>
      </c>
      <c r="C168" s="278">
        <v>43335</v>
      </c>
      <c r="D168" s="280">
        <v>0.84460648148148154</v>
      </c>
      <c r="E168" s="213">
        <v>0</v>
      </c>
      <c r="F168" s="20">
        <v>1008.8</v>
      </c>
      <c r="G168">
        <v>1.5</v>
      </c>
      <c r="H168">
        <v>0</v>
      </c>
      <c r="I168" s="28">
        <v>270</v>
      </c>
      <c r="J168">
        <v>0</v>
      </c>
      <c r="K168">
        <v>22.6</v>
      </c>
      <c r="L168" s="9">
        <v>0.63100000000000001</v>
      </c>
      <c r="M168" s="9"/>
      <c r="N168" s="9"/>
      <c r="O168" s="9"/>
      <c r="P168" s="22"/>
    </row>
    <row r="169" spans="1:16">
      <c r="A169" s="213" t="s">
        <v>223</v>
      </c>
      <c r="B169" s="213">
        <v>3</v>
      </c>
      <c r="C169" s="278">
        <v>43335</v>
      </c>
      <c r="D169" s="280">
        <v>0.85017361111111101</v>
      </c>
      <c r="E169" s="213">
        <v>5</v>
      </c>
      <c r="F169" s="20">
        <v>1008.8</v>
      </c>
      <c r="G169">
        <v>1.5</v>
      </c>
      <c r="H169">
        <v>0</v>
      </c>
      <c r="I169" s="28">
        <v>270</v>
      </c>
      <c r="J169">
        <v>0</v>
      </c>
      <c r="K169">
        <v>22.6</v>
      </c>
      <c r="L169" s="9">
        <v>0.63100000000000001</v>
      </c>
      <c r="M169" s="9"/>
      <c r="N169" s="9"/>
      <c r="O169" s="9"/>
      <c r="P169" s="22"/>
    </row>
    <row r="170" spans="1:16">
      <c r="A170" s="213" t="s">
        <v>224</v>
      </c>
      <c r="B170" s="213">
        <v>3</v>
      </c>
      <c r="C170" s="278">
        <v>43335</v>
      </c>
      <c r="D170" s="280">
        <v>0.85763888888888884</v>
      </c>
      <c r="E170" s="213">
        <v>6</v>
      </c>
      <c r="F170" s="20">
        <v>1008.8</v>
      </c>
      <c r="G170">
        <v>1.5</v>
      </c>
      <c r="H170">
        <v>0</v>
      </c>
      <c r="I170" s="28">
        <v>270</v>
      </c>
      <c r="J170">
        <v>0</v>
      </c>
      <c r="K170">
        <v>22.6</v>
      </c>
      <c r="L170" s="9">
        <v>0.63100000000000001</v>
      </c>
      <c r="M170" s="9"/>
      <c r="N170" s="9"/>
      <c r="O170" s="9"/>
      <c r="P170" s="22"/>
    </row>
    <row r="171" spans="1:16">
      <c r="A171" t="s">
        <v>265</v>
      </c>
      <c r="B171">
        <v>3</v>
      </c>
      <c r="C171" s="19">
        <v>43335</v>
      </c>
      <c r="D171" s="21">
        <v>0.86717592592592585</v>
      </c>
      <c r="E171">
        <v>5</v>
      </c>
      <c r="F171" s="20">
        <v>1008.8</v>
      </c>
      <c r="G171">
        <v>1.5</v>
      </c>
      <c r="H171">
        <v>0</v>
      </c>
      <c r="I171" s="28">
        <v>270</v>
      </c>
      <c r="J171">
        <v>0</v>
      </c>
      <c r="K171">
        <v>15.1</v>
      </c>
      <c r="L171" s="9">
        <v>0.75</v>
      </c>
      <c r="M171" s="9"/>
      <c r="N171" s="9"/>
      <c r="O171" s="9"/>
      <c r="P171" s="22"/>
    </row>
    <row r="172" spans="1:16">
      <c r="A172" t="s">
        <v>225</v>
      </c>
      <c r="B172">
        <v>3</v>
      </c>
      <c r="C172" s="19">
        <v>43335</v>
      </c>
      <c r="D172" s="21">
        <v>0.86725694444444434</v>
      </c>
      <c r="E172">
        <v>2</v>
      </c>
      <c r="F172" s="20">
        <v>1008.8</v>
      </c>
      <c r="G172">
        <v>1.5</v>
      </c>
      <c r="H172">
        <v>0</v>
      </c>
      <c r="I172" s="28">
        <v>270</v>
      </c>
      <c r="J172">
        <v>0</v>
      </c>
      <c r="K172">
        <v>15.1</v>
      </c>
      <c r="L172" s="9">
        <v>0.75</v>
      </c>
      <c r="M172" s="9"/>
      <c r="N172" s="9"/>
      <c r="O172" s="9"/>
      <c r="P172" s="22"/>
    </row>
    <row r="173" spans="1:16">
      <c r="A173" s="213" t="s">
        <v>226</v>
      </c>
      <c r="B173" s="213">
        <v>3</v>
      </c>
      <c r="C173" s="278">
        <v>43335</v>
      </c>
      <c r="D173" s="280">
        <v>0.86928240740740748</v>
      </c>
      <c r="E173" s="213">
        <v>0</v>
      </c>
      <c r="F173" s="20">
        <v>1008.8</v>
      </c>
      <c r="G173">
        <v>1.5</v>
      </c>
      <c r="H173">
        <v>0</v>
      </c>
      <c r="I173" s="28">
        <v>270</v>
      </c>
      <c r="J173">
        <v>0</v>
      </c>
      <c r="K173">
        <v>15.1</v>
      </c>
      <c r="L173" s="9">
        <v>0.75</v>
      </c>
      <c r="M173" s="9"/>
      <c r="N173" s="9"/>
      <c r="O173" s="9"/>
      <c r="P173" s="22"/>
    </row>
    <row r="174" spans="1:16">
      <c r="A174" t="s">
        <v>227</v>
      </c>
      <c r="B174">
        <v>3</v>
      </c>
      <c r="C174" s="19">
        <v>43335</v>
      </c>
      <c r="D174" s="21">
        <v>0.87240740740740741</v>
      </c>
      <c r="E174">
        <v>5</v>
      </c>
      <c r="F174" s="20">
        <v>1008.8</v>
      </c>
      <c r="G174">
        <v>1.5</v>
      </c>
      <c r="H174">
        <v>0</v>
      </c>
      <c r="I174" s="28">
        <v>270</v>
      </c>
      <c r="J174">
        <v>0</v>
      </c>
      <c r="K174">
        <v>15.1</v>
      </c>
      <c r="L174" s="9">
        <v>0.75</v>
      </c>
      <c r="M174" s="9"/>
      <c r="N174" s="9"/>
      <c r="O174" s="9"/>
      <c r="P174" s="22"/>
    </row>
    <row r="175" spans="1:16">
      <c r="A175" s="213" t="s">
        <v>228</v>
      </c>
      <c r="B175" s="213">
        <v>3</v>
      </c>
      <c r="C175" s="278">
        <v>43335</v>
      </c>
      <c r="D175" s="280">
        <v>0.87349537037037039</v>
      </c>
      <c r="E175" s="213">
        <v>2</v>
      </c>
      <c r="F175" s="20">
        <v>1008.8</v>
      </c>
      <c r="G175">
        <v>1.5</v>
      </c>
      <c r="H175">
        <v>0</v>
      </c>
      <c r="I175" s="28">
        <v>270</v>
      </c>
      <c r="J175">
        <v>0</v>
      </c>
      <c r="K175">
        <v>15.1</v>
      </c>
      <c r="L175" s="9">
        <v>0.75</v>
      </c>
      <c r="M175" s="9"/>
      <c r="N175" s="9"/>
      <c r="O175" s="9"/>
      <c r="P175" s="22"/>
    </row>
    <row r="176" spans="1:16">
      <c r="A176" t="s">
        <v>229</v>
      </c>
      <c r="B176">
        <v>3</v>
      </c>
      <c r="C176" s="19">
        <v>43335</v>
      </c>
      <c r="D176" s="21">
        <v>0.87428240740740737</v>
      </c>
      <c r="E176">
        <v>4</v>
      </c>
      <c r="F176" s="20">
        <v>1008.8</v>
      </c>
      <c r="G176">
        <v>1.5</v>
      </c>
      <c r="H176">
        <v>0</v>
      </c>
      <c r="I176" s="28">
        <v>270</v>
      </c>
      <c r="J176">
        <v>0</v>
      </c>
      <c r="K176">
        <v>15.1</v>
      </c>
      <c r="L176" s="9">
        <v>0.75</v>
      </c>
      <c r="M176" s="9"/>
      <c r="N176" s="9"/>
      <c r="O176" s="9"/>
      <c r="P176" s="22"/>
    </row>
    <row r="177" spans="1:16">
      <c r="A177" s="213" t="s">
        <v>230</v>
      </c>
      <c r="B177" s="213">
        <v>3</v>
      </c>
      <c r="C177" s="278">
        <v>43335</v>
      </c>
      <c r="D177" s="280">
        <v>0.87519675925925933</v>
      </c>
      <c r="E177" s="213">
        <v>7</v>
      </c>
      <c r="F177" s="20">
        <v>1008.8</v>
      </c>
      <c r="G177">
        <v>1.5</v>
      </c>
      <c r="H177">
        <v>0</v>
      </c>
      <c r="I177" s="28">
        <v>270</v>
      </c>
      <c r="J177">
        <v>0</v>
      </c>
      <c r="K177">
        <v>15.1</v>
      </c>
      <c r="L177" s="9">
        <v>0.75</v>
      </c>
      <c r="M177" s="9"/>
      <c r="N177" s="9"/>
      <c r="O177" s="9"/>
      <c r="P177" s="22"/>
    </row>
    <row r="178" spans="1:16">
      <c r="A178" t="s">
        <v>231</v>
      </c>
      <c r="B178">
        <v>3</v>
      </c>
      <c r="C178" s="19">
        <v>43335</v>
      </c>
      <c r="D178" s="21">
        <v>0.87770833333333342</v>
      </c>
      <c r="E178">
        <v>4</v>
      </c>
      <c r="F178" s="20">
        <v>1008.8</v>
      </c>
      <c r="G178">
        <v>1.5</v>
      </c>
      <c r="H178">
        <v>0</v>
      </c>
      <c r="I178" s="28">
        <v>270</v>
      </c>
      <c r="J178">
        <v>0</v>
      </c>
      <c r="K178">
        <v>15.1</v>
      </c>
      <c r="L178" s="9">
        <v>0.75</v>
      </c>
      <c r="M178" s="9"/>
      <c r="N178" s="9"/>
      <c r="O178" s="9"/>
      <c r="P178" s="22"/>
    </row>
    <row r="179" spans="1:16" ht="17" thickBot="1">
      <c r="A179" s="34" t="s">
        <v>232</v>
      </c>
      <c r="B179" s="34">
        <v>3</v>
      </c>
      <c r="C179" s="161">
        <v>43335</v>
      </c>
      <c r="D179" s="255">
        <v>0.88354166666666656</v>
      </c>
      <c r="E179" s="34">
        <v>5</v>
      </c>
      <c r="F179" s="287">
        <v>1008.8</v>
      </c>
      <c r="G179" s="34">
        <v>1.5</v>
      </c>
      <c r="H179" s="34">
        <v>0</v>
      </c>
      <c r="I179" s="288">
        <v>270</v>
      </c>
      <c r="J179" s="34">
        <v>0</v>
      </c>
      <c r="K179" s="34">
        <v>15.1</v>
      </c>
      <c r="L179" s="289">
        <v>0.75</v>
      </c>
      <c r="M179" s="9"/>
      <c r="N179" s="9"/>
      <c r="O179" s="9"/>
      <c r="P179" s="22"/>
    </row>
    <row r="180" spans="1:16">
      <c r="A180" s="213" t="s">
        <v>233</v>
      </c>
      <c r="B180" s="213">
        <v>4</v>
      </c>
      <c r="C180" s="278">
        <v>43336</v>
      </c>
      <c r="D180" s="280">
        <v>0.8326041666666667</v>
      </c>
      <c r="E180" s="213">
        <v>6</v>
      </c>
      <c r="F180" s="20">
        <v>2004.4</v>
      </c>
      <c r="G180">
        <v>0</v>
      </c>
      <c r="H180">
        <v>0</v>
      </c>
      <c r="I180" s="28">
        <v>0</v>
      </c>
      <c r="J180">
        <v>0</v>
      </c>
      <c r="K180">
        <v>23.5</v>
      </c>
      <c r="L180" s="9">
        <v>0.63600000000000001</v>
      </c>
      <c r="M180" s="9"/>
      <c r="N180" s="9"/>
      <c r="O180" s="9"/>
      <c r="P180" s="22"/>
    </row>
    <row r="181" spans="1:16">
      <c r="A181" t="s">
        <v>234</v>
      </c>
      <c r="B181">
        <v>4</v>
      </c>
      <c r="C181" s="19">
        <v>43336</v>
      </c>
      <c r="D181" s="21">
        <v>0.83453703703703708</v>
      </c>
      <c r="E181">
        <v>3</v>
      </c>
      <c r="F181" s="20">
        <v>2004.4</v>
      </c>
      <c r="G181">
        <v>0</v>
      </c>
      <c r="H181">
        <v>0</v>
      </c>
      <c r="I181" s="28">
        <v>0</v>
      </c>
      <c r="J181">
        <v>0</v>
      </c>
      <c r="K181">
        <v>23.5</v>
      </c>
      <c r="L181" s="9">
        <v>0.63600000000000001</v>
      </c>
      <c r="M181" s="9"/>
      <c r="N181" s="9"/>
      <c r="O181" s="9"/>
      <c r="P181" s="22"/>
    </row>
    <row r="182" spans="1:16">
      <c r="A182" t="s">
        <v>235</v>
      </c>
      <c r="B182">
        <v>4</v>
      </c>
      <c r="C182" s="19">
        <v>43336</v>
      </c>
      <c r="D182" s="21">
        <v>0.83475694444444448</v>
      </c>
      <c r="E182">
        <v>2</v>
      </c>
      <c r="F182" s="20">
        <v>2004.4</v>
      </c>
      <c r="G182">
        <v>0</v>
      </c>
      <c r="H182">
        <v>0</v>
      </c>
      <c r="I182" s="28">
        <v>0</v>
      </c>
      <c r="J182">
        <v>0</v>
      </c>
      <c r="K182">
        <v>23.5</v>
      </c>
      <c r="L182" s="9">
        <v>0.63600000000000001</v>
      </c>
      <c r="M182" s="9"/>
      <c r="N182" s="9"/>
      <c r="O182" s="9"/>
      <c r="P182" s="22"/>
    </row>
    <row r="183" spans="1:16">
      <c r="A183" t="s">
        <v>236</v>
      </c>
      <c r="B183">
        <v>4</v>
      </c>
      <c r="C183" s="19">
        <v>43336</v>
      </c>
      <c r="D183" s="21">
        <v>0.84439814814814806</v>
      </c>
      <c r="E183">
        <v>4</v>
      </c>
      <c r="F183" s="20">
        <v>2004.4</v>
      </c>
      <c r="G183">
        <v>0</v>
      </c>
      <c r="H183">
        <v>0</v>
      </c>
      <c r="I183" s="28">
        <v>0</v>
      </c>
      <c r="J183">
        <v>0</v>
      </c>
      <c r="K183">
        <v>23.5</v>
      </c>
      <c r="L183" s="9">
        <v>0.63600000000000001</v>
      </c>
      <c r="M183" s="9"/>
      <c r="N183" s="9"/>
      <c r="O183" s="9"/>
      <c r="P183" s="22"/>
    </row>
    <row r="184" spans="1:16">
      <c r="A184" t="s">
        <v>237</v>
      </c>
      <c r="B184">
        <v>4</v>
      </c>
      <c r="C184" s="19">
        <v>43336</v>
      </c>
      <c r="D184" s="21">
        <v>0.85135416666666675</v>
      </c>
      <c r="E184">
        <v>1</v>
      </c>
      <c r="F184" s="20">
        <v>2004.4</v>
      </c>
      <c r="G184">
        <v>0</v>
      </c>
      <c r="H184">
        <v>0</v>
      </c>
      <c r="I184" s="28">
        <v>0</v>
      </c>
      <c r="J184">
        <v>0</v>
      </c>
      <c r="K184">
        <v>23.5</v>
      </c>
      <c r="L184" s="9">
        <v>0.63600000000000001</v>
      </c>
      <c r="M184" s="9"/>
      <c r="N184" s="9"/>
      <c r="O184" s="9"/>
      <c r="P184" s="22"/>
    </row>
    <row r="185" spans="1:16">
      <c r="A185" s="213" t="s">
        <v>238</v>
      </c>
      <c r="B185" s="213">
        <v>4</v>
      </c>
      <c r="C185" s="278">
        <v>43336</v>
      </c>
      <c r="D185" s="280">
        <v>0.85471064814814823</v>
      </c>
      <c r="E185" s="213">
        <v>3</v>
      </c>
      <c r="F185" s="20">
        <v>2004.4</v>
      </c>
      <c r="G185">
        <v>0</v>
      </c>
      <c r="H185">
        <v>0</v>
      </c>
      <c r="I185" s="28">
        <v>0</v>
      </c>
      <c r="J185">
        <v>0</v>
      </c>
      <c r="K185">
        <v>23.5</v>
      </c>
      <c r="L185" s="9">
        <v>0.63600000000000001</v>
      </c>
      <c r="M185" s="9"/>
      <c r="N185" s="9"/>
      <c r="O185" s="9"/>
      <c r="P185" s="22"/>
    </row>
    <row r="186" spans="1:16">
      <c r="A186" t="s">
        <v>239</v>
      </c>
      <c r="B186">
        <v>4</v>
      </c>
      <c r="C186" s="19">
        <v>43336</v>
      </c>
      <c r="D186" s="21">
        <v>0.86755787037037047</v>
      </c>
      <c r="E186">
        <v>3</v>
      </c>
      <c r="F186" s="20">
        <v>2004.4</v>
      </c>
      <c r="G186">
        <v>0</v>
      </c>
      <c r="H186">
        <v>0</v>
      </c>
      <c r="I186" s="28">
        <v>0</v>
      </c>
      <c r="J186">
        <v>0</v>
      </c>
      <c r="K186">
        <v>17.2</v>
      </c>
      <c r="L186" s="9">
        <v>0.72799999999999998</v>
      </c>
      <c r="M186" s="9"/>
      <c r="N186" s="9"/>
      <c r="O186" s="9"/>
      <c r="P186" s="22"/>
    </row>
    <row r="187" spans="1:16">
      <c r="A187" t="s">
        <v>240</v>
      </c>
      <c r="B187">
        <v>4</v>
      </c>
      <c r="C187" s="19">
        <v>43336</v>
      </c>
      <c r="D187" s="21">
        <v>0.8922337962962964</v>
      </c>
      <c r="E187">
        <v>4</v>
      </c>
      <c r="F187" s="20">
        <v>2004.4</v>
      </c>
      <c r="G187">
        <v>0</v>
      </c>
      <c r="H187">
        <v>0</v>
      </c>
      <c r="I187" s="28">
        <v>0</v>
      </c>
      <c r="J187">
        <v>0</v>
      </c>
      <c r="K187">
        <v>17.2</v>
      </c>
      <c r="L187" s="9">
        <v>0.72799999999999998</v>
      </c>
      <c r="M187" s="9"/>
      <c r="N187" s="9"/>
      <c r="O187" s="9"/>
      <c r="P187" s="22"/>
    </row>
    <row r="188" spans="1:16" ht="17" thickBot="1">
      <c r="A188" s="213" t="s">
        <v>241</v>
      </c>
      <c r="B188" s="213">
        <v>4</v>
      </c>
      <c r="C188" s="285">
        <v>43336</v>
      </c>
      <c r="D188" s="280">
        <v>0.89376157407407408</v>
      </c>
      <c r="E188" s="228">
        <v>6</v>
      </c>
      <c r="F188" s="287">
        <v>2004.4</v>
      </c>
      <c r="G188" s="34">
        <v>0</v>
      </c>
      <c r="H188" s="34">
        <v>0</v>
      </c>
      <c r="I188" s="288">
        <v>0</v>
      </c>
      <c r="J188" s="34">
        <v>0</v>
      </c>
      <c r="K188" s="34">
        <v>17.2</v>
      </c>
      <c r="L188" s="289">
        <v>0.72799999999999998</v>
      </c>
      <c r="M188" s="9"/>
      <c r="N188" s="9"/>
      <c r="O188" s="9"/>
      <c r="P188" s="22"/>
    </row>
    <row r="189" spans="1:16">
      <c r="A189" s="297" t="s">
        <v>242</v>
      </c>
      <c r="B189" s="233">
        <v>1</v>
      </c>
      <c r="C189" s="278">
        <v>43340</v>
      </c>
      <c r="D189" s="298">
        <v>0.86071759259259262</v>
      </c>
      <c r="E189" s="213">
        <v>1</v>
      </c>
      <c r="F189" s="20">
        <v>1007.3</v>
      </c>
      <c r="G189">
        <v>3</v>
      </c>
      <c r="H189">
        <v>0</v>
      </c>
      <c r="I189" s="28">
        <v>210</v>
      </c>
      <c r="J189">
        <v>0</v>
      </c>
      <c r="K189">
        <v>26.1</v>
      </c>
      <c r="L189" s="9">
        <v>0.79900000000000004</v>
      </c>
      <c r="M189" s="9"/>
      <c r="N189" s="9"/>
      <c r="O189" s="9"/>
      <c r="P189" s="22"/>
    </row>
    <row r="190" spans="1:16">
      <c r="A190" t="s">
        <v>243</v>
      </c>
      <c r="B190">
        <v>1</v>
      </c>
      <c r="C190" s="19">
        <v>43340</v>
      </c>
      <c r="D190" s="21">
        <v>0.86290509259259263</v>
      </c>
      <c r="E190">
        <v>3</v>
      </c>
      <c r="F190" s="20">
        <v>1007.3</v>
      </c>
      <c r="G190">
        <v>3</v>
      </c>
      <c r="H190">
        <v>0</v>
      </c>
      <c r="I190" s="28">
        <v>210</v>
      </c>
      <c r="J190">
        <v>0</v>
      </c>
      <c r="K190">
        <v>26.1</v>
      </c>
      <c r="L190" s="9">
        <v>0.79900000000000004</v>
      </c>
      <c r="M190" s="9"/>
      <c r="N190" s="9"/>
      <c r="O190" s="9"/>
      <c r="P190" s="22"/>
    </row>
    <row r="191" spans="1:16">
      <c r="A191" t="s">
        <v>244</v>
      </c>
      <c r="B191">
        <v>1</v>
      </c>
      <c r="C191" s="19">
        <v>43340</v>
      </c>
      <c r="D191" s="21">
        <v>0.86295138888888889</v>
      </c>
      <c r="E191">
        <v>3</v>
      </c>
      <c r="F191" s="20">
        <v>1007.3</v>
      </c>
      <c r="G191">
        <v>3</v>
      </c>
      <c r="H191">
        <v>0</v>
      </c>
      <c r="I191" s="28">
        <v>210</v>
      </c>
      <c r="J191">
        <v>0</v>
      </c>
      <c r="K191">
        <v>26.1</v>
      </c>
      <c r="L191" s="9">
        <v>0.79900000000000004</v>
      </c>
      <c r="M191" s="9"/>
      <c r="N191" s="9"/>
      <c r="O191" s="9"/>
      <c r="P191" s="22"/>
    </row>
    <row r="192" spans="1:16">
      <c r="A192" s="213" t="s">
        <v>269</v>
      </c>
      <c r="B192" s="213">
        <v>1</v>
      </c>
      <c r="C192" s="278">
        <v>43340</v>
      </c>
      <c r="D192" s="280">
        <v>0.8719675925925926</v>
      </c>
      <c r="E192" s="213">
        <v>0</v>
      </c>
      <c r="F192" s="20">
        <v>1007.3</v>
      </c>
      <c r="G192">
        <v>3</v>
      </c>
      <c r="H192">
        <v>0</v>
      </c>
      <c r="I192" s="28">
        <v>210</v>
      </c>
      <c r="J192">
        <v>0</v>
      </c>
      <c r="K192">
        <v>26.1</v>
      </c>
      <c r="L192" s="9">
        <v>0.79900000000000004</v>
      </c>
      <c r="M192" s="9"/>
      <c r="N192" s="9"/>
      <c r="O192" s="9"/>
    </row>
    <row r="193" spans="1:15" ht="17" thickBot="1">
      <c r="A193" s="228" t="s">
        <v>245</v>
      </c>
      <c r="B193" s="228">
        <v>1</v>
      </c>
      <c r="C193" s="285">
        <v>43340</v>
      </c>
      <c r="D193" s="296">
        <v>0.88346064814814806</v>
      </c>
      <c r="E193" s="228">
        <v>3</v>
      </c>
      <c r="F193" s="287">
        <v>1007.3</v>
      </c>
      <c r="G193" s="34">
        <v>3</v>
      </c>
      <c r="H193" s="34">
        <v>0</v>
      </c>
      <c r="I193" s="288">
        <v>210</v>
      </c>
      <c r="J193" s="34">
        <v>0</v>
      </c>
      <c r="K193" s="34">
        <v>26.1</v>
      </c>
      <c r="L193" s="289">
        <v>0.79900000000000004</v>
      </c>
      <c r="M193" s="9"/>
      <c r="N193" s="9"/>
      <c r="O193" s="9"/>
    </row>
    <row r="194" spans="1:15">
      <c r="A194" s="213" t="s">
        <v>246</v>
      </c>
      <c r="B194" s="213">
        <v>2</v>
      </c>
      <c r="C194" s="278">
        <v>43341</v>
      </c>
      <c r="D194" s="280">
        <v>0.8146064814814814</v>
      </c>
      <c r="E194" s="213">
        <v>0</v>
      </c>
      <c r="F194" s="20">
        <v>1005</v>
      </c>
      <c r="G194">
        <v>4</v>
      </c>
      <c r="H194">
        <v>0</v>
      </c>
      <c r="I194" s="28">
        <v>200</v>
      </c>
      <c r="J194">
        <v>2</v>
      </c>
      <c r="K194">
        <v>26.2</v>
      </c>
      <c r="L194" s="9">
        <v>0.81499999999999995</v>
      </c>
      <c r="M194" s="9"/>
      <c r="N194" s="9"/>
      <c r="O194" s="9"/>
    </row>
    <row r="195" spans="1:15">
      <c r="A195" s="213" t="s">
        <v>270</v>
      </c>
      <c r="B195" s="213">
        <v>2</v>
      </c>
      <c r="C195" s="278">
        <v>43341</v>
      </c>
      <c r="D195" s="280">
        <v>0.81879629629629624</v>
      </c>
      <c r="E195" s="213">
        <v>0</v>
      </c>
      <c r="F195" s="20">
        <v>1005</v>
      </c>
      <c r="G195">
        <v>4</v>
      </c>
      <c r="H195">
        <v>0</v>
      </c>
      <c r="I195" s="28">
        <v>200</v>
      </c>
      <c r="J195">
        <v>2</v>
      </c>
      <c r="K195">
        <v>26.2</v>
      </c>
      <c r="L195" s="9">
        <v>0.81499999999999995</v>
      </c>
      <c r="M195" s="9"/>
      <c r="N195" s="9"/>
      <c r="O195" s="9"/>
    </row>
    <row r="196" spans="1:15">
      <c r="A196" s="213" t="s">
        <v>247</v>
      </c>
      <c r="B196" s="213">
        <v>2</v>
      </c>
      <c r="C196" s="278">
        <v>43341</v>
      </c>
      <c r="D196" s="280">
        <v>0.83415509259259257</v>
      </c>
      <c r="E196" s="213">
        <v>0</v>
      </c>
      <c r="F196" s="20">
        <v>1005</v>
      </c>
      <c r="G196">
        <v>4</v>
      </c>
      <c r="H196">
        <v>0</v>
      </c>
      <c r="I196" s="28">
        <v>200</v>
      </c>
      <c r="J196">
        <v>2</v>
      </c>
      <c r="K196">
        <v>26.2</v>
      </c>
      <c r="L196" s="9">
        <v>0.81499999999999995</v>
      </c>
      <c r="M196" s="9"/>
      <c r="N196" s="9"/>
      <c r="O196" s="9"/>
    </row>
    <row r="197" spans="1:15">
      <c r="A197" t="s">
        <v>248</v>
      </c>
      <c r="B197">
        <v>2</v>
      </c>
      <c r="C197" s="19">
        <v>43341</v>
      </c>
      <c r="D197" s="21">
        <v>0.84462962962962962</v>
      </c>
      <c r="E197">
        <v>3</v>
      </c>
      <c r="F197" s="20">
        <v>1005</v>
      </c>
      <c r="G197">
        <v>4</v>
      </c>
      <c r="H197">
        <v>0</v>
      </c>
      <c r="I197" s="28">
        <v>200</v>
      </c>
      <c r="J197">
        <v>2</v>
      </c>
      <c r="K197">
        <v>26.2</v>
      </c>
      <c r="L197" s="9">
        <v>0.81499999999999995</v>
      </c>
      <c r="M197" s="9"/>
      <c r="N197" s="9"/>
      <c r="O197" s="9"/>
    </row>
    <row r="198" spans="1:15">
      <c r="A198" t="s">
        <v>249</v>
      </c>
      <c r="B198">
        <v>2</v>
      </c>
      <c r="C198" s="19">
        <v>43341</v>
      </c>
      <c r="D198" s="21">
        <v>0.87223379629629638</v>
      </c>
      <c r="E198">
        <v>3</v>
      </c>
      <c r="F198" s="20">
        <v>1005</v>
      </c>
      <c r="G198">
        <v>3</v>
      </c>
      <c r="H198">
        <v>0</v>
      </c>
      <c r="I198" s="28">
        <v>200</v>
      </c>
      <c r="J198">
        <v>0</v>
      </c>
      <c r="K198">
        <v>27.6</v>
      </c>
      <c r="L198" s="9">
        <v>0.72799999999999998</v>
      </c>
      <c r="M198" s="9"/>
      <c r="N198" s="9"/>
      <c r="O198" s="9"/>
    </row>
    <row r="199" spans="1:15">
      <c r="A199" t="s">
        <v>250</v>
      </c>
      <c r="B199">
        <v>2</v>
      </c>
      <c r="C199" s="19">
        <v>43341</v>
      </c>
      <c r="D199" s="21">
        <v>0.88312500000000005</v>
      </c>
      <c r="E199">
        <v>5</v>
      </c>
      <c r="F199" s="20">
        <v>1005</v>
      </c>
      <c r="G199">
        <v>3</v>
      </c>
      <c r="H199">
        <v>0</v>
      </c>
      <c r="I199" s="28">
        <v>200</v>
      </c>
      <c r="J199">
        <v>0</v>
      </c>
      <c r="K199">
        <v>27.6</v>
      </c>
      <c r="L199" s="9">
        <v>0.72799999999999998</v>
      </c>
      <c r="M199" s="9"/>
      <c r="N199" s="9"/>
      <c r="O199" s="9"/>
    </row>
    <row r="200" spans="1:15">
      <c r="A200" s="213" t="s">
        <v>251</v>
      </c>
      <c r="B200" s="213">
        <v>2</v>
      </c>
      <c r="C200" s="278">
        <v>43341</v>
      </c>
      <c r="D200" s="280">
        <v>0.88796296296296295</v>
      </c>
      <c r="E200" s="213">
        <v>5</v>
      </c>
      <c r="F200" s="20">
        <v>1005</v>
      </c>
      <c r="G200">
        <v>3</v>
      </c>
      <c r="H200">
        <v>0</v>
      </c>
      <c r="I200" s="28">
        <v>200</v>
      </c>
      <c r="J200">
        <v>0</v>
      </c>
      <c r="K200">
        <v>27.6</v>
      </c>
      <c r="L200" s="9">
        <v>0.72799999999999998</v>
      </c>
      <c r="M200" s="9"/>
      <c r="N200" s="9"/>
      <c r="O200" s="9"/>
    </row>
    <row r="201" spans="1:15">
      <c r="A201" t="s">
        <v>252</v>
      </c>
      <c r="B201">
        <v>2</v>
      </c>
      <c r="C201" s="19">
        <v>43341</v>
      </c>
      <c r="D201" s="21">
        <v>0.89553240740740747</v>
      </c>
      <c r="E201">
        <v>5</v>
      </c>
      <c r="F201" s="20">
        <v>1005</v>
      </c>
      <c r="G201">
        <v>3</v>
      </c>
      <c r="H201">
        <v>0</v>
      </c>
      <c r="I201" s="28">
        <v>200</v>
      </c>
      <c r="J201">
        <v>0</v>
      </c>
      <c r="K201">
        <v>27.6</v>
      </c>
      <c r="L201" s="9">
        <v>0.72799999999999998</v>
      </c>
      <c r="M201" s="9"/>
      <c r="N201" s="9"/>
      <c r="O201" s="9"/>
    </row>
    <row r="216" spans="9:11">
      <c r="I216" s="7" t="s">
        <v>273</v>
      </c>
      <c r="J216">
        <f>AVERAGE(K6:K35)</f>
        <v>25.839999999999986</v>
      </c>
      <c r="K216">
        <v>25.84</v>
      </c>
    </row>
    <row r="217" spans="9:11">
      <c r="I217" s="7" t="s">
        <v>274</v>
      </c>
      <c r="J217">
        <f>AVERAGE(K41:K87)</f>
        <v>21.485106382978707</v>
      </c>
      <c r="K217">
        <v>21.49</v>
      </c>
    </row>
    <row r="218" spans="9:11">
      <c r="I218" s="7" t="s">
        <v>275</v>
      </c>
      <c r="J218">
        <f>AVERAGE(K108:K129)</f>
        <v>25.754545454545454</v>
      </c>
      <c r="K218">
        <v>25.75</v>
      </c>
    </row>
    <row r="219" spans="9:11">
      <c r="I219" s="7" t="s">
        <v>276</v>
      </c>
      <c r="J219">
        <f>AVERAGE(K130:K138)</f>
        <v>24.533333333333335</v>
      </c>
      <c r="K219">
        <v>24.53</v>
      </c>
    </row>
    <row r="220" spans="9:11">
      <c r="I220" s="7" t="s">
        <v>277</v>
      </c>
      <c r="J220">
        <f>AVERAGE(K150:K160)</f>
        <v>22.490909090909096</v>
      </c>
      <c r="K220">
        <v>22.49</v>
      </c>
    </row>
    <row r="221" spans="9:11">
      <c r="I221" s="7" t="s">
        <v>278</v>
      </c>
      <c r="J221">
        <f>AVERAGE(K162:K179)</f>
        <v>18.850000000000005</v>
      </c>
      <c r="K221">
        <v>18.850000000000001</v>
      </c>
    </row>
    <row r="222" spans="9:11">
      <c r="I222" s="7" t="s">
        <v>279</v>
      </c>
      <c r="J222">
        <f>AVERAGE(K180:K188)</f>
        <v>21.399999999999995</v>
      </c>
      <c r="K222">
        <v>21.4</v>
      </c>
    </row>
    <row r="223" spans="9:11">
      <c r="I223" s="7" t="s">
        <v>280</v>
      </c>
      <c r="J223">
        <f>AVERAGE(K194:K201)</f>
        <v>26.9</v>
      </c>
      <c r="K223">
        <v>26.9</v>
      </c>
    </row>
    <row r="225" spans="9:11">
      <c r="I225" s="7" t="s">
        <v>281</v>
      </c>
      <c r="J225" s="14">
        <f>AVERAGE(L6:L35)</f>
        <v>0.7337999999999999</v>
      </c>
      <c r="K225" s="14">
        <v>0.73</v>
      </c>
    </row>
    <row r="226" spans="9:11">
      <c r="I226" s="7" t="s">
        <v>282</v>
      </c>
      <c r="J226" s="35">
        <f>AVERAGE(L41:L87)</f>
        <v>0.68234042553191554</v>
      </c>
      <c r="K226" s="9">
        <v>0.628</v>
      </c>
    </row>
    <row r="227" spans="9:11">
      <c r="I227" s="7" t="s">
        <v>283</v>
      </c>
      <c r="J227" s="9">
        <f>AVERAGE(L108:L129)</f>
        <v>0.82618181818181846</v>
      </c>
      <c r="K227" s="9">
        <v>0.82599999999999996</v>
      </c>
    </row>
    <row r="228" spans="9:11">
      <c r="I228" s="7" t="s">
        <v>284</v>
      </c>
      <c r="J228" s="9">
        <f>AVERAGE(L130:L138)</f>
        <v>0.79333333333333322</v>
      </c>
      <c r="K228">
        <v>79.3</v>
      </c>
    </row>
    <row r="229" spans="9:11">
      <c r="I229" s="7" t="s">
        <v>285</v>
      </c>
      <c r="J229" s="9">
        <f>AVERAGE(L150:L160)</f>
        <v>0.71372727272727265</v>
      </c>
      <c r="K229">
        <v>71.400000000000006</v>
      </c>
    </row>
    <row r="230" spans="9:11">
      <c r="I230" s="7" t="s">
        <v>286</v>
      </c>
      <c r="J230" s="9">
        <f>AVERAGE(L162:L179)</f>
        <v>0.69050000000000011</v>
      </c>
      <c r="K230">
        <v>69.099999999999994</v>
      </c>
    </row>
    <row r="231" spans="9:11">
      <c r="I231" s="7" t="s">
        <v>287</v>
      </c>
      <c r="J231" s="9">
        <f>AVERAGE(L180:L188)</f>
        <v>0.66666666666666663</v>
      </c>
      <c r="K231">
        <v>66.7</v>
      </c>
    </row>
    <row r="232" spans="9:11">
      <c r="I232" s="7" t="s">
        <v>288</v>
      </c>
      <c r="J232" s="9">
        <f>AVERAGE(L194:L201)</f>
        <v>0.77149999999999985</v>
      </c>
      <c r="K232">
        <v>77.2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W260"/>
  <sheetViews>
    <sheetView topLeftCell="F1" zoomScale="110" zoomScaleNormal="110" workbookViewId="0">
      <selection activeCell="E228" sqref="E228"/>
    </sheetView>
  </sheetViews>
  <sheetFormatPr baseColWidth="10" defaultColWidth="8.83203125" defaultRowHeight="16"/>
  <cols>
    <col min="1" max="1" width="40.33203125" customWidth="1"/>
    <col min="3" max="3" width="29.1640625" customWidth="1"/>
    <col min="4" max="4" width="13.1640625" customWidth="1"/>
    <col min="5" max="5" width="25.5" customWidth="1"/>
    <col min="6" max="6" width="27.6640625" customWidth="1"/>
    <col min="7" max="7" width="29.33203125" customWidth="1"/>
    <col min="8" max="8" width="21" customWidth="1"/>
    <col min="9" max="9" width="32.33203125" customWidth="1"/>
    <col min="10" max="10" width="21" customWidth="1"/>
    <col min="11" max="11" width="24.1640625" customWidth="1"/>
    <col min="12" max="12" width="29.33203125" customWidth="1"/>
    <col min="13" max="14" width="20.6640625" customWidth="1"/>
    <col min="15" max="15" width="24.1640625" customWidth="1"/>
    <col min="16" max="16" width="26.1640625" customWidth="1"/>
    <col min="17" max="17" width="24.1640625" customWidth="1"/>
    <col min="18" max="18" width="36.1640625" customWidth="1"/>
    <col min="19" max="19" width="73.33203125" customWidth="1"/>
  </cols>
  <sheetData>
    <row r="2" spans="1:16" ht="19">
      <c r="A2" s="1" t="s">
        <v>1999</v>
      </c>
      <c r="P2" s="22"/>
    </row>
    <row r="3" spans="1:16">
      <c r="A3" s="7" t="s">
        <v>29</v>
      </c>
      <c r="P3" s="22"/>
    </row>
    <row r="4" spans="1:16">
      <c r="A4" s="7" t="s">
        <v>1970</v>
      </c>
      <c r="P4" s="22"/>
    </row>
    <row r="5" spans="1:16" ht="17" thickBot="1">
      <c r="A5" s="163" t="s">
        <v>72</v>
      </c>
      <c r="B5" s="163" t="s">
        <v>1921</v>
      </c>
      <c r="C5" s="163" t="s">
        <v>74</v>
      </c>
      <c r="D5" s="163" t="s">
        <v>75</v>
      </c>
      <c r="E5" s="163" t="s">
        <v>95</v>
      </c>
      <c r="F5" s="526" t="s">
        <v>920</v>
      </c>
      <c r="G5" s="526" t="s">
        <v>921</v>
      </c>
      <c r="H5" s="526" t="s">
        <v>720</v>
      </c>
      <c r="I5" s="526" t="s">
        <v>649</v>
      </c>
      <c r="J5" s="526" t="s">
        <v>1922</v>
      </c>
      <c r="K5" s="526" t="s">
        <v>650</v>
      </c>
      <c r="L5" s="527" t="s">
        <v>1233</v>
      </c>
      <c r="M5" s="527" t="s">
        <v>1234</v>
      </c>
      <c r="N5" s="527" t="s">
        <v>1235</v>
      </c>
    </row>
    <row r="6" spans="1:16">
      <c r="A6" t="s">
        <v>80</v>
      </c>
      <c r="B6">
        <v>6</v>
      </c>
      <c r="C6" s="19">
        <v>43297</v>
      </c>
      <c r="D6" s="15">
        <v>0.873113425925926</v>
      </c>
      <c r="E6">
        <v>6</v>
      </c>
      <c r="F6" s="20" t="s">
        <v>1967</v>
      </c>
      <c r="G6" t="s">
        <v>1360</v>
      </c>
      <c r="H6">
        <v>5</v>
      </c>
      <c r="I6">
        <v>5</v>
      </c>
      <c r="J6" s="28">
        <f t="shared" ref="J6:J17" si="0">I6/H6</f>
        <v>1</v>
      </c>
      <c r="K6" s="9">
        <v>0.4</v>
      </c>
      <c r="L6" s="528" t="s">
        <v>2055</v>
      </c>
      <c r="M6" s="14"/>
      <c r="N6" s="14"/>
      <c r="O6" s="14"/>
      <c r="P6" s="22"/>
    </row>
    <row r="7" spans="1:16">
      <c r="A7" t="s">
        <v>81</v>
      </c>
      <c r="B7">
        <v>6</v>
      </c>
      <c r="C7" s="19">
        <v>43297</v>
      </c>
      <c r="D7" s="15">
        <v>0.87322916666666661</v>
      </c>
      <c r="E7">
        <v>6</v>
      </c>
      <c r="F7" s="20" t="s">
        <v>1967</v>
      </c>
      <c r="G7" t="s">
        <v>1360</v>
      </c>
      <c r="H7">
        <v>9</v>
      </c>
      <c r="I7">
        <v>7</v>
      </c>
      <c r="J7" s="28">
        <f t="shared" si="0"/>
        <v>0.77777777777777779</v>
      </c>
      <c r="K7" s="9">
        <v>0.42857142857142855</v>
      </c>
      <c r="L7" s="147"/>
      <c r="M7" s="14"/>
      <c r="N7" s="14"/>
      <c r="O7" s="14"/>
    </row>
    <row r="8" spans="1:16">
      <c r="A8" t="s">
        <v>82</v>
      </c>
      <c r="B8">
        <v>6</v>
      </c>
      <c r="C8" s="19">
        <v>43297</v>
      </c>
      <c r="D8" s="15">
        <v>0.87928240740740737</v>
      </c>
      <c r="E8">
        <v>3</v>
      </c>
      <c r="F8" s="20" t="s">
        <v>1967</v>
      </c>
      <c r="G8" t="s">
        <v>1360</v>
      </c>
      <c r="H8">
        <v>6</v>
      </c>
      <c r="I8">
        <v>28</v>
      </c>
      <c r="J8" s="28">
        <f t="shared" si="0"/>
        <v>4.666666666666667</v>
      </c>
      <c r="K8" s="9">
        <v>0.2857142857142857</v>
      </c>
      <c r="L8" s="14"/>
      <c r="M8" s="14"/>
      <c r="N8" s="14"/>
      <c r="O8" s="14"/>
      <c r="P8" s="22"/>
    </row>
    <row r="9" spans="1:16">
      <c r="A9" t="s">
        <v>83</v>
      </c>
      <c r="B9">
        <v>6</v>
      </c>
      <c r="C9" s="19">
        <v>43297</v>
      </c>
      <c r="D9" s="15">
        <v>0.87980324074074068</v>
      </c>
      <c r="E9">
        <v>2</v>
      </c>
      <c r="F9" s="20" t="s">
        <v>1967</v>
      </c>
      <c r="G9" t="s">
        <v>1360</v>
      </c>
      <c r="H9">
        <v>6</v>
      </c>
      <c r="I9">
        <v>7</v>
      </c>
      <c r="J9" s="28">
        <f t="shared" si="0"/>
        <v>1.1666666666666667</v>
      </c>
      <c r="K9" s="9">
        <v>0.5714285714285714</v>
      </c>
      <c r="L9" s="528" t="s">
        <v>2056</v>
      </c>
      <c r="M9" s="14"/>
      <c r="N9" s="14"/>
      <c r="O9" s="14"/>
      <c r="P9" s="22"/>
    </row>
    <row r="10" spans="1:16">
      <c r="A10" t="s">
        <v>84</v>
      </c>
      <c r="B10">
        <v>6</v>
      </c>
      <c r="C10" s="19">
        <v>43297</v>
      </c>
      <c r="D10" s="15">
        <v>0.8806018518518518</v>
      </c>
      <c r="E10">
        <v>6</v>
      </c>
      <c r="F10" s="20" t="s">
        <v>1967</v>
      </c>
      <c r="G10" t="s">
        <v>1360</v>
      </c>
      <c r="H10">
        <v>12</v>
      </c>
      <c r="I10">
        <v>5</v>
      </c>
      <c r="J10" s="28">
        <f t="shared" si="0"/>
        <v>0.41666666666666669</v>
      </c>
      <c r="K10" s="9">
        <v>0.4</v>
      </c>
      <c r="L10" s="528" t="s">
        <v>2055</v>
      </c>
      <c r="M10" s="14"/>
      <c r="N10" s="14"/>
      <c r="O10" s="14"/>
      <c r="P10" s="22"/>
    </row>
    <row r="11" spans="1:16">
      <c r="A11" t="s">
        <v>85</v>
      </c>
      <c r="B11">
        <v>6</v>
      </c>
      <c r="C11" s="19">
        <v>43297</v>
      </c>
      <c r="D11" s="15">
        <v>0.88112268518518511</v>
      </c>
      <c r="E11">
        <v>2</v>
      </c>
      <c r="F11" s="20" t="s">
        <v>1967</v>
      </c>
      <c r="G11" t="s">
        <v>1360</v>
      </c>
      <c r="H11">
        <v>5</v>
      </c>
      <c r="I11">
        <v>7</v>
      </c>
      <c r="J11" s="28">
        <f t="shared" si="0"/>
        <v>1.4</v>
      </c>
      <c r="K11" s="9">
        <v>0.42857142857142855</v>
      </c>
      <c r="L11" s="14"/>
      <c r="M11" s="14"/>
      <c r="N11" s="14"/>
      <c r="O11" s="14"/>
      <c r="P11" s="22"/>
    </row>
    <row r="12" spans="1:16">
      <c r="A12" t="s">
        <v>86</v>
      </c>
      <c r="B12">
        <v>6</v>
      </c>
      <c r="C12" s="19">
        <v>43297</v>
      </c>
      <c r="D12" s="15">
        <v>0.88131944444444443</v>
      </c>
      <c r="E12">
        <v>2</v>
      </c>
      <c r="F12" s="20" t="s">
        <v>1967</v>
      </c>
      <c r="G12" t="s">
        <v>1360</v>
      </c>
      <c r="H12">
        <v>14</v>
      </c>
      <c r="I12">
        <v>36</v>
      </c>
      <c r="J12" s="28">
        <f t="shared" si="0"/>
        <v>2.5714285714285716</v>
      </c>
      <c r="K12" s="9">
        <v>0.33333333333333331</v>
      </c>
      <c r="M12" s="14"/>
      <c r="N12" s="14"/>
      <c r="O12" s="14"/>
      <c r="P12" s="22"/>
    </row>
    <row r="13" spans="1:16">
      <c r="A13" t="s">
        <v>87</v>
      </c>
      <c r="B13">
        <v>6</v>
      </c>
      <c r="C13" s="19">
        <v>43297</v>
      </c>
      <c r="D13" s="15">
        <v>0.88200231481481473</v>
      </c>
      <c r="E13">
        <v>2</v>
      </c>
      <c r="F13" s="20" t="s">
        <v>1967</v>
      </c>
      <c r="G13" t="s">
        <v>1360</v>
      </c>
      <c r="H13">
        <v>4</v>
      </c>
      <c r="I13">
        <v>4</v>
      </c>
      <c r="J13" s="28">
        <f t="shared" si="0"/>
        <v>1</v>
      </c>
      <c r="K13" s="9">
        <v>0.25</v>
      </c>
      <c r="M13" s="14"/>
      <c r="N13" s="14"/>
      <c r="O13" s="14"/>
      <c r="P13" s="22"/>
    </row>
    <row r="14" spans="1:16">
      <c r="A14" t="s">
        <v>88</v>
      </c>
      <c r="B14">
        <v>6</v>
      </c>
      <c r="C14" s="19">
        <v>43297</v>
      </c>
      <c r="D14" s="15">
        <v>0.88230324074074085</v>
      </c>
      <c r="E14">
        <v>6</v>
      </c>
      <c r="F14" s="20" t="s">
        <v>1967</v>
      </c>
      <c r="G14" t="s">
        <v>1360</v>
      </c>
      <c r="H14">
        <v>6</v>
      </c>
      <c r="I14">
        <v>3</v>
      </c>
      <c r="J14" s="28">
        <f t="shared" si="0"/>
        <v>0.5</v>
      </c>
      <c r="K14" s="9">
        <v>0.33333333333333331</v>
      </c>
      <c r="L14" s="529" t="s">
        <v>2055</v>
      </c>
      <c r="M14" s="14"/>
      <c r="N14" s="14"/>
      <c r="O14" s="14"/>
      <c r="P14" s="22"/>
    </row>
    <row r="15" spans="1:16">
      <c r="A15" t="s">
        <v>89</v>
      </c>
      <c r="B15">
        <v>6</v>
      </c>
      <c r="C15" s="19">
        <v>43297</v>
      </c>
      <c r="D15" s="15">
        <v>0.88267361111111109</v>
      </c>
      <c r="E15">
        <v>6</v>
      </c>
      <c r="F15" s="20" t="s">
        <v>1967</v>
      </c>
      <c r="G15" t="s">
        <v>1360</v>
      </c>
      <c r="H15">
        <v>4</v>
      </c>
      <c r="I15">
        <v>3</v>
      </c>
      <c r="J15" s="28">
        <f t="shared" si="0"/>
        <v>0.75</v>
      </c>
      <c r="K15" s="9">
        <v>0.33333333333333331</v>
      </c>
      <c r="L15" s="529" t="s">
        <v>2055</v>
      </c>
      <c r="M15" s="14"/>
      <c r="N15" s="14"/>
      <c r="O15" s="14"/>
      <c r="P15" s="22"/>
    </row>
    <row r="16" spans="1:16">
      <c r="A16" s="213" t="s">
        <v>2057</v>
      </c>
      <c r="B16">
        <v>6</v>
      </c>
      <c r="C16" s="19">
        <v>43297</v>
      </c>
      <c r="D16" s="15">
        <v>0.88291666666666668</v>
      </c>
      <c r="E16" s="50">
        <v>6</v>
      </c>
      <c r="F16" s="20" t="s">
        <v>1967</v>
      </c>
      <c r="G16" t="s">
        <v>1360</v>
      </c>
      <c r="H16" s="213">
        <v>5</v>
      </c>
      <c r="I16" s="275">
        <v>4</v>
      </c>
      <c r="J16" s="517">
        <f>I16/H16</f>
        <v>0.8</v>
      </c>
      <c r="K16" s="531" t="s">
        <v>1968</v>
      </c>
      <c r="L16" s="529" t="s">
        <v>2055</v>
      </c>
      <c r="M16" s="14"/>
      <c r="N16" s="14"/>
      <c r="O16" s="14"/>
      <c r="P16" s="22"/>
    </row>
    <row r="17" spans="1:16">
      <c r="A17" t="s">
        <v>90</v>
      </c>
      <c r="B17">
        <v>6</v>
      </c>
      <c r="C17" s="19">
        <v>43297</v>
      </c>
      <c r="D17" s="15">
        <v>0.88298611111111114</v>
      </c>
      <c r="E17">
        <v>2</v>
      </c>
      <c r="F17" s="20" t="s">
        <v>1967</v>
      </c>
      <c r="G17" t="s">
        <v>1360</v>
      </c>
      <c r="H17">
        <v>8</v>
      </c>
      <c r="I17">
        <v>4</v>
      </c>
      <c r="J17" s="28">
        <f t="shared" si="0"/>
        <v>0.5</v>
      </c>
      <c r="K17" s="9">
        <v>0.75</v>
      </c>
      <c r="L17" s="14"/>
      <c r="M17" s="14"/>
      <c r="N17" s="14"/>
      <c r="O17" s="14"/>
      <c r="P17" s="22"/>
    </row>
    <row r="18" spans="1:16">
      <c r="A18" s="213" t="s">
        <v>91</v>
      </c>
      <c r="B18">
        <v>6</v>
      </c>
      <c r="C18" s="19">
        <v>43297</v>
      </c>
      <c r="D18" s="15">
        <v>0.88318287037037047</v>
      </c>
      <c r="E18">
        <v>2</v>
      </c>
      <c r="F18" s="20" t="s">
        <v>1967</v>
      </c>
      <c r="G18" t="s">
        <v>1360</v>
      </c>
      <c r="H18" s="213">
        <v>5</v>
      </c>
      <c r="I18" s="275">
        <v>8</v>
      </c>
      <c r="J18" s="517">
        <f>I18/H18</f>
        <v>1.6</v>
      </c>
      <c r="K18" s="531" t="s">
        <v>1968</v>
      </c>
      <c r="L18" s="14"/>
      <c r="M18" s="14"/>
      <c r="N18" s="14"/>
      <c r="O18" s="14"/>
      <c r="P18" s="22"/>
    </row>
    <row r="19" spans="1:16">
      <c r="A19" t="s">
        <v>92</v>
      </c>
      <c r="B19">
        <v>6</v>
      </c>
      <c r="C19" s="19">
        <v>43297</v>
      </c>
      <c r="D19" s="15">
        <v>0.88342592592592595</v>
      </c>
      <c r="E19">
        <v>3</v>
      </c>
      <c r="F19" s="20" t="s">
        <v>1967</v>
      </c>
      <c r="G19" t="s">
        <v>1360</v>
      </c>
      <c r="H19">
        <v>4</v>
      </c>
      <c r="I19">
        <v>10</v>
      </c>
      <c r="J19" s="28">
        <f t="shared" ref="J19:J39" si="1">I19/H19</f>
        <v>2.5</v>
      </c>
      <c r="K19" s="9">
        <v>0.5</v>
      </c>
      <c r="L19" s="14"/>
      <c r="M19" s="14"/>
      <c r="N19" s="14"/>
      <c r="O19" s="14"/>
      <c r="P19" s="22"/>
    </row>
    <row r="20" spans="1:16">
      <c r="A20" t="s">
        <v>2059</v>
      </c>
      <c r="B20">
        <v>6</v>
      </c>
      <c r="C20" s="19">
        <v>43297</v>
      </c>
      <c r="D20" s="15">
        <v>0.88372685185185185</v>
      </c>
      <c r="E20" s="530">
        <v>3</v>
      </c>
      <c r="F20" s="20" t="s">
        <v>1967</v>
      </c>
      <c r="G20" t="s">
        <v>1360</v>
      </c>
      <c r="H20">
        <v>11</v>
      </c>
      <c r="I20">
        <v>17</v>
      </c>
      <c r="J20" s="28">
        <f t="shared" si="1"/>
        <v>1.5454545454545454</v>
      </c>
      <c r="K20" s="9">
        <v>0.29411764705882354</v>
      </c>
      <c r="L20" s="529" t="s">
        <v>2058</v>
      </c>
      <c r="M20" s="14"/>
      <c r="N20" s="14"/>
      <c r="O20" s="14"/>
      <c r="P20" s="22"/>
    </row>
    <row r="21" spans="1:16">
      <c r="A21" s="530" t="s">
        <v>259</v>
      </c>
      <c r="B21">
        <v>6</v>
      </c>
      <c r="C21" s="19">
        <v>43297</v>
      </c>
      <c r="D21" s="21">
        <v>0.88385416666666661</v>
      </c>
      <c r="E21" s="50">
        <v>6</v>
      </c>
      <c r="F21" s="20" t="s">
        <v>1967</v>
      </c>
      <c r="G21" t="s">
        <v>1360</v>
      </c>
      <c r="H21" s="213">
        <v>3</v>
      </c>
      <c r="I21" s="275">
        <v>2</v>
      </c>
      <c r="J21" s="517">
        <f t="shared" si="1"/>
        <v>0.66666666666666663</v>
      </c>
      <c r="K21" s="239">
        <v>1</v>
      </c>
      <c r="L21" s="14"/>
      <c r="M21" s="14"/>
      <c r="N21" s="14"/>
      <c r="O21" s="14"/>
      <c r="P21" s="22"/>
    </row>
    <row r="22" spans="1:16">
      <c r="A22" t="s">
        <v>94</v>
      </c>
      <c r="B22">
        <v>6</v>
      </c>
      <c r="C22" s="19">
        <v>43297</v>
      </c>
      <c r="D22" s="15">
        <v>0.88390046296296287</v>
      </c>
      <c r="E22">
        <v>6</v>
      </c>
      <c r="F22" s="20" t="s">
        <v>1967</v>
      </c>
      <c r="G22" t="s">
        <v>1360</v>
      </c>
      <c r="H22">
        <v>3</v>
      </c>
      <c r="I22">
        <v>2</v>
      </c>
      <c r="J22" s="28">
        <f t="shared" si="1"/>
        <v>0.66666666666666663</v>
      </c>
      <c r="K22" s="9">
        <v>0.5</v>
      </c>
      <c r="L22" s="14"/>
      <c r="M22" s="14"/>
      <c r="N22" s="14"/>
      <c r="O22" s="14"/>
      <c r="P22" s="22"/>
    </row>
    <row r="23" spans="1:16">
      <c r="A23" t="s">
        <v>96</v>
      </c>
      <c r="B23">
        <v>6</v>
      </c>
      <c r="C23" s="19">
        <v>43297</v>
      </c>
      <c r="D23" s="15">
        <v>0.88453703703703701</v>
      </c>
      <c r="E23">
        <v>2</v>
      </c>
      <c r="F23" s="20" t="s">
        <v>1967</v>
      </c>
      <c r="G23" t="s">
        <v>1360</v>
      </c>
      <c r="H23">
        <v>7</v>
      </c>
      <c r="I23">
        <v>9</v>
      </c>
      <c r="J23" s="28">
        <f t="shared" si="1"/>
        <v>1.2857142857142858</v>
      </c>
      <c r="K23" s="9">
        <v>0.33333333333333331</v>
      </c>
      <c r="L23" s="14"/>
      <c r="M23" s="14"/>
      <c r="N23" s="14"/>
      <c r="O23" s="14"/>
      <c r="P23" s="22"/>
    </row>
    <row r="24" spans="1:16">
      <c r="A24" s="213" t="s">
        <v>2026</v>
      </c>
      <c r="B24">
        <v>6</v>
      </c>
      <c r="C24" s="19">
        <v>43297</v>
      </c>
      <c r="D24" s="15">
        <v>0.88462962962962965</v>
      </c>
      <c r="E24" s="50">
        <v>2</v>
      </c>
      <c r="F24" s="20" t="s">
        <v>1967</v>
      </c>
      <c r="G24" t="s">
        <v>1360</v>
      </c>
      <c r="H24" s="213">
        <v>4</v>
      </c>
      <c r="I24" s="275">
        <v>10</v>
      </c>
      <c r="J24" s="517">
        <f>I24/H24</f>
        <v>2.5</v>
      </c>
      <c r="K24" s="531" t="s">
        <v>1968</v>
      </c>
      <c r="L24" s="14"/>
      <c r="M24" s="14"/>
      <c r="N24" s="14"/>
      <c r="O24" s="14"/>
      <c r="P24" s="22"/>
    </row>
    <row r="25" spans="1:16">
      <c r="A25" t="s">
        <v>97</v>
      </c>
      <c r="B25">
        <v>6</v>
      </c>
      <c r="C25" s="19">
        <v>43297</v>
      </c>
      <c r="D25" s="15">
        <v>0.88533564814814814</v>
      </c>
      <c r="E25">
        <v>2</v>
      </c>
      <c r="F25" s="20" t="s">
        <v>1967</v>
      </c>
      <c r="G25" t="s">
        <v>1360</v>
      </c>
      <c r="H25">
        <v>6</v>
      </c>
      <c r="I25">
        <v>9</v>
      </c>
      <c r="J25" s="28">
        <f t="shared" si="1"/>
        <v>1.5</v>
      </c>
      <c r="K25" s="9">
        <v>0.22222222222222221</v>
      </c>
      <c r="L25" s="14"/>
      <c r="M25" s="14"/>
      <c r="N25" s="14"/>
      <c r="O25" s="14"/>
      <c r="P25" s="22"/>
    </row>
    <row r="26" spans="1:16">
      <c r="A26" s="50" t="s">
        <v>98</v>
      </c>
      <c r="B26">
        <v>6</v>
      </c>
      <c r="C26" s="19">
        <v>43297</v>
      </c>
      <c r="D26" s="15">
        <v>0.88541666666666663</v>
      </c>
      <c r="E26">
        <v>3</v>
      </c>
      <c r="F26" s="20" t="s">
        <v>1967</v>
      </c>
      <c r="G26" t="s">
        <v>1360</v>
      </c>
      <c r="H26" s="213">
        <v>3</v>
      </c>
      <c r="I26" s="275">
        <v>4</v>
      </c>
      <c r="J26" s="517">
        <f t="shared" si="1"/>
        <v>1.3333333333333333</v>
      </c>
      <c r="K26" s="531" t="s">
        <v>1968</v>
      </c>
      <c r="L26" s="14"/>
      <c r="M26" s="14"/>
      <c r="N26" s="14"/>
      <c r="O26" s="14"/>
      <c r="P26" s="22"/>
    </row>
    <row r="27" spans="1:16">
      <c r="A27" t="s">
        <v>99</v>
      </c>
      <c r="B27">
        <v>6</v>
      </c>
      <c r="C27" s="19">
        <v>43297</v>
      </c>
      <c r="D27" s="15">
        <v>0.88567129629629626</v>
      </c>
      <c r="E27">
        <v>3</v>
      </c>
      <c r="F27" s="20" t="s">
        <v>1967</v>
      </c>
      <c r="G27" t="s">
        <v>1360</v>
      </c>
      <c r="H27">
        <v>4</v>
      </c>
      <c r="I27" s="532">
        <v>2</v>
      </c>
      <c r="J27" s="533">
        <f t="shared" si="1"/>
        <v>0.5</v>
      </c>
      <c r="K27" s="534">
        <v>0.5</v>
      </c>
      <c r="L27" s="535" t="s">
        <v>2058</v>
      </c>
      <c r="M27" s="14"/>
      <c r="N27" s="14"/>
      <c r="O27" s="14"/>
      <c r="P27" s="22"/>
    </row>
    <row r="28" spans="1:16">
      <c r="A28" t="s">
        <v>100</v>
      </c>
      <c r="B28">
        <v>6</v>
      </c>
      <c r="C28" s="19">
        <v>43297</v>
      </c>
      <c r="D28" s="15">
        <v>0.88574074074074083</v>
      </c>
      <c r="E28">
        <v>2</v>
      </c>
      <c r="F28" s="20" t="s">
        <v>1967</v>
      </c>
      <c r="G28" t="s">
        <v>1360</v>
      </c>
      <c r="H28">
        <v>11</v>
      </c>
      <c r="I28">
        <v>29</v>
      </c>
      <c r="J28" s="28">
        <f t="shared" si="1"/>
        <v>2.6363636363636362</v>
      </c>
      <c r="K28" s="9">
        <v>0.34482758620689657</v>
      </c>
      <c r="L28" s="14"/>
      <c r="M28" s="14"/>
      <c r="N28" s="14"/>
      <c r="O28" s="14"/>
      <c r="P28" s="22"/>
    </row>
    <row r="29" spans="1:16">
      <c r="A29" t="s">
        <v>105</v>
      </c>
      <c r="B29">
        <v>6</v>
      </c>
      <c r="C29" s="19">
        <v>43297</v>
      </c>
      <c r="D29" s="15">
        <v>0.89306712962962964</v>
      </c>
      <c r="E29" s="536">
        <v>9</v>
      </c>
      <c r="F29" s="20" t="s">
        <v>1967</v>
      </c>
      <c r="G29" t="s">
        <v>1360</v>
      </c>
      <c r="H29">
        <v>5</v>
      </c>
      <c r="I29">
        <v>5</v>
      </c>
      <c r="J29" s="28">
        <f t="shared" si="1"/>
        <v>1</v>
      </c>
      <c r="K29" s="9">
        <v>0.8</v>
      </c>
      <c r="L29" s="539" t="s">
        <v>2061</v>
      </c>
      <c r="M29" s="299" t="s">
        <v>1228</v>
      </c>
      <c r="N29" s="9"/>
      <c r="O29" s="9"/>
    </row>
    <row r="30" spans="1:16">
      <c r="A30" t="s">
        <v>101</v>
      </c>
      <c r="B30">
        <v>6</v>
      </c>
      <c r="C30" s="19">
        <v>43297</v>
      </c>
      <c r="D30" s="15">
        <v>0.89355324074074083</v>
      </c>
      <c r="E30">
        <v>1</v>
      </c>
      <c r="F30" s="20" t="s">
        <v>1967</v>
      </c>
      <c r="G30" t="s">
        <v>1360</v>
      </c>
      <c r="H30">
        <v>5</v>
      </c>
      <c r="I30">
        <v>9</v>
      </c>
      <c r="J30" s="28">
        <f t="shared" si="1"/>
        <v>1.8</v>
      </c>
      <c r="K30" s="9">
        <v>0.33333333333333298</v>
      </c>
      <c r="L30" s="9"/>
      <c r="M30" s="9"/>
      <c r="N30" s="9"/>
      <c r="O30" s="9"/>
      <c r="P30" s="22"/>
    </row>
    <row r="31" spans="1:16">
      <c r="A31" t="s">
        <v>102</v>
      </c>
      <c r="B31">
        <v>6</v>
      </c>
      <c r="C31" s="19">
        <v>43297</v>
      </c>
      <c r="D31" s="15">
        <v>0.89383101851851843</v>
      </c>
      <c r="E31" s="33">
        <v>3</v>
      </c>
      <c r="F31" s="20" t="s">
        <v>1967</v>
      </c>
      <c r="G31" t="s">
        <v>1360</v>
      </c>
      <c r="H31">
        <v>9</v>
      </c>
      <c r="I31">
        <v>9</v>
      </c>
      <c r="J31" s="28">
        <f t="shared" si="1"/>
        <v>1</v>
      </c>
      <c r="K31" s="9">
        <v>0.1111111111111111</v>
      </c>
      <c r="L31" s="9"/>
      <c r="M31" s="9"/>
      <c r="N31" s="9"/>
      <c r="O31" s="9"/>
      <c r="P31" s="22"/>
    </row>
    <row r="32" spans="1:16">
      <c r="A32" s="213" t="s">
        <v>2027</v>
      </c>
      <c r="B32">
        <v>6</v>
      </c>
      <c r="C32" s="19">
        <v>43297</v>
      </c>
      <c r="D32" s="15">
        <v>0.90048611111111121</v>
      </c>
      <c r="E32" s="50">
        <v>6</v>
      </c>
      <c r="F32" s="20" t="s">
        <v>1967</v>
      </c>
      <c r="G32" t="s">
        <v>1360</v>
      </c>
      <c r="H32" s="213">
        <v>3</v>
      </c>
      <c r="I32" s="275">
        <v>2</v>
      </c>
      <c r="J32" s="517">
        <f>I32/H32</f>
        <v>0.66666666666666663</v>
      </c>
      <c r="K32" s="531" t="s">
        <v>1968</v>
      </c>
      <c r="L32" s="9"/>
      <c r="M32" s="9"/>
      <c r="N32" s="9"/>
      <c r="O32" s="9"/>
      <c r="P32" s="22"/>
    </row>
    <row r="33" spans="1:17">
      <c r="A33" t="s">
        <v>103</v>
      </c>
      <c r="B33">
        <v>6</v>
      </c>
      <c r="C33" s="19">
        <v>43297</v>
      </c>
      <c r="D33" s="15">
        <v>0.90063657407407405</v>
      </c>
      <c r="E33">
        <v>6</v>
      </c>
      <c r="F33" s="20" t="s">
        <v>1967</v>
      </c>
      <c r="G33" t="s">
        <v>1360</v>
      </c>
      <c r="H33">
        <v>6</v>
      </c>
      <c r="I33">
        <v>3</v>
      </c>
      <c r="J33" s="28">
        <f t="shared" si="1"/>
        <v>0.5</v>
      </c>
      <c r="K33" s="9">
        <v>0.33333333333333331</v>
      </c>
      <c r="L33" s="9"/>
      <c r="M33" s="9"/>
      <c r="N33" s="9"/>
      <c r="O33" s="9"/>
      <c r="P33" s="22"/>
    </row>
    <row r="34" spans="1:17">
      <c r="A34" s="213" t="s">
        <v>2028</v>
      </c>
      <c r="B34">
        <v>6</v>
      </c>
      <c r="C34" s="19">
        <v>43297</v>
      </c>
      <c r="D34" s="15">
        <v>0.90266203703703696</v>
      </c>
      <c r="E34" s="50">
        <v>5</v>
      </c>
      <c r="F34" s="20" t="s">
        <v>1967</v>
      </c>
      <c r="G34" t="s">
        <v>1360</v>
      </c>
      <c r="H34" s="213">
        <v>3</v>
      </c>
      <c r="I34" s="275">
        <v>14</v>
      </c>
      <c r="J34" s="517">
        <f>I34/H34</f>
        <v>4.666666666666667</v>
      </c>
      <c r="K34" s="531" t="s">
        <v>1968</v>
      </c>
      <c r="L34" s="9"/>
      <c r="M34" s="9"/>
      <c r="N34" s="9"/>
      <c r="O34" s="9"/>
      <c r="P34" s="22"/>
    </row>
    <row r="35" spans="1:17">
      <c r="A35" t="s">
        <v>104</v>
      </c>
      <c r="B35">
        <v>6</v>
      </c>
      <c r="C35" s="19">
        <v>43297</v>
      </c>
      <c r="D35" s="15">
        <v>0.90429398148148143</v>
      </c>
      <c r="E35">
        <v>2</v>
      </c>
      <c r="F35" s="20" t="s">
        <v>1967</v>
      </c>
      <c r="G35" t="s">
        <v>1360</v>
      </c>
      <c r="H35">
        <v>3</v>
      </c>
      <c r="I35">
        <v>5</v>
      </c>
      <c r="J35" s="28">
        <f t="shared" si="1"/>
        <v>1.6666666666666667</v>
      </c>
      <c r="K35" s="9">
        <v>0.4</v>
      </c>
      <c r="L35" s="528" t="s">
        <v>2056</v>
      </c>
      <c r="M35" s="9"/>
      <c r="N35" s="9"/>
      <c r="O35" s="9"/>
      <c r="P35" s="22"/>
    </row>
    <row r="36" spans="1:17">
      <c r="A36" t="s">
        <v>271</v>
      </c>
      <c r="B36">
        <v>6</v>
      </c>
      <c r="C36" s="19">
        <v>43297</v>
      </c>
      <c r="D36" s="15">
        <v>0.90878472222222229</v>
      </c>
      <c r="E36">
        <v>6</v>
      </c>
      <c r="F36" s="20" t="s">
        <v>1967</v>
      </c>
      <c r="G36" t="s">
        <v>1360</v>
      </c>
      <c r="H36">
        <v>4</v>
      </c>
      <c r="I36">
        <v>3</v>
      </c>
      <c r="J36" s="28">
        <f t="shared" si="1"/>
        <v>0.75</v>
      </c>
      <c r="K36" s="9">
        <v>0.66666666666666663</v>
      </c>
      <c r="L36" s="9"/>
      <c r="M36" s="9"/>
      <c r="N36" s="9"/>
      <c r="O36" s="9"/>
      <c r="P36" s="22"/>
    </row>
    <row r="37" spans="1:17">
      <c r="A37" t="s">
        <v>107</v>
      </c>
      <c r="B37">
        <v>6</v>
      </c>
      <c r="C37" s="19">
        <v>43297</v>
      </c>
      <c r="D37" s="15">
        <v>0.91068287037037043</v>
      </c>
      <c r="E37">
        <v>2</v>
      </c>
      <c r="F37" s="20" t="s">
        <v>1967</v>
      </c>
      <c r="G37" t="s">
        <v>1360</v>
      </c>
      <c r="H37">
        <v>3</v>
      </c>
      <c r="I37">
        <v>4</v>
      </c>
      <c r="J37" s="28">
        <f t="shared" si="1"/>
        <v>1.3333333333333333</v>
      </c>
      <c r="K37" s="9">
        <v>0.75</v>
      </c>
      <c r="L37" s="9"/>
      <c r="M37" s="9"/>
      <c r="N37" s="9"/>
      <c r="O37" s="9"/>
      <c r="P37" s="22"/>
    </row>
    <row r="38" spans="1:17">
      <c r="A38" t="s">
        <v>108</v>
      </c>
      <c r="B38">
        <v>6</v>
      </c>
      <c r="C38" s="19">
        <v>43297</v>
      </c>
      <c r="D38" s="15">
        <v>0.91074074074074074</v>
      </c>
      <c r="E38">
        <v>2</v>
      </c>
      <c r="F38" s="20" t="s">
        <v>1967</v>
      </c>
      <c r="G38" t="s">
        <v>1360</v>
      </c>
      <c r="H38">
        <v>5</v>
      </c>
      <c r="I38">
        <v>4</v>
      </c>
      <c r="J38" s="28">
        <f t="shared" si="1"/>
        <v>0.8</v>
      </c>
      <c r="K38" s="9">
        <v>0.5</v>
      </c>
      <c r="L38" s="9"/>
      <c r="M38" s="9"/>
      <c r="N38" s="9"/>
      <c r="O38" s="9"/>
      <c r="P38" s="22"/>
    </row>
    <row r="39" spans="1:17" ht="17" thickBot="1">
      <c r="A39" s="230" t="s">
        <v>109</v>
      </c>
      <c r="B39" s="230">
        <v>6</v>
      </c>
      <c r="C39" s="476">
        <v>43297</v>
      </c>
      <c r="D39" s="477">
        <v>0.93057870370370377</v>
      </c>
      <c r="E39" s="540">
        <v>2</v>
      </c>
      <c r="F39" s="478" t="s">
        <v>1967</v>
      </c>
      <c r="G39" s="165" t="s">
        <v>1360</v>
      </c>
      <c r="H39" s="165">
        <v>4</v>
      </c>
      <c r="I39" s="165">
        <v>7</v>
      </c>
      <c r="J39" s="339">
        <f t="shared" si="1"/>
        <v>1.75</v>
      </c>
      <c r="K39" s="171">
        <v>0.7142857142857143</v>
      </c>
      <c r="L39" s="541" t="s">
        <v>2056</v>
      </c>
      <c r="M39" s="230" t="s">
        <v>1229</v>
      </c>
      <c r="N39" s="171"/>
      <c r="O39" s="171"/>
      <c r="P39" s="165"/>
    </row>
    <row r="40" spans="1:17" ht="17" thickTop="1">
      <c r="C40" s="19"/>
      <c r="D40" s="15"/>
      <c r="F40" s="20"/>
      <c r="J40" s="28"/>
      <c r="K40" s="9"/>
      <c r="L40" s="147"/>
      <c r="N40" s="9"/>
      <c r="O40" s="9"/>
    </row>
    <row r="41" spans="1:17" ht="17" thickBot="1">
      <c r="A41" s="170" t="s">
        <v>1969</v>
      </c>
      <c r="B41" s="165"/>
      <c r="C41" s="169"/>
      <c r="D41" s="166"/>
      <c r="E41" s="165"/>
      <c r="F41" s="478"/>
      <c r="G41" s="165"/>
      <c r="H41" s="165"/>
      <c r="I41" s="165"/>
      <c r="J41" s="339"/>
      <c r="K41" s="171"/>
      <c r="L41" s="479"/>
      <c r="M41" s="165"/>
      <c r="N41" s="9"/>
      <c r="O41" s="9"/>
    </row>
    <row r="42" spans="1:17" ht="17" thickTop="1">
      <c r="A42" s="213" t="s">
        <v>110</v>
      </c>
      <c r="B42" s="213">
        <v>5</v>
      </c>
      <c r="C42" s="278">
        <v>43299</v>
      </c>
      <c r="D42" s="279">
        <v>0.85231481481481486</v>
      </c>
      <c r="E42" s="496">
        <v>10</v>
      </c>
      <c r="F42" s="537" t="s">
        <v>2013</v>
      </c>
      <c r="G42" s="538" t="s">
        <v>2001</v>
      </c>
      <c r="H42" s="496">
        <v>10</v>
      </c>
      <c r="I42" s="496">
        <v>2</v>
      </c>
      <c r="J42" s="496">
        <f t="shared" ref="J42:J47" si="2">I42/H42</f>
        <v>0.2</v>
      </c>
      <c r="K42" s="500">
        <v>1</v>
      </c>
      <c r="L42" s="182" t="s">
        <v>689</v>
      </c>
      <c r="M42" s="233" t="s">
        <v>1226</v>
      </c>
      <c r="N42" s="233" t="s">
        <v>1227</v>
      </c>
      <c r="O42" s="9"/>
      <c r="P42" s="124"/>
    </row>
    <row r="43" spans="1:17">
      <c r="A43" s="213" t="s">
        <v>111</v>
      </c>
      <c r="B43" s="213">
        <v>5</v>
      </c>
      <c r="C43" s="278">
        <v>43299</v>
      </c>
      <c r="D43" s="279">
        <v>0.85270833333333329</v>
      </c>
      <c r="E43" s="496">
        <v>10</v>
      </c>
      <c r="F43" s="502" t="s">
        <v>2014</v>
      </c>
      <c r="G43" s="496" t="s">
        <v>2001</v>
      </c>
      <c r="H43" s="496">
        <v>12</v>
      </c>
      <c r="I43" s="496">
        <v>3</v>
      </c>
      <c r="J43" s="496">
        <f t="shared" si="2"/>
        <v>0.25</v>
      </c>
      <c r="K43" s="500">
        <v>1</v>
      </c>
      <c r="L43" s="75" t="s">
        <v>689</v>
      </c>
      <c r="M43" s="213" t="s">
        <v>1226</v>
      </c>
      <c r="N43" s="213" t="s">
        <v>1227</v>
      </c>
      <c r="O43" s="9"/>
    </row>
    <row r="44" spans="1:17">
      <c r="A44" s="213" t="s">
        <v>112</v>
      </c>
      <c r="B44" s="213">
        <v>5</v>
      </c>
      <c r="C44" s="278">
        <v>43299</v>
      </c>
      <c r="D44" s="279">
        <v>0.85291666666666666</v>
      </c>
      <c r="E44" s="496">
        <v>10</v>
      </c>
      <c r="F44" s="502" t="s">
        <v>2013</v>
      </c>
      <c r="G44" s="496" t="s">
        <v>2001</v>
      </c>
      <c r="H44" s="496">
        <v>9</v>
      </c>
      <c r="I44" s="496">
        <v>4</v>
      </c>
      <c r="J44" s="499">
        <f t="shared" si="2"/>
        <v>0.44444444444444442</v>
      </c>
      <c r="K44" s="500">
        <v>1</v>
      </c>
      <c r="L44" s="75" t="s">
        <v>689</v>
      </c>
      <c r="M44" s="213" t="s">
        <v>1226</v>
      </c>
      <c r="N44" s="213" t="s">
        <v>1227</v>
      </c>
      <c r="O44" s="9"/>
    </row>
    <row r="45" spans="1:17">
      <c r="A45" s="213" t="s">
        <v>113</v>
      </c>
      <c r="B45" s="213">
        <v>5</v>
      </c>
      <c r="C45" s="278">
        <v>43299</v>
      </c>
      <c r="D45" s="279">
        <v>0.85303240740740749</v>
      </c>
      <c r="E45" s="496">
        <v>10</v>
      </c>
      <c r="F45" s="502" t="s">
        <v>2013</v>
      </c>
      <c r="G45" s="496" t="s">
        <v>2001</v>
      </c>
      <c r="H45" s="496">
        <v>4</v>
      </c>
      <c r="I45" s="496">
        <v>2</v>
      </c>
      <c r="J45" s="496">
        <f t="shared" si="2"/>
        <v>0.5</v>
      </c>
      <c r="K45" s="500">
        <v>1</v>
      </c>
      <c r="L45" s="75" t="s">
        <v>689</v>
      </c>
      <c r="M45" s="213" t="s">
        <v>1226</v>
      </c>
      <c r="N45" s="213" t="s">
        <v>1227</v>
      </c>
      <c r="O45" s="9"/>
    </row>
    <row r="46" spans="1:17">
      <c r="A46" s="213" t="s">
        <v>114</v>
      </c>
      <c r="B46" s="213">
        <v>5</v>
      </c>
      <c r="C46" s="278">
        <v>43299</v>
      </c>
      <c r="D46" s="279">
        <v>0.85321759259259267</v>
      </c>
      <c r="E46" s="496">
        <v>10</v>
      </c>
      <c r="F46" s="502" t="s">
        <v>2013</v>
      </c>
      <c r="G46" s="496" t="s">
        <v>2001</v>
      </c>
      <c r="H46" s="496">
        <v>14</v>
      </c>
      <c r="I46" s="496">
        <v>10</v>
      </c>
      <c r="J46" s="499">
        <f t="shared" si="2"/>
        <v>0.7142857142857143</v>
      </c>
      <c r="K46" s="500">
        <v>0.8</v>
      </c>
      <c r="L46" s="75" t="s">
        <v>689</v>
      </c>
      <c r="M46" s="213" t="s">
        <v>1226</v>
      </c>
      <c r="N46" s="213" t="s">
        <v>1227</v>
      </c>
      <c r="O46" s="9"/>
    </row>
    <row r="47" spans="1:17" ht="17" thickBot="1">
      <c r="A47" s="213" t="s">
        <v>2029</v>
      </c>
      <c r="B47" s="213">
        <v>5</v>
      </c>
      <c r="C47" s="278">
        <v>43299</v>
      </c>
      <c r="D47" s="279">
        <v>0.91776620370370365</v>
      </c>
      <c r="E47" s="50">
        <v>6</v>
      </c>
      <c r="F47" s="508" t="s">
        <v>2013</v>
      </c>
      <c r="G47" s="213" t="s">
        <v>2001</v>
      </c>
      <c r="H47" s="213">
        <v>4</v>
      </c>
      <c r="I47" s="275">
        <v>2</v>
      </c>
      <c r="J47" s="517">
        <f t="shared" si="2"/>
        <v>0.5</v>
      </c>
      <c r="K47" s="531" t="s">
        <v>1968</v>
      </c>
      <c r="L47" s="172"/>
      <c r="M47" s="230"/>
      <c r="N47" s="230"/>
      <c r="O47" s="171"/>
      <c r="P47" s="165"/>
    </row>
    <row r="48" spans="1:17" ht="17" thickTop="1">
      <c r="A48" s="480"/>
      <c r="B48" s="191"/>
      <c r="C48" s="481"/>
      <c r="D48" s="173"/>
      <c r="E48" s="191"/>
      <c r="F48" s="482"/>
      <c r="G48" s="191"/>
      <c r="H48" s="483"/>
      <c r="I48" s="480"/>
      <c r="J48" s="191"/>
      <c r="K48" s="192"/>
      <c r="L48" s="507"/>
      <c r="M48" s="507"/>
      <c r="N48" s="507"/>
      <c r="O48" s="507"/>
      <c r="P48" s="191"/>
      <c r="Q48" s="147"/>
    </row>
    <row r="49" spans="1:18" ht="17" thickBot="1">
      <c r="A49" s="484" t="s">
        <v>1971</v>
      </c>
      <c r="B49" s="165"/>
      <c r="C49" s="169"/>
      <c r="D49" s="166"/>
      <c r="E49" s="165"/>
      <c r="F49" s="478"/>
      <c r="G49" s="165"/>
      <c r="H49" s="485"/>
      <c r="I49" s="494"/>
      <c r="J49" s="165"/>
      <c r="K49" s="167"/>
      <c r="L49" s="171"/>
      <c r="M49" s="171"/>
      <c r="N49" s="9"/>
      <c r="O49" s="9"/>
      <c r="Q49" s="147"/>
    </row>
    <row r="50" spans="1:18" ht="17" thickTop="1">
      <c r="A50" s="213" t="s">
        <v>115</v>
      </c>
      <c r="B50" s="213">
        <v>4</v>
      </c>
      <c r="C50" s="278">
        <v>43300</v>
      </c>
      <c r="D50" s="279">
        <v>0.85085648148148152</v>
      </c>
      <c r="E50" s="50">
        <v>0</v>
      </c>
      <c r="F50" s="20" t="s">
        <v>1987</v>
      </c>
      <c r="G50" t="s">
        <v>926</v>
      </c>
      <c r="H50">
        <v>14</v>
      </c>
      <c r="I50" s="496">
        <v>2</v>
      </c>
      <c r="J50" s="499">
        <f t="shared" ref="J50:J97" si="3">I50/H50</f>
        <v>0.14285714285714285</v>
      </c>
      <c r="K50" s="500">
        <v>1</v>
      </c>
      <c r="L50" s="303" t="s">
        <v>1230</v>
      </c>
      <c r="M50" s="213" t="s">
        <v>1231</v>
      </c>
      <c r="N50" s="14"/>
      <c r="O50" s="14"/>
      <c r="P50" s="124"/>
      <c r="Q50" s="489"/>
      <c r="R50" s="124"/>
    </row>
    <row r="51" spans="1:18">
      <c r="A51" s="213" t="s">
        <v>116</v>
      </c>
      <c r="B51" s="213">
        <v>4</v>
      </c>
      <c r="C51" s="278">
        <v>43300</v>
      </c>
      <c r="D51" s="279">
        <v>0.85966435185185175</v>
      </c>
      <c r="E51" s="50">
        <v>4</v>
      </c>
      <c r="F51" t="s">
        <v>1987</v>
      </c>
      <c r="G51" t="s">
        <v>926</v>
      </c>
      <c r="H51">
        <v>5</v>
      </c>
      <c r="I51">
        <v>15</v>
      </c>
      <c r="J51" s="28">
        <f t="shared" si="3"/>
        <v>3</v>
      </c>
      <c r="K51" s="9">
        <v>0.8666666666666667</v>
      </c>
      <c r="L51" s="75" t="s">
        <v>1978</v>
      </c>
      <c r="M51" s="302" t="s">
        <v>1232</v>
      </c>
      <c r="N51" s="14"/>
      <c r="O51" s="14"/>
      <c r="Q51" s="147"/>
      <c r="R51" s="488"/>
    </row>
    <row r="52" spans="1:18">
      <c r="A52" t="s">
        <v>272</v>
      </c>
      <c r="B52">
        <v>4</v>
      </c>
      <c r="C52" s="19">
        <v>43300</v>
      </c>
      <c r="D52" s="15">
        <v>0.86717592592592585</v>
      </c>
      <c r="E52">
        <v>4</v>
      </c>
      <c r="F52" s="20" t="s">
        <v>1987</v>
      </c>
      <c r="G52" t="s">
        <v>926</v>
      </c>
      <c r="H52">
        <v>3</v>
      </c>
      <c r="I52">
        <v>7</v>
      </c>
      <c r="J52" s="28">
        <f t="shared" si="3"/>
        <v>2.3333333333333335</v>
      </c>
      <c r="K52" s="9">
        <v>0.14285714285714285</v>
      </c>
      <c r="N52" s="14"/>
      <c r="O52" s="14"/>
      <c r="P52" s="22"/>
    </row>
    <row r="53" spans="1:18">
      <c r="A53" s="213" t="s">
        <v>1981</v>
      </c>
      <c r="B53" s="213">
        <v>4</v>
      </c>
      <c r="C53" s="278">
        <v>43300</v>
      </c>
      <c r="D53" s="279">
        <v>0.86980324074074078</v>
      </c>
      <c r="E53" s="50">
        <v>6</v>
      </c>
      <c r="F53" s="20" t="s">
        <v>1987</v>
      </c>
      <c r="G53" t="s">
        <v>926</v>
      </c>
      <c r="H53">
        <v>13</v>
      </c>
      <c r="I53">
        <v>28</v>
      </c>
      <c r="J53" s="28">
        <f t="shared" si="3"/>
        <v>2.1538461538461537</v>
      </c>
      <c r="K53" s="9">
        <v>7.1428571428571425E-2</v>
      </c>
      <c r="L53" s="75" t="s">
        <v>641</v>
      </c>
      <c r="M53" s="213" t="s">
        <v>1236</v>
      </c>
      <c r="N53" s="14"/>
      <c r="O53" s="14"/>
      <c r="P53" s="22"/>
      <c r="Q53" s="147"/>
    </row>
    <row r="54" spans="1:18">
      <c r="A54" t="s">
        <v>119</v>
      </c>
      <c r="B54">
        <v>4</v>
      </c>
      <c r="C54" s="19">
        <v>43300</v>
      </c>
      <c r="D54" s="15">
        <v>0.87296296296296294</v>
      </c>
      <c r="E54">
        <v>2</v>
      </c>
      <c r="F54" s="20" t="s">
        <v>1987</v>
      </c>
      <c r="G54" t="s">
        <v>926</v>
      </c>
      <c r="H54">
        <v>8</v>
      </c>
      <c r="I54">
        <v>6</v>
      </c>
      <c r="J54" s="28">
        <f t="shared" si="3"/>
        <v>0.75</v>
      </c>
      <c r="K54" s="9">
        <v>0.66666666666666663</v>
      </c>
      <c r="L54" s="14"/>
      <c r="M54" s="14"/>
      <c r="N54" s="14"/>
      <c r="O54" s="14"/>
      <c r="P54" s="22"/>
    </row>
    <row r="55" spans="1:18">
      <c r="A55" t="s">
        <v>120</v>
      </c>
      <c r="B55">
        <v>4</v>
      </c>
      <c r="C55" s="19">
        <v>43300</v>
      </c>
      <c r="D55" s="15">
        <v>0.87320601851851853</v>
      </c>
      <c r="E55">
        <v>6</v>
      </c>
      <c r="F55" s="20" t="s">
        <v>1987</v>
      </c>
      <c r="G55" t="s">
        <v>926</v>
      </c>
      <c r="H55">
        <v>5</v>
      </c>
      <c r="I55">
        <v>2</v>
      </c>
      <c r="J55" s="28">
        <f t="shared" si="3"/>
        <v>0.4</v>
      </c>
      <c r="K55" s="9">
        <v>0.5</v>
      </c>
      <c r="L55" s="14"/>
      <c r="M55" s="14"/>
      <c r="N55" s="14"/>
      <c r="O55" s="14"/>
      <c r="P55" s="22"/>
    </row>
    <row r="56" spans="1:18">
      <c r="A56" t="s">
        <v>121</v>
      </c>
      <c r="B56">
        <v>4</v>
      </c>
      <c r="C56" s="19">
        <v>43300</v>
      </c>
      <c r="D56" s="15">
        <v>0.87359953703703708</v>
      </c>
      <c r="E56">
        <v>2</v>
      </c>
      <c r="F56" s="20" t="s">
        <v>1987</v>
      </c>
      <c r="G56" t="s">
        <v>926</v>
      </c>
      <c r="H56">
        <v>11</v>
      </c>
      <c r="I56">
        <v>19</v>
      </c>
      <c r="J56" s="28">
        <f t="shared" si="3"/>
        <v>1.7272727272727273</v>
      </c>
      <c r="K56" s="9">
        <v>0.10526315789473684</v>
      </c>
      <c r="L56" s="14"/>
      <c r="M56" s="14"/>
      <c r="N56" s="14"/>
      <c r="O56" s="14"/>
      <c r="P56" s="22"/>
    </row>
    <row r="57" spans="1:18">
      <c r="A57" t="s">
        <v>122</v>
      </c>
      <c r="B57">
        <v>4</v>
      </c>
      <c r="C57" s="19">
        <v>43300</v>
      </c>
      <c r="D57" s="15">
        <v>0.87398148148148147</v>
      </c>
      <c r="E57">
        <v>3</v>
      </c>
      <c r="F57" s="20" t="s">
        <v>1987</v>
      </c>
      <c r="G57" t="s">
        <v>926</v>
      </c>
      <c r="H57">
        <v>4</v>
      </c>
      <c r="I57">
        <v>3</v>
      </c>
      <c r="J57" s="28">
        <f t="shared" si="3"/>
        <v>0.75</v>
      </c>
      <c r="K57" s="9">
        <v>1</v>
      </c>
      <c r="L57" s="14"/>
      <c r="M57" s="14"/>
      <c r="N57" s="14"/>
      <c r="O57" s="14"/>
      <c r="P57" s="22"/>
    </row>
    <row r="58" spans="1:18">
      <c r="A58" s="213" t="s">
        <v>1982</v>
      </c>
      <c r="B58" s="213">
        <v>4</v>
      </c>
      <c r="C58" s="278">
        <v>43300</v>
      </c>
      <c r="D58" s="279">
        <v>0.87633101851851858</v>
      </c>
      <c r="E58" s="50">
        <v>2</v>
      </c>
      <c r="F58" s="20" t="s">
        <v>1987</v>
      </c>
      <c r="G58" t="s">
        <v>926</v>
      </c>
      <c r="H58">
        <v>7</v>
      </c>
      <c r="I58">
        <v>14</v>
      </c>
      <c r="J58" s="28">
        <f t="shared" si="3"/>
        <v>2</v>
      </c>
      <c r="K58" s="9">
        <v>0.8571428571428571</v>
      </c>
      <c r="L58" s="75" t="s">
        <v>566</v>
      </c>
      <c r="M58" s="213" t="s">
        <v>1229</v>
      </c>
      <c r="N58" s="14"/>
      <c r="O58" s="14"/>
      <c r="P58" s="22"/>
      <c r="Q58" s="147"/>
    </row>
    <row r="59" spans="1:18">
      <c r="A59" s="213" t="s">
        <v>1983</v>
      </c>
      <c r="B59" s="213">
        <v>4</v>
      </c>
      <c r="C59" s="278">
        <v>43300</v>
      </c>
      <c r="D59" s="279">
        <v>0.87667824074074074</v>
      </c>
      <c r="E59" s="50">
        <v>2</v>
      </c>
      <c r="F59" s="20" t="s">
        <v>1987</v>
      </c>
      <c r="G59" t="s">
        <v>926</v>
      </c>
      <c r="H59">
        <v>14</v>
      </c>
      <c r="I59">
        <v>47</v>
      </c>
      <c r="J59" s="28">
        <f t="shared" si="3"/>
        <v>3.3571428571428572</v>
      </c>
      <c r="K59" s="9">
        <v>0.1702127659574468</v>
      </c>
      <c r="L59" s="75" t="s">
        <v>566</v>
      </c>
      <c r="M59" s="213" t="s">
        <v>1229</v>
      </c>
      <c r="N59" s="14"/>
      <c r="O59" s="14"/>
      <c r="P59" s="22"/>
      <c r="Q59" s="147"/>
    </row>
    <row r="60" spans="1:18">
      <c r="A60" t="s">
        <v>125</v>
      </c>
      <c r="B60">
        <v>4</v>
      </c>
      <c r="C60" s="19">
        <v>43300</v>
      </c>
      <c r="D60" s="15">
        <v>0.87686342592592592</v>
      </c>
      <c r="E60">
        <v>3</v>
      </c>
      <c r="F60" s="20" t="s">
        <v>1987</v>
      </c>
      <c r="G60" t="s">
        <v>926</v>
      </c>
      <c r="H60">
        <v>10</v>
      </c>
      <c r="I60">
        <v>8</v>
      </c>
      <c r="J60" s="28">
        <f t="shared" si="3"/>
        <v>0.8</v>
      </c>
      <c r="K60" s="9">
        <v>0.5</v>
      </c>
      <c r="L60" s="14"/>
      <c r="M60" s="14"/>
      <c r="N60" s="14"/>
      <c r="O60" s="14"/>
      <c r="P60" s="22"/>
    </row>
    <row r="61" spans="1:18">
      <c r="A61" t="s">
        <v>126</v>
      </c>
      <c r="B61">
        <v>4</v>
      </c>
      <c r="C61" s="19">
        <v>43300</v>
      </c>
      <c r="D61" s="15">
        <v>0.8781944444444445</v>
      </c>
      <c r="E61">
        <v>3</v>
      </c>
      <c r="F61" s="20" t="s">
        <v>1987</v>
      </c>
      <c r="G61" t="s">
        <v>926</v>
      </c>
      <c r="H61">
        <v>13</v>
      </c>
      <c r="I61">
        <v>38</v>
      </c>
      <c r="J61" s="28">
        <f t="shared" si="3"/>
        <v>2.9230769230769229</v>
      </c>
      <c r="K61" s="9">
        <v>0.28947368421052633</v>
      </c>
      <c r="L61" s="14"/>
      <c r="M61" s="14"/>
      <c r="N61" s="14"/>
      <c r="O61" s="14"/>
      <c r="P61" s="22"/>
    </row>
    <row r="62" spans="1:18">
      <c r="A62" s="213" t="s">
        <v>1984</v>
      </c>
      <c r="B62">
        <v>4</v>
      </c>
      <c r="C62" s="19">
        <v>43300</v>
      </c>
      <c r="D62" s="15">
        <v>0.87844907407407413</v>
      </c>
      <c r="E62" s="50">
        <v>5</v>
      </c>
      <c r="F62" s="20" t="s">
        <v>1987</v>
      </c>
      <c r="G62" t="s">
        <v>926</v>
      </c>
      <c r="H62">
        <v>4</v>
      </c>
      <c r="I62">
        <v>10</v>
      </c>
      <c r="J62" s="28">
        <f t="shared" si="3"/>
        <v>2.5</v>
      </c>
      <c r="K62" s="9">
        <v>0.4</v>
      </c>
      <c r="L62" s="14"/>
      <c r="M62" s="14"/>
      <c r="N62" s="14"/>
      <c r="O62" s="14"/>
      <c r="P62" s="22"/>
    </row>
    <row r="63" spans="1:18">
      <c r="A63" t="s">
        <v>128</v>
      </c>
      <c r="B63">
        <v>4</v>
      </c>
      <c r="C63" s="19">
        <v>43300</v>
      </c>
      <c r="D63" s="15">
        <v>0.8785532407407407</v>
      </c>
      <c r="E63">
        <v>4</v>
      </c>
      <c r="F63" s="20" t="s">
        <v>1987</v>
      </c>
      <c r="G63" t="s">
        <v>926</v>
      </c>
      <c r="H63">
        <v>4</v>
      </c>
      <c r="I63">
        <v>10</v>
      </c>
      <c r="J63" s="28">
        <f t="shared" si="3"/>
        <v>2.5</v>
      </c>
      <c r="K63" s="9">
        <v>0.1</v>
      </c>
      <c r="L63" s="14"/>
      <c r="M63" s="14"/>
      <c r="N63" s="14"/>
      <c r="O63" s="14"/>
      <c r="P63" s="22"/>
    </row>
    <row r="64" spans="1:18">
      <c r="A64" t="s">
        <v>129</v>
      </c>
      <c r="B64">
        <v>4</v>
      </c>
      <c r="C64" s="19">
        <v>43300</v>
      </c>
      <c r="D64" s="15">
        <v>0.87864583333333324</v>
      </c>
      <c r="E64">
        <v>4</v>
      </c>
      <c r="F64" s="20" t="s">
        <v>1987</v>
      </c>
      <c r="G64" t="s">
        <v>926</v>
      </c>
      <c r="H64">
        <v>6</v>
      </c>
      <c r="I64">
        <v>10</v>
      </c>
      <c r="J64" s="28">
        <f t="shared" si="3"/>
        <v>1.6666666666666667</v>
      </c>
      <c r="K64" s="9">
        <v>0.3</v>
      </c>
      <c r="L64" s="14"/>
      <c r="M64" s="14"/>
      <c r="N64" s="14"/>
      <c r="O64" s="14"/>
      <c r="P64" s="22"/>
    </row>
    <row r="65" spans="1:18">
      <c r="A65" s="498" t="s">
        <v>1985</v>
      </c>
      <c r="B65">
        <v>4</v>
      </c>
      <c r="C65" s="19">
        <v>43300</v>
      </c>
      <c r="D65" s="15">
        <v>0.87881944444444438</v>
      </c>
      <c r="E65" s="50">
        <v>5</v>
      </c>
      <c r="F65" s="20" t="s">
        <v>1987</v>
      </c>
      <c r="G65" t="s">
        <v>926</v>
      </c>
      <c r="H65">
        <v>14</v>
      </c>
      <c r="I65">
        <v>79</v>
      </c>
      <c r="J65" s="28">
        <f t="shared" si="3"/>
        <v>5.6428571428571432</v>
      </c>
      <c r="K65" s="9">
        <v>0.53164556962025311</v>
      </c>
      <c r="L65" s="14"/>
      <c r="M65" s="14"/>
      <c r="N65" s="14"/>
      <c r="O65" s="14"/>
      <c r="P65" s="22"/>
    </row>
    <row r="66" spans="1:18">
      <c r="A66" s="213" t="s">
        <v>131</v>
      </c>
      <c r="B66" s="213">
        <v>4</v>
      </c>
      <c r="C66" s="278">
        <v>43300</v>
      </c>
      <c r="D66" s="279">
        <v>0.8792592592592593</v>
      </c>
      <c r="E66" s="50">
        <v>0</v>
      </c>
      <c r="F66" s="20" t="s">
        <v>1987</v>
      </c>
      <c r="G66" t="s">
        <v>926</v>
      </c>
      <c r="H66">
        <v>3</v>
      </c>
      <c r="I66" s="496">
        <v>4</v>
      </c>
      <c r="J66" s="499">
        <f t="shared" si="3"/>
        <v>1.3333333333333333</v>
      </c>
      <c r="K66" s="500">
        <v>0.25</v>
      </c>
      <c r="L66" s="75" t="s">
        <v>486</v>
      </c>
      <c r="M66" s="302" t="s">
        <v>1232</v>
      </c>
      <c r="N66" s="14"/>
      <c r="O66" s="14"/>
      <c r="P66" s="22"/>
      <c r="Q66" s="147"/>
      <c r="R66" s="488"/>
    </row>
    <row r="67" spans="1:18">
      <c r="A67" t="s">
        <v>132</v>
      </c>
      <c r="B67">
        <v>4</v>
      </c>
      <c r="C67" s="19">
        <v>43300</v>
      </c>
      <c r="D67" s="15">
        <v>0.87966435185185177</v>
      </c>
      <c r="E67">
        <v>5</v>
      </c>
      <c r="F67" s="20" t="s">
        <v>1987</v>
      </c>
      <c r="G67" t="s">
        <v>926</v>
      </c>
      <c r="H67">
        <v>5</v>
      </c>
      <c r="I67">
        <v>29</v>
      </c>
      <c r="J67" s="28">
        <f t="shared" si="3"/>
        <v>5.8</v>
      </c>
      <c r="K67" s="9">
        <v>0.58620689655172409</v>
      </c>
      <c r="L67" s="14"/>
      <c r="M67" s="14"/>
      <c r="N67" s="14"/>
      <c r="O67" s="14"/>
      <c r="P67" s="22"/>
    </row>
    <row r="68" spans="1:18">
      <c r="A68" t="s">
        <v>133</v>
      </c>
      <c r="B68">
        <v>4</v>
      </c>
      <c r="C68" s="19">
        <v>43300</v>
      </c>
      <c r="D68" s="15">
        <v>0.87973379629629633</v>
      </c>
      <c r="E68">
        <v>3</v>
      </c>
      <c r="F68" s="20" t="s">
        <v>1987</v>
      </c>
      <c r="G68" t="s">
        <v>926</v>
      </c>
      <c r="H68">
        <v>14</v>
      </c>
      <c r="I68">
        <v>43</v>
      </c>
      <c r="J68" s="28">
        <f t="shared" si="3"/>
        <v>3.0714285714285716</v>
      </c>
      <c r="K68" s="9">
        <v>0.27906976744186046</v>
      </c>
      <c r="L68" s="14"/>
      <c r="M68" s="14"/>
      <c r="N68" s="14"/>
      <c r="O68" s="14"/>
      <c r="P68" s="22"/>
    </row>
    <row r="69" spans="1:18">
      <c r="A69" s="213" t="s">
        <v>134</v>
      </c>
      <c r="B69" s="213">
        <v>4</v>
      </c>
      <c r="C69" s="278">
        <v>43300</v>
      </c>
      <c r="D69" s="279">
        <v>0.88015046296296295</v>
      </c>
      <c r="E69" s="50">
        <v>3</v>
      </c>
      <c r="F69" s="20" t="s">
        <v>1987</v>
      </c>
      <c r="G69" t="s">
        <v>926</v>
      </c>
      <c r="H69">
        <v>14</v>
      </c>
      <c r="I69">
        <v>46</v>
      </c>
      <c r="J69" s="28">
        <f t="shared" si="3"/>
        <v>3.2857142857142856</v>
      </c>
      <c r="K69" s="9">
        <v>0.47826086956521741</v>
      </c>
      <c r="L69" s="75" t="s">
        <v>566</v>
      </c>
      <c r="M69" s="213" t="s">
        <v>1229</v>
      </c>
      <c r="N69" s="14"/>
      <c r="O69" s="14"/>
      <c r="P69" s="22"/>
      <c r="Q69" s="147"/>
    </row>
    <row r="70" spans="1:18">
      <c r="A70" t="s">
        <v>136</v>
      </c>
      <c r="B70">
        <v>4</v>
      </c>
      <c r="C70" s="19">
        <v>43300</v>
      </c>
      <c r="D70" s="21">
        <v>0.88033564814814813</v>
      </c>
      <c r="E70">
        <v>2</v>
      </c>
      <c r="F70" s="20" t="s">
        <v>1987</v>
      </c>
      <c r="G70" t="s">
        <v>926</v>
      </c>
      <c r="H70">
        <v>8</v>
      </c>
      <c r="I70">
        <v>11</v>
      </c>
      <c r="J70" s="28">
        <f t="shared" si="3"/>
        <v>1.375</v>
      </c>
      <c r="K70" s="9">
        <v>0.27272727272727271</v>
      </c>
      <c r="L70" s="14"/>
      <c r="M70" s="14"/>
      <c r="N70" s="14"/>
      <c r="O70" s="14"/>
      <c r="P70" s="22"/>
    </row>
    <row r="71" spans="1:18">
      <c r="A71" t="s">
        <v>135</v>
      </c>
      <c r="B71">
        <v>4</v>
      </c>
      <c r="C71" s="19">
        <v>43300</v>
      </c>
      <c r="D71" s="15">
        <v>0.8806828703703703</v>
      </c>
      <c r="E71">
        <v>6</v>
      </c>
      <c r="F71" s="20" t="s">
        <v>1987</v>
      </c>
      <c r="G71" t="s">
        <v>926</v>
      </c>
      <c r="H71">
        <v>13</v>
      </c>
      <c r="I71">
        <v>17</v>
      </c>
      <c r="J71" s="28">
        <f t="shared" si="3"/>
        <v>1.3076923076923077</v>
      </c>
      <c r="K71" s="9">
        <v>0.6470588235294118</v>
      </c>
      <c r="L71" s="14"/>
      <c r="M71" s="14"/>
      <c r="N71" s="14"/>
      <c r="O71" s="14"/>
      <c r="P71" s="22"/>
    </row>
    <row r="72" spans="1:18">
      <c r="A72" t="s">
        <v>137</v>
      </c>
      <c r="B72">
        <v>4</v>
      </c>
      <c r="C72" s="19">
        <v>43300</v>
      </c>
      <c r="D72" s="15">
        <v>0.88164351851851841</v>
      </c>
      <c r="E72">
        <v>2</v>
      </c>
      <c r="F72" s="20" t="s">
        <v>1987</v>
      </c>
      <c r="G72" t="s">
        <v>926</v>
      </c>
      <c r="H72">
        <v>13</v>
      </c>
      <c r="I72">
        <v>23</v>
      </c>
      <c r="J72" s="28">
        <f t="shared" si="3"/>
        <v>1.7692307692307692</v>
      </c>
      <c r="K72" s="9">
        <v>0.52173913043478259</v>
      </c>
      <c r="L72" s="14"/>
      <c r="M72" s="14"/>
      <c r="N72" s="14"/>
      <c r="O72" s="14"/>
      <c r="P72" s="22"/>
    </row>
    <row r="73" spans="1:18">
      <c r="A73" t="s">
        <v>138</v>
      </c>
      <c r="B73">
        <v>4</v>
      </c>
      <c r="C73" s="19">
        <v>43300</v>
      </c>
      <c r="D73" s="15">
        <v>0.88181712962962966</v>
      </c>
      <c r="E73">
        <v>2</v>
      </c>
      <c r="F73" s="20" t="s">
        <v>1987</v>
      </c>
      <c r="G73" t="s">
        <v>926</v>
      </c>
      <c r="H73">
        <v>3</v>
      </c>
      <c r="I73">
        <v>5</v>
      </c>
      <c r="J73" s="28">
        <f t="shared" si="3"/>
        <v>1.6666666666666667</v>
      </c>
      <c r="K73" s="9">
        <v>0.6</v>
      </c>
      <c r="L73" s="14"/>
      <c r="M73" s="14"/>
      <c r="N73" s="14"/>
      <c r="O73" s="14"/>
      <c r="P73" s="22"/>
    </row>
    <row r="74" spans="1:18">
      <c r="A74" s="213" t="s">
        <v>139</v>
      </c>
      <c r="B74" s="213">
        <v>4</v>
      </c>
      <c r="C74" s="278">
        <v>43300</v>
      </c>
      <c r="D74" s="279">
        <v>0.88552083333333342</v>
      </c>
      <c r="E74" s="50">
        <v>6</v>
      </c>
      <c r="F74" s="20" t="s">
        <v>1987</v>
      </c>
      <c r="G74" t="s">
        <v>926</v>
      </c>
      <c r="H74">
        <v>7</v>
      </c>
      <c r="I74">
        <v>9</v>
      </c>
      <c r="J74" s="28">
        <f t="shared" si="3"/>
        <v>1.2857142857142858</v>
      </c>
      <c r="K74" s="9">
        <v>0.22222222222222221</v>
      </c>
      <c r="L74" s="75" t="s">
        <v>566</v>
      </c>
      <c r="M74" s="213" t="s">
        <v>1229</v>
      </c>
      <c r="N74" s="14"/>
      <c r="O74" s="14"/>
      <c r="P74" s="22"/>
      <c r="Q74" s="147"/>
    </row>
    <row r="75" spans="1:18">
      <c r="A75" s="213" t="s">
        <v>140</v>
      </c>
      <c r="B75" s="213">
        <v>4</v>
      </c>
      <c r="C75" s="278">
        <v>43300</v>
      </c>
      <c r="D75" s="279">
        <v>0.88546296296296301</v>
      </c>
      <c r="E75" s="50">
        <v>6</v>
      </c>
      <c r="F75" s="20" t="s">
        <v>1987</v>
      </c>
      <c r="G75" t="s">
        <v>926</v>
      </c>
      <c r="H75" s="496">
        <v>5</v>
      </c>
      <c r="I75">
        <v>7</v>
      </c>
      <c r="J75" s="28">
        <f t="shared" si="3"/>
        <v>1.4</v>
      </c>
      <c r="K75" s="9">
        <v>0.42857142857142855</v>
      </c>
      <c r="L75" s="75" t="s">
        <v>566</v>
      </c>
      <c r="M75" s="213" t="s">
        <v>1229</v>
      </c>
      <c r="N75" s="14"/>
      <c r="O75" s="14"/>
      <c r="P75" s="22"/>
      <c r="Q75" s="147"/>
    </row>
    <row r="76" spans="1:18">
      <c r="A76" s="213" t="s">
        <v>141</v>
      </c>
      <c r="B76" s="213">
        <v>4</v>
      </c>
      <c r="C76" s="278">
        <v>43300</v>
      </c>
      <c r="D76" s="279">
        <v>0.88780092592592597</v>
      </c>
      <c r="E76" s="50">
        <v>3</v>
      </c>
      <c r="F76" s="20" t="s">
        <v>1987</v>
      </c>
      <c r="G76" t="s">
        <v>926</v>
      </c>
      <c r="H76">
        <v>9</v>
      </c>
      <c r="I76">
        <v>8</v>
      </c>
      <c r="J76" s="28">
        <f t="shared" si="3"/>
        <v>0.88888888888888884</v>
      </c>
      <c r="K76" s="9">
        <v>0.875</v>
      </c>
      <c r="L76" s="75" t="s">
        <v>641</v>
      </c>
      <c r="M76" s="213" t="s">
        <v>1236</v>
      </c>
      <c r="N76" s="14"/>
      <c r="O76" s="14"/>
      <c r="P76" s="22"/>
      <c r="Q76" s="147"/>
    </row>
    <row r="77" spans="1:18">
      <c r="A77" s="213" t="s">
        <v>146</v>
      </c>
      <c r="B77" s="213">
        <v>4</v>
      </c>
      <c r="C77" s="278">
        <v>43300</v>
      </c>
      <c r="D77" s="279">
        <v>0.88856481481481486</v>
      </c>
      <c r="E77" s="50">
        <v>3</v>
      </c>
      <c r="F77" s="20" t="s">
        <v>1987</v>
      </c>
      <c r="G77" t="s">
        <v>926</v>
      </c>
      <c r="H77">
        <v>10</v>
      </c>
      <c r="I77">
        <v>20</v>
      </c>
      <c r="J77" s="28">
        <f t="shared" si="3"/>
        <v>2</v>
      </c>
      <c r="K77" s="9">
        <v>0.2</v>
      </c>
      <c r="L77" s="75" t="s">
        <v>566</v>
      </c>
      <c r="M77" s="213" t="s">
        <v>1229</v>
      </c>
      <c r="N77" s="14"/>
      <c r="O77" s="14"/>
      <c r="P77" s="22"/>
      <c r="Q77" s="147"/>
    </row>
    <row r="78" spans="1:18">
      <c r="A78" t="s">
        <v>142</v>
      </c>
      <c r="B78">
        <v>4</v>
      </c>
      <c r="C78" s="19">
        <v>43300</v>
      </c>
      <c r="D78" s="15">
        <v>0.88895833333333341</v>
      </c>
      <c r="E78">
        <v>2</v>
      </c>
      <c r="F78" s="20" t="s">
        <v>1987</v>
      </c>
      <c r="G78" t="s">
        <v>926</v>
      </c>
      <c r="H78">
        <v>3</v>
      </c>
      <c r="I78">
        <v>3</v>
      </c>
      <c r="J78" s="28">
        <f t="shared" si="3"/>
        <v>1</v>
      </c>
      <c r="K78" s="9">
        <v>0.33333333333333331</v>
      </c>
      <c r="L78" s="14"/>
      <c r="M78" s="14"/>
      <c r="N78" s="14"/>
      <c r="O78" s="14"/>
      <c r="P78" s="22"/>
    </row>
    <row r="79" spans="1:18">
      <c r="A79" t="s">
        <v>143</v>
      </c>
      <c r="B79">
        <v>4</v>
      </c>
      <c r="C79" s="19">
        <v>43300</v>
      </c>
      <c r="D79" s="15">
        <v>0.89188657407407401</v>
      </c>
      <c r="E79">
        <v>3</v>
      </c>
      <c r="F79" s="20" t="s">
        <v>1987</v>
      </c>
      <c r="G79" t="s">
        <v>926</v>
      </c>
      <c r="H79">
        <v>13</v>
      </c>
      <c r="I79">
        <v>16</v>
      </c>
      <c r="J79" s="28">
        <f t="shared" si="3"/>
        <v>1.2307692307692308</v>
      </c>
      <c r="K79" s="9">
        <v>0.4375</v>
      </c>
      <c r="L79" s="14"/>
      <c r="M79" s="14"/>
      <c r="N79" s="14"/>
      <c r="O79" s="14"/>
      <c r="P79" s="22"/>
    </row>
    <row r="80" spans="1:18">
      <c r="A80" t="s">
        <v>144</v>
      </c>
      <c r="B80">
        <v>4</v>
      </c>
      <c r="C80" s="19">
        <v>43300</v>
      </c>
      <c r="D80" s="15">
        <v>0.89214120370370376</v>
      </c>
      <c r="E80">
        <v>3</v>
      </c>
      <c r="F80" s="20" t="s">
        <v>1987</v>
      </c>
      <c r="G80" t="s">
        <v>926</v>
      </c>
      <c r="H80">
        <v>8</v>
      </c>
      <c r="I80">
        <v>22</v>
      </c>
      <c r="J80" s="28">
        <f t="shared" si="3"/>
        <v>2.75</v>
      </c>
      <c r="K80" s="9">
        <v>0.22727272727272727</v>
      </c>
      <c r="L80" s="14"/>
      <c r="M80" s="14"/>
      <c r="N80" s="14"/>
      <c r="O80" s="14"/>
      <c r="P80" s="22"/>
    </row>
    <row r="81" spans="1:18">
      <c r="A81" t="s">
        <v>147</v>
      </c>
      <c r="B81">
        <v>4</v>
      </c>
      <c r="C81" s="19">
        <v>43300</v>
      </c>
      <c r="D81" s="15">
        <v>0.89355324074074083</v>
      </c>
      <c r="E81">
        <v>1</v>
      </c>
      <c r="F81" s="20" t="s">
        <v>1987</v>
      </c>
      <c r="G81" t="s">
        <v>926</v>
      </c>
      <c r="H81">
        <v>13</v>
      </c>
      <c r="I81">
        <v>14</v>
      </c>
      <c r="J81" s="28">
        <f t="shared" si="3"/>
        <v>1.0769230769230769</v>
      </c>
      <c r="K81" s="9">
        <v>0.2857142857142857</v>
      </c>
      <c r="L81" s="14"/>
      <c r="M81" s="14"/>
      <c r="N81" s="14"/>
      <c r="O81" s="14"/>
      <c r="P81" s="22"/>
    </row>
    <row r="82" spans="1:18">
      <c r="A82" t="s">
        <v>1986</v>
      </c>
      <c r="B82">
        <v>4</v>
      </c>
      <c r="C82" s="19">
        <v>43300</v>
      </c>
      <c r="D82" s="15">
        <v>0.89350694444444445</v>
      </c>
      <c r="E82">
        <v>3</v>
      </c>
      <c r="F82" s="20" t="s">
        <v>1987</v>
      </c>
      <c r="G82" t="s">
        <v>926</v>
      </c>
      <c r="H82">
        <v>9</v>
      </c>
      <c r="I82">
        <v>7</v>
      </c>
      <c r="J82" s="28">
        <f t="shared" si="3"/>
        <v>0.77777777777777779</v>
      </c>
      <c r="K82" s="9">
        <v>0.2857142857142857</v>
      </c>
      <c r="L82" s="14"/>
      <c r="M82" s="14"/>
      <c r="N82" s="14"/>
      <c r="O82" s="14"/>
      <c r="P82" s="22"/>
    </row>
    <row r="83" spans="1:18">
      <c r="A83" s="213" t="s">
        <v>148</v>
      </c>
      <c r="B83" s="213">
        <v>4</v>
      </c>
      <c r="C83" s="278">
        <v>43300</v>
      </c>
      <c r="D83" s="279">
        <v>0.89751157407407411</v>
      </c>
      <c r="E83" s="50">
        <v>3</v>
      </c>
      <c r="F83" s="20" t="s">
        <v>1987</v>
      </c>
      <c r="G83" t="s">
        <v>926</v>
      </c>
      <c r="H83">
        <v>14</v>
      </c>
      <c r="I83">
        <v>14</v>
      </c>
      <c r="J83" s="28">
        <f t="shared" si="3"/>
        <v>1</v>
      </c>
      <c r="K83" s="9">
        <v>0.14285714285714285</v>
      </c>
      <c r="L83" s="75" t="s">
        <v>566</v>
      </c>
      <c r="M83" s="213" t="s">
        <v>1229</v>
      </c>
      <c r="N83" s="14"/>
      <c r="O83" s="14"/>
      <c r="P83" s="22"/>
      <c r="Q83" s="147"/>
    </row>
    <row r="84" spans="1:18">
      <c r="A84" s="213" t="s">
        <v>149</v>
      </c>
      <c r="B84" s="213">
        <v>4</v>
      </c>
      <c r="C84" s="278">
        <v>43300</v>
      </c>
      <c r="D84" s="279">
        <v>0.89907407407407414</v>
      </c>
      <c r="E84" s="50">
        <v>3</v>
      </c>
      <c r="F84" s="20" t="s">
        <v>1987</v>
      </c>
      <c r="G84" t="s">
        <v>926</v>
      </c>
      <c r="H84">
        <v>13</v>
      </c>
      <c r="I84">
        <v>35</v>
      </c>
      <c r="J84" s="28">
        <f t="shared" si="3"/>
        <v>2.6923076923076925</v>
      </c>
      <c r="K84" s="9">
        <v>0.22857142857142856</v>
      </c>
      <c r="L84" s="75" t="s">
        <v>557</v>
      </c>
      <c r="M84" s="213" t="s">
        <v>1237</v>
      </c>
      <c r="N84" s="14"/>
      <c r="O84" s="14"/>
      <c r="P84" s="22"/>
      <c r="Q84" s="147"/>
    </row>
    <row r="85" spans="1:18">
      <c r="A85" t="s">
        <v>150</v>
      </c>
      <c r="B85">
        <v>4</v>
      </c>
      <c r="C85" s="19">
        <v>43300</v>
      </c>
      <c r="D85" s="15">
        <v>0.89905092592592595</v>
      </c>
      <c r="E85">
        <v>2</v>
      </c>
      <c r="F85" s="20" t="s">
        <v>1987</v>
      </c>
      <c r="G85" t="s">
        <v>926</v>
      </c>
      <c r="H85">
        <v>5</v>
      </c>
      <c r="I85">
        <v>2</v>
      </c>
      <c r="J85" s="28">
        <f t="shared" si="3"/>
        <v>0.4</v>
      </c>
      <c r="K85" s="9">
        <v>0.5</v>
      </c>
      <c r="L85" s="14"/>
      <c r="M85" s="14"/>
      <c r="N85" s="14"/>
      <c r="O85" s="14"/>
      <c r="P85" s="22"/>
    </row>
    <row r="86" spans="1:18">
      <c r="A86" t="s">
        <v>151</v>
      </c>
      <c r="B86">
        <v>4</v>
      </c>
      <c r="C86" s="19">
        <v>43300</v>
      </c>
      <c r="D86" s="15">
        <v>0.90516203703703713</v>
      </c>
      <c r="E86">
        <v>2</v>
      </c>
      <c r="F86" s="20" t="s">
        <v>1987</v>
      </c>
      <c r="G86" t="s">
        <v>926</v>
      </c>
      <c r="H86">
        <v>10</v>
      </c>
      <c r="I86">
        <v>4</v>
      </c>
      <c r="J86" s="28">
        <f t="shared" si="3"/>
        <v>0.4</v>
      </c>
      <c r="K86" s="9">
        <v>0.5</v>
      </c>
      <c r="L86" s="14"/>
      <c r="M86" s="14"/>
      <c r="N86" s="14"/>
      <c r="O86" s="14"/>
      <c r="P86" s="22"/>
    </row>
    <row r="87" spans="1:18">
      <c r="A87" s="213" t="s">
        <v>152</v>
      </c>
      <c r="B87" s="213">
        <v>4</v>
      </c>
      <c r="C87" s="278">
        <v>43300</v>
      </c>
      <c r="D87" s="279">
        <v>0.91151620370370379</v>
      </c>
      <c r="E87" s="50">
        <v>6</v>
      </c>
      <c r="F87" s="20" t="s">
        <v>1987</v>
      </c>
      <c r="G87" t="s">
        <v>926</v>
      </c>
      <c r="H87">
        <v>9</v>
      </c>
      <c r="I87">
        <v>7</v>
      </c>
      <c r="J87" s="28">
        <f t="shared" si="3"/>
        <v>0.77777777777777779</v>
      </c>
      <c r="K87" s="9">
        <v>0.5714285714285714</v>
      </c>
      <c r="L87" s="75" t="s">
        <v>641</v>
      </c>
      <c r="M87" s="213" t="s">
        <v>1236</v>
      </c>
      <c r="N87" s="14"/>
      <c r="O87" s="14"/>
      <c r="P87" s="22"/>
      <c r="Q87" s="147"/>
    </row>
    <row r="88" spans="1:18">
      <c r="A88" t="s">
        <v>153</v>
      </c>
      <c r="B88">
        <v>4</v>
      </c>
      <c r="C88" s="19">
        <v>43300</v>
      </c>
      <c r="D88" s="15">
        <v>0.9118518518518518</v>
      </c>
      <c r="E88">
        <v>5</v>
      </c>
      <c r="F88" s="20" t="s">
        <v>1987</v>
      </c>
      <c r="G88" t="s">
        <v>926</v>
      </c>
      <c r="H88">
        <v>7</v>
      </c>
      <c r="I88">
        <v>23</v>
      </c>
      <c r="J88" s="28">
        <f t="shared" si="3"/>
        <v>3.2857142857142856</v>
      </c>
      <c r="K88" s="9">
        <v>0.47826086956521741</v>
      </c>
      <c r="L88" s="14"/>
      <c r="M88" s="14"/>
      <c r="N88" s="14"/>
      <c r="O88" s="14"/>
      <c r="P88" s="22"/>
    </row>
    <row r="89" spans="1:18">
      <c r="A89" t="s">
        <v>154</v>
      </c>
      <c r="B89">
        <v>4</v>
      </c>
      <c r="C89" s="19">
        <v>43300</v>
      </c>
      <c r="D89" s="15">
        <v>0.91311342592592604</v>
      </c>
      <c r="E89">
        <v>6</v>
      </c>
      <c r="F89" s="20" t="s">
        <v>1987</v>
      </c>
      <c r="G89" t="s">
        <v>926</v>
      </c>
      <c r="H89">
        <v>11</v>
      </c>
      <c r="I89">
        <v>6</v>
      </c>
      <c r="J89" s="28">
        <f t="shared" si="3"/>
        <v>0.54545454545454541</v>
      </c>
      <c r="K89" s="9">
        <v>0.66666666666666663</v>
      </c>
      <c r="L89" s="14"/>
      <c r="M89" s="14"/>
      <c r="N89" s="14"/>
      <c r="O89" s="14"/>
      <c r="P89" s="22"/>
    </row>
    <row r="90" spans="1:18">
      <c r="A90" t="s">
        <v>155</v>
      </c>
      <c r="B90">
        <v>4</v>
      </c>
      <c r="C90" s="19">
        <v>43300</v>
      </c>
      <c r="D90" s="15">
        <v>0.91490740740740739</v>
      </c>
      <c r="E90">
        <v>3</v>
      </c>
      <c r="F90" s="20" t="s">
        <v>1987</v>
      </c>
      <c r="G90" t="s">
        <v>926</v>
      </c>
      <c r="H90">
        <v>11</v>
      </c>
      <c r="I90">
        <v>30</v>
      </c>
      <c r="J90" s="28">
        <f t="shared" si="3"/>
        <v>2.7272727272727271</v>
      </c>
      <c r="K90" s="9">
        <v>0.6</v>
      </c>
      <c r="L90" s="14"/>
      <c r="M90" s="14"/>
      <c r="N90" s="14"/>
      <c r="O90" s="14"/>
      <c r="P90" s="22"/>
    </row>
    <row r="91" spans="1:18">
      <c r="A91" t="s">
        <v>156</v>
      </c>
      <c r="B91">
        <v>4</v>
      </c>
      <c r="C91" s="19">
        <v>43300</v>
      </c>
      <c r="D91" s="21">
        <v>0.91655092592592602</v>
      </c>
      <c r="E91">
        <v>6</v>
      </c>
      <c r="F91" s="20" t="s">
        <v>1987</v>
      </c>
      <c r="G91" t="s">
        <v>926</v>
      </c>
      <c r="H91">
        <v>8</v>
      </c>
      <c r="I91">
        <v>4</v>
      </c>
      <c r="J91" s="28">
        <f t="shared" si="3"/>
        <v>0.5</v>
      </c>
      <c r="K91" s="9">
        <v>0.25</v>
      </c>
      <c r="L91" s="14"/>
      <c r="M91" s="14"/>
      <c r="N91" s="14"/>
      <c r="O91" s="14"/>
      <c r="P91" s="22"/>
    </row>
    <row r="92" spans="1:18">
      <c r="A92" t="s">
        <v>157</v>
      </c>
      <c r="B92">
        <v>4</v>
      </c>
      <c r="C92" s="19">
        <v>43300</v>
      </c>
      <c r="D92" s="15">
        <v>0.91666666666666663</v>
      </c>
      <c r="E92">
        <v>6</v>
      </c>
      <c r="F92" s="20" t="s">
        <v>1987</v>
      </c>
      <c r="G92" t="s">
        <v>926</v>
      </c>
      <c r="H92">
        <v>7</v>
      </c>
      <c r="I92">
        <v>8</v>
      </c>
      <c r="J92" s="28">
        <f t="shared" si="3"/>
        <v>1.1428571428571428</v>
      </c>
      <c r="K92" s="9">
        <v>0.5</v>
      </c>
      <c r="L92" s="14"/>
      <c r="M92" s="14"/>
      <c r="N92" s="14"/>
      <c r="O92" s="14"/>
      <c r="P92" s="22"/>
    </row>
    <row r="93" spans="1:18">
      <c r="A93" t="s">
        <v>158</v>
      </c>
      <c r="B93">
        <v>4</v>
      </c>
      <c r="C93" s="19">
        <v>43300</v>
      </c>
      <c r="D93" s="15">
        <v>0.91962962962962969</v>
      </c>
      <c r="E93">
        <v>3</v>
      </c>
      <c r="F93" s="20" t="s">
        <v>1987</v>
      </c>
      <c r="G93" t="s">
        <v>926</v>
      </c>
      <c r="H93">
        <v>7</v>
      </c>
      <c r="I93">
        <v>2</v>
      </c>
      <c r="J93" s="28">
        <f t="shared" si="3"/>
        <v>0.2857142857142857</v>
      </c>
      <c r="K93" s="9">
        <v>0.5</v>
      </c>
      <c r="L93" s="14"/>
      <c r="M93" s="14"/>
      <c r="N93" s="14"/>
      <c r="O93" s="14"/>
      <c r="P93" s="22"/>
    </row>
    <row r="94" spans="1:18">
      <c r="A94" s="213" t="s">
        <v>2030</v>
      </c>
      <c r="B94">
        <v>4</v>
      </c>
      <c r="C94" s="19">
        <v>43300</v>
      </c>
      <c r="D94" s="15">
        <v>0.92422453703703711</v>
      </c>
      <c r="E94" s="542">
        <v>2</v>
      </c>
      <c r="F94" s="20" t="s">
        <v>1987</v>
      </c>
      <c r="G94" t="s">
        <v>926</v>
      </c>
      <c r="H94">
        <v>5</v>
      </c>
      <c r="I94" s="213">
        <v>16</v>
      </c>
      <c r="J94" s="218">
        <f t="shared" si="3"/>
        <v>3.2</v>
      </c>
      <c r="K94" s="239"/>
      <c r="L94" s="14"/>
      <c r="M94" s="14"/>
      <c r="N94" s="14"/>
      <c r="O94" s="14"/>
      <c r="P94" s="22"/>
    </row>
    <row r="95" spans="1:18">
      <c r="A95" s="213" t="s">
        <v>260</v>
      </c>
      <c r="B95" s="213">
        <v>4</v>
      </c>
      <c r="C95" s="278">
        <v>43300</v>
      </c>
      <c r="D95" s="279">
        <v>0.92604166666666676</v>
      </c>
      <c r="E95" s="50">
        <v>3</v>
      </c>
      <c r="F95" s="20" t="s">
        <v>1987</v>
      </c>
      <c r="G95" t="s">
        <v>926</v>
      </c>
      <c r="H95">
        <v>14</v>
      </c>
      <c r="I95">
        <v>31</v>
      </c>
      <c r="J95" s="28">
        <f t="shared" si="3"/>
        <v>2.2142857142857144</v>
      </c>
      <c r="K95" s="9">
        <v>0.64516129032258063</v>
      </c>
      <c r="L95" s="75" t="s">
        <v>566</v>
      </c>
      <c r="M95" s="213" t="s">
        <v>1229</v>
      </c>
      <c r="N95" s="14"/>
      <c r="O95" s="14"/>
      <c r="P95" s="22"/>
      <c r="Q95" s="147"/>
    </row>
    <row r="96" spans="1:18">
      <c r="A96" s="213" t="s">
        <v>159</v>
      </c>
      <c r="B96" s="213">
        <v>4</v>
      </c>
      <c r="C96" s="278">
        <v>43300</v>
      </c>
      <c r="D96" s="279">
        <v>0.92825231481481485</v>
      </c>
      <c r="E96" s="536">
        <v>9</v>
      </c>
      <c r="F96" s="20" t="s">
        <v>1987</v>
      </c>
      <c r="G96" t="s">
        <v>926</v>
      </c>
      <c r="H96">
        <v>6</v>
      </c>
      <c r="I96">
        <v>2</v>
      </c>
      <c r="J96" s="28">
        <f t="shared" si="3"/>
        <v>0.33333333333333331</v>
      </c>
      <c r="K96" s="9">
        <v>1</v>
      </c>
      <c r="L96" s="75" t="s">
        <v>568</v>
      </c>
      <c r="M96" s="302" t="s">
        <v>1232</v>
      </c>
      <c r="N96" s="14"/>
      <c r="O96" s="14"/>
      <c r="P96" s="22"/>
      <c r="Q96" s="147"/>
      <c r="R96" s="488"/>
    </row>
    <row r="97" spans="1:17" ht="17" thickBot="1">
      <c r="A97" s="230" t="s">
        <v>160</v>
      </c>
      <c r="B97" s="230">
        <v>4</v>
      </c>
      <c r="C97" s="476">
        <v>43300</v>
      </c>
      <c r="D97" s="477">
        <v>0.93089120370370371</v>
      </c>
      <c r="E97" s="540">
        <v>2</v>
      </c>
      <c r="F97" s="478" t="s">
        <v>1987</v>
      </c>
      <c r="G97" s="165" t="s">
        <v>926</v>
      </c>
      <c r="H97" s="165">
        <v>4</v>
      </c>
      <c r="I97" s="165">
        <v>2</v>
      </c>
      <c r="J97" s="165">
        <f t="shared" si="3"/>
        <v>0.5</v>
      </c>
      <c r="K97" s="171">
        <v>1</v>
      </c>
      <c r="L97" s="172" t="s">
        <v>1238</v>
      </c>
      <c r="M97" s="230" t="s">
        <v>1239</v>
      </c>
      <c r="N97" s="486"/>
      <c r="O97" s="14"/>
      <c r="P97" s="22"/>
      <c r="Q97" s="147"/>
    </row>
    <row r="98" spans="1:17" ht="17" thickTop="1">
      <c r="C98" s="19"/>
      <c r="D98" s="15"/>
      <c r="F98" s="20"/>
      <c r="K98" s="22"/>
      <c r="L98" s="14"/>
      <c r="M98" s="14"/>
      <c r="N98" s="14"/>
      <c r="O98" s="14"/>
      <c r="P98" s="22"/>
      <c r="Q98" s="147"/>
    </row>
    <row r="99" spans="1:17" ht="17" thickBot="1">
      <c r="A99" s="170" t="s">
        <v>1972</v>
      </c>
      <c r="B99" s="165"/>
      <c r="C99" s="169"/>
      <c r="D99" s="166"/>
      <c r="E99" s="165"/>
      <c r="F99" s="478"/>
      <c r="G99" s="165"/>
      <c r="H99" s="165"/>
      <c r="I99" s="165"/>
      <c r="J99" s="165"/>
      <c r="K99" s="167"/>
      <c r="L99" s="486"/>
      <c r="M99" s="486"/>
      <c r="N99" s="14"/>
      <c r="O99" s="14"/>
      <c r="P99" s="22"/>
      <c r="Q99" s="147"/>
    </row>
    <row r="100" spans="1:17" ht="17" thickTop="1">
      <c r="A100" s="213" t="s">
        <v>161</v>
      </c>
      <c r="B100" s="213">
        <v>3</v>
      </c>
      <c r="C100" s="278">
        <v>43301</v>
      </c>
      <c r="D100" s="279">
        <v>0.84828703703703701</v>
      </c>
      <c r="E100" s="50">
        <v>10</v>
      </c>
      <c r="F100" s="502" t="s">
        <v>2000</v>
      </c>
      <c r="G100" s="496" t="s">
        <v>1838</v>
      </c>
      <c r="H100" s="496">
        <v>14</v>
      </c>
      <c r="I100" s="496">
        <v>9</v>
      </c>
      <c r="J100" s="499">
        <f t="shared" ref="J100:J109" si="4">I100/H100</f>
        <v>0.6428571428571429</v>
      </c>
      <c r="K100" s="500">
        <v>1</v>
      </c>
      <c r="L100" s="303" t="s">
        <v>1230</v>
      </c>
      <c r="M100" s="213" t="s">
        <v>1231</v>
      </c>
      <c r="N100" s="14"/>
      <c r="O100" s="14"/>
      <c r="P100" s="22"/>
      <c r="Q100" s="490"/>
    </row>
    <row r="101" spans="1:17">
      <c r="A101" s="213" t="s">
        <v>162</v>
      </c>
      <c r="B101" s="213">
        <v>3</v>
      </c>
      <c r="C101" s="278">
        <v>43301</v>
      </c>
      <c r="D101" s="279">
        <v>0.84876157407407404</v>
      </c>
      <c r="E101" s="50">
        <v>10</v>
      </c>
      <c r="F101" s="502" t="s">
        <v>2000</v>
      </c>
      <c r="G101" s="496" t="s">
        <v>1838</v>
      </c>
      <c r="H101" s="496">
        <v>7</v>
      </c>
      <c r="I101" s="496">
        <v>2</v>
      </c>
      <c r="J101" s="499">
        <f t="shared" si="4"/>
        <v>0.2857142857142857</v>
      </c>
      <c r="K101" s="500">
        <v>1</v>
      </c>
      <c r="L101" s="303" t="s">
        <v>1230</v>
      </c>
      <c r="M101" s="213" t="s">
        <v>1231</v>
      </c>
      <c r="N101" s="14"/>
      <c r="O101" s="14"/>
      <c r="P101" s="22"/>
      <c r="Q101" s="490"/>
    </row>
    <row r="102" spans="1:17">
      <c r="A102" s="213" t="s">
        <v>163</v>
      </c>
      <c r="B102" s="213">
        <v>3</v>
      </c>
      <c r="C102" s="278">
        <v>43301</v>
      </c>
      <c r="D102" s="279">
        <v>0.84900462962962964</v>
      </c>
      <c r="E102" s="50">
        <v>10</v>
      </c>
      <c r="F102" s="502" t="s">
        <v>2000</v>
      </c>
      <c r="G102" s="496" t="s">
        <v>1838</v>
      </c>
      <c r="H102" s="496">
        <v>14</v>
      </c>
      <c r="I102" s="496">
        <v>2</v>
      </c>
      <c r="J102" s="499">
        <f t="shared" si="4"/>
        <v>0.14285714285714285</v>
      </c>
      <c r="K102" s="500">
        <v>1</v>
      </c>
      <c r="L102" s="303" t="s">
        <v>1230</v>
      </c>
      <c r="M102" s="213" t="s">
        <v>1231</v>
      </c>
      <c r="N102" s="14"/>
      <c r="O102" s="14"/>
      <c r="P102" s="22"/>
      <c r="Q102" s="490"/>
    </row>
    <row r="103" spans="1:17">
      <c r="A103" s="213" t="s">
        <v>164</v>
      </c>
      <c r="B103" s="213">
        <v>3</v>
      </c>
      <c r="C103" s="278">
        <v>43301</v>
      </c>
      <c r="D103" s="279">
        <v>0.8496527777777777</v>
      </c>
      <c r="E103" s="50">
        <v>10</v>
      </c>
      <c r="F103" s="502" t="s">
        <v>2000</v>
      </c>
      <c r="G103" s="496" t="s">
        <v>1838</v>
      </c>
      <c r="H103" s="496">
        <v>6</v>
      </c>
      <c r="I103" s="496">
        <v>2</v>
      </c>
      <c r="J103" s="499">
        <f t="shared" si="4"/>
        <v>0.33333333333333331</v>
      </c>
      <c r="K103" s="500">
        <v>0.5</v>
      </c>
      <c r="L103" s="75" t="s">
        <v>1240</v>
      </c>
      <c r="M103" s="213" t="s">
        <v>1241</v>
      </c>
      <c r="N103" s="488" t="s">
        <v>1242</v>
      </c>
      <c r="O103" s="14"/>
      <c r="P103" s="22"/>
      <c r="Q103" s="147"/>
    </row>
    <row r="104" spans="1:17">
      <c r="A104" s="213" t="s">
        <v>165</v>
      </c>
      <c r="B104" s="213">
        <v>3</v>
      </c>
      <c r="C104" s="278">
        <v>43301</v>
      </c>
      <c r="D104" s="279">
        <v>0.8497337962962962</v>
      </c>
      <c r="E104" s="50">
        <v>10</v>
      </c>
      <c r="F104" s="502" t="s">
        <v>2000</v>
      </c>
      <c r="G104" s="496" t="s">
        <v>1838</v>
      </c>
      <c r="H104" s="496">
        <v>14</v>
      </c>
      <c r="I104" s="496">
        <v>5</v>
      </c>
      <c r="J104" s="499">
        <f t="shared" si="4"/>
        <v>0.35714285714285715</v>
      </c>
      <c r="K104" s="500">
        <v>0.8</v>
      </c>
      <c r="L104" s="303" t="s">
        <v>1230</v>
      </c>
      <c r="M104" s="213" t="s">
        <v>1231</v>
      </c>
      <c r="N104" s="14"/>
      <c r="O104" s="14"/>
      <c r="P104" s="22"/>
      <c r="Q104" s="490"/>
    </row>
    <row r="105" spans="1:17">
      <c r="A105" s="213" t="s">
        <v>166</v>
      </c>
      <c r="B105" s="213">
        <v>3</v>
      </c>
      <c r="C105" s="278">
        <v>43301</v>
      </c>
      <c r="D105" s="279">
        <v>0.84993055555555552</v>
      </c>
      <c r="E105" s="50">
        <v>10</v>
      </c>
      <c r="F105" s="502" t="s">
        <v>2000</v>
      </c>
      <c r="G105" s="496" t="s">
        <v>1838</v>
      </c>
      <c r="H105" s="496">
        <v>8</v>
      </c>
      <c r="I105" s="496">
        <v>4</v>
      </c>
      <c r="J105" s="499">
        <f t="shared" si="4"/>
        <v>0.5</v>
      </c>
      <c r="K105" s="500">
        <v>0.75</v>
      </c>
      <c r="L105" s="303" t="s">
        <v>1230</v>
      </c>
      <c r="M105" s="213" t="s">
        <v>1231</v>
      </c>
      <c r="N105" s="14"/>
      <c r="O105" s="14"/>
      <c r="P105" s="22"/>
      <c r="Q105" s="490"/>
    </row>
    <row r="106" spans="1:17">
      <c r="A106" s="213" t="s">
        <v>167</v>
      </c>
      <c r="B106" s="213">
        <v>3</v>
      </c>
      <c r="C106" s="278">
        <v>43301</v>
      </c>
      <c r="D106" s="279">
        <v>0.85003472222222232</v>
      </c>
      <c r="E106" s="50">
        <v>10</v>
      </c>
      <c r="F106" s="502" t="s">
        <v>2000</v>
      </c>
      <c r="G106" s="496" t="s">
        <v>1838</v>
      </c>
      <c r="H106" s="496">
        <v>9</v>
      </c>
      <c r="I106" s="496">
        <v>5</v>
      </c>
      <c r="J106" s="499">
        <f t="shared" si="4"/>
        <v>0.55555555555555558</v>
      </c>
      <c r="K106" s="500">
        <v>1</v>
      </c>
      <c r="L106" s="303" t="s">
        <v>1230</v>
      </c>
      <c r="M106" s="213" t="s">
        <v>1231</v>
      </c>
      <c r="N106" s="14"/>
      <c r="O106" s="14"/>
      <c r="P106" s="22"/>
      <c r="Q106" s="490"/>
    </row>
    <row r="107" spans="1:17">
      <c r="A107" s="213" t="s">
        <v>168</v>
      </c>
      <c r="B107" s="213">
        <v>3</v>
      </c>
      <c r="C107" s="278">
        <v>43301</v>
      </c>
      <c r="D107" s="279">
        <v>0.85274305555555552</v>
      </c>
      <c r="E107" s="50">
        <v>10</v>
      </c>
      <c r="F107" s="502" t="s">
        <v>2000</v>
      </c>
      <c r="G107" s="496" t="s">
        <v>1838</v>
      </c>
      <c r="H107" s="496">
        <v>7</v>
      </c>
      <c r="I107" s="496">
        <v>2</v>
      </c>
      <c r="J107" s="499">
        <f t="shared" si="4"/>
        <v>0.2857142857142857</v>
      </c>
      <c r="K107" s="500">
        <v>1</v>
      </c>
      <c r="L107" s="303" t="s">
        <v>1230</v>
      </c>
      <c r="M107" s="213" t="s">
        <v>1231</v>
      </c>
      <c r="N107" s="14"/>
      <c r="O107" s="14"/>
      <c r="P107" s="22"/>
      <c r="Q107" s="490"/>
    </row>
    <row r="108" spans="1:17">
      <c r="A108" s="213" t="s">
        <v>169</v>
      </c>
      <c r="B108" s="213">
        <v>3</v>
      </c>
      <c r="C108" s="278">
        <v>43301</v>
      </c>
      <c r="D108" s="279">
        <v>0.85743055555555558</v>
      </c>
      <c r="E108" s="50">
        <v>10</v>
      </c>
      <c r="F108" s="502" t="s">
        <v>2000</v>
      </c>
      <c r="G108" s="496" t="s">
        <v>1838</v>
      </c>
      <c r="H108" s="496">
        <v>5</v>
      </c>
      <c r="I108" s="496">
        <v>2</v>
      </c>
      <c r="J108" s="499">
        <f t="shared" si="4"/>
        <v>0.4</v>
      </c>
      <c r="K108" s="500">
        <v>1</v>
      </c>
      <c r="L108" s="75" t="s">
        <v>689</v>
      </c>
      <c r="M108" s="213" t="s">
        <v>1226</v>
      </c>
      <c r="N108" s="14"/>
      <c r="O108" s="14"/>
      <c r="P108" s="22"/>
      <c r="Q108" s="147"/>
    </row>
    <row r="109" spans="1:17">
      <c r="A109" s="213" t="s">
        <v>170</v>
      </c>
      <c r="B109" s="213">
        <v>3</v>
      </c>
      <c r="C109" s="278">
        <v>43301</v>
      </c>
      <c r="D109" s="279">
        <v>0.86424768518518524</v>
      </c>
      <c r="E109" s="50">
        <v>10</v>
      </c>
      <c r="F109" s="502" t="s">
        <v>2000</v>
      </c>
      <c r="G109" s="496" t="s">
        <v>1838</v>
      </c>
      <c r="H109" s="496">
        <v>6</v>
      </c>
      <c r="I109" s="496">
        <v>6</v>
      </c>
      <c r="J109" s="499">
        <f t="shared" si="4"/>
        <v>1</v>
      </c>
      <c r="K109" s="500">
        <v>1</v>
      </c>
      <c r="L109" s="75" t="s">
        <v>566</v>
      </c>
      <c r="M109" s="213" t="s">
        <v>1229</v>
      </c>
      <c r="N109" s="14"/>
      <c r="O109" s="14"/>
      <c r="P109" s="22"/>
      <c r="Q109" s="147"/>
    </row>
    <row r="110" spans="1:17">
      <c r="A110" t="s">
        <v>171</v>
      </c>
      <c r="B110">
        <v>3</v>
      </c>
      <c r="C110" s="19">
        <v>43301</v>
      </c>
      <c r="D110" s="15">
        <v>0.87175925925925923</v>
      </c>
      <c r="E110">
        <v>6</v>
      </c>
      <c r="F110" s="20" t="s">
        <v>2000</v>
      </c>
      <c r="G110" t="s">
        <v>1838</v>
      </c>
      <c r="H110">
        <v>8</v>
      </c>
      <c r="I110">
        <v>10</v>
      </c>
      <c r="J110">
        <f t="shared" ref="J110:J119" si="5">I110/H110</f>
        <v>1.25</v>
      </c>
      <c r="K110" s="9">
        <v>0.6</v>
      </c>
      <c r="L110" s="14"/>
      <c r="M110" s="14"/>
      <c r="N110" s="14"/>
      <c r="O110" s="14"/>
      <c r="P110" s="22"/>
    </row>
    <row r="111" spans="1:17">
      <c r="A111" t="s">
        <v>172</v>
      </c>
      <c r="B111">
        <v>3</v>
      </c>
      <c r="C111" s="19">
        <v>43301</v>
      </c>
      <c r="D111" s="15">
        <v>0.87209490740740747</v>
      </c>
      <c r="E111">
        <v>6</v>
      </c>
      <c r="F111" s="20" t="s">
        <v>2000</v>
      </c>
      <c r="G111" t="s">
        <v>1838</v>
      </c>
      <c r="H111">
        <v>6</v>
      </c>
      <c r="I111">
        <v>3</v>
      </c>
      <c r="J111">
        <f t="shared" si="5"/>
        <v>0.5</v>
      </c>
      <c r="K111" s="9">
        <v>1</v>
      </c>
      <c r="L111" s="14"/>
      <c r="M111" s="14"/>
      <c r="N111" s="14"/>
      <c r="O111" s="14"/>
      <c r="P111" s="22"/>
    </row>
    <row r="112" spans="1:17">
      <c r="A112" t="s">
        <v>173</v>
      </c>
      <c r="B112">
        <v>3</v>
      </c>
      <c r="C112" s="19">
        <v>43301</v>
      </c>
      <c r="D112" s="15">
        <v>0.87250000000000005</v>
      </c>
      <c r="E112">
        <v>6</v>
      </c>
      <c r="F112" s="20" t="s">
        <v>2000</v>
      </c>
      <c r="G112" t="s">
        <v>1838</v>
      </c>
      <c r="H112">
        <v>14</v>
      </c>
      <c r="I112">
        <v>34</v>
      </c>
      <c r="J112" s="28">
        <f t="shared" si="5"/>
        <v>2.4285714285714284</v>
      </c>
      <c r="K112" s="9">
        <v>0.61764705882352944</v>
      </c>
      <c r="L112" s="14"/>
      <c r="M112" s="14"/>
      <c r="N112" s="14"/>
      <c r="O112" s="14"/>
      <c r="P112" s="22"/>
    </row>
    <row r="113" spans="1:17">
      <c r="A113" t="s">
        <v>174</v>
      </c>
      <c r="B113">
        <v>3</v>
      </c>
      <c r="C113" s="19">
        <v>43301</v>
      </c>
      <c r="D113" s="15">
        <v>0.87699074074074079</v>
      </c>
      <c r="E113">
        <v>2</v>
      </c>
      <c r="F113" s="20" t="s">
        <v>2000</v>
      </c>
      <c r="G113" t="s">
        <v>1838</v>
      </c>
      <c r="H113">
        <v>12</v>
      </c>
      <c r="I113">
        <v>32</v>
      </c>
      <c r="J113" s="28">
        <f t="shared" si="5"/>
        <v>2.6666666666666665</v>
      </c>
      <c r="K113" s="9">
        <v>0.4375</v>
      </c>
      <c r="L113" s="14"/>
      <c r="M113" s="14"/>
      <c r="N113" s="14"/>
      <c r="O113" s="14"/>
      <c r="P113" s="22"/>
    </row>
    <row r="114" spans="1:17">
      <c r="A114" s="213" t="s">
        <v>175</v>
      </c>
      <c r="B114" s="213">
        <v>3</v>
      </c>
      <c r="C114" s="278">
        <v>43301</v>
      </c>
      <c r="D114" s="279">
        <v>0.88089120370370377</v>
      </c>
      <c r="E114" s="50">
        <v>6</v>
      </c>
      <c r="F114" s="20" t="s">
        <v>2000</v>
      </c>
      <c r="G114" t="s">
        <v>1838</v>
      </c>
      <c r="H114">
        <v>13</v>
      </c>
      <c r="I114">
        <v>31</v>
      </c>
      <c r="J114" s="28">
        <f t="shared" si="5"/>
        <v>2.3846153846153846</v>
      </c>
      <c r="K114" s="9">
        <v>0.38709677419354838</v>
      </c>
      <c r="L114" s="75" t="s">
        <v>641</v>
      </c>
      <c r="M114" s="213" t="s">
        <v>1236</v>
      </c>
      <c r="N114" s="14"/>
      <c r="O114" s="14"/>
      <c r="P114" s="22"/>
      <c r="Q114" s="147"/>
    </row>
    <row r="115" spans="1:17">
      <c r="A115" t="s">
        <v>176</v>
      </c>
      <c r="B115">
        <v>3</v>
      </c>
      <c r="C115" s="19">
        <v>43301</v>
      </c>
      <c r="D115" s="15">
        <v>0.88435185185185183</v>
      </c>
      <c r="E115">
        <v>2</v>
      </c>
      <c r="F115" s="20" t="s">
        <v>2000</v>
      </c>
      <c r="G115" t="s">
        <v>1838</v>
      </c>
      <c r="H115">
        <v>8</v>
      </c>
      <c r="I115">
        <v>4</v>
      </c>
      <c r="J115" s="28">
        <f t="shared" si="5"/>
        <v>0.5</v>
      </c>
      <c r="K115" s="9">
        <v>0.5</v>
      </c>
      <c r="L115" s="14"/>
      <c r="M115" s="14"/>
      <c r="N115" s="14"/>
      <c r="O115" s="14"/>
      <c r="P115" s="22"/>
    </row>
    <row r="116" spans="1:17">
      <c r="A116" t="s">
        <v>177</v>
      </c>
      <c r="B116">
        <v>3</v>
      </c>
      <c r="C116" s="19">
        <v>43301</v>
      </c>
      <c r="D116" s="15">
        <v>0.88445601851851852</v>
      </c>
      <c r="E116">
        <v>2</v>
      </c>
      <c r="F116" s="20" t="s">
        <v>2000</v>
      </c>
      <c r="G116" t="s">
        <v>1838</v>
      </c>
      <c r="H116">
        <v>4</v>
      </c>
      <c r="I116">
        <v>3</v>
      </c>
      <c r="J116" s="28">
        <f t="shared" si="5"/>
        <v>0.75</v>
      </c>
      <c r="K116" s="9">
        <v>0.66666666666666663</v>
      </c>
      <c r="L116" s="14"/>
      <c r="M116" s="14"/>
      <c r="N116" s="14"/>
      <c r="O116" s="14"/>
      <c r="P116" s="22"/>
    </row>
    <row r="117" spans="1:17">
      <c r="A117" t="s">
        <v>178</v>
      </c>
      <c r="B117">
        <v>3</v>
      </c>
      <c r="C117" s="19">
        <v>43301</v>
      </c>
      <c r="D117" s="15">
        <v>0.88471064814814815</v>
      </c>
      <c r="E117">
        <v>2</v>
      </c>
      <c r="F117" s="20" t="s">
        <v>2000</v>
      </c>
      <c r="G117" t="s">
        <v>1838</v>
      </c>
      <c r="H117">
        <v>9</v>
      </c>
      <c r="I117">
        <v>5</v>
      </c>
      <c r="J117" s="28">
        <f t="shared" si="5"/>
        <v>0.55555555555555558</v>
      </c>
      <c r="K117" s="9">
        <v>0.6</v>
      </c>
      <c r="L117" s="14"/>
      <c r="M117" s="14"/>
      <c r="N117" s="14"/>
      <c r="O117" s="14"/>
      <c r="P117" s="22"/>
    </row>
    <row r="118" spans="1:17">
      <c r="A118" s="213" t="s">
        <v>179</v>
      </c>
      <c r="B118" s="213">
        <v>3</v>
      </c>
      <c r="C118" s="278">
        <v>43301</v>
      </c>
      <c r="D118" s="279">
        <v>0.91814814814814805</v>
      </c>
      <c r="E118" s="50">
        <v>6</v>
      </c>
      <c r="F118" s="20" t="s">
        <v>2000</v>
      </c>
      <c r="G118" t="s">
        <v>1838</v>
      </c>
      <c r="H118">
        <v>6</v>
      </c>
      <c r="I118">
        <v>4</v>
      </c>
      <c r="J118" s="28">
        <f t="shared" si="5"/>
        <v>0.66666666666666663</v>
      </c>
      <c r="K118" s="9">
        <v>0.5</v>
      </c>
      <c r="L118" s="75" t="s">
        <v>641</v>
      </c>
      <c r="M118" s="213" t="s">
        <v>1236</v>
      </c>
      <c r="N118" s="14"/>
      <c r="O118" s="14"/>
      <c r="P118" s="22"/>
      <c r="Q118" s="147"/>
    </row>
    <row r="119" spans="1:17" ht="17" thickBot="1">
      <c r="A119" s="165" t="s">
        <v>180</v>
      </c>
      <c r="B119" s="165">
        <v>3</v>
      </c>
      <c r="C119" s="169">
        <v>43301</v>
      </c>
      <c r="D119" s="166">
        <v>0.9275578703703703</v>
      </c>
      <c r="E119" s="165">
        <v>2</v>
      </c>
      <c r="F119" s="478" t="s">
        <v>2000</v>
      </c>
      <c r="G119" s="165" t="s">
        <v>1838</v>
      </c>
      <c r="H119" s="165">
        <v>6</v>
      </c>
      <c r="I119" s="165">
        <v>5</v>
      </c>
      <c r="J119" s="339">
        <f t="shared" si="5"/>
        <v>0.83333333333333337</v>
      </c>
      <c r="K119" s="171">
        <v>0.2</v>
      </c>
      <c r="L119" s="486"/>
      <c r="M119" s="486"/>
      <c r="N119" s="14"/>
      <c r="O119" s="14"/>
      <c r="P119" s="22"/>
    </row>
    <row r="120" spans="1:17" ht="17" thickTop="1">
      <c r="C120" s="19"/>
      <c r="D120" s="15"/>
      <c r="F120" s="20"/>
      <c r="K120" s="22"/>
      <c r="L120" s="14"/>
      <c r="M120" s="14"/>
      <c r="N120" s="14"/>
      <c r="O120" s="14"/>
      <c r="P120" s="22"/>
    </row>
    <row r="121" spans="1:17" ht="17" thickBot="1">
      <c r="A121" s="170" t="s">
        <v>1973</v>
      </c>
      <c r="B121" s="165"/>
      <c r="C121" s="169"/>
      <c r="D121" s="166"/>
      <c r="E121" s="165"/>
      <c r="F121" s="478"/>
      <c r="G121" s="165"/>
      <c r="H121" s="165"/>
      <c r="I121" s="165"/>
      <c r="J121" s="165"/>
      <c r="K121" s="167"/>
      <c r="L121" s="486"/>
      <c r="M121" s="486"/>
      <c r="N121" s="14"/>
      <c r="O121" s="14"/>
      <c r="P121" s="22"/>
    </row>
    <row r="122" spans="1:17" ht="17" thickTop="1">
      <c r="A122" t="s">
        <v>181</v>
      </c>
      <c r="B122">
        <v>2</v>
      </c>
      <c r="C122" s="19">
        <v>43305</v>
      </c>
      <c r="D122" s="15">
        <v>0.86214120370370362</v>
      </c>
      <c r="E122">
        <v>2</v>
      </c>
      <c r="F122" s="20" t="s">
        <v>1992</v>
      </c>
      <c r="G122" t="s">
        <v>1993</v>
      </c>
      <c r="H122">
        <v>4</v>
      </c>
      <c r="I122">
        <v>10</v>
      </c>
      <c r="J122" s="28">
        <f t="shared" ref="J122:J131" si="6">I122/H122</f>
        <v>2.5</v>
      </c>
      <c r="K122" s="9">
        <v>0.4</v>
      </c>
      <c r="L122" s="9"/>
      <c r="M122" s="9"/>
      <c r="N122" s="9"/>
      <c r="O122" s="9"/>
      <c r="P122" s="22"/>
    </row>
    <row r="123" spans="1:17">
      <c r="A123" s="213" t="s">
        <v>182</v>
      </c>
      <c r="B123" s="213">
        <v>2</v>
      </c>
      <c r="C123" s="278">
        <v>43305</v>
      </c>
      <c r="D123" s="279">
        <v>0.86673611111111104</v>
      </c>
      <c r="E123" s="50">
        <v>6</v>
      </c>
      <c r="F123" s="20" t="s">
        <v>1992</v>
      </c>
      <c r="G123" t="s">
        <v>1993</v>
      </c>
      <c r="H123">
        <v>7</v>
      </c>
      <c r="I123">
        <v>6</v>
      </c>
      <c r="J123" s="28">
        <f t="shared" si="6"/>
        <v>0.8571428571428571</v>
      </c>
      <c r="K123" s="9">
        <v>0.33333333333333331</v>
      </c>
      <c r="L123" s="75" t="s">
        <v>641</v>
      </c>
      <c r="M123" s="213" t="s">
        <v>1236</v>
      </c>
      <c r="N123" s="9"/>
      <c r="O123" s="9"/>
      <c r="P123" s="22"/>
      <c r="Q123" s="147"/>
    </row>
    <row r="124" spans="1:17">
      <c r="A124" t="s">
        <v>183</v>
      </c>
      <c r="B124">
        <v>2</v>
      </c>
      <c r="C124" s="19">
        <v>43305</v>
      </c>
      <c r="D124" s="15">
        <v>0.86850694444444443</v>
      </c>
      <c r="E124">
        <v>6</v>
      </c>
      <c r="F124" s="20" t="s">
        <v>1992</v>
      </c>
      <c r="G124" t="s">
        <v>1993</v>
      </c>
      <c r="H124">
        <v>3</v>
      </c>
      <c r="I124">
        <v>4</v>
      </c>
      <c r="J124" s="28">
        <f t="shared" si="6"/>
        <v>1.3333333333333333</v>
      </c>
      <c r="K124" s="9">
        <v>0.75</v>
      </c>
      <c r="L124" s="9"/>
      <c r="M124" s="9"/>
      <c r="N124" s="9"/>
      <c r="O124" s="9"/>
      <c r="P124" s="22"/>
    </row>
    <row r="125" spans="1:17">
      <c r="A125" t="s">
        <v>184</v>
      </c>
      <c r="B125">
        <v>2</v>
      </c>
      <c r="C125" s="19">
        <v>43305</v>
      </c>
      <c r="D125" s="15">
        <v>0.86983796296296301</v>
      </c>
      <c r="E125">
        <v>2</v>
      </c>
      <c r="F125" s="20" t="s">
        <v>1992</v>
      </c>
      <c r="G125" t="s">
        <v>1993</v>
      </c>
      <c r="H125">
        <v>14</v>
      </c>
      <c r="I125">
        <v>28</v>
      </c>
      <c r="J125" s="28">
        <f t="shared" si="6"/>
        <v>2</v>
      </c>
      <c r="K125" s="9">
        <v>0.5</v>
      </c>
      <c r="L125" s="9"/>
      <c r="M125" s="9"/>
      <c r="N125" s="9"/>
      <c r="O125" s="9"/>
      <c r="P125" s="22"/>
    </row>
    <row r="126" spans="1:17">
      <c r="A126" s="5" t="s">
        <v>185</v>
      </c>
      <c r="B126" s="5">
        <v>2</v>
      </c>
      <c r="C126" s="281">
        <v>43305</v>
      </c>
      <c r="D126" s="282">
        <v>0.87053240740740734</v>
      </c>
      <c r="E126" s="50">
        <v>0</v>
      </c>
      <c r="F126" s="20" t="s">
        <v>1992</v>
      </c>
      <c r="G126" t="s">
        <v>1993</v>
      </c>
      <c r="H126" s="5">
        <v>3</v>
      </c>
      <c r="I126">
        <v>2</v>
      </c>
      <c r="J126" s="28">
        <f t="shared" si="6"/>
        <v>0.66666666666666663</v>
      </c>
      <c r="K126" s="9">
        <v>0.5</v>
      </c>
      <c r="L126" s="9"/>
      <c r="M126" s="9"/>
      <c r="N126" s="9"/>
      <c r="O126" s="9"/>
      <c r="P126" s="22"/>
    </row>
    <row r="127" spans="1:17">
      <c r="A127" s="213" t="s">
        <v>186</v>
      </c>
      <c r="B127" s="213">
        <v>2</v>
      </c>
      <c r="C127" s="278">
        <v>43305</v>
      </c>
      <c r="D127" s="279">
        <v>0.87254629629629632</v>
      </c>
      <c r="E127" s="50">
        <v>1</v>
      </c>
      <c r="F127" s="20" t="s">
        <v>1992</v>
      </c>
      <c r="G127" t="s">
        <v>1993</v>
      </c>
      <c r="H127">
        <v>6</v>
      </c>
      <c r="I127">
        <v>21</v>
      </c>
      <c r="J127" s="28">
        <f t="shared" si="6"/>
        <v>3.5</v>
      </c>
      <c r="K127" s="9">
        <v>0.23809523809523808</v>
      </c>
      <c r="L127" s="75" t="s">
        <v>564</v>
      </c>
      <c r="M127" s="299" t="s">
        <v>1228</v>
      </c>
      <c r="N127" s="9"/>
      <c r="O127" s="9"/>
      <c r="P127" s="22"/>
    </row>
    <row r="128" spans="1:17">
      <c r="A128" t="s">
        <v>187</v>
      </c>
      <c r="B128">
        <v>2</v>
      </c>
      <c r="C128" s="19">
        <v>43305</v>
      </c>
      <c r="D128" s="15">
        <v>0.87493055555555566</v>
      </c>
      <c r="E128">
        <v>2</v>
      </c>
      <c r="F128" s="20" t="s">
        <v>1992</v>
      </c>
      <c r="G128" t="s">
        <v>1993</v>
      </c>
      <c r="H128">
        <v>11</v>
      </c>
      <c r="I128">
        <v>19</v>
      </c>
      <c r="J128" s="28">
        <f t="shared" si="6"/>
        <v>1.7272727272727273</v>
      </c>
      <c r="K128" s="9">
        <v>0.47368421052631576</v>
      </c>
      <c r="L128" s="9"/>
      <c r="M128" s="9"/>
      <c r="N128" s="9"/>
      <c r="O128" s="9"/>
      <c r="P128" s="22"/>
    </row>
    <row r="129" spans="1:18">
      <c r="A129" t="s">
        <v>188</v>
      </c>
      <c r="B129">
        <v>2</v>
      </c>
      <c r="C129" s="19">
        <v>43305</v>
      </c>
      <c r="D129" s="15">
        <v>0.87548611111111108</v>
      </c>
      <c r="E129">
        <v>4</v>
      </c>
      <c r="F129" s="20" t="s">
        <v>1992</v>
      </c>
      <c r="G129" t="s">
        <v>1993</v>
      </c>
      <c r="H129">
        <v>3</v>
      </c>
      <c r="I129">
        <v>6</v>
      </c>
      <c r="J129" s="28">
        <f t="shared" si="6"/>
        <v>2</v>
      </c>
      <c r="K129" s="9">
        <v>0.83333333333333337</v>
      </c>
      <c r="L129" s="9"/>
      <c r="M129" s="9"/>
      <c r="N129" s="9"/>
      <c r="O129" s="9"/>
      <c r="P129" s="22"/>
    </row>
    <row r="130" spans="1:18">
      <c r="A130" s="213" t="s">
        <v>189</v>
      </c>
      <c r="B130" s="213">
        <v>2</v>
      </c>
      <c r="C130" s="278">
        <v>43305</v>
      </c>
      <c r="D130" s="279">
        <v>0.87707175925925929</v>
      </c>
      <c r="E130" s="50">
        <v>4</v>
      </c>
      <c r="F130" s="20" t="s">
        <v>1992</v>
      </c>
      <c r="G130" t="s">
        <v>1993</v>
      </c>
      <c r="H130">
        <v>8</v>
      </c>
      <c r="I130">
        <v>12</v>
      </c>
      <c r="J130" s="28">
        <f t="shared" si="6"/>
        <v>1.5</v>
      </c>
      <c r="K130" s="9">
        <v>0.16666666666666666</v>
      </c>
      <c r="L130" s="75" t="s">
        <v>486</v>
      </c>
      <c r="M130" s="302" t="s">
        <v>1232</v>
      </c>
      <c r="N130" s="9"/>
      <c r="O130" s="9"/>
      <c r="P130" s="22"/>
    </row>
    <row r="131" spans="1:18">
      <c r="A131" s="213" t="s">
        <v>190</v>
      </c>
      <c r="B131" s="213">
        <v>2</v>
      </c>
      <c r="C131" s="278">
        <v>43305</v>
      </c>
      <c r="D131" s="279">
        <v>0.87717592592592597</v>
      </c>
      <c r="E131" s="50">
        <v>4</v>
      </c>
      <c r="F131" s="20" t="s">
        <v>1992</v>
      </c>
      <c r="G131" t="s">
        <v>1993</v>
      </c>
      <c r="H131">
        <v>14</v>
      </c>
      <c r="I131">
        <v>52</v>
      </c>
      <c r="J131" s="28">
        <f t="shared" si="6"/>
        <v>3.7142857142857144</v>
      </c>
      <c r="K131" s="9">
        <v>0.25</v>
      </c>
      <c r="L131" s="75" t="s">
        <v>486</v>
      </c>
      <c r="M131" s="302" t="s">
        <v>1232</v>
      </c>
      <c r="N131" s="9"/>
      <c r="O131" s="9"/>
      <c r="P131" s="22"/>
    </row>
    <row r="132" spans="1:18">
      <c r="A132" t="s">
        <v>191</v>
      </c>
      <c r="B132">
        <v>2</v>
      </c>
      <c r="C132" s="19">
        <v>43305</v>
      </c>
      <c r="D132" s="15">
        <v>0.87797453703703709</v>
      </c>
      <c r="E132">
        <v>9</v>
      </c>
      <c r="F132" s="20" t="s">
        <v>1992</v>
      </c>
      <c r="G132" t="s">
        <v>1993</v>
      </c>
      <c r="H132">
        <v>5</v>
      </c>
      <c r="I132" s="275" t="s">
        <v>1968</v>
      </c>
      <c r="J132" s="275" t="s">
        <v>1968</v>
      </c>
      <c r="K132" s="275" t="s">
        <v>1968</v>
      </c>
      <c r="L132" s="9"/>
      <c r="M132" s="9"/>
      <c r="N132" s="9"/>
      <c r="O132" s="9"/>
      <c r="P132" s="22"/>
    </row>
    <row r="133" spans="1:18">
      <c r="A133" t="s">
        <v>261</v>
      </c>
      <c r="B133">
        <v>2</v>
      </c>
      <c r="C133" s="19">
        <v>43305</v>
      </c>
      <c r="D133" s="15">
        <v>0.88569444444444445</v>
      </c>
      <c r="E133">
        <v>2</v>
      </c>
      <c r="F133" s="20" t="s">
        <v>1992</v>
      </c>
      <c r="G133" t="s">
        <v>1993</v>
      </c>
      <c r="H133">
        <v>5</v>
      </c>
      <c r="I133">
        <v>3</v>
      </c>
      <c r="J133" s="28">
        <f t="shared" ref="J133:J143" si="7">I133/H133</f>
        <v>0.6</v>
      </c>
      <c r="K133" s="9">
        <v>0.66666666666666663</v>
      </c>
      <c r="L133" s="9"/>
      <c r="M133" s="9"/>
      <c r="N133" s="9"/>
      <c r="O133" s="9"/>
      <c r="P133" s="22"/>
    </row>
    <row r="134" spans="1:18">
      <c r="A134" t="s">
        <v>192</v>
      </c>
      <c r="B134">
        <v>2</v>
      </c>
      <c r="C134" s="19">
        <v>43305</v>
      </c>
      <c r="D134" s="15">
        <v>0.88650462962962961</v>
      </c>
      <c r="E134">
        <v>2</v>
      </c>
      <c r="F134" s="20" t="s">
        <v>1992</v>
      </c>
      <c r="G134" t="s">
        <v>1993</v>
      </c>
      <c r="H134">
        <v>4</v>
      </c>
      <c r="I134">
        <v>4</v>
      </c>
      <c r="J134" s="28">
        <f t="shared" si="7"/>
        <v>1</v>
      </c>
      <c r="K134" s="9">
        <v>0.75</v>
      </c>
      <c r="L134" s="9"/>
      <c r="M134" s="9"/>
      <c r="N134" s="9"/>
      <c r="O134" s="9"/>
      <c r="P134" s="22"/>
    </row>
    <row r="135" spans="1:18">
      <c r="A135" t="s">
        <v>193</v>
      </c>
      <c r="B135">
        <v>2</v>
      </c>
      <c r="C135" s="19">
        <v>43305</v>
      </c>
      <c r="D135" s="15">
        <v>0.88656250000000003</v>
      </c>
      <c r="E135">
        <v>2</v>
      </c>
      <c r="F135" s="20" t="s">
        <v>1992</v>
      </c>
      <c r="G135" t="s">
        <v>1993</v>
      </c>
      <c r="H135">
        <v>4</v>
      </c>
      <c r="I135">
        <v>4</v>
      </c>
      <c r="J135" s="28">
        <f t="shared" si="7"/>
        <v>1</v>
      </c>
      <c r="K135" s="9">
        <v>0.75</v>
      </c>
      <c r="L135" s="9"/>
      <c r="M135" s="9"/>
      <c r="N135" s="9"/>
      <c r="O135" s="9"/>
      <c r="P135" s="22"/>
    </row>
    <row r="136" spans="1:18">
      <c r="A136" t="s">
        <v>194</v>
      </c>
      <c r="B136">
        <v>2</v>
      </c>
      <c r="C136" s="19">
        <v>43305</v>
      </c>
      <c r="D136" s="15">
        <v>0.8882175925925927</v>
      </c>
      <c r="E136">
        <v>2</v>
      </c>
      <c r="F136" s="20" t="s">
        <v>1994</v>
      </c>
      <c r="G136" t="s">
        <v>1995</v>
      </c>
      <c r="H136">
        <v>5</v>
      </c>
      <c r="I136">
        <v>4</v>
      </c>
      <c r="J136" s="28">
        <f t="shared" si="7"/>
        <v>0.8</v>
      </c>
      <c r="K136" s="9">
        <v>0.5</v>
      </c>
      <c r="L136" s="9"/>
      <c r="M136" s="9"/>
      <c r="N136" s="9"/>
      <c r="O136" s="9"/>
      <c r="P136" s="22"/>
    </row>
    <row r="137" spans="1:18">
      <c r="A137" t="s">
        <v>262</v>
      </c>
      <c r="B137">
        <v>2</v>
      </c>
      <c r="C137" s="19">
        <v>43305</v>
      </c>
      <c r="D137" s="21">
        <v>0.89124999999999999</v>
      </c>
      <c r="E137">
        <v>3</v>
      </c>
      <c r="F137" s="20" t="s">
        <v>1994</v>
      </c>
      <c r="G137" t="s">
        <v>1995</v>
      </c>
      <c r="H137">
        <v>13</v>
      </c>
      <c r="I137">
        <v>55</v>
      </c>
      <c r="J137" s="28">
        <f t="shared" si="7"/>
        <v>4.2307692307692308</v>
      </c>
      <c r="K137" s="9">
        <v>0.4</v>
      </c>
      <c r="L137" s="9"/>
      <c r="M137" s="9"/>
      <c r="N137" s="9"/>
      <c r="O137" s="9"/>
      <c r="P137" s="22"/>
    </row>
    <row r="138" spans="1:18">
      <c r="A138" t="s">
        <v>195</v>
      </c>
      <c r="B138">
        <v>2</v>
      </c>
      <c r="C138" s="19">
        <v>43305</v>
      </c>
      <c r="D138" s="15">
        <v>0.89584490740740741</v>
      </c>
      <c r="E138">
        <v>2</v>
      </c>
      <c r="F138" s="20" t="s">
        <v>1994</v>
      </c>
      <c r="G138" t="s">
        <v>1995</v>
      </c>
      <c r="H138">
        <v>8</v>
      </c>
      <c r="I138">
        <v>5</v>
      </c>
      <c r="J138" s="28">
        <f t="shared" si="7"/>
        <v>0.625</v>
      </c>
      <c r="K138" s="9">
        <v>0.4</v>
      </c>
      <c r="L138" s="9"/>
      <c r="M138" s="9"/>
      <c r="N138" s="9"/>
      <c r="O138" s="9"/>
      <c r="P138" s="22"/>
    </row>
    <row r="139" spans="1:18">
      <c r="A139" t="s">
        <v>263</v>
      </c>
      <c r="B139">
        <v>2</v>
      </c>
      <c r="C139" s="19">
        <v>43305</v>
      </c>
      <c r="D139" s="15">
        <v>0.9130787037037037</v>
      </c>
      <c r="E139">
        <v>2</v>
      </c>
      <c r="F139" s="20" t="s">
        <v>1994</v>
      </c>
      <c r="G139" t="s">
        <v>1995</v>
      </c>
      <c r="H139">
        <v>6</v>
      </c>
      <c r="I139">
        <v>18</v>
      </c>
      <c r="J139" s="28">
        <f t="shared" si="7"/>
        <v>3</v>
      </c>
      <c r="K139" s="9">
        <v>0.33333333333333331</v>
      </c>
      <c r="L139" s="9"/>
      <c r="M139" s="9"/>
      <c r="N139" s="9"/>
      <c r="O139" s="9"/>
      <c r="P139" s="22"/>
    </row>
    <row r="140" spans="1:18">
      <c r="A140" s="5" t="s">
        <v>1243</v>
      </c>
      <c r="B140" s="5">
        <v>2</v>
      </c>
      <c r="C140" s="281">
        <v>43305</v>
      </c>
      <c r="D140" s="282">
        <v>0.91484953703703698</v>
      </c>
      <c r="E140" s="50">
        <v>7</v>
      </c>
      <c r="F140" s="20" t="s">
        <v>1994</v>
      </c>
      <c r="G140" t="s">
        <v>1995</v>
      </c>
      <c r="H140">
        <v>7</v>
      </c>
      <c r="I140">
        <v>20</v>
      </c>
      <c r="J140" s="28">
        <f t="shared" si="7"/>
        <v>2.8571428571428572</v>
      </c>
      <c r="K140" s="9">
        <v>0.3</v>
      </c>
      <c r="L140" s="9"/>
      <c r="M140" s="9"/>
      <c r="N140" s="9"/>
      <c r="O140" s="9"/>
      <c r="P140" s="22"/>
    </row>
    <row r="141" spans="1:18">
      <c r="A141" t="s">
        <v>197</v>
      </c>
      <c r="B141">
        <v>2</v>
      </c>
      <c r="C141" s="19">
        <v>43305</v>
      </c>
      <c r="D141" s="15">
        <v>0.91850694444444436</v>
      </c>
      <c r="E141" s="50">
        <v>5</v>
      </c>
      <c r="F141" s="20" t="s">
        <v>1994</v>
      </c>
      <c r="G141" t="s">
        <v>1995</v>
      </c>
      <c r="H141">
        <v>5</v>
      </c>
      <c r="I141">
        <v>11</v>
      </c>
      <c r="J141" s="28">
        <f t="shared" si="7"/>
        <v>2.2000000000000002</v>
      </c>
      <c r="K141" s="9">
        <v>0.27272727272727271</v>
      </c>
      <c r="L141" s="9"/>
      <c r="M141" s="9"/>
      <c r="N141" s="9"/>
      <c r="O141" s="9"/>
      <c r="P141" s="22"/>
    </row>
    <row r="142" spans="1:18">
      <c r="A142" t="s">
        <v>198</v>
      </c>
      <c r="B142">
        <v>2</v>
      </c>
      <c r="C142" s="19">
        <v>43305</v>
      </c>
      <c r="D142" s="15">
        <v>0.91979166666666667</v>
      </c>
      <c r="E142" s="50">
        <v>5</v>
      </c>
      <c r="F142" s="20" t="s">
        <v>1994</v>
      </c>
      <c r="G142" t="s">
        <v>1995</v>
      </c>
      <c r="H142">
        <v>9</v>
      </c>
      <c r="I142">
        <v>40</v>
      </c>
      <c r="J142" s="28">
        <f t="shared" si="7"/>
        <v>4.4444444444444446</v>
      </c>
      <c r="K142" s="9">
        <v>0.17499999999999999</v>
      </c>
      <c r="L142" s="9"/>
      <c r="M142" s="9"/>
      <c r="N142" s="9"/>
      <c r="O142" s="9"/>
      <c r="P142" s="22"/>
    </row>
    <row r="143" spans="1:18" ht="17" thickBot="1">
      <c r="A143" s="487" t="s">
        <v>199</v>
      </c>
      <c r="B143" s="165">
        <v>2</v>
      </c>
      <c r="C143" s="169">
        <v>43305</v>
      </c>
      <c r="D143" s="166">
        <v>0.92071759259259256</v>
      </c>
      <c r="E143" s="540">
        <v>10</v>
      </c>
      <c r="F143" s="20" t="s">
        <v>1994</v>
      </c>
      <c r="G143" t="s">
        <v>1995</v>
      </c>
      <c r="H143" s="497">
        <v>6</v>
      </c>
      <c r="I143" s="497">
        <v>2</v>
      </c>
      <c r="J143" s="504">
        <f t="shared" si="7"/>
        <v>0.33333333333333331</v>
      </c>
      <c r="K143" s="505">
        <v>0.5</v>
      </c>
      <c r="L143" s="172" t="s">
        <v>486</v>
      </c>
      <c r="M143" s="495" t="s">
        <v>1232</v>
      </c>
      <c r="N143" s="9"/>
      <c r="O143" s="9"/>
      <c r="P143" s="22"/>
    </row>
    <row r="144" spans="1:18" ht="17" thickTop="1">
      <c r="A144" s="480"/>
      <c r="B144" s="191"/>
      <c r="C144" s="481"/>
      <c r="D144" s="173"/>
      <c r="E144" s="191"/>
      <c r="F144" s="482"/>
      <c r="G144" s="191"/>
      <c r="H144" s="483"/>
      <c r="K144" s="22"/>
      <c r="L144" s="9"/>
      <c r="M144" s="9"/>
      <c r="N144" s="9"/>
      <c r="O144" s="9"/>
      <c r="P144" s="22"/>
      <c r="Q144" s="147"/>
      <c r="R144" s="488"/>
    </row>
    <row r="145" spans="1:18" ht="17" thickBot="1">
      <c r="A145" s="484" t="s">
        <v>1974</v>
      </c>
      <c r="B145" s="165"/>
      <c r="C145" s="169"/>
      <c r="D145" s="166"/>
      <c r="E145" s="165"/>
      <c r="F145" s="478"/>
      <c r="G145" s="165"/>
      <c r="H145" s="485"/>
      <c r="I145" s="494"/>
      <c r="J145" s="165"/>
      <c r="K145" s="167"/>
      <c r="L145" s="171"/>
      <c r="M145" s="9"/>
      <c r="N145" s="9"/>
      <c r="O145" s="9"/>
      <c r="P145" s="22"/>
      <c r="Q145" s="147"/>
      <c r="R145" s="488"/>
    </row>
    <row r="146" spans="1:18" ht="17" thickTop="1">
      <c r="A146" s="213" t="s">
        <v>200</v>
      </c>
      <c r="B146" s="213">
        <v>1</v>
      </c>
      <c r="C146" s="278">
        <v>43312</v>
      </c>
      <c r="D146" s="279">
        <v>0.8496527777777777</v>
      </c>
      <c r="E146" s="50">
        <v>10</v>
      </c>
      <c r="F146" s="20" t="s">
        <v>2008</v>
      </c>
      <c r="G146" t="s">
        <v>2009</v>
      </c>
      <c r="H146" s="496">
        <v>14</v>
      </c>
      <c r="I146" s="496">
        <v>74</v>
      </c>
      <c r="J146" s="499">
        <f t="shared" ref="J146:J154" si="8">I146/H146</f>
        <v>5.2857142857142856</v>
      </c>
      <c r="K146" s="500">
        <v>1</v>
      </c>
      <c r="L146" s="9"/>
      <c r="M146" s="9"/>
      <c r="N146" s="9"/>
      <c r="O146" s="9"/>
      <c r="P146" s="22"/>
    </row>
    <row r="147" spans="1:18">
      <c r="A147" s="213" t="s">
        <v>201</v>
      </c>
      <c r="B147" s="213">
        <v>1</v>
      </c>
      <c r="C147" s="278">
        <v>43312</v>
      </c>
      <c r="D147" s="279">
        <v>0.84984953703703703</v>
      </c>
      <c r="E147" s="50">
        <v>10</v>
      </c>
      <c r="F147" s="20" t="s">
        <v>2008</v>
      </c>
      <c r="G147" t="s">
        <v>2009</v>
      </c>
      <c r="H147" s="496">
        <v>14</v>
      </c>
      <c r="I147" s="496">
        <v>40</v>
      </c>
      <c r="J147" s="499">
        <f t="shared" si="8"/>
        <v>2.8571428571428572</v>
      </c>
      <c r="K147" s="500">
        <v>1</v>
      </c>
      <c r="L147" s="9"/>
      <c r="M147" s="9"/>
      <c r="N147" s="9"/>
      <c r="O147" s="9"/>
      <c r="P147" s="22"/>
    </row>
    <row r="148" spans="1:18">
      <c r="A148" s="213" t="s">
        <v>202</v>
      </c>
      <c r="B148" s="213">
        <v>1</v>
      </c>
      <c r="C148" s="278">
        <v>43312</v>
      </c>
      <c r="D148" s="279">
        <v>0.8533680555555555</v>
      </c>
      <c r="E148" s="50">
        <v>6</v>
      </c>
      <c r="F148" s="20" t="s">
        <v>2008</v>
      </c>
      <c r="G148" t="s">
        <v>2009</v>
      </c>
      <c r="H148">
        <v>5</v>
      </c>
      <c r="I148">
        <v>4</v>
      </c>
      <c r="J148" s="28">
        <f t="shared" si="8"/>
        <v>0.8</v>
      </c>
      <c r="K148" s="9">
        <v>0.5</v>
      </c>
      <c r="L148" s="9"/>
      <c r="M148" s="9"/>
      <c r="N148" s="9"/>
      <c r="O148" s="9"/>
      <c r="P148" s="22"/>
    </row>
    <row r="149" spans="1:18">
      <c r="A149" t="s">
        <v>203</v>
      </c>
      <c r="B149">
        <v>1</v>
      </c>
      <c r="C149" s="19">
        <v>43312</v>
      </c>
      <c r="D149" s="15">
        <v>0.88366898148148154</v>
      </c>
      <c r="E149">
        <v>3</v>
      </c>
      <c r="F149" s="20" t="s">
        <v>2008</v>
      </c>
      <c r="G149" t="s">
        <v>2009</v>
      </c>
      <c r="H149">
        <v>10</v>
      </c>
      <c r="I149">
        <v>21</v>
      </c>
      <c r="J149" s="28">
        <f t="shared" si="8"/>
        <v>2.1</v>
      </c>
      <c r="K149" s="9">
        <v>0.5714285714285714</v>
      </c>
      <c r="L149" s="9"/>
      <c r="M149" s="9"/>
      <c r="N149" s="9"/>
      <c r="O149" s="9"/>
      <c r="P149" s="22"/>
    </row>
    <row r="150" spans="1:18">
      <c r="A150" t="s">
        <v>204</v>
      </c>
      <c r="B150">
        <v>1</v>
      </c>
      <c r="C150" s="19">
        <v>43312</v>
      </c>
      <c r="D150" s="15">
        <v>0.88922453703703708</v>
      </c>
      <c r="E150">
        <v>5</v>
      </c>
      <c r="F150" s="20" t="s">
        <v>2008</v>
      </c>
      <c r="G150" t="s">
        <v>2009</v>
      </c>
      <c r="H150">
        <v>4</v>
      </c>
      <c r="I150">
        <v>7</v>
      </c>
      <c r="J150" s="28">
        <f t="shared" si="8"/>
        <v>1.75</v>
      </c>
      <c r="K150" s="9">
        <v>0.2857142857142857</v>
      </c>
      <c r="L150" s="9"/>
      <c r="M150" s="9"/>
      <c r="N150" s="9"/>
      <c r="O150" s="9"/>
      <c r="P150" s="22"/>
    </row>
    <row r="151" spans="1:18">
      <c r="A151" t="s">
        <v>205</v>
      </c>
      <c r="B151">
        <v>1</v>
      </c>
      <c r="C151" s="19">
        <v>43312</v>
      </c>
      <c r="D151" s="15">
        <v>0.91537037037037028</v>
      </c>
      <c r="E151">
        <v>2</v>
      </c>
      <c r="F151" s="20" t="s">
        <v>2008</v>
      </c>
      <c r="G151" t="s">
        <v>2009</v>
      </c>
      <c r="H151">
        <v>9</v>
      </c>
      <c r="I151">
        <v>25</v>
      </c>
      <c r="J151" s="28">
        <f t="shared" si="8"/>
        <v>2.7777777777777777</v>
      </c>
      <c r="K151" s="9">
        <v>0.72</v>
      </c>
      <c r="L151" s="9"/>
      <c r="M151" s="9"/>
      <c r="N151" s="9"/>
      <c r="O151" s="9"/>
    </row>
    <row r="152" spans="1:18">
      <c r="A152" t="s">
        <v>206</v>
      </c>
      <c r="B152">
        <v>1</v>
      </c>
      <c r="C152" s="19">
        <v>43312</v>
      </c>
      <c r="D152" s="15">
        <v>0.91699074074074083</v>
      </c>
      <c r="E152">
        <v>2</v>
      </c>
      <c r="F152" s="20" t="s">
        <v>2008</v>
      </c>
      <c r="G152" t="s">
        <v>2009</v>
      </c>
      <c r="H152">
        <v>4</v>
      </c>
      <c r="I152">
        <v>7</v>
      </c>
      <c r="J152" s="28">
        <f t="shared" si="8"/>
        <v>1.75</v>
      </c>
      <c r="K152" s="9">
        <v>0.7142857142857143</v>
      </c>
      <c r="L152" s="9"/>
      <c r="M152" s="9"/>
      <c r="N152" s="9"/>
      <c r="O152" s="9"/>
    </row>
    <row r="153" spans="1:18">
      <c r="A153" t="s">
        <v>207</v>
      </c>
      <c r="B153">
        <v>1</v>
      </c>
      <c r="C153" s="19">
        <v>43312</v>
      </c>
      <c r="D153" s="15">
        <v>0.92136574074074085</v>
      </c>
      <c r="E153">
        <v>2</v>
      </c>
      <c r="F153" s="20" t="s">
        <v>2008</v>
      </c>
      <c r="G153" t="s">
        <v>2009</v>
      </c>
      <c r="H153">
        <v>6</v>
      </c>
      <c r="I153">
        <v>5</v>
      </c>
      <c r="J153" s="28">
        <f t="shared" si="8"/>
        <v>0.83333333333333337</v>
      </c>
      <c r="K153" s="9">
        <v>0.6</v>
      </c>
      <c r="L153" s="9"/>
      <c r="M153" s="9"/>
      <c r="N153" s="9"/>
      <c r="O153" s="9"/>
    </row>
    <row r="154" spans="1:18" ht="17" thickBot="1">
      <c r="A154" s="165" t="s">
        <v>208</v>
      </c>
      <c r="B154" s="165">
        <v>1</v>
      </c>
      <c r="C154" s="169">
        <v>43312</v>
      </c>
      <c r="D154" s="166">
        <v>0.92290509259259268</v>
      </c>
      <c r="E154" s="165">
        <v>2</v>
      </c>
      <c r="F154" s="478" t="s">
        <v>2008</v>
      </c>
      <c r="G154" s="165" t="s">
        <v>2009</v>
      </c>
      <c r="H154" s="165">
        <v>8</v>
      </c>
      <c r="I154" s="165">
        <v>21</v>
      </c>
      <c r="J154" s="339">
        <f t="shared" si="8"/>
        <v>2.625</v>
      </c>
      <c r="K154" s="171">
        <v>0.66666666666666663</v>
      </c>
      <c r="L154" s="171"/>
      <c r="M154" s="9"/>
      <c r="N154" s="9"/>
      <c r="O154" s="9"/>
    </row>
    <row r="155" spans="1:18" ht="17" thickTop="1">
      <c r="K155" s="22"/>
    </row>
    <row r="156" spans="1:18">
      <c r="K156" s="22"/>
      <c r="P156" s="22"/>
    </row>
    <row r="157" spans="1:18">
      <c r="K157" s="22"/>
      <c r="P157" s="22"/>
    </row>
    <row r="158" spans="1:18">
      <c r="K158" s="22"/>
      <c r="P158" s="22"/>
    </row>
    <row r="159" spans="1:18">
      <c r="K159" s="22"/>
      <c r="P159" s="22"/>
    </row>
    <row r="160" spans="1:18">
      <c r="K160" s="22"/>
      <c r="P160" s="22"/>
    </row>
    <row r="161" spans="1:16">
      <c r="K161" s="22"/>
      <c r="P161" s="22"/>
    </row>
    <row r="162" spans="1:16">
      <c r="K162" s="22"/>
      <c r="P162" s="22"/>
    </row>
    <row r="163" spans="1:16">
      <c r="A163" s="7" t="s">
        <v>30</v>
      </c>
      <c r="K163" s="22"/>
      <c r="P163" s="22"/>
    </row>
    <row r="164" spans="1:16" ht="17" thickBot="1">
      <c r="A164" s="170" t="s">
        <v>1979</v>
      </c>
      <c r="B164" s="165"/>
      <c r="C164" s="165"/>
      <c r="D164" s="165"/>
      <c r="E164" s="165"/>
      <c r="F164" s="165"/>
      <c r="G164" s="165"/>
      <c r="H164" s="165"/>
      <c r="I164" s="165"/>
      <c r="J164" s="165"/>
      <c r="K164" s="167"/>
      <c r="L164" s="165"/>
      <c r="P164" s="22"/>
    </row>
    <row r="165" spans="1:16" ht="17" thickTop="1">
      <c r="A165" s="7" t="s">
        <v>72</v>
      </c>
      <c r="B165" s="7" t="s">
        <v>73</v>
      </c>
      <c r="C165" s="7" t="s">
        <v>74</v>
      </c>
      <c r="D165" s="7" t="s">
        <v>75</v>
      </c>
      <c r="E165" s="7" t="s">
        <v>95</v>
      </c>
      <c r="F165" s="61" t="s">
        <v>920</v>
      </c>
      <c r="G165" s="61" t="s">
        <v>921</v>
      </c>
      <c r="H165" s="61" t="s">
        <v>720</v>
      </c>
      <c r="I165" s="61" t="s">
        <v>649</v>
      </c>
      <c r="J165" s="61" t="s">
        <v>1922</v>
      </c>
      <c r="K165" s="491" t="s">
        <v>650</v>
      </c>
      <c r="M165" s="7"/>
      <c r="N165" s="7"/>
      <c r="O165" s="7"/>
      <c r="P165" s="76" t="s">
        <v>437</v>
      </c>
    </row>
    <row r="166" spans="1:16">
      <c r="A166" s="213" t="s">
        <v>209</v>
      </c>
      <c r="B166" s="213">
        <v>5</v>
      </c>
      <c r="C166" s="278">
        <v>43332</v>
      </c>
      <c r="D166" s="279">
        <v>0.85356481481481483</v>
      </c>
      <c r="E166" s="50">
        <v>10</v>
      </c>
      <c r="F166" s="20" t="s">
        <v>2015</v>
      </c>
      <c r="G166" t="s">
        <v>2016</v>
      </c>
      <c r="H166" s="496">
        <v>3</v>
      </c>
      <c r="I166" s="496">
        <v>3</v>
      </c>
      <c r="J166" s="499">
        <f t="shared" ref="J166:J176" si="9">I166/H166</f>
        <v>1</v>
      </c>
      <c r="K166" s="500">
        <v>0.33333333333333331</v>
      </c>
      <c r="L166" s="9"/>
      <c r="M166" s="9"/>
      <c r="N166" s="9"/>
      <c r="O166" s="9"/>
      <c r="P166" s="22"/>
    </row>
    <row r="167" spans="1:16">
      <c r="A167" s="213" t="s">
        <v>210</v>
      </c>
      <c r="B167" s="213">
        <v>5</v>
      </c>
      <c r="C167" s="278">
        <v>43332</v>
      </c>
      <c r="D167" s="279">
        <v>0.85361111111111121</v>
      </c>
      <c r="E167" s="543">
        <v>2</v>
      </c>
      <c r="F167" s="20" t="s">
        <v>2015</v>
      </c>
      <c r="G167" t="s">
        <v>2016</v>
      </c>
      <c r="H167">
        <v>6</v>
      </c>
      <c r="I167">
        <v>2</v>
      </c>
      <c r="J167" s="28">
        <f t="shared" si="9"/>
        <v>0.33333333333333331</v>
      </c>
      <c r="K167" s="9">
        <v>0.5</v>
      </c>
      <c r="L167" s="9"/>
      <c r="M167" s="9"/>
      <c r="N167" s="9"/>
      <c r="O167" s="9"/>
      <c r="P167" s="22"/>
    </row>
    <row r="168" spans="1:16">
      <c r="A168" t="s">
        <v>211</v>
      </c>
      <c r="B168">
        <v>5</v>
      </c>
      <c r="C168" s="19">
        <v>43332</v>
      </c>
      <c r="D168" s="15">
        <v>0.85368055555555555</v>
      </c>
      <c r="E168">
        <v>2</v>
      </c>
      <c r="F168" s="20" t="s">
        <v>2015</v>
      </c>
      <c r="G168" t="s">
        <v>2016</v>
      </c>
      <c r="H168">
        <v>14</v>
      </c>
      <c r="I168">
        <v>46</v>
      </c>
      <c r="J168" s="28">
        <f t="shared" si="9"/>
        <v>3.2857142857142856</v>
      </c>
      <c r="K168" s="9">
        <v>0.47826086956521741</v>
      </c>
      <c r="L168" s="9"/>
      <c r="M168" s="9"/>
      <c r="N168" s="9"/>
      <c r="O168" s="9"/>
      <c r="P168" s="22"/>
    </row>
    <row r="169" spans="1:16">
      <c r="A169" t="s">
        <v>2012</v>
      </c>
      <c r="B169">
        <v>5</v>
      </c>
      <c r="C169" s="19">
        <v>43332</v>
      </c>
      <c r="D169" s="15">
        <v>0.85469907407407408</v>
      </c>
      <c r="E169">
        <v>6</v>
      </c>
      <c r="F169" s="20" t="s">
        <v>2015</v>
      </c>
      <c r="G169" t="s">
        <v>2016</v>
      </c>
      <c r="H169">
        <v>6</v>
      </c>
      <c r="I169">
        <v>4</v>
      </c>
      <c r="J169" s="28">
        <f t="shared" si="9"/>
        <v>0.66666666666666663</v>
      </c>
      <c r="K169" s="9">
        <v>0.25</v>
      </c>
      <c r="L169" s="9"/>
      <c r="M169" s="9"/>
      <c r="N169" s="9"/>
      <c r="O169" s="9"/>
      <c r="P169" s="22"/>
    </row>
    <row r="170" spans="1:16">
      <c r="A170" t="s">
        <v>213</v>
      </c>
      <c r="B170">
        <v>5</v>
      </c>
      <c r="C170" s="19">
        <v>43332</v>
      </c>
      <c r="D170" s="15">
        <v>0.85478009259259258</v>
      </c>
      <c r="E170">
        <v>2</v>
      </c>
      <c r="F170" s="20" t="s">
        <v>2015</v>
      </c>
      <c r="G170" t="s">
        <v>2016</v>
      </c>
      <c r="H170">
        <v>9</v>
      </c>
      <c r="I170">
        <v>15</v>
      </c>
      <c r="J170" s="28">
        <f t="shared" si="9"/>
        <v>1.6666666666666667</v>
      </c>
      <c r="K170" s="9">
        <v>0.66666666666666663</v>
      </c>
      <c r="L170" s="9"/>
      <c r="M170" s="9"/>
      <c r="N170" s="9"/>
      <c r="O170" s="9"/>
      <c r="P170" s="22"/>
    </row>
    <row r="171" spans="1:16">
      <c r="A171" t="s">
        <v>214</v>
      </c>
      <c r="B171">
        <v>5</v>
      </c>
      <c r="C171" s="19">
        <v>43332</v>
      </c>
      <c r="D171" s="15">
        <v>0.85538194444444438</v>
      </c>
      <c r="E171">
        <v>2</v>
      </c>
      <c r="F171" s="20" t="s">
        <v>2015</v>
      </c>
      <c r="G171" t="s">
        <v>2016</v>
      </c>
      <c r="H171">
        <v>6</v>
      </c>
      <c r="I171">
        <v>7</v>
      </c>
      <c r="J171" s="28">
        <f t="shared" si="9"/>
        <v>1.1666666666666667</v>
      </c>
      <c r="K171" s="9">
        <v>0.42857142857142855</v>
      </c>
      <c r="L171" s="9"/>
      <c r="M171" s="9"/>
      <c r="N171" s="9"/>
      <c r="O171" s="9"/>
      <c r="P171" s="22"/>
    </row>
    <row r="172" spans="1:16">
      <c r="A172" t="s">
        <v>215</v>
      </c>
      <c r="B172">
        <v>5</v>
      </c>
      <c r="C172" s="19">
        <v>43332</v>
      </c>
      <c r="D172" s="15">
        <v>0.85547453703703702</v>
      </c>
      <c r="E172">
        <v>2</v>
      </c>
      <c r="F172" s="20" t="s">
        <v>2015</v>
      </c>
      <c r="G172" t="s">
        <v>2016</v>
      </c>
      <c r="H172">
        <v>5</v>
      </c>
      <c r="I172">
        <v>4</v>
      </c>
      <c r="J172" s="28">
        <f t="shared" si="9"/>
        <v>0.8</v>
      </c>
      <c r="K172" s="9">
        <v>0.5</v>
      </c>
      <c r="L172" s="9"/>
      <c r="M172" s="9"/>
      <c r="N172" s="9"/>
      <c r="O172" s="9"/>
      <c r="P172" s="22"/>
    </row>
    <row r="173" spans="1:16">
      <c r="A173" t="s">
        <v>216</v>
      </c>
      <c r="B173">
        <v>5</v>
      </c>
      <c r="C173" s="19">
        <v>43332</v>
      </c>
      <c r="D173" s="15">
        <v>0.86179398148148145</v>
      </c>
      <c r="E173">
        <v>3</v>
      </c>
      <c r="F173" s="20" t="s">
        <v>2015</v>
      </c>
      <c r="G173" t="s">
        <v>2016</v>
      </c>
      <c r="H173">
        <v>13</v>
      </c>
      <c r="I173">
        <v>27</v>
      </c>
      <c r="J173" s="28">
        <f t="shared" si="9"/>
        <v>2.0769230769230771</v>
      </c>
      <c r="K173" s="9">
        <v>0.1111111111111111</v>
      </c>
      <c r="L173" s="9"/>
      <c r="M173" s="9"/>
      <c r="N173" s="9"/>
      <c r="O173" s="9"/>
      <c r="P173" s="22"/>
    </row>
    <row r="174" spans="1:16">
      <c r="A174" s="213" t="s">
        <v>217</v>
      </c>
      <c r="B174" s="213">
        <v>5</v>
      </c>
      <c r="C174" s="278">
        <v>43332</v>
      </c>
      <c r="D174" s="279">
        <v>0.89226851851851852</v>
      </c>
      <c r="E174" s="50">
        <v>5</v>
      </c>
      <c r="F174" s="20" t="s">
        <v>2015</v>
      </c>
      <c r="G174" t="s">
        <v>2016</v>
      </c>
      <c r="H174">
        <v>3</v>
      </c>
      <c r="I174">
        <v>8</v>
      </c>
      <c r="J174" s="28">
        <f t="shared" si="9"/>
        <v>2.6666666666666665</v>
      </c>
      <c r="K174" s="9">
        <v>0.625</v>
      </c>
      <c r="L174" s="9"/>
      <c r="M174" s="9"/>
      <c r="N174" s="9"/>
      <c r="O174" s="9"/>
      <c r="P174" s="22"/>
    </row>
    <row r="175" spans="1:16">
      <c r="A175" s="213" t="s">
        <v>218</v>
      </c>
      <c r="B175" s="213">
        <v>5</v>
      </c>
      <c r="C175" s="278">
        <v>43332</v>
      </c>
      <c r="D175" s="279">
        <v>0.89820601851851845</v>
      </c>
      <c r="E175" s="50">
        <v>2</v>
      </c>
      <c r="F175" s="20" t="s">
        <v>2015</v>
      </c>
      <c r="G175" t="s">
        <v>2016</v>
      </c>
      <c r="H175">
        <v>13</v>
      </c>
      <c r="I175">
        <v>37</v>
      </c>
      <c r="J175" s="28">
        <f t="shared" si="9"/>
        <v>2.8461538461538463</v>
      </c>
      <c r="K175" s="9">
        <v>0.51351351351351349</v>
      </c>
      <c r="L175" s="9"/>
      <c r="M175" s="9"/>
      <c r="N175" s="9"/>
      <c r="O175" s="9"/>
      <c r="P175" s="22"/>
    </row>
    <row r="176" spans="1:16" ht="17" thickBot="1">
      <c r="A176" s="230" t="s">
        <v>219</v>
      </c>
      <c r="B176" s="230">
        <v>5</v>
      </c>
      <c r="C176" s="476">
        <v>43332</v>
      </c>
      <c r="D176" s="477">
        <v>0.90695601851851848</v>
      </c>
      <c r="E176" s="540">
        <v>5</v>
      </c>
      <c r="F176" s="478" t="s">
        <v>2015</v>
      </c>
      <c r="G176" s="165" t="s">
        <v>2016</v>
      </c>
      <c r="H176" s="165">
        <v>5</v>
      </c>
      <c r="I176" s="165">
        <v>16</v>
      </c>
      <c r="J176" s="339">
        <f t="shared" si="9"/>
        <v>3.2</v>
      </c>
      <c r="K176" s="167"/>
      <c r="L176" s="171"/>
      <c r="M176" s="9"/>
      <c r="N176" s="9"/>
      <c r="O176" s="9"/>
      <c r="P176" s="22"/>
    </row>
    <row r="177" spans="1:23" ht="17" thickTop="1">
      <c r="C177" s="19"/>
      <c r="D177" s="15"/>
      <c r="F177" s="20"/>
      <c r="J177" s="191"/>
      <c r="K177" s="22"/>
      <c r="L177" s="9"/>
      <c r="M177" s="9"/>
      <c r="N177" s="9"/>
      <c r="O177" s="9"/>
      <c r="P177" s="22"/>
    </row>
    <row r="178" spans="1:23" ht="17" thickBot="1">
      <c r="A178" s="7" t="s">
        <v>1975</v>
      </c>
      <c r="C178" s="19"/>
      <c r="D178" s="15"/>
      <c r="F178" s="20"/>
      <c r="J178" s="165"/>
      <c r="K178" s="22"/>
      <c r="L178" s="9"/>
      <c r="M178" s="9"/>
      <c r="N178" s="9"/>
      <c r="O178" s="9"/>
      <c r="P178" s="22"/>
    </row>
    <row r="179" spans="1:23" ht="17" thickTop="1">
      <c r="A179" s="191" t="s">
        <v>2031</v>
      </c>
      <c r="B179" s="191">
        <v>6</v>
      </c>
      <c r="C179" s="509">
        <v>43333</v>
      </c>
      <c r="D179" s="173">
        <v>0.84307870370370364</v>
      </c>
      <c r="E179" s="544">
        <v>2</v>
      </c>
      <c r="F179" s="482" t="s">
        <v>1997</v>
      </c>
      <c r="G179" s="191" t="s">
        <v>1998</v>
      </c>
      <c r="H179" s="191">
        <v>3</v>
      </c>
      <c r="I179" s="510" t="s">
        <v>1968</v>
      </c>
      <c r="J179" s="275" t="s">
        <v>1968</v>
      </c>
      <c r="K179" s="510" t="s">
        <v>1968</v>
      </c>
      <c r="L179" s="507"/>
      <c r="M179" s="9"/>
      <c r="N179" s="9"/>
      <c r="O179" s="9"/>
      <c r="P179" s="22"/>
    </row>
    <row r="180" spans="1:23">
      <c r="A180" s="213" t="s">
        <v>2032</v>
      </c>
      <c r="B180" s="213">
        <v>6</v>
      </c>
      <c r="C180" s="278">
        <v>43333</v>
      </c>
      <c r="D180" s="279">
        <v>0.84416666666666673</v>
      </c>
      <c r="E180" s="50">
        <v>2</v>
      </c>
      <c r="F180" s="20" t="s">
        <v>1997</v>
      </c>
      <c r="G180" t="s">
        <v>1998</v>
      </c>
      <c r="H180">
        <v>3</v>
      </c>
      <c r="I180" s="275" t="s">
        <v>1968</v>
      </c>
      <c r="J180" s="275" t="s">
        <v>1968</v>
      </c>
      <c r="K180" s="275" t="s">
        <v>1968</v>
      </c>
      <c r="L180" s="9"/>
      <c r="T180">
        <v>6</v>
      </c>
      <c r="U180">
        <v>12</v>
      </c>
      <c r="V180" s="511">
        <f>U180/T180</f>
        <v>2</v>
      </c>
      <c r="W180" s="512">
        <v>0.83333333333333337</v>
      </c>
    </row>
    <row r="181" spans="1:23" ht="17" thickBot="1">
      <c r="A181" s="513" t="s">
        <v>253</v>
      </c>
      <c r="B181" s="213">
        <v>6</v>
      </c>
      <c r="C181" s="278">
        <v>43333</v>
      </c>
      <c r="D181" s="279">
        <v>0.88005787037037031</v>
      </c>
      <c r="E181" s="545">
        <v>3</v>
      </c>
      <c r="F181" s="20" t="s">
        <v>1997</v>
      </c>
      <c r="G181" t="s">
        <v>1998</v>
      </c>
      <c r="L181" s="9"/>
      <c r="M181" s="9"/>
      <c r="N181" s="9"/>
      <c r="O181" s="9"/>
      <c r="P181" s="22"/>
    </row>
    <row r="182" spans="1:23" ht="17" thickTop="1">
      <c r="A182" s="191"/>
      <c r="B182" s="191"/>
      <c r="C182" s="481"/>
      <c r="D182" s="173"/>
      <c r="E182" s="191"/>
      <c r="F182" s="482"/>
      <c r="G182" s="191"/>
      <c r="H182" s="191"/>
      <c r="I182" s="191"/>
      <c r="J182" s="191"/>
      <c r="K182" s="192"/>
      <c r="L182" s="9"/>
      <c r="M182" s="9"/>
      <c r="N182" s="9"/>
      <c r="O182" s="9"/>
      <c r="P182" s="22"/>
    </row>
    <row r="183" spans="1:23" ht="17" thickBot="1">
      <c r="A183" s="492" t="s">
        <v>1976</v>
      </c>
      <c r="B183" s="165"/>
      <c r="C183" s="169"/>
      <c r="D183" s="166"/>
      <c r="E183" s="165"/>
      <c r="F183" s="478"/>
      <c r="G183" s="165"/>
      <c r="H183" s="165"/>
      <c r="I183" s="165"/>
      <c r="J183" s="165"/>
      <c r="K183" s="167"/>
      <c r="L183" s="171"/>
      <c r="M183" s="9"/>
      <c r="N183" s="9"/>
      <c r="O183" s="9"/>
      <c r="P183" s="22"/>
    </row>
    <row r="184" spans="1:23" ht="17" thickTop="1">
      <c r="A184" t="s">
        <v>264</v>
      </c>
      <c r="B184">
        <v>3</v>
      </c>
      <c r="C184" s="19">
        <v>43335</v>
      </c>
      <c r="D184" s="15">
        <v>0.82138888888888895</v>
      </c>
      <c r="E184">
        <v>0</v>
      </c>
      <c r="F184" s="20" t="s">
        <v>2003</v>
      </c>
      <c r="G184" t="s">
        <v>1996</v>
      </c>
      <c r="H184" s="213">
        <v>11</v>
      </c>
      <c r="I184" s="213">
        <v>7</v>
      </c>
      <c r="J184" s="218">
        <f t="shared" ref="J184:J201" si="10">I184/H184</f>
        <v>0.63636363636363635</v>
      </c>
      <c r="K184" s="239">
        <v>0.42857142857142855</v>
      </c>
      <c r="L184" s="9"/>
      <c r="M184" s="9"/>
      <c r="N184" s="9"/>
      <c r="O184" s="9"/>
      <c r="P184" s="22"/>
    </row>
    <row r="185" spans="1:23">
      <c r="A185" s="213" t="s">
        <v>220</v>
      </c>
      <c r="B185" s="213">
        <v>3</v>
      </c>
      <c r="C185" s="278">
        <v>43335</v>
      </c>
      <c r="D185" s="279">
        <v>0.82877314814814806</v>
      </c>
      <c r="E185" s="50">
        <v>10</v>
      </c>
      <c r="F185" s="20" t="s">
        <v>2003</v>
      </c>
      <c r="G185" t="s">
        <v>1996</v>
      </c>
      <c r="H185" s="496">
        <v>6</v>
      </c>
      <c r="I185" s="496">
        <v>3</v>
      </c>
      <c r="J185" s="499">
        <f t="shared" si="10"/>
        <v>0.5</v>
      </c>
      <c r="K185" s="500">
        <v>1</v>
      </c>
      <c r="L185" s="9"/>
      <c r="M185" s="9"/>
      <c r="N185" s="9"/>
      <c r="O185" s="9"/>
      <c r="P185" s="22"/>
    </row>
    <row r="186" spans="1:23">
      <c r="A186" s="213" t="s">
        <v>221</v>
      </c>
      <c r="B186" s="213">
        <v>3</v>
      </c>
      <c r="C186" s="278">
        <v>43335</v>
      </c>
      <c r="D186" s="279">
        <v>0.82885416666666656</v>
      </c>
      <c r="E186" s="50">
        <v>10</v>
      </c>
      <c r="F186" s="20" t="s">
        <v>2003</v>
      </c>
      <c r="G186" t="s">
        <v>1996</v>
      </c>
      <c r="H186" s="496">
        <v>12</v>
      </c>
      <c r="I186" s="496">
        <v>4</v>
      </c>
      <c r="J186" s="499">
        <f t="shared" si="10"/>
        <v>0.33333333333333331</v>
      </c>
      <c r="K186" s="500">
        <v>0.75</v>
      </c>
      <c r="L186" s="9"/>
      <c r="M186" s="9"/>
      <c r="N186" s="9"/>
      <c r="O186" s="9"/>
      <c r="P186" s="22"/>
    </row>
    <row r="187" spans="1:23">
      <c r="A187" s="213" t="s">
        <v>254</v>
      </c>
      <c r="B187" s="213">
        <v>3</v>
      </c>
      <c r="C187" s="278">
        <v>43335</v>
      </c>
      <c r="D187" s="279">
        <v>0.83268518518518519</v>
      </c>
      <c r="E187" s="50">
        <v>10</v>
      </c>
      <c r="F187" s="20" t="s">
        <v>2003</v>
      </c>
      <c r="G187" t="s">
        <v>1996</v>
      </c>
      <c r="H187" s="496">
        <v>3</v>
      </c>
      <c r="I187" s="496">
        <v>8</v>
      </c>
      <c r="J187" s="499">
        <f t="shared" si="10"/>
        <v>2.6666666666666665</v>
      </c>
      <c r="K187" s="500">
        <v>0.875</v>
      </c>
      <c r="L187" s="9"/>
      <c r="M187" s="9"/>
      <c r="N187" s="9"/>
      <c r="O187" s="9"/>
      <c r="P187" s="22"/>
    </row>
    <row r="188" spans="1:23">
      <c r="A188" s="213" t="s">
        <v>255</v>
      </c>
      <c r="B188" s="213">
        <v>3</v>
      </c>
      <c r="C188" s="278">
        <v>43335</v>
      </c>
      <c r="D188" s="279">
        <v>0.83302083333333332</v>
      </c>
      <c r="E188" s="50">
        <v>4</v>
      </c>
      <c r="F188" s="20" t="s">
        <v>2003</v>
      </c>
      <c r="G188" t="s">
        <v>1996</v>
      </c>
      <c r="H188">
        <v>9</v>
      </c>
      <c r="I188" s="213">
        <v>38</v>
      </c>
      <c r="J188" s="218">
        <f t="shared" si="10"/>
        <v>4.2222222222222223</v>
      </c>
      <c r="K188" s="239">
        <v>0.31578947368421051</v>
      </c>
      <c r="L188" s="9"/>
      <c r="M188" s="9"/>
      <c r="N188" s="9"/>
      <c r="O188" s="9"/>
      <c r="P188" s="22"/>
    </row>
    <row r="189" spans="1:23">
      <c r="A189" t="s">
        <v>256</v>
      </c>
      <c r="B189">
        <v>3</v>
      </c>
      <c r="C189" s="19">
        <v>43335</v>
      </c>
      <c r="D189" s="15">
        <v>0.84104166666666658</v>
      </c>
      <c r="E189">
        <v>3</v>
      </c>
      <c r="F189" s="20" t="s">
        <v>2003</v>
      </c>
      <c r="G189" t="s">
        <v>1996</v>
      </c>
      <c r="H189">
        <v>8</v>
      </c>
      <c r="I189" s="503">
        <v>23</v>
      </c>
      <c r="J189" s="28">
        <f t="shared" si="10"/>
        <v>2.875</v>
      </c>
      <c r="K189" s="9">
        <v>0.34782608695652173</v>
      </c>
      <c r="L189" s="9"/>
      <c r="M189" s="9"/>
      <c r="N189" s="9"/>
      <c r="O189" s="9"/>
      <c r="P189" s="22"/>
    </row>
    <row r="190" spans="1:23">
      <c r="A190" s="213" t="s">
        <v>222</v>
      </c>
      <c r="B190" s="213">
        <v>3</v>
      </c>
      <c r="C190" s="278">
        <v>43335</v>
      </c>
      <c r="D190" s="279">
        <v>0.84460648148148154</v>
      </c>
      <c r="E190" s="50">
        <v>10</v>
      </c>
      <c r="F190" s="20" t="s">
        <v>2003</v>
      </c>
      <c r="G190" t="s">
        <v>1996</v>
      </c>
      <c r="H190" s="496">
        <v>6</v>
      </c>
      <c r="I190" s="496">
        <v>2</v>
      </c>
      <c r="J190" s="499">
        <f t="shared" si="10"/>
        <v>0.33333333333333331</v>
      </c>
      <c r="K190" s="500">
        <v>1</v>
      </c>
      <c r="L190" s="9"/>
      <c r="M190" s="9"/>
      <c r="N190" s="9"/>
      <c r="O190" s="9"/>
      <c r="P190" s="22"/>
    </row>
    <row r="191" spans="1:23">
      <c r="A191" s="213" t="s">
        <v>223</v>
      </c>
      <c r="B191" s="213">
        <v>3</v>
      </c>
      <c r="C191" s="278">
        <v>43335</v>
      </c>
      <c r="D191" s="279">
        <v>0.85017361111111101</v>
      </c>
      <c r="E191" s="50">
        <v>5</v>
      </c>
      <c r="F191" s="20" t="s">
        <v>2003</v>
      </c>
      <c r="G191" t="s">
        <v>1996</v>
      </c>
      <c r="H191">
        <v>6</v>
      </c>
      <c r="I191">
        <v>6</v>
      </c>
      <c r="J191" s="28">
        <f t="shared" si="10"/>
        <v>1</v>
      </c>
      <c r="K191" s="9">
        <v>0.33333333333333331</v>
      </c>
      <c r="L191" s="9"/>
      <c r="M191" s="9"/>
      <c r="N191" s="9"/>
      <c r="O191" s="9"/>
      <c r="P191" s="22"/>
    </row>
    <row r="192" spans="1:23">
      <c r="A192" s="213" t="s">
        <v>224</v>
      </c>
      <c r="B192" s="213">
        <v>3</v>
      </c>
      <c r="C192" s="278">
        <v>43335</v>
      </c>
      <c r="D192" s="279">
        <v>0.85763888888888884</v>
      </c>
      <c r="E192" s="50">
        <v>0</v>
      </c>
      <c r="F192" s="20" t="s">
        <v>2003</v>
      </c>
      <c r="G192" t="s">
        <v>1996</v>
      </c>
      <c r="H192" s="496">
        <v>6</v>
      </c>
      <c r="I192" s="496">
        <v>6</v>
      </c>
      <c r="J192" s="499">
        <f t="shared" si="10"/>
        <v>1</v>
      </c>
      <c r="K192" s="500">
        <v>1</v>
      </c>
      <c r="L192" s="9"/>
      <c r="M192" s="9"/>
      <c r="N192" s="9"/>
      <c r="O192" s="9"/>
      <c r="P192" s="22"/>
    </row>
    <row r="193" spans="1:16">
      <c r="A193" t="s">
        <v>265</v>
      </c>
      <c r="B193">
        <v>3</v>
      </c>
      <c r="C193" s="19">
        <v>43335</v>
      </c>
      <c r="D193" s="15">
        <v>0.86452546296296295</v>
      </c>
      <c r="E193">
        <v>5</v>
      </c>
      <c r="F193" s="20" t="s">
        <v>2003</v>
      </c>
      <c r="G193" t="s">
        <v>1996</v>
      </c>
      <c r="H193">
        <v>5</v>
      </c>
      <c r="I193">
        <v>4</v>
      </c>
      <c r="J193" s="28">
        <f t="shared" si="10"/>
        <v>0.8</v>
      </c>
      <c r="K193" s="9">
        <v>0.5</v>
      </c>
      <c r="L193" s="9"/>
      <c r="M193" s="9"/>
      <c r="N193" s="9"/>
      <c r="O193" s="9"/>
      <c r="P193" s="22"/>
    </row>
    <row r="194" spans="1:16">
      <c r="A194" t="s">
        <v>225</v>
      </c>
      <c r="B194">
        <v>3</v>
      </c>
      <c r="C194" s="19">
        <v>43335</v>
      </c>
      <c r="D194" s="15">
        <v>0.86725694444444434</v>
      </c>
      <c r="E194">
        <v>2</v>
      </c>
      <c r="F194" s="20" t="s">
        <v>2003</v>
      </c>
      <c r="G194" t="s">
        <v>1996</v>
      </c>
      <c r="H194">
        <v>14</v>
      </c>
      <c r="I194">
        <v>18</v>
      </c>
      <c r="J194" s="28">
        <f t="shared" si="10"/>
        <v>1.2857142857142858</v>
      </c>
      <c r="K194" s="9">
        <v>0.55555555555555558</v>
      </c>
      <c r="L194" s="9"/>
      <c r="M194" s="9"/>
      <c r="N194" s="9"/>
      <c r="O194" s="9"/>
      <c r="P194" s="22"/>
    </row>
    <row r="195" spans="1:16">
      <c r="A195" s="213" t="s">
        <v>226</v>
      </c>
      <c r="B195" s="213">
        <v>3</v>
      </c>
      <c r="C195" s="278">
        <v>43335</v>
      </c>
      <c r="D195" s="279">
        <v>0.86928240740740748</v>
      </c>
      <c r="E195" s="50">
        <v>10</v>
      </c>
      <c r="F195" s="20" t="s">
        <v>2003</v>
      </c>
      <c r="G195" t="s">
        <v>1996</v>
      </c>
      <c r="H195" s="496">
        <v>3</v>
      </c>
      <c r="I195" s="496">
        <v>2</v>
      </c>
      <c r="J195" s="499">
        <f t="shared" si="10"/>
        <v>0.66666666666666663</v>
      </c>
      <c r="K195" s="500">
        <v>1</v>
      </c>
      <c r="L195" s="9"/>
      <c r="M195" s="9"/>
      <c r="N195" s="9"/>
      <c r="O195" s="9"/>
      <c r="P195" s="22"/>
    </row>
    <row r="196" spans="1:16">
      <c r="A196" t="s">
        <v>227</v>
      </c>
      <c r="B196">
        <v>3</v>
      </c>
      <c r="C196" s="19">
        <v>43335</v>
      </c>
      <c r="D196" s="15">
        <v>0.87240740740740741</v>
      </c>
      <c r="E196">
        <v>5</v>
      </c>
      <c r="F196" s="20" t="s">
        <v>2003</v>
      </c>
      <c r="G196" t="s">
        <v>1996</v>
      </c>
      <c r="H196">
        <v>4</v>
      </c>
      <c r="I196">
        <v>16</v>
      </c>
      <c r="J196" s="28">
        <f t="shared" si="10"/>
        <v>4</v>
      </c>
      <c r="K196" s="9">
        <v>6.25E-2</v>
      </c>
      <c r="L196" s="9"/>
      <c r="M196" s="9"/>
      <c r="N196" s="9"/>
      <c r="O196" s="9"/>
      <c r="P196" s="22"/>
    </row>
    <row r="197" spans="1:16">
      <c r="A197" s="213" t="s">
        <v>228</v>
      </c>
      <c r="B197" s="213">
        <v>3</v>
      </c>
      <c r="C197" s="278">
        <v>43335</v>
      </c>
      <c r="D197" s="279">
        <v>0.87349537037037039</v>
      </c>
      <c r="E197" s="50">
        <v>6</v>
      </c>
      <c r="F197" s="20" t="s">
        <v>2003</v>
      </c>
      <c r="G197" t="s">
        <v>1996</v>
      </c>
      <c r="H197">
        <v>5</v>
      </c>
      <c r="I197">
        <v>10</v>
      </c>
      <c r="J197" s="28">
        <f t="shared" si="10"/>
        <v>2</v>
      </c>
      <c r="K197" s="9">
        <v>0.6</v>
      </c>
      <c r="L197" s="9"/>
      <c r="M197" s="9"/>
      <c r="N197" s="9"/>
      <c r="O197" s="9"/>
      <c r="P197" s="22"/>
    </row>
    <row r="198" spans="1:16">
      <c r="A198" t="s">
        <v>229</v>
      </c>
      <c r="B198">
        <v>3</v>
      </c>
      <c r="C198" s="19">
        <v>43335</v>
      </c>
      <c r="D198" s="15">
        <v>0.87428240740740737</v>
      </c>
      <c r="E198">
        <v>4</v>
      </c>
      <c r="F198" s="20" t="s">
        <v>2003</v>
      </c>
      <c r="G198" t="s">
        <v>1996</v>
      </c>
      <c r="H198">
        <v>3</v>
      </c>
      <c r="I198">
        <v>10</v>
      </c>
      <c r="J198" s="28">
        <f t="shared" si="10"/>
        <v>3.3333333333333335</v>
      </c>
      <c r="K198" s="9">
        <v>0.4</v>
      </c>
      <c r="L198" s="9"/>
      <c r="M198" s="9"/>
      <c r="N198" s="9"/>
      <c r="O198" s="9"/>
      <c r="P198" s="22"/>
    </row>
    <row r="199" spans="1:16">
      <c r="A199" s="213" t="s">
        <v>230</v>
      </c>
      <c r="B199" s="213">
        <v>3</v>
      </c>
      <c r="C199" s="278">
        <v>43335</v>
      </c>
      <c r="D199" s="279">
        <v>0.87519675925925933</v>
      </c>
      <c r="E199" s="50">
        <v>7</v>
      </c>
      <c r="F199" s="20" t="s">
        <v>2003</v>
      </c>
      <c r="G199" t="s">
        <v>1996</v>
      </c>
      <c r="H199">
        <v>5</v>
      </c>
      <c r="I199">
        <v>13</v>
      </c>
      <c r="J199" s="28">
        <f t="shared" si="10"/>
        <v>2.6</v>
      </c>
      <c r="K199" s="9">
        <v>0.38461538461538464</v>
      </c>
      <c r="L199" s="9"/>
      <c r="M199" s="9"/>
      <c r="N199" s="9"/>
      <c r="O199" s="9"/>
      <c r="P199" s="22"/>
    </row>
    <row r="200" spans="1:16">
      <c r="A200" t="s">
        <v>231</v>
      </c>
      <c r="B200">
        <v>3</v>
      </c>
      <c r="C200" s="19">
        <v>43335</v>
      </c>
      <c r="D200" s="15">
        <v>0.87770833333333342</v>
      </c>
      <c r="E200">
        <v>4</v>
      </c>
      <c r="F200" s="20" t="s">
        <v>2003</v>
      </c>
      <c r="G200" t="s">
        <v>1996</v>
      </c>
      <c r="H200">
        <v>3</v>
      </c>
      <c r="I200">
        <v>9</v>
      </c>
      <c r="J200" s="28">
        <f t="shared" si="10"/>
        <v>3</v>
      </c>
      <c r="K200" s="9">
        <v>0.1111111111111111</v>
      </c>
      <c r="L200" s="9"/>
      <c r="M200" s="9"/>
      <c r="N200" s="9"/>
      <c r="O200" s="9"/>
      <c r="P200" s="22"/>
    </row>
    <row r="201" spans="1:16" ht="17" thickBot="1">
      <c r="A201" s="165" t="s">
        <v>232</v>
      </c>
      <c r="B201" s="165">
        <v>3</v>
      </c>
      <c r="C201" s="169">
        <v>43335</v>
      </c>
      <c r="D201" s="166">
        <v>0.88354166666666656</v>
      </c>
      <c r="E201" s="165">
        <v>5</v>
      </c>
      <c r="F201" s="478" t="s">
        <v>2003</v>
      </c>
      <c r="G201" s="165" t="s">
        <v>1996</v>
      </c>
      <c r="H201" s="165">
        <v>5</v>
      </c>
      <c r="I201" s="165">
        <v>4</v>
      </c>
      <c r="J201" s="468">
        <f t="shared" si="10"/>
        <v>0.8</v>
      </c>
      <c r="K201" s="171">
        <v>0.5</v>
      </c>
      <c r="L201" s="171"/>
      <c r="M201" s="9"/>
      <c r="N201" s="9"/>
      <c r="O201" s="9"/>
      <c r="P201" s="22"/>
    </row>
    <row r="202" spans="1:16" ht="17" thickTop="1">
      <c r="C202" s="19"/>
      <c r="D202" s="21"/>
      <c r="F202" s="20"/>
      <c r="K202" s="22"/>
      <c r="L202" s="9"/>
      <c r="M202" s="9"/>
      <c r="N202" s="9"/>
      <c r="O202" s="9"/>
      <c r="P202" s="22"/>
    </row>
    <row r="203" spans="1:16" ht="17" thickBot="1">
      <c r="A203" s="170" t="s">
        <v>1977</v>
      </c>
      <c r="B203" s="165"/>
      <c r="C203" s="169"/>
      <c r="D203" s="338"/>
      <c r="E203" s="165"/>
      <c r="F203" s="478"/>
      <c r="G203" s="165"/>
      <c r="H203" s="165"/>
      <c r="I203" s="165"/>
      <c r="J203" s="165"/>
      <c r="K203" s="167"/>
      <c r="L203" s="171"/>
      <c r="M203" s="9"/>
      <c r="N203" s="9"/>
      <c r="O203" s="9"/>
      <c r="P203" s="22"/>
    </row>
    <row r="204" spans="1:16" ht="17" thickTop="1">
      <c r="A204" s="213" t="s">
        <v>233</v>
      </c>
      <c r="B204" s="213">
        <v>4</v>
      </c>
      <c r="C204" s="278">
        <v>43336</v>
      </c>
      <c r="D204" s="279">
        <v>0.8326041666666667</v>
      </c>
      <c r="E204" s="50">
        <v>0</v>
      </c>
      <c r="F204" s="20" t="s">
        <v>2017</v>
      </c>
      <c r="G204" t="s">
        <v>2018</v>
      </c>
      <c r="H204">
        <v>6</v>
      </c>
      <c r="I204">
        <v>3</v>
      </c>
      <c r="J204">
        <f>I204/H204</f>
        <v>0.5</v>
      </c>
      <c r="K204" s="9">
        <v>1</v>
      </c>
      <c r="L204" s="9"/>
      <c r="M204" s="9"/>
      <c r="N204" s="9"/>
      <c r="O204" s="9"/>
      <c r="P204" s="22"/>
    </row>
    <row r="205" spans="1:16">
      <c r="A205" t="s">
        <v>234</v>
      </c>
      <c r="B205">
        <v>4</v>
      </c>
      <c r="C205" s="19">
        <v>43336</v>
      </c>
      <c r="D205" s="15">
        <v>0.83453703703703708</v>
      </c>
      <c r="E205">
        <v>3</v>
      </c>
      <c r="F205" s="20" t="s">
        <v>2017</v>
      </c>
      <c r="G205" t="s">
        <v>2018</v>
      </c>
      <c r="H205">
        <v>8</v>
      </c>
      <c r="I205">
        <v>34</v>
      </c>
      <c r="J205">
        <f>I205/H205</f>
        <v>4.25</v>
      </c>
      <c r="K205" s="9">
        <v>0.17647058823529413</v>
      </c>
      <c r="L205" s="9"/>
      <c r="M205" s="9"/>
      <c r="N205" s="9"/>
      <c r="O205" s="9"/>
      <c r="P205" s="22"/>
    </row>
    <row r="206" spans="1:16">
      <c r="A206" t="s">
        <v>235</v>
      </c>
      <c r="B206">
        <v>4</v>
      </c>
      <c r="C206" s="19">
        <v>43336</v>
      </c>
      <c r="D206" s="15">
        <v>0.83475694444444448</v>
      </c>
      <c r="E206">
        <v>2</v>
      </c>
      <c r="F206" s="20" t="s">
        <v>2017</v>
      </c>
      <c r="G206" t="s">
        <v>2018</v>
      </c>
      <c r="H206">
        <v>5</v>
      </c>
      <c r="I206">
        <v>4</v>
      </c>
      <c r="J206">
        <f>I206/H206</f>
        <v>0.8</v>
      </c>
      <c r="K206" s="9">
        <v>0.25</v>
      </c>
      <c r="L206" s="9"/>
      <c r="M206" s="9"/>
      <c r="N206" s="9"/>
      <c r="O206" s="9"/>
      <c r="P206" s="22"/>
    </row>
    <row r="207" spans="1:16">
      <c r="A207" t="s">
        <v>236</v>
      </c>
      <c r="B207">
        <v>4</v>
      </c>
      <c r="C207" s="19">
        <v>43336</v>
      </c>
      <c r="D207" s="15">
        <v>0.84439814814814806</v>
      </c>
      <c r="E207">
        <v>4</v>
      </c>
      <c r="F207" s="20" t="s">
        <v>2017</v>
      </c>
      <c r="G207" t="s">
        <v>2018</v>
      </c>
      <c r="H207">
        <v>3</v>
      </c>
      <c r="I207">
        <v>4</v>
      </c>
      <c r="J207" s="28">
        <f t="shared" ref="J207:J212" si="11">I207/H207</f>
        <v>1.3333333333333333</v>
      </c>
      <c r="K207" s="9">
        <v>0.25</v>
      </c>
      <c r="L207" s="9"/>
      <c r="M207" s="9"/>
      <c r="N207" s="9"/>
      <c r="O207" s="9"/>
      <c r="P207" s="22"/>
    </row>
    <row r="208" spans="1:16">
      <c r="A208" t="s">
        <v>237</v>
      </c>
      <c r="B208">
        <v>4</v>
      </c>
      <c r="C208" s="19">
        <v>43336</v>
      </c>
      <c r="D208" s="15">
        <v>0.85135416666666675</v>
      </c>
      <c r="E208">
        <v>1</v>
      </c>
      <c r="F208" s="20" t="s">
        <v>2017</v>
      </c>
      <c r="G208" t="s">
        <v>2018</v>
      </c>
      <c r="H208">
        <v>5</v>
      </c>
      <c r="I208">
        <v>11</v>
      </c>
      <c r="J208">
        <f t="shared" si="11"/>
        <v>2.2000000000000002</v>
      </c>
      <c r="K208" s="9">
        <v>0.27272727272727271</v>
      </c>
      <c r="L208" s="9"/>
      <c r="M208" s="9"/>
      <c r="N208" s="9"/>
      <c r="O208" s="9"/>
      <c r="P208" s="22"/>
    </row>
    <row r="209" spans="1:16">
      <c r="A209" s="213" t="s">
        <v>238</v>
      </c>
      <c r="B209" s="213">
        <v>4</v>
      </c>
      <c r="C209" s="278">
        <v>43336</v>
      </c>
      <c r="D209" s="279">
        <v>0.85471064814814823</v>
      </c>
      <c r="E209" s="50">
        <v>3</v>
      </c>
      <c r="F209" s="20" t="s">
        <v>2017</v>
      </c>
      <c r="G209" t="s">
        <v>2018</v>
      </c>
      <c r="H209">
        <v>7</v>
      </c>
      <c r="I209">
        <v>19</v>
      </c>
      <c r="J209" s="28">
        <f t="shared" si="11"/>
        <v>2.7142857142857144</v>
      </c>
      <c r="K209" s="9">
        <v>0.36842105263157893</v>
      </c>
      <c r="L209" s="9"/>
      <c r="M209" s="9"/>
      <c r="N209" s="9"/>
      <c r="O209" s="9"/>
      <c r="P209" s="22"/>
    </row>
    <row r="210" spans="1:16">
      <c r="A210" t="s">
        <v>239</v>
      </c>
      <c r="B210">
        <v>4</v>
      </c>
      <c r="C210" s="19">
        <v>43336</v>
      </c>
      <c r="D210" s="15">
        <v>0.86755787037037047</v>
      </c>
      <c r="E210">
        <v>3</v>
      </c>
      <c r="F210" s="20" t="s">
        <v>2017</v>
      </c>
      <c r="G210" t="s">
        <v>2018</v>
      </c>
      <c r="H210">
        <v>8</v>
      </c>
      <c r="I210">
        <v>20</v>
      </c>
      <c r="J210">
        <f t="shared" si="11"/>
        <v>2.5</v>
      </c>
      <c r="K210" s="9">
        <v>0.4</v>
      </c>
      <c r="L210" s="9"/>
      <c r="M210" s="9"/>
      <c r="N210" s="9"/>
      <c r="O210" s="9"/>
      <c r="P210" s="22"/>
    </row>
    <row r="211" spans="1:16">
      <c r="A211" t="s">
        <v>240</v>
      </c>
      <c r="B211">
        <v>4</v>
      </c>
      <c r="C211" s="19">
        <v>43336</v>
      </c>
      <c r="D211" s="15">
        <v>0.8922337962962964</v>
      </c>
      <c r="E211">
        <v>4</v>
      </c>
      <c r="F211" s="20" t="s">
        <v>2017</v>
      </c>
      <c r="G211" t="s">
        <v>2018</v>
      </c>
      <c r="H211">
        <v>8</v>
      </c>
      <c r="I211">
        <v>37</v>
      </c>
      <c r="J211" s="28">
        <f t="shared" si="11"/>
        <v>4.625</v>
      </c>
      <c r="K211" s="9">
        <v>0.43243243243243246</v>
      </c>
      <c r="L211" s="9"/>
      <c r="M211" s="9"/>
      <c r="N211" s="9"/>
      <c r="O211" s="9"/>
      <c r="P211" s="22"/>
    </row>
    <row r="212" spans="1:16" ht="17" thickBot="1">
      <c r="A212" s="230" t="s">
        <v>241</v>
      </c>
      <c r="B212" s="230">
        <v>4</v>
      </c>
      <c r="C212" s="476">
        <v>43336</v>
      </c>
      <c r="D212" s="477">
        <v>0.89376157407407408</v>
      </c>
      <c r="E212" s="540">
        <v>6</v>
      </c>
      <c r="F212" s="478" t="s">
        <v>2017</v>
      </c>
      <c r="G212" s="165" t="s">
        <v>2018</v>
      </c>
      <c r="H212" s="165">
        <v>14</v>
      </c>
      <c r="I212" s="165">
        <v>13</v>
      </c>
      <c r="J212" s="339">
        <f t="shared" si="11"/>
        <v>0.9285714285714286</v>
      </c>
      <c r="K212" s="171">
        <v>0.46153846153846156</v>
      </c>
      <c r="L212" s="171"/>
      <c r="M212" s="9"/>
      <c r="N212" s="9"/>
      <c r="O212" s="9"/>
      <c r="P212" s="22"/>
    </row>
    <row r="213" spans="1:16" ht="17" thickTop="1">
      <c r="C213" s="19"/>
      <c r="D213" s="21"/>
      <c r="F213" s="20"/>
      <c r="L213" s="9"/>
      <c r="M213" s="9"/>
      <c r="N213" s="9"/>
      <c r="O213" s="9"/>
      <c r="P213" s="22"/>
    </row>
    <row r="214" spans="1:16" ht="17" thickBot="1">
      <c r="A214" s="170" t="s">
        <v>1801</v>
      </c>
      <c r="B214" s="165"/>
      <c r="C214" s="169"/>
      <c r="D214" s="338"/>
      <c r="E214" s="165"/>
      <c r="F214" s="478"/>
      <c r="G214" s="165"/>
      <c r="H214" s="165"/>
      <c r="I214" s="165"/>
      <c r="J214" s="165"/>
      <c r="K214" s="165"/>
      <c r="L214" s="171"/>
      <c r="M214" s="9"/>
      <c r="N214" s="9"/>
      <c r="O214" s="9"/>
      <c r="P214" s="22"/>
    </row>
    <row r="215" spans="1:16" ht="17" thickTop="1">
      <c r="A215" s="493" t="s">
        <v>242</v>
      </c>
      <c r="B215" s="213">
        <v>1</v>
      </c>
      <c r="C215" s="278">
        <v>43340</v>
      </c>
      <c r="D215" s="279">
        <v>0.86071759259259262</v>
      </c>
      <c r="E215" s="50">
        <v>1</v>
      </c>
      <c r="F215" s="20" t="s">
        <v>2019</v>
      </c>
      <c r="G215" t="s">
        <v>2020</v>
      </c>
      <c r="H215">
        <v>5</v>
      </c>
      <c r="I215">
        <v>8</v>
      </c>
      <c r="J215" s="28">
        <f>I215/H215</f>
        <v>1.6</v>
      </c>
      <c r="K215" s="9">
        <v>0.375</v>
      </c>
      <c r="L215" s="9"/>
      <c r="M215" s="9"/>
      <c r="N215" s="9"/>
      <c r="O215" s="9"/>
      <c r="P215" s="22"/>
    </row>
    <row r="216" spans="1:16">
      <c r="A216" t="s">
        <v>243</v>
      </c>
      <c r="B216">
        <v>1</v>
      </c>
      <c r="C216" s="19">
        <v>43340</v>
      </c>
      <c r="D216" s="15">
        <v>0.86290509259259263</v>
      </c>
      <c r="E216">
        <v>3</v>
      </c>
      <c r="F216" s="20" t="s">
        <v>2019</v>
      </c>
      <c r="G216" t="s">
        <v>2020</v>
      </c>
      <c r="H216">
        <v>3</v>
      </c>
      <c r="I216">
        <v>10</v>
      </c>
      <c r="J216" s="28">
        <f>I216/H216</f>
        <v>3.3333333333333335</v>
      </c>
      <c r="K216" s="9">
        <v>0.3</v>
      </c>
      <c r="L216" s="9"/>
      <c r="M216" s="9"/>
      <c r="N216" s="9"/>
      <c r="O216" s="9"/>
      <c r="P216" s="22"/>
    </row>
    <row r="217" spans="1:16">
      <c r="A217" t="s">
        <v>244</v>
      </c>
      <c r="B217">
        <v>1</v>
      </c>
      <c r="C217" s="19">
        <v>43340</v>
      </c>
      <c r="D217" s="15">
        <v>0.86295138888888889</v>
      </c>
      <c r="E217">
        <v>3</v>
      </c>
      <c r="F217" s="20" t="s">
        <v>2019</v>
      </c>
      <c r="G217" t="s">
        <v>2020</v>
      </c>
      <c r="H217">
        <v>5</v>
      </c>
      <c r="I217">
        <v>18</v>
      </c>
      <c r="J217" s="28">
        <f>I217/H217</f>
        <v>3.6</v>
      </c>
      <c r="K217" s="9">
        <v>0.22222222222222221</v>
      </c>
      <c r="L217" s="9"/>
      <c r="M217" s="9"/>
      <c r="N217" s="9"/>
      <c r="O217" s="9"/>
      <c r="P217" s="22"/>
    </row>
    <row r="218" spans="1:16">
      <c r="A218" s="213" t="s">
        <v>269</v>
      </c>
      <c r="B218" s="213">
        <v>1</v>
      </c>
      <c r="C218" s="278">
        <v>43340</v>
      </c>
      <c r="D218" s="279">
        <v>0.8719675925925926</v>
      </c>
      <c r="E218" s="50">
        <v>10</v>
      </c>
      <c r="F218" s="20" t="s">
        <v>2019</v>
      </c>
      <c r="G218" t="s">
        <v>2020</v>
      </c>
      <c r="H218">
        <v>3</v>
      </c>
      <c r="I218" s="275" t="s">
        <v>1968</v>
      </c>
      <c r="J218" s="275" t="s">
        <v>1968</v>
      </c>
      <c r="K218" s="275" t="s">
        <v>1968</v>
      </c>
      <c r="L218" s="9"/>
      <c r="M218" s="9"/>
      <c r="N218" s="9"/>
      <c r="O218" s="9"/>
    </row>
    <row r="219" spans="1:16" ht="17" thickBot="1">
      <c r="A219" s="230" t="s">
        <v>245</v>
      </c>
      <c r="B219" s="230">
        <v>1</v>
      </c>
      <c r="C219" s="476">
        <v>43340</v>
      </c>
      <c r="D219" s="477">
        <v>0.88346064814814806</v>
      </c>
      <c r="E219" s="540">
        <v>3</v>
      </c>
      <c r="F219" s="478" t="s">
        <v>2019</v>
      </c>
      <c r="G219" s="165" t="s">
        <v>2020</v>
      </c>
      <c r="H219" s="165">
        <v>8</v>
      </c>
      <c r="I219" s="165">
        <v>29</v>
      </c>
      <c r="J219" s="339">
        <f>I219/H219</f>
        <v>3.625</v>
      </c>
      <c r="K219" s="171">
        <v>0.41379310344827586</v>
      </c>
      <c r="L219" s="171"/>
      <c r="M219" s="9"/>
      <c r="N219" s="9"/>
      <c r="O219" s="9"/>
    </row>
    <row r="220" spans="1:16" ht="17" thickTop="1">
      <c r="C220" s="19"/>
      <c r="D220" s="21"/>
      <c r="F220" s="20"/>
      <c r="L220" s="9"/>
      <c r="M220" s="9"/>
      <c r="N220" s="9"/>
      <c r="O220" s="9"/>
    </row>
    <row r="221" spans="1:16" ht="17" thickBot="1">
      <c r="A221" s="170" t="s">
        <v>1980</v>
      </c>
      <c r="B221" s="165"/>
      <c r="C221" s="169"/>
      <c r="D221" s="338"/>
      <c r="E221" s="165"/>
      <c r="F221" s="478"/>
      <c r="G221" s="165"/>
      <c r="H221" s="165"/>
      <c r="I221" s="165"/>
      <c r="J221" s="165"/>
      <c r="K221" s="165"/>
      <c r="L221" s="171"/>
      <c r="M221" s="9"/>
      <c r="N221" s="9"/>
      <c r="O221" s="9"/>
    </row>
    <row r="222" spans="1:16" ht="17" thickTop="1">
      <c r="A222" s="213" t="s">
        <v>246</v>
      </c>
      <c r="B222" s="213">
        <v>2</v>
      </c>
      <c r="C222" s="278">
        <v>43341</v>
      </c>
      <c r="D222" s="280">
        <v>0.8146064814814814</v>
      </c>
      <c r="E222" s="50">
        <v>10</v>
      </c>
      <c r="F222" s="20" t="s">
        <v>2021</v>
      </c>
      <c r="G222" t="s">
        <v>1993</v>
      </c>
      <c r="H222">
        <v>8</v>
      </c>
      <c r="I222">
        <v>2</v>
      </c>
      <c r="J222">
        <f>I222/H222</f>
        <v>0.25</v>
      </c>
      <c r="K222" s="9">
        <v>0.5</v>
      </c>
      <c r="L222" s="9"/>
      <c r="M222" s="9"/>
      <c r="N222" s="9"/>
      <c r="O222" s="9"/>
    </row>
    <row r="223" spans="1:16">
      <c r="A223" s="213" t="s">
        <v>270</v>
      </c>
      <c r="B223" s="213">
        <v>2</v>
      </c>
      <c r="C223" s="278">
        <v>43341</v>
      </c>
      <c r="D223" s="280">
        <v>0.81879629629629624</v>
      </c>
      <c r="E223" s="50">
        <v>10</v>
      </c>
      <c r="F223" s="20" t="s">
        <v>2021</v>
      </c>
      <c r="G223" t="s">
        <v>1993</v>
      </c>
      <c r="H223">
        <v>7</v>
      </c>
      <c r="I223" s="275" t="s">
        <v>1968</v>
      </c>
      <c r="J223" s="275" t="s">
        <v>1968</v>
      </c>
      <c r="K223" s="275" t="s">
        <v>1968</v>
      </c>
      <c r="L223" s="9"/>
      <c r="M223" s="9"/>
      <c r="N223" s="9"/>
      <c r="O223" s="9"/>
    </row>
    <row r="224" spans="1:16">
      <c r="A224" s="213" t="s">
        <v>247</v>
      </c>
      <c r="B224" s="213">
        <v>2</v>
      </c>
      <c r="C224" s="278">
        <v>43341</v>
      </c>
      <c r="D224" s="280">
        <v>0.83415509259259257</v>
      </c>
      <c r="E224" s="50">
        <v>10</v>
      </c>
      <c r="F224" s="20" t="s">
        <v>2021</v>
      </c>
      <c r="G224" t="s">
        <v>1993</v>
      </c>
      <c r="H224">
        <v>4</v>
      </c>
      <c r="I224">
        <v>2</v>
      </c>
      <c r="J224" s="28">
        <f t="shared" ref="J224:J229" si="12">I224/H224</f>
        <v>0.5</v>
      </c>
      <c r="K224" s="9">
        <v>0.5</v>
      </c>
      <c r="L224" s="9"/>
      <c r="M224" s="9"/>
      <c r="N224" s="9"/>
      <c r="O224" s="9"/>
    </row>
    <row r="225" spans="1:15">
      <c r="A225" t="s">
        <v>248</v>
      </c>
      <c r="B225">
        <v>2</v>
      </c>
      <c r="C225" s="19">
        <v>43341</v>
      </c>
      <c r="D225" s="21">
        <v>0.84462962962962962</v>
      </c>
      <c r="E225">
        <v>3</v>
      </c>
      <c r="F225" s="20" t="s">
        <v>2021</v>
      </c>
      <c r="G225" t="s">
        <v>1993</v>
      </c>
      <c r="H225">
        <v>14</v>
      </c>
      <c r="I225">
        <v>6</v>
      </c>
      <c r="J225" s="28">
        <f t="shared" si="12"/>
        <v>0.42857142857142855</v>
      </c>
      <c r="K225" s="9">
        <v>0.66666666666666663</v>
      </c>
      <c r="L225" s="9"/>
      <c r="M225" s="9"/>
      <c r="N225" s="9"/>
      <c r="O225" s="9"/>
    </row>
    <row r="226" spans="1:15">
      <c r="A226" t="s">
        <v>249</v>
      </c>
      <c r="B226">
        <v>2</v>
      </c>
      <c r="C226" s="19">
        <v>43341</v>
      </c>
      <c r="D226" s="21">
        <v>0.87223379629629638</v>
      </c>
      <c r="E226">
        <v>3</v>
      </c>
      <c r="F226" s="20" t="s">
        <v>2021</v>
      </c>
      <c r="G226" t="s">
        <v>1993</v>
      </c>
      <c r="H226">
        <v>8</v>
      </c>
      <c r="I226">
        <v>29</v>
      </c>
      <c r="J226" s="28">
        <f t="shared" si="12"/>
        <v>3.625</v>
      </c>
      <c r="K226" s="9">
        <v>0.2413793103448276</v>
      </c>
      <c r="L226" s="9"/>
      <c r="M226" s="9"/>
      <c r="N226" s="9"/>
      <c r="O226" s="9"/>
    </row>
    <row r="227" spans="1:15">
      <c r="A227" t="s">
        <v>250</v>
      </c>
      <c r="B227">
        <v>2</v>
      </c>
      <c r="C227" s="19">
        <v>43341</v>
      </c>
      <c r="D227" s="21">
        <v>0.88312500000000005</v>
      </c>
      <c r="E227">
        <v>5</v>
      </c>
      <c r="F227" s="20" t="s">
        <v>2021</v>
      </c>
      <c r="G227" t="s">
        <v>1993</v>
      </c>
      <c r="H227">
        <v>3</v>
      </c>
      <c r="I227">
        <v>7</v>
      </c>
      <c r="J227" s="28">
        <f t="shared" si="12"/>
        <v>2.3333333333333335</v>
      </c>
      <c r="K227" s="9">
        <v>0.14285714285714285</v>
      </c>
      <c r="L227" s="9"/>
      <c r="M227" s="9"/>
      <c r="N227" s="9"/>
      <c r="O227" s="9"/>
    </row>
    <row r="228" spans="1:15">
      <c r="A228" s="213" t="s">
        <v>251</v>
      </c>
      <c r="B228" s="213">
        <v>2</v>
      </c>
      <c r="C228" s="278">
        <v>43341</v>
      </c>
      <c r="D228" s="280">
        <v>0.88796296296296295</v>
      </c>
      <c r="E228" s="50">
        <v>5</v>
      </c>
      <c r="F228" s="20" t="s">
        <v>2021</v>
      </c>
      <c r="G228" t="s">
        <v>1993</v>
      </c>
      <c r="H228">
        <v>4</v>
      </c>
      <c r="I228">
        <v>6</v>
      </c>
      <c r="J228" s="28">
        <f t="shared" si="12"/>
        <v>1.5</v>
      </c>
      <c r="K228" s="9">
        <v>0.5</v>
      </c>
      <c r="L228" s="9"/>
      <c r="M228" s="9"/>
      <c r="N228" s="9"/>
      <c r="O228" s="9"/>
    </row>
    <row r="229" spans="1:15" ht="17" thickBot="1">
      <c r="A229" s="165" t="s">
        <v>252</v>
      </c>
      <c r="B229" s="165">
        <v>2</v>
      </c>
      <c r="C229" s="169">
        <v>43341</v>
      </c>
      <c r="D229" s="338">
        <v>0.89553240740740747</v>
      </c>
      <c r="E229" s="165">
        <v>5</v>
      </c>
      <c r="F229" s="478" t="s">
        <v>2021</v>
      </c>
      <c r="G229" s="165" t="s">
        <v>1993</v>
      </c>
      <c r="H229" s="165">
        <v>7</v>
      </c>
      <c r="I229" s="165">
        <v>22</v>
      </c>
      <c r="J229" s="339">
        <f t="shared" si="12"/>
        <v>3.1428571428571428</v>
      </c>
      <c r="K229" s="171">
        <v>0.54545454545454541</v>
      </c>
      <c r="L229" s="171"/>
      <c r="M229" s="9"/>
      <c r="N229" s="9"/>
      <c r="O229" s="9"/>
    </row>
    <row r="230" spans="1:15" ht="17" thickTop="1"/>
    <row r="244" spans="9:11">
      <c r="I244" s="7"/>
    </row>
    <row r="245" spans="9:11">
      <c r="I245" s="7"/>
    </row>
    <row r="246" spans="9:11">
      <c r="I246" s="7"/>
    </row>
    <row r="247" spans="9:11">
      <c r="I247" s="7"/>
    </row>
    <row r="248" spans="9:11">
      <c r="I248" s="7"/>
    </row>
    <row r="249" spans="9:11">
      <c r="I249" s="7"/>
    </row>
    <row r="250" spans="9:11">
      <c r="I250" s="7"/>
    </row>
    <row r="251" spans="9:11">
      <c r="I251" s="7"/>
    </row>
    <row r="253" spans="9:11">
      <c r="I253" s="7"/>
      <c r="J253" s="14"/>
      <c r="K253" s="14"/>
    </row>
    <row r="254" spans="9:11">
      <c r="I254" s="7"/>
      <c r="J254" s="35"/>
      <c r="K254" s="9"/>
    </row>
    <row r="255" spans="9:11">
      <c r="I255" s="7"/>
      <c r="J255" s="9"/>
      <c r="K255" s="9"/>
    </row>
    <row r="256" spans="9:11">
      <c r="I256" s="7"/>
      <c r="J256" s="9"/>
    </row>
    <row r="257" spans="9:10">
      <c r="I257" s="7"/>
      <c r="J257" s="9"/>
    </row>
    <row r="258" spans="9:10">
      <c r="I258" s="7"/>
      <c r="J258" s="9"/>
    </row>
    <row r="259" spans="9:10">
      <c r="I259" s="7"/>
      <c r="J259" s="9"/>
    </row>
    <row r="260" spans="9:10">
      <c r="I260" s="7"/>
      <c r="J260" s="9"/>
    </row>
  </sheetData>
  <phoneticPr fontId="14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6"/>
  <sheetViews>
    <sheetView topLeftCell="F1" zoomScale="132" zoomScaleNormal="110" workbookViewId="0">
      <selection activeCell="I5" sqref="I5"/>
    </sheetView>
  </sheetViews>
  <sheetFormatPr baseColWidth="10" defaultColWidth="8.83203125" defaultRowHeight="16"/>
  <cols>
    <col min="2" max="2" width="15.6640625" customWidth="1"/>
    <col min="3" max="3" width="15.1640625" customWidth="1"/>
    <col min="4" max="4" width="24" customWidth="1"/>
    <col min="5" max="5" width="24.1640625" customWidth="1"/>
    <col min="6" max="6" width="24.5" customWidth="1"/>
    <col min="7" max="7" width="28.5" customWidth="1"/>
    <col min="8" max="8" width="24.1640625" customWidth="1"/>
    <col min="9" max="9" width="18" customWidth="1"/>
    <col min="10" max="10" width="18.33203125" customWidth="1"/>
    <col min="11" max="11" width="36.6640625" customWidth="1"/>
    <col min="15" max="15" width="16.33203125" customWidth="1"/>
    <col min="17" max="17" width="23.1640625" customWidth="1"/>
  </cols>
  <sheetData>
    <row r="1" spans="1:17">
      <c r="A1" s="7" t="s">
        <v>1921</v>
      </c>
      <c r="B1" s="7" t="s">
        <v>74</v>
      </c>
      <c r="C1" s="7" t="s">
        <v>75</v>
      </c>
      <c r="D1" s="7" t="s">
        <v>298</v>
      </c>
      <c r="E1" s="7" t="s">
        <v>76</v>
      </c>
      <c r="F1" s="7" t="s">
        <v>267</v>
      </c>
      <c r="G1" s="7" t="s">
        <v>77</v>
      </c>
      <c r="H1" s="7" t="s">
        <v>266</v>
      </c>
      <c r="I1" s="7" t="s">
        <v>78</v>
      </c>
      <c r="J1" s="7" t="s">
        <v>79</v>
      </c>
      <c r="K1" s="7" t="s">
        <v>407</v>
      </c>
      <c r="L1" s="7" t="s">
        <v>406</v>
      </c>
      <c r="N1" s="882" t="s">
        <v>1989</v>
      </c>
      <c r="O1" s="882"/>
      <c r="P1" s="5">
        <v>0</v>
      </c>
      <c r="Q1" s="5" t="s">
        <v>1224</v>
      </c>
    </row>
    <row r="2" spans="1:17">
      <c r="A2">
        <v>6</v>
      </c>
      <c r="B2" s="19">
        <v>43297</v>
      </c>
      <c r="C2" s="15" t="s">
        <v>304</v>
      </c>
      <c r="D2" s="36">
        <v>0</v>
      </c>
      <c r="E2" s="20">
        <v>1004.3</v>
      </c>
      <c r="F2">
        <v>12</v>
      </c>
      <c r="G2" s="28">
        <v>160</v>
      </c>
      <c r="H2" s="28">
        <v>3</v>
      </c>
      <c r="I2" s="28">
        <v>26.5</v>
      </c>
      <c r="J2" s="35">
        <v>0.72</v>
      </c>
      <c r="K2" s="49" t="s">
        <v>404</v>
      </c>
      <c r="P2" s="283">
        <v>1</v>
      </c>
      <c r="Q2" s="5" t="s">
        <v>493</v>
      </c>
    </row>
    <row r="3" spans="1:17">
      <c r="A3">
        <v>6</v>
      </c>
      <c r="B3" s="19">
        <v>43297</v>
      </c>
      <c r="C3" s="15" t="s">
        <v>305</v>
      </c>
      <c r="D3" s="36">
        <v>0</v>
      </c>
      <c r="E3" s="20">
        <v>1004.3</v>
      </c>
      <c r="F3">
        <v>12</v>
      </c>
      <c r="G3" s="28">
        <v>160</v>
      </c>
      <c r="H3" s="28"/>
      <c r="I3" s="28"/>
      <c r="J3" s="35"/>
      <c r="K3" s="35"/>
      <c r="P3" s="283">
        <v>2</v>
      </c>
      <c r="Q3" s="5" t="s">
        <v>476</v>
      </c>
    </row>
    <row r="4" spans="1:17">
      <c r="A4">
        <v>6</v>
      </c>
      <c r="B4" s="19">
        <v>43297</v>
      </c>
      <c r="C4" s="15" t="s">
        <v>306</v>
      </c>
      <c r="D4">
        <v>0</v>
      </c>
      <c r="E4" s="20">
        <v>1004.3</v>
      </c>
      <c r="F4">
        <v>12</v>
      </c>
      <c r="G4" s="28">
        <v>160</v>
      </c>
      <c r="H4" s="28"/>
      <c r="I4" s="28"/>
      <c r="J4" s="35"/>
      <c r="K4" s="35"/>
      <c r="P4" s="283">
        <v>3</v>
      </c>
      <c r="Q4" s="5" t="s">
        <v>447</v>
      </c>
    </row>
    <row r="5" spans="1:17">
      <c r="A5">
        <v>6</v>
      </c>
      <c r="B5" s="19">
        <v>43297</v>
      </c>
      <c r="C5" s="15" t="s">
        <v>299</v>
      </c>
      <c r="D5">
        <v>2</v>
      </c>
      <c r="E5" s="20">
        <v>1004.3</v>
      </c>
      <c r="F5">
        <v>12</v>
      </c>
      <c r="G5" s="28">
        <v>160</v>
      </c>
      <c r="H5" s="28"/>
      <c r="I5" s="28"/>
      <c r="J5" s="35"/>
      <c r="K5" s="35"/>
      <c r="P5" s="284">
        <v>4</v>
      </c>
      <c r="Q5" s="213" t="s">
        <v>495</v>
      </c>
    </row>
    <row r="6" spans="1:17">
      <c r="A6">
        <v>6</v>
      </c>
      <c r="B6" s="19">
        <v>43297</v>
      </c>
      <c r="C6" s="15" t="s">
        <v>300</v>
      </c>
      <c r="D6">
        <v>14</v>
      </c>
      <c r="E6" s="20">
        <v>1004.3</v>
      </c>
      <c r="F6">
        <v>12</v>
      </c>
      <c r="G6" s="28">
        <v>160</v>
      </c>
      <c r="H6" s="28"/>
      <c r="I6" s="28"/>
      <c r="J6" s="35"/>
      <c r="K6" s="35"/>
      <c r="P6" s="284">
        <v>5</v>
      </c>
      <c r="Q6" s="213" t="s">
        <v>489</v>
      </c>
    </row>
    <row r="7" spans="1:17">
      <c r="A7">
        <v>6</v>
      </c>
      <c r="B7" s="19">
        <v>43297</v>
      </c>
      <c r="C7" s="15" t="s">
        <v>301</v>
      </c>
      <c r="D7">
        <v>5</v>
      </c>
      <c r="E7" s="20">
        <v>1004.3</v>
      </c>
      <c r="F7">
        <v>12</v>
      </c>
      <c r="G7" s="28">
        <v>160</v>
      </c>
      <c r="H7" s="28"/>
      <c r="I7" s="28"/>
      <c r="J7" s="35"/>
      <c r="K7" s="35"/>
      <c r="P7" s="284">
        <v>6</v>
      </c>
      <c r="Q7" s="213" t="s">
        <v>456</v>
      </c>
    </row>
    <row r="8" spans="1:17">
      <c r="A8">
        <v>6</v>
      </c>
      <c r="B8" s="19">
        <v>43297</v>
      </c>
      <c r="C8" s="15" t="s">
        <v>302</v>
      </c>
      <c r="D8">
        <v>3</v>
      </c>
      <c r="E8" s="20">
        <v>1004.3</v>
      </c>
      <c r="F8">
        <v>12</v>
      </c>
      <c r="G8" s="28">
        <v>160</v>
      </c>
      <c r="H8" s="28"/>
      <c r="I8" s="28"/>
      <c r="J8" s="35"/>
      <c r="K8" s="35"/>
      <c r="P8" s="284">
        <v>7</v>
      </c>
      <c r="Q8" s="213" t="s">
        <v>532</v>
      </c>
    </row>
    <row r="9" spans="1:17">
      <c r="A9">
        <v>6</v>
      </c>
      <c r="B9" s="19">
        <v>43297</v>
      </c>
      <c r="C9" s="15" t="s">
        <v>303</v>
      </c>
      <c r="D9">
        <v>2</v>
      </c>
      <c r="E9" s="20">
        <v>1004.3</v>
      </c>
      <c r="F9">
        <v>12</v>
      </c>
      <c r="G9" s="28">
        <v>160</v>
      </c>
      <c r="H9" s="28"/>
      <c r="I9" s="28"/>
      <c r="J9" s="35"/>
      <c r="K9" s="35"/>
      <c r="P9" s="284">
        <v>8</v>
      </c>
      <c r="Q9" s="213" t="s">
        <v>1225</v>
      </c>
    </row>
    <row r="10" spans="1:17">
      <c r="A10">
        <v>6</v>
      </c>
      <c r="B10" s="19">
        <v>43297</v>
      </c>
      <c r="C10" s="15" t="s">
        <v>307</v>
      </c>
      <c r="D10">
        <v>3</v>
      </c>
      <c r="E10" s="20">
        <v>1004.3</v>
      </c>
      <c r="F10">
        <v>12</v>
      </c>
      <c r="G10" s="28">
        <v>160</v>
      </c>
      <c r="H10" s="28"/>
      <c r="I10" s="28"/>
      <c r="J10" s="35"/>
      <c r="K10" s="35"/>
      <c r="P10" s="36"/>
    </row>
    <row r="11" spans="1:17">
      <c r="A11">
        <v>6</v>
      </c>
      <c r="B11" s="19">
        <v>43297</v>
      </c>
      <c r="C11" s="15" t="s">
        <v>308</v>
      </c>
      <c r="D11">
        <v>0</v>
      </c>
      <c r="E11" s="20">
        <v>1004.3</v>
      </c>
      <c r="F11">
        <v>12</v>
      </c>
      <c r="G11" s="28">
        <v>160</v>
      </c>
      <c r="H11" s="28"/>
      <c r="I11" s="28"/>
      <c r="J11" s="35"/>
      <c r="K11" s="35"/>
    </row>
    <row r="12" spans="1:17">
      <c r="A12">
        <v>6</v>
      </c>
      <c r="B12" s="19">
        <v>43297</v>
      </c>
      <c r="C12" s="15" t="s">
        <v>309</v>
      </c>
      <c r="D12">
        <v>0</v>
      </c>
      <c r="E12" s="20">
        <v>1004.3</v>
      </c>
      <c r="F12">
        <v>12</v>
      </c>
      <c r="G12" s="28">
        <v>160</v>
      </c>
      <c r="H12" s="28"/>
      <c r="I12" s="28"/>
      <c r="J12" s="35"/>
      <c r="K12" s="35"/>
    </row>
    <row r="13" spans="1:17">
      <c r="A13">
        <v>6</v>
      </c>
      <c r="B13" s="19">
        <v>43297</v>
      </c>
      <c r="C13" s="15" t="s">
        <v>310</v>
      </c>
      <c r="D13">
        <v>1</v>
      </c>
      <c r="E13" s="20">
        <v>1004.3</v>
      </c>
      <c r="F13">
        <v>12</v>
      </c>
      <c r="G13" s="28">
        <v>160</v>
      </c>
      <c r="H13" s="28">
        <v>3</v>
      </c>
      <c r="I13" s="28">
        <v>24.3</v>
      </c>
      <c r="J13" s="35">
        <v>0.76600000000000001</v>
      </c>
      <c r="K13" s="49" t="s">
        <v>404</v>
      </c>
      <c r="N13" s="882" t="s">
        <v>1990</v>
      </c>
      <c r="O13" s="882"/>
      <c r="P13" s="5">
        <v>0</v>
      </c>
      <c r="Q13" s="5" t="s">
        <v>1224</v>
      </c>
    </row>
    <row r="14" spans="1:17">
      <c r="B14" s="19"/>
      <c r="C14" s="15"/>
      <c r="E14" s="20"/>
      <c r="G14" s="28"/>
      <c r="H14" s="28"/>
      <c r="I14" s="28"/>
      <c r="J14" s="35"/>
      <c r="P14" s="283">
        <v>1</v>
      </c>
      <c r="Q14" s="5" t="s">
        <v>493</v>
      </c>
    </row>
    <row r="15" spans="1:17">
      <c r="A15">
        <v>5</v>
      </c>
      <c r="B15" s="19">
        <v>43299</v>
      </c>
      <c r="C15" s="15" t="s">
        <v>311</v>
      </c>
      <c r="D15">
        <v>5</v>
      </c>
      <c r="E15" s="20">
        <v>1004.5</v>
      </c>
      <c r="F15">
        <v>0</v>
      </c>
      <c r="G15" s="28">
        <v>0</v>
      </c>
      <c r="H15" s="28">
        <v>0</v>
      </c>
      <c r="I15" s="28">
        <v>23.6</v>
      </c>
      <c r="J15" s="35">
        <v>0.66900000000000004</v>
      </c>
      <c r="K15" t="s">
        <v>399</v>
      </c>
      <c r="P15" s="283">
        <v>2</v>
      </c>
      <c r="Q15" s="5" t="s">
        <v>476</v>
      </c>
    </row>
    <row r="16" spans="1:17">
      <c r="A16">
        <v>5</v>
      </c>
      <c r="B16" s="19">
        <v>43299</v>
      </c>
      <c r="C16" s="15" t="s">
        <v>305</v>
      </c>
      <c r="D16">
        <v>0</v>
      </c>
      <c r="E16" s="20">
        <v>1004.5</v>
      </c>
      <c r="F16">
        <v>0</v>
      </c>
      <c r="G16" s="28">
        <v>0</v>
      </c>
      <c r="H16" s="28"/>
      <c r="I16" s="28"/>
      <c r="J16" s="35"/>
      <c r="P16" s="283">
        <v>3</v>
      </c>
      <c r="Q16" s="5" t="s">
        <v>447</v>
      </c>
    </row>
    <row r="17" spans="1:17">
      <c r="A17">
        <v>5</v>
      </c>
      <c r="B17" s="19">
        <v>43299</v>
      </c>
      <c r="C17" s="15" t="s">
        <v>306</v>
      </c>
      <c r="D17">
        <v>0</v>
      </c>
      <c r="E17" s="20">
        <v>1004.5</v>
      </c>
      <c r="F17">
        <v>0</v>
      </c>
      <c r="G17" s="28">
        <v>0</v>
      </c>
      <c r="H17" s="28"/>
      <c r="I17" s="28"/>
      <c r="J17" s="35"/>
      <c r="P17" s="284">
        <v>4</v>
      </c>
      <c r="Q17" s="213" t="s">
        <v>495</v>
      </c>
    </row>
    <row r="18" spans="1:17">
      <c r="A18">
        <v>5</v>
      </c>
      <c r="B18" s="19">
        <v>43299</v>
      </c>
      <c r="C18" s="15" t="s">
        <v>299</v>
      </c>
      <c r="D18">
        <v>0</v>
      </c>
      <c r="E18" s="20">
        <v>1004.5</v>
      </c>
      <c r="F18">
        <v>0</v>
      </c>
      <c r="G18" s="28">
        <v>0</v>
      </c>
      <c r="H18" s="28"/>
      <c r="I18" s="28"/>
      <c r="J18" s="35"/>
      <c r="P18" s="284">
        <v>5</v>
      </c>
      <c r="Q18" s="213" t="s">
        <v>489</v>
      </c>
    </row>
    <row r="19" spans="1:17">
      <c r="A19">
        <v>5</v>
      </c>
      <c r="B19" s="19">
        <v>43299</v>
      </c>
      <c r="C19" s="15" t="s">
        <v>312</v>
      </c>
      <c r="D19">
        <v>0</v>
      </c>
      <c r="E19" s="20">
        <v>1004.5</v>
      </c>
      <c r="F19">
        <v>0</v>
      </c>
      <c r="G19" s="28">
        <v>0</v>
      </c>
      <c r="H19" s="28"/>
      <c r="I19" s="28"/>
      <c r="J19" s="35"/>
      <c r="P19" s="284">
        <v>6</v>
      </c>
      <c r="Q19" s="213" t="s">
        <v>456</v>
      </c>
    </row>
    <row r="20" spans="1:17">
      <c r="A20">
        <v>5</v>
      </c>
      <c r="B20" s="19">
        <v>43299</v>
      </c>
      <c r="C20" s="15" t="s">
        <v>301</v>
      </c>
      <c r="D20">
        <v>0</v>
      </c>
      <c r="E20" s="20">
        <v>1004.5</v>
      </c>
      <c r="F20">
        <v>0</v>
      </c>
      <c r="G20" s="28">
        <v>0</v>
      </c>
      <c r="H20" s="28"/>
      <c r="I20" s="28"/>
      <c r="J20" s="35"/>
      <c r="P20" s="284">
        <v>7</v>
      </c>
      <c r="Q20" s="213" t="s">
        <v>532</v>
      </c>
    </row>
    <row r="21" spans="1:17">
      <c r="A21">
        <v>5</v>
      </c>
      <c r="B21" s="19">
        <v>43299</v>
      </c>
      <c r="C21" s="15" t="s">
        <v>302</v>
      </c>
      <c r="D21">
        <v>0</v>
      </c>
      <c r="E21" s="20">
        <v>1004.5</v>
      </c>
      <c r="F21">
        <v>0</v>
      </c>
      <c r="G21" s="28">
        <v>0</v>
      </c>
      <c r="H21" s="28"/>
      <c r="I21" s="28"/>
      <c r="J21" s="35"/>
      <c r="P21" s="284">
        <v>8</v>
      </c>
      <c r="Q21" s="213" t="s">
        <v>1225</v>
      </c>
    </row>
    <row r="22" spans="1:17">
      <c r="A22">
        <v>5</v>
      </c>
      <c r="B22" s="19">
        <v>43299</v>
      </c>
      <c r="C22" s="15" t="s">
        <v>303</v>
      </c>
      <c r="D22">
        <v>0</v>
      </c>
      <c r="E22" s="20">
        <v>1004.5</v>
      </c>
      <c r="F22">
        <v>0</v>
      </c>
      <c r="G22" s="28">
        <v>0</v>
      </c>
      <c r="H22" s="28"/>
      <c r="I22" s="28"/>
      <c r="J22" s="35"/>
      <c r="O22" s="147" t="s">
        <v>1991</v>
      </c>
      <c r="P22" s="501">
        <v>9</v>
      </c>
      <c r="Q22" s="50" t="s">
        <v>2060</v>
      </c>
    </row>
    <row r="23" spans="1:17">
      <c r="A23">
        <v>5</v>
      </c>
      <c r="B23" s="19">
        <v>43299</v>
      </c>
      <c r="C23" s="15" t="s">
        <v>307</v>
      </c>
      <c r="D23">
        <v>0</v>
      </c>
      <c r="E23" s="20">
        <v>1004.5</v>
      </c>
      <c r="F23">
        <v>0</v>
      </c>
      <c r="G23" s="28">
        <v>0</v>
      </c>
      <c r="H23" s="28"/>
      <c r="I23" s="28"/>
      <c r="J23" s="35"/>
      <c r="O23" s="147" t="s">
        <v>1991</v>
      </c>
      <c r="P23" s="501">
        <v>10</v>
      </c>
      <c r="Q23" s="50" t="s">
        <v>1988</v>
      </c>
    </row>
    <row r="24" spans="1:17">
      <c r="A24">
        <v>5</v>
      </c>
      <c r="B24" s="19">
        <v>43299</v>
      </c>
      <c r="C24" s="15" t="s">
        <v>313</v>
      </c>
      <c r="D24">
        <v>0</v>
      </c>
      <c r="E24" s="20">
        <v>1004.5</v>
      </c>
      <c r="F24">
        <v>0</v>
      </c>
      <c r="G24" s="28">
        <v>0</v>
      </c>
      <c r="H24" s="28"/>
      <c r="I24" s="28"/>
      <c r="J24" s="35"/>
    </row>
    <row r="25" spans="1:17">
      <c r="A25">
        <v>5</v>
      </c>
      <c r="B25" s="19">
        <v>43299</v>
      </c>
      <c r="C25" s="15" t="s">
        <v>314</v>
      </c>
      <c r="D25">
        <v>0</v>
      </c>
      <c r="E25" s="20">
        <v>1004.5</v>
      </c>
      <c r="F25">
        <v>0</v>
      </c>
      <c r="G25" s="28">
        <v>0</v>
      </c>
      <c r="H25" s="28"/>
      <c r="I25" s="28"/>
      <c r="J25" s="35"/>
    </row>
    <row r="26" spans="1:17">
      <c r="A26">
        <v>5</v>
      </c>
      <c r="B26" s="19">
        <v>43299</v>
      </c>
      <c r="C26" s="15" t="s">
        <v>315</v>
      </c>
      <c r="D26">
        <v>0</v>
      </c>
      <c r="E26" s="20">
        <v>1004.5</v>
      </c>
      <c r="F26">
        <v>0</v>
      </c>
      <c r="G26" s="28">
        <v>0</v>
      </c>
      <c r="H26" s="28">
        <v>0</v>
      </c>
      <c r="I26" s="28">
        <v>18.100000000000001</v>
      </c>
      <c r="J26" s="35">
        <v>0.72799999999999998</v>
      </c>
      <c r="K26" t="s">
        <v>399</v>
      </c>
    </row>
    <row r="27" spans="1:17">
      <c r="B27" s="19"/>
      <c r="G27" s="28"/>
      <c r="H27" s="28"/>
      <c r="I27" s="28"/>
      <c r="J27" s="35"/>
    </row>
    <row r="28" spans="1:17">
      <c r="A28">
        <v>4</v>
      </c>
      <c r="B28" s="19">
        <v>43300</v>
      </c>
      <c r="C28" s="15" t="s">
        <v>316</v>
      </c>
      <c r="D28">
        <v>1</v>
      </c>
      <c r="E28" s="20">
        <v>1009.6</v>
      </c>
      <c r="F28">
        <v>4</v>
      </c>
      <c r="G28" s="28">
        <v>120</v>
      </c>
      <c r="H28" s="28">
        <v>0</v>
      </c>
      <c r="I28" s="28">
        <v>23.4</v>
      </c>
      <c r="J28" s="35">
        <v>0.69</v>
      </c>
      <c r="K28" s="6" t="s">
        <v>403</v>
      </c>
    </row>
    <row r="29" spans="1:17">
      <c r="A29">
        <v>4</v>
      </c>
      <c r="B29" s="19">
        <v>43300</v>
      </c>
      <c r="C29" s="15" t="s">
        <v>317</v>
      </c>
      <c r="D29">
        <v>1</v>
      </c>
      <c r="E29" s="20">
        <v>1009.6</v>
      </c>
      <c r="F29">
        <v>4</v>
      </c>
      <c r="G29" s="28">
        <v>120</v>
      </c>
      <c r="H29" s="28"/>
      <c r="I29" s="28"/>
      <c r="J29" s="35"/>
    </row>
    <row r="30" spans="1:17">
      <c r="A30">
        <v>4</v>
      </c>
      <c r="B30" s="19">
        <v>43300</v>
      </c>
      <c r="C30" s="15" t="s">
        <v>318</v>
      </c>
      <c r="D30">
        <v>1</v>
      </c>
      <c r="E30" s="20">
        <v>1009.6</v>
      </c>
      <c r="F30">
        <v>4</v>
      </c>
      <c r="G30" s="28">
        <v>120</v>
      </c>
      <c r="H30" s="28"/>
      <c r="I30" s="28"/>
      <c r="J30" s="35"/>
    </row>
    <row r="31" spans="1:17">
      <c r="A31">
        <v>4</v>
      </c>
      <c r="B31" s="19">
        <v>43300</v>
      </c>
      <c r="C31" s="15" t="s">
        <v>319</v>
      </c>
      <c r="D31">
        <v>5</v>
      </c>
      <c r="E31" s="20">
        <v>1009.6</v>
      </c>
      <c r="F31">
        <v>4</v>
      </c>
      <c r="G31" s="28">
        <v>120</v>
      </c>
      <c r="H31" s="28"/>
      <c r="I31" s="28"/>
      <c r="J31" s="35"/>
    </row>
    <row r="32" spans="1:17">
      <c r="A32">
        <v>4</v>
      </c>
      <c r="B32" s="19">
        <v>43300</v>
      </c>
      <c r="C32" s="15" t="s">
        <v>320</v>
      </c>
      <c r="D32">
        <v>16</v>
      </c>
      <c r="E32" s="20">
        <v>1009.6</v>
      </c>
      <c r="F32">
        <v>4</v>
      </c>
      <c r="G32" s="28">
        <v>120</v>
      </c>
      <c r="H32" s="28"/>
      <c r="I32" s="28"/>
      <c r="J32" s="35"/>
    </row>
    <row r="33" spans="1:11">
      <c r="A33">
        <v>4</v>
      </c>
      <c r="B33" s="19">
        <v>43300</v>
      </c>
      <c r="C33" s="15" t="s">
        <v>321</v>
      </c>
      <c r="D33">
        <v>5</v>
      </c>
      <c r="E33" s="20">
        <v>1009.6</v>
      </c>
      <c r="F33">
        <v>4</v>
      </c>
      <c r="G33" s="28">
        <v>120</v>
      </c>
      <c r="H33" s="28"/>
      <c r="I33" s="28"/>
      <c r="J33" s="35"/>
    </row>
    <row r="34" spans="1:11">
      <c r="A34">
        <v>4</v>
      </c>
      <c r="B34" s="19">
        <v>43300</v>
      </c>
      <c r="C34" s="15" t="s">
        <v>322</v>
      </c>
      <c r="D34">
        <v>4</v>
      </c>
      <c r="E34" s="20">
        <v>1009.6</v>
      </c>
      <c r="F34">
        <v>4</v>
      </c>
      <c r="G34" s="28">
        <v>120</v>
      </c>
      <c r="H34" s="28"/>
      <c r="I34" s="28"/>
      <c r="J34" s="35"/>
    </row>
    <row r="35" spans="1:11">
      <c r="A35">
        <v>4</v>
      </c>
      <c r="B35" s="19">
        <v>43300</v>
      </c>
      <c r="C35" s="15" t="s">
        <v>323</v>
      </c>
      <c r="D35">
        <v>3</v>
      </c>
      <c r="E35" s="20">
        <v>1009.6</v>
      </c>
      <c r="F35">
        <v>4</v>
      </c>
      <c r="G35" s="28">
        <v>120</v>
      </c>
      <c r="H35" s="28"/>
      <c r="I35" s="28"/>
      <c r="J35" s="35"/>
    </row>
    <row r="36" spans="1:11">
      <c r="A36">
        <v>4</v>
      </c>
      <c r="B36" s="19">
        <v>43300</v>
      </c>
      <c r="C36" s="15" t="s">
        <v>324</v>
      </c>
      <c r="D36">
        <v>1</v>
      </c>
      <c r="E36" s="20">
        <v>1009.6</v>
      </c>
      <c r="F36">
        <v>4</v>
      </c>
      <c r="G36" s="28">
        <v>120</v>
      </c>
      <c r="H36" s="28"/>
      <c r="I36" s="28"/>
      <c r="J36" s="35"/>
    </row>
    <row r="37" spans="1:11">
      <c r="A37">
        <v>4</v>
      </c>
      <c r="B37" s="19">
        <v>43300</v>
      </c>
      <c r="C37" s="15" t="s">
        <v>325</v>
      </c>
      <c r="D37">
        <v>6</v>
      </c>
      <c r="E37" s="20">
        <v>1009.6</v>
      </c>
      <c r="F37">
        <v>4</v>
      </c>
      <c r="G37" s="28">
        <v>120</v>
      </c>
      <c r="H37" s="28"/>
      <c r="I37" s="28"/>
      <c r="J37" s="35"/>
    </row>
    <row r="38" spans="1:11">
      <c r="A38">
        <v>4</v>
      </c>
      <c r="B38" s="19">
        <v>43300</v>
      </c>
      <c r="C38" s="15" t="s">
        <v>326</v>
      </c>
      <c r="D38">
        <v>1</v>
      </c>
      <c r="E38" s="20">
        <v>1009.6</v>
      </c>
      <c r="F38">
        <v>4</v>
      </c>
      <c r="G38" s="28">
        <v>120</v>
      </c>
      <c r="H38" s="28"/>
      <c r="I38" s="28"/>
      <c r="J38" s="35"/>
    </row>
    <row r="39" spans="1:11">
      <c r="A39">
        <v>4</v>
      </c>
      <c r="B39" s="19">
        <v>43300</v>
      </c>
      <c r="C39" s="15" t="s">
        <v>327</v>
      </c>
      <c r="D39">
        <v>3</v>
      </c>
      <c r="E39" s="20">
        <v>1009.6</v>
      </c>
      <c r="F39">
        <v>4</v>
      </c>
      <c r="G39" s="28">
        <v>120</v>
      </c>
      <c r="H39" s="28">
        <v>0</v>
      </c>
      <c r="I39" s="28">
        <v>18.399999999999999</v>
      </c>
      <c r="J39" s="35">
        <v>0.67</v>
      </c>
      <c r="K39" s="6" t="s">
        <v>403</v>
      </c>
    </row>
    <row r="40" spans="1:11" ht="17" thickBot="1">
      <c r="C40" s="15"/>
      <c r="E40" s="20"/>
      <c r="G40" s="28"/>
      <c r="H40" s="28"/>
      <c r="I40" s="28"/>
      <c r="J40" s="35"/>
    </row>
    <row r="41" spans="1:11" ht="17" thickBot="1">
      <c r="A41">
        <v>3</v>
      </c>
      <c r="B41" s="19">
        <v>43301</v>
      </c>
      <c r="C41" s="15" t="s">
        <v>328</v>
      </c>
      <c r="D41">
        <v>8</v>
      </c>
      <c r="E41" s="20">
        <v>1009.8</v>
      </c>
      <c r="F41">
        <v>3</v>
      </c>
      <c r="G41" s="28">
        <v>140</v>
      </c>
      <c r="H41" s="28">
        <v>0</v>
      </c>
      <c r="I41" s="28">
        <v>22.8</v>
      </c>
      <c r="J41" s="35">
        <v>0.6</v>
      </c>
      <c r="K41" s="48" t="s">
        <v>400</v>
      </c>
    </row>
    <row r="42" spans="1:11">
      <c r="A42">
        <v>3</v>
      </c>
      <c r="B42" s="19">
        <v>43301</v>
      </c>
      <c r="C42" s="15" t="s">
        <v>329</v>
      </c>
      <c r="D42">
        <v>1</v>
      </c>
      <c r="E42" s="20">
        <v>1009.8</v>
      </c>
      <c r="F42">
        <v>3</v>
      </c>
      <c r="G42" s="28">
        <v>140</v>
      </c>
      <c r="H42" s="28"/>
      <c r="I42" s="28"/>
      <c r="J42" s="35"/>
    </row>
    <row r="43" spans="1:11">
      <c r="A43">
        <v>3</v>
      </c>
      <c r="B43" s="19">
        <v>43301</v>
      </c>
      <c r="C43" s="15" t="s">
        <v>330</v>
      </c>
      <c r="D43">
        <v>1</v>
      </c>
      <c r="E43" s="20">
        <v>1009.8</v>
      </c>
      <c r="F43">
        <v>3</v>
      </c>
      <c r="G43" s="28">
        <v>140</v>
      </c>
      <c r="H43" s="28"/>
      <c r="I43" s="28"/>
      <c r="J43" s="35"/>
    </row>
    <row r="44" spans="1:11">
      <c r="A44">
        <v>3</v>
      </c>
      <c r="B44" s="19">
        <v>43301</v>
      </c>
      <c r="C44" s="15" t="s">
        <v>331</v>
      </c>
      <c r="D44">
        <v>3</v>
      </c>
      <c r="E44" s="20">
        <v>1009.8</v>
      </c>
      <c r="F44">
        <v>3</v>
      </c>
      <c r="G44" s="28">
        <v>140</v>
      </c>
      <c r="H44" s="28"/>
      <c r="I44" s="28"/>
      <c r="J44" s="35"/>
    </row>
    <row r="45" spans="1:11">
      <c r="A45">
        <v>3</v>
      </c>
      <c r="B45" s="19">
        <v>43301</v>
      </c>
      <c r="C45" s="15" t="s">
        <v>332</v>
      </c>
      <c r="D45">
        <v>2</v>
      </c>
      <c r="E45" s="20">
        <v>1009.8</v>
      </c>
      <c r="F45">
        <v>3</v>
      </c>
      <c r="G45" s="28">
        <v>140</v>
      </c>
      <c r="H45" s="28"/>
      <c r="I45" s="28"/>
      <c r="J45" s="35"/>
    </row>
    <row r="46" spans="1:11">
      <c r="A46">
        <v>3</v>
      </c>
      <c r="B46" s="19">
        <v>43301</v>
      </c>
      <c r="C46" s="15" t="s">
        <v>333</v>
      </c>
      <c r="D46">
        <v>3</v>
      </c>
      <c r="E46" s="20">
        <v>1009.8</v>
      </c>
      <c r="F46">
        <v>3</v>
      </c>
      <c r="G46" s="28">
        <v>140</v>
      </c>
      <c r="H46" s="28"/>
      <c r="I46" s="28"/>
      <c r="J46" s="35"/>
    </row>
    <row r="47" spans="1:11">
      <c r="A47">
        <v>3</v>
      </c>
      <c r="B47" s="19">
        <v>43301</v>
      </c>
      <c r="C47" s="15" t="s">
        <v>334</v>
      </c>
      <c r="D47">
        <v>0</v>
      </c>
      <c r="E47" s="20">
        <v>1009.8</v>
      </c>
      <c r="F47">
        <v>3</v>
      </c>
      <c r="G47" s="28">
        <v>140</v>
      </c>
      <c r="H47" s="28"/>
      <c r="I47" s="28"/>
      <c r="J47" s="35"/>
    </row>
    <row r="48" spans="1:11">
      <c r="A48">
        <v>3</v>
      </c>
      <c r="B48" s="19">
        <v>43301</v>
      </c>
      <c r="C48" s="15" t="s">
        <v>335</v>
      </c>
      <c r="D48">
        <v>0</v>
      </c>
      <c r="E48" s="20">
        <v>1009.8</v>
      </c>
      <c r="F48">
        <v>3</v>
      </c>
      <c r="G48" s="28">
        <v>140</v>
      </c>
      <c r="H48" s="28"/>
      <c r="I48" s="28"/>
      <c r="J48" s="35"/>
    </row>
    <row r="49" spans="1:11">
      <c r="A49">
        <v>3</v>
      </c>
      <c r="B49" s="19">
        <v>43301</v>
      </c>
      <c r="C49" s="15" t="s">
        <v>336</v>
      </c>
      <c r="D49">
        <v>0</v>
      </c>
      <c r="E49" s="20">
        <v>1009.8</v>
      </c>
      <c r="F49">
        <v>3</v>
      </c>
      <c r="G49" s="28">
        <v>140</v>
      </c>
      <c r="H49" s="28"/>
      <c r="I49" s="28"/>
      <c r="J49" s="35"/>
    </row>
    <row r="50" spans="1:11">
      <c r="A50">
        <v>3</v>
      </c>
      <c r="B50" s="19">
        <v>43301</v>
      </c>
      <c r="C50" s="15" t="s">
        <v>337</v>
      </c>
      <c r="D50">
        <v>0</v>
      </c>
      <c r="E50" s="20">
        <v>1009.8</v>
      </c>
      <c r="F50">
        <v>3</v>
      </c>
      <c r="G50" s="28">
        <v>140</v>
      </c>
      <c r="H50" s="28"/>
      <c r="I50" s="28"/>
      <c r="J50" s="35"/>
    </row>
    <row r="51" spans="1:11" ht="17" thickBot="1">
      <c r="A51">
        <v>3</v>
      </c>
      <c r="B51" s="19">
        <v>43301</v>
      </c>
      <c r="C51" s="15" t="s">
        <v>338</v>
      </c>
      <c r="D51">
        <v>1</v>
      </c>
      <c r="E51" s="20">
        <v>1009.8</v>
      </c>
      <c r="F51">
        <v>3</v>
      </c>
      <c r="G51" s="28">
        <v>140</v>
      </c>
      <c r="H51" s="28"/>
      <c r="I51" s="28"/>
      <c r="J51" s="35"/>
    </row>
    <row r="52" spans="1:11" ht="17" thickBot="1">
      <c r="A52">
        <v>3</v>
      </c>
      <c r="B52" s="19">
        <v>43301</v>
      </c>
      <c r="C52" s="15" t="s">
        <v>339</v>
      </c>
      <c r="D52">
        <v>1</v>
      </c>
      <c r="E52" s="20">
        <v>1009.8</v>
      </c>
      <c r="F52">
        <v>3</v>
      </c>
      <c r="G52" s="28">
        <v>140</v>
      </c>
      <c r="H52" s="28">
        <v>0</v>
      </c>
      <c r="I52" s="28">
        <v>18.600000000000001</v>
      </c>
      <c r="J52" s="35">
        <v>0.75</v>
      </c>
      <c r="K52" s="48" t="s">
        <v>400</v>
      </c>
    </row>
    <row r="53" spans="1:11">
      <c r="B53" s="19"/>
      <c r="C53" s="15"/>
      <c r="E53" s="20"/>
      <c r="G53" s="28"/>
      <c r="H53" s="28"/>
      <c r="I53" s="28"/>
      <c r="J53" s="35"/>
    </row>
    <row r="54" spans="1:11">
      <c r="A54">
        <v>2</v>
      </c>
      <c r="B54" s="19">
        <v>43305</v>
      </c>
      <c r="C54" s="15" t="s">
        <v>340</v>
      </c>
      <c r="D54">
        <v>0</v>
      </c>
      <c r="E54" s="20">
        <v>1008.7</v>
      </c>
      <c r="F54">
        <v>11</v>
      </c>
      <c r="G54" s="28">
        <v>150</v>
      </c>
      <c r="H54" s="28">
        <v>1.6</v>
      </c>
      <c r="I54" s="28">
        <v>26.3</v>
      </c>
      <c r="J54" s="35">
        <v>0.84799999999999998</v>
      </c>
      <c r="K54" s="6" t="s">
        <v>405</v>
      </c>
    </row>
    <row r="55" spans="1:11">
      <c r="A55">
        <v>2</v>
      </c>
      <c r="B55" s="19">
        <v>43305</v>
      </c>
      <c r="C55" s="15" t="s">
        <v>341</v>
      </c>
      <c r="D55">
        <v>0</v>
      </c>
      <c r="E55" s="20">
        <v>1008.7</v>
      </c>
      <c r="F55">
        <v>11</v>
      </c>
      <c r="G55" s="28">
        <v>150</v>
      </c>
      <c r="H55" s="28"/>
      <c r="I55" s="28"/>
      <c r="J55" s="35"/>
    </row>
    <row r="56" spans="1:11">
      <c r="A56">
        <v>2</v>
      </c>
      <c r="B56" s="19">
        <v>43305</v>
      </c>
      <c r="C56" s="15" t="s">
        <v>342</v>
      </c>
      <c r="D56">
        <v>1</v>
      </c>
      <c r="E56" s="20">
        <v>1008.7</v>
      </c>
      <c r="F56">
        <v>11</v>
      </c>
      <c r="G56" s="28">
        <v>150</v>
      </c>
      <c r="H56" s="28"/>
      <c r="I56" s="28"/>
      <c r="J56" s="35"/>
    </row>
    <row r="57" spans="1:11">
      <c r="A57">
        <v>2</v>
      </c>
      <c r="B57" s="19">
        <v>43305</v>
      </c>
      <c r="C57" s="43" t="s">
        <v>343</v>
      </c>
      <c r="D57">
        <v>5</v>
      </c>
      <c r="E57" s="20">
        <v>1008.7</v>
      </c>
      <c r="F57">
        <v>11</v>
      </c>
      <c r="G57" s="28">
        <v>150</v>
      </c>
      <c r="H57" s="28"/>
      <c r="I57" s="28"/>
      <c r="J57" s="35"/>
    </row>
    <row r="58" spans="1:11">
      <c r="A58">
        <v>2</v>
      </c>
      <c r="B58" s="19">
        <v>43305</v>
      </c>
      <c r="C58" s="43" t="s">
        <v>344</v>
      </c>
      <c r="D58">
        <v>5</v>
      </c>
      <c r="E58" s="20">
        <v>1008.7</v>
      </c>
      <c r="F58">
        <v>11</v>
      </c>
      <c r="G58" s="28">
        <v>150</v>
      </c>
      <c r="H58" s="28"/>
      <c r="I58" s="28"/>
      <c r="J58" s="35"/>
    </row>
    <row r="59" spans="1:11">
      <c r="A59">
        <v>2</v>
      </c>
      <c r="B59" s="19">
        <v>43305</v>
      </c>
      <c r="C59" s="43" t="s">
        <v>345</v>
      </c>
      <c r="D59">
        <v>3</v>
      </c>
      <c r="E59" s="20">
        <v>1008.7</v>
      </c>
      <c r="F59">
        <v>11</v>
      </c>
      <c r="G59" s="28">
        <v>150</v>
      </c>
      <c r="H59" s="28"/>
      <c r="I59" s="28"/>
      <c r="J59" s="35"/>
    </row>
    <row r="60" spans="1:11">
      <c r="A60">
        <v>2</v>
      </c>
      <c r="B60" s="19">
        <v>43305</v>
      </c>
      <c r="C60" s="43" t="s">
        <v>346</v>
      </c>
      <c r="D60">
        <v>2</v>
      </c>
      <c r="E60" s="20">
        <v>1008.7</v>
      </c>
      <c r="F60">
        <v>11</v>
      </c>
      <c r="G60" s="28">
        <v>150</v>
      </c>
      <c r="H60" s="28"/>
      <c r="I60" s="28"/>
      <c r="J60" s="35"/>
    </row>
    <row r="61" spans="1:11">
      <c r="A61">
        <v>2</v>
      </c>
      <c r="B61" s="19">
        <v>43305</v>
      </c>
      <c r="C61" s="43" t="s">
        <v>347</v>
      </c>
      <c r="D61">
        <v>1</v>
      </c>
      <c r="E61" s="20">
        <v>1008.7</v>
      </c>
      <c r="F61">
        <v>11</v>
      </c>
      <c r="G61" s="28">
        <v>150</v>
      </c>
      <c r="H61" s="28"/>
      <c r="I61" s="28"/>
      <c r="J61" s="35"/>
    </row>
    <row r="62" spans="1:11">
      <c r="A62">
        <v>2</v>
      </c>
      <c r="B62" s="19">
        <v>43305</v>
      </c>
      <c r="C62" s="43" t="s">
        <v>348</v>
      </c>
      <c r="D62">
        <v>0</v>
      </c>
      <c r="E62" s="20">
        <v>1008.7</v>
      </c>
      <c r="F62">
        <v>11</v>
      </c>
      <c r="G62" s="28">
        <v>150</v>
      </c>
      <c r="H62" s="28"/>
      <c r="I62" s="28"/>
      <c r="J62" s="35"/>
    </row>
    <row r="63" spans="1:11">
      <c r="A63">
        <v>2</v>
      </c>
      <c r="B63" s="19">
        <v>43305</v>
      </c>
      <c r="C63" s="43" t="s">
        <v>349</v>
      </c>
      <c r="D63">
        <v>1</v>
      </c>
      <c r="E63" s="20">
        <v>1008.7</v>
      </c>
      <c r="F63">
        <v>11</v>
      </c>
      <c r="G63" s="28">
        <v>150</v>
      </c>
      <c r="H63" s="28"/>
      <c r="I63" s="28"/>
      <c r="J63" s="35"/>
    </row>
    <row r="64" spans="1:11">
      <c r="A64">
        <v>2</v>
      </c>
      <c r="B64" s="19">
        <v>43305</v>
      </c>
      <c r="C64" s="43" t="s">
        <v>350</v>
      </c>
      <c r="D64">
        <v>4</v>
      </c>
      <c r="E64" s="20">
        <v>1008.7</v>
      </c>
      <c r="F64">
        <v>11</v>
      </c>
      <c r="G64" s="28">
        <v>150</v>
      </c>
      <c r="H64" s="28"/>
      <c r="I64" s="28"/>
      <c r="J64" s="35"/>
    </row>
    <row r="65" spans="1:11">
      <c r="A65">
        <v>2</v>
      </c>
      <c r="B65" s="19">
        <v>43305</v>
      </c>
      <c r="C65" s="43" t="s">
        <v>351</v>
      </c>
      <c r="D65">
        <v>0</v>
      </c>
      <c r="E65" s="20">
        <v>1008.7</v>
      </c>
      <c r="F65">
        <v>11</v>
      </c>
      <c r="G65" s="28">
        <v>150</v>
      </c>
      <c r="H65" s="28">
        <v>4</v>
      </c>
      <c r="I65" s="28">
        <v>24.8</v>
      </c>
      <c r="J65" s="35">
        <v>0.78800000000000003</v>
      </c>
      <c r="K65" s="6" t="s">
        <v>405</v>
      </c>
    </row>
    <row r="66" spans="1:11">
      <c r="H66" s="28"/>
      <c r="I66" s="28"/>
      <c r="J66" s="35"/>
    </row>
    <row r="67" spans="1:11">
      <c r="A67">
        <v>1</v>
      </c>
      <c r="B67" s="19">
        <v>43312</v>
      </c>
      <c r="C67" s="15" t="s">
        <v>352</v>
      </c>
      <c r="D67">
        <v>0</v>
      </c>
      <c r="E67" s="20">
        <v>1009.3</v>
      </c>
      <c r="F67">
        <v>4</v>
      </c>
      <c r="G67" s="28">
        <v>90</v>
      </c>
      <c r="H67" s="28">
        <v>0.2</v>
      </c>
      <c r="I67" s="28">
        <v>25.6</v>
      </c>
      <c r="J67" s="35">
        <v>0.72799999999999998</v>
      </c>
      <c r="K67" s="6" t="s">
        <v>401</v>
      </c>
    </row>
    <row r="68" spans="1:11">
      <c r="A68">
        <v>1</v>
      </c>
      <c r="B68" s="19">
        <v>43312</v>
      </c>
      <c r="C68" s="15" t="s">
        <v>328</v>
      </c>
      <c r="D68">
        <v>3</v>
      </c>
      <c r="E68" s="20">
        <v>1009.3</v>
      </c>
      <c r="F68">
        <v>4</v>
      </c>
      <c r="G68" s="28">
        <v>90</v>
      </c>
      <c r="H68" s="28"/>
      <c r="I68" s="28"/>
      <c r="J68" s="35"/>
    </row>
    <row r="69" spans="1:11">
      <c r="A69">
        <v>1</v>
      </c>
      <c r="B69" s="19">
        <v>43312</v>
      </c>
      <c r="C69" s="15" t="s">
        <v>329</v>
      </c>
      <c r="D69">
        <v>0</v>
      </c>
      <c r="E69" s="20">
        <v>1009.3</v>
      </c>
      <c r="F69">
        <v>4</v>
      </c>
      <c r="G69" s="28">
        <v>90</v>
      </c>
      <c r="H69" s="28"/>
      <c r="I69" s="28"/>
      <c r="J69" s="35"/>
    </row>
    <row r="70" spans="1:11">
      <c r="A70">
        <v>1</v>
      </c>
      <c r="B70" s="19">
        <v>43312</v>
      </c>
      <c r="C70" s="15" t="s">
        <v>330</v>
      </c>
      <c r="D70">
        <v>0</v>
      </c>
      <c r="E70" s="20">
        <v>1009.3</v>
      </c>
      <c r="F70">
        <v>4</v>
      </c>
      <c r="G70" s="28">
        <v>90</v>
      </c>
      <c r="H70" s="28"/>
      <c r="I70" s="28"/>
      <c r="J70" s="35"/>
    </row>
    <row r="71" spans="1:11">
      <c r="A71">
        <v>1</v>
      </c>
      <c r="B71" s="19">
        <v>43312</v>
      </c>
      <c r="C71" s="15" t="s">
        <v>331</v>
      </c>
      <c r="D71">
        <v>0</v>
      </c>
      <c r="E71" s="20">
        <v>1009.3</v>
      </c>
      <c r="F71">
        <v>4</v>
      </c>
      <c r="G71" s="28">
        <v>90</v>
      </c>
      <c r="H71" s="28"/>
      <c r="I71" s="28"/>
      <c r="J71" s="35"/>
    </row>
    <row r="72" spans="1:11">
      <c r="A72">
        <v>1</v>
      </c>
      <c r="B72" s="19">
        <v>43312</v>
      </c>
      <c r="C72" s="15" t="s">
        <v>332</v>
      </c>
      <c r="D72">
        <v>0</v>
      </c>
      <c r="E72" s="20">
        <v>1009.3</v>
      </c>
      <c r="F72">
        <v>4</v>
      </c>
      <c r="G72" s="28">
        <v>90</v>
      </c>
      <c r="H72" s="28"/>
      <c r="I72" s="28"/>
      <c r="J72" s="35"/>
    </row>
    <row r="73" spans="1:11">
      <c r="A73">
        <v>1</v>
      </c>
      <c r="B73" s="19">
        <v>43312</v>
      </c>
      <c r="C73" s="15" t="s">
        <v>333</v>
      </c>
      <c r="D73">
        <v>1</v>
      </c>
      <c r="E73" s="20">
        <v>1009.3</v>
      </c>
      <c r="F73">
        <v>4</v>
      </c>
      <c r="G73" s="28">
        <v>90</v>
      </c>
      <c r="H73" s="28"/>
      <c r="I73" s="28"/>
      <c r="J73" s="35"/>
    </row>
    <row r="74" spans="1:11">
      <c r="A74">
        <v>1</v>
      </c>
      <c r="B74" s="19">
        <v>43312</v>
      </c>
      <c r="C74" s="15" t="s">
        <v>334</v>
      </c>
      <c r="D74">
        <v>1</v>
      </c>
      <c r="E74" s="20">
        <v>1009.3</v>
      </c>
      <c r="F74">
        <v>4</v>
      </c>
      <c r="G74" s="28">
        <v>90</v>
      </c>
      <c r="H74" s="28"/>
      <c r="I74" s="28"/>
      <c r="J74" s="35"/>
    </row>
    <row r="75" spans="1:11">
      <c r="A75">
        <v>1</v>
      </c>
      <c r="B75" s="19">
        <v>43312</v>
      </c>
      <c r="C75" s="15" t="s">
        <v>335</v>
      </c>
      <c r="D75">
        <v>0</v>
      </c>
      <c r="E75" s="20">
        <v>1009.3</v>
      </c>
      <c r="F75">
        <v>4</v>
      </c>
      <c r="G75" s="28">
        <v>90</v>
      </c>
      <c r="H75" s="28"/>
      <c r="I75" s="28"/>
      <c r="J75" s="35"/>
    </row>
    <row r="76" spans="1:11">
      <c r="A76">
        <v>1</v>
      </c>
      <c r="B76" s="19">
        <v>43312</v>
      </c>
      <c r="C76" s="15" t="s">
        <v>336</v>
      </c>
      <c r="D76">
        <v>0</v>
      </c>
      <c r="E76" s="20">
        <v>1009.3</v>
      </c>
      <c r="F76">
        <v>4</v>
      </c>
      <c r="G76" s="28">
        <v>90</v>
      </c>
      <c r="H76" s="28"/>
      <c r="I76" s="28"/>
      <c r="J76" s="35"/>
    </row>
    <row r="77" spans="1:11">
      <c r="A77">
        <v>1</v>
      </c>
      <c r="B77" s="19">
        <v>43312</v>
      </c>
      <c r="C77" s="15" t="s">
        <v>353</v>
      </c>
      <c r="D77">
        <v>1</v>
      </c>
      <c r="E77" s="20">
        <v>1009.3</v>
      </c>
      <c r="F77">
        <v>4</v>
      </c>
      <c r="G77" s="28">
        <v>90</v>
      </c>
      <c r="H77" s="28"/>
      <c r="I77" s="28"/>
      <c r="J77" s="35"/>
    </row>
    <row r="78" spans="1:11">
      <c r="A78">
        <v>1</v>
      </c>
      <c r="B78" s="19">
        <v>43312</v>
      </c>
      <c r="C78" s="15" t="s">
        <v>338</v>
      </c>
      <c r="D78">
        <v>3</v>
      </c>
      <c r="E78" s="20">
        <v>1009.3</v>
      </c>
      <c r="F78">
        <v>4</v>
      </c>
      <c r="G78" s="28">
        <v>90</v>
      </c>
      <c r="H78" s="28">
        <v>0</v>
      </c>
      <c r="I78" s="28">
        <v>24</v>
      </c>
      <c r="J78" s="35">
        <v>0.82599999999999996</v>
      </c>
      <c r="K78" s="6" t="s">
        <v>401</v>
      </c>
    </row>
    <row r="79" spans="1:11">
      <c r="B79" s="19"/>
      <c r="C79" s="15"/>
      <c r="E79" s="20"/>
      <c r="G79" s="28"/>
      <c r="H79" s="28"/>
      <c r="I79" s="28"/>
      <c r="J79" s="35"/>
    </row>
    <row r="80" spans="1:11">
      <c r="H80" s="28"/>
      <c r="I80" s="28"/>
      <c r="J80" s="35"/>
    </row>
    <row r="81" spans="1:11">
      <c r="C81" s="15"/>
      <c r="E81" s="20"/>
      <c r="G81" s="28"/>
      <c r="H81" s="28"/>
      <c r="I81" s="28"/>
      <c r="J81" s="35"/>
    </row>
    <row r="82" spans="1:11">
      <c r="C82" s="15"/>
      <c r="E82" s="20"/>
      <c r="G82" s="28"/>
      <c r="H82" s="28"/>
      <c r="I82" s="28"/>
      <c r="J82" s="35"/>
    </row>
    <row r="83" spans="1:11">
      <c r="C83" s="15"/>
      <c r="E83" s="20"/>
      <c r="G83" s="28"/>
      <c r="H83" s="28"/>
      <c r="I83" s="28"/>
      <c r="J83" s="35"/>
    </row>
    <row r="84" spans="1:11" ht="17" thickBot="1">
      <c r="A84" s="37"/>
      <c r="B84" s="39"/>
      <c r="C84" s="40"/>
      <c r="E84" s="37"/>
      <c r="F84" s="37"/>
      <c r="G84" s="38"/>
      <c r="H84" s="38"/>
      <c r="I84" s="38"/>
      <c r="J84" s="44"/>
    </row>
    <row r="85" spans="1:11" ht="17" thickBot="1">
      <c r="A85">
        <v>5</v>
      </c>
      <c r="B85" s="19">
        <v>43332</v>
      </c>
      <c r="C85" s="41" t="s">
        <v>354</v>
      </c>
      <c r="D85" s="42">
        <v>0</v>
      </c>
      <c r="E85" s="20">
        <v>1009.7</v>
      </c>
      <c r="F85">
        <v>4</v>
      </c>
      <c r="G85" s="28">
        <v>60</v>
      </c>
      <c r="H85" s="46">
        <v>0.5</v>
      </c>
      <c r="I85" s="46">
        <v>22.9</v>
      </c>
      <c r="J85" s="45">
        <v>0.69599999999999995</v>
      </c>
      <c r="K85" s="48" t="s">
        <v>402</v>
      </c>
    </row>
    <row r="86" spans="1:11">
      <c r="A86">
        <v>5</v>
      </c>
      <c r="B86" s="19">
        <v>43332</v>
      </c>
      <c r="C86" s="15" t="s">
        <v>355</v>
      </c>
      <c r="D86">
        <v>0</v>
      </c>
      <c r="E86" s="20">
        <v>1009.7</v>
      </c>
      <c r="F86">
        <v>4</v>
      </c>
      <c r="G86" s="28">
        <v>60</v>
      </c>
      <c r="H86" s="28"/>
      <c r="I86" s="28"/>
      <c r="J86" s="35"/>
    </row>
    <row r="87" spans="1:11">
      <c r="A87">
        <v>5</v>
      </c>
      <c r="B87" s="19">
        <v>43332</v>
      </c>
      <c r="C87" s="15" t="s">
        <v>356</v>
      </c>
      <c r="D87">
        <v>0</v>
      </c>
      <c r="E87" s="20">
        <v>1009.7</v>
      </c>
      <c r="F87">
        <v>4</v>
      </c>
      <c r="G87" s="28">
        <v>60</v>
      </c>
      <c r="H87" s="28"/>
      <c r="I87" s="28"/>
      <c r="J87" s="35"/>
    </row>
    <row r="88" spans="1:11">
      <c r="A88">
        <v>5</v>
      </c>
      <c r="B88" s="19">
        <v>43332</v>
      </c>
      <c r="C88" s="15" t="s">
        <v>340</v>
      </c>
      <c r="D88">
        <v>0</v>
      </c>
      <c r="E88" s="20">
        <v>1009.7</v>
      </c>
      <c r="F88">
        <v>4</v>
      </c>
      <c r="G88" s="28">
        <v>60</v>
      </c>
      <c r="H88" s="28"/>
      <c r="I88" s="28"/>
      <c r="J88" s="35"/>
    </row>
    <row r="89" spans="1:11">
      <c r="A89">
        <v>5</v>
      </c>
      <c r="B89" s="19">
        <v>43332</v>
      </c>
      <c r="C89" s="15" t="s">
        <v>341</v>
      </c>
      <c r="D89">
        <v>7</v>
      </c>
      <c r="E89" s="20">
        <v>1009.7</v>
      </c>
      <c r="F89">
        <v>4</v>
      </c>
      <c r="G89" s="28">
        <v>60</v>
      </c>
      <c r="H89" s="28"/>
      <c r="I89" s="28"/>
      <c r="J89" s="35"/>
    </row>
    <row r="90" spans="1:11">
      <c r="A90">
        <v>5</v>
      </c>
      <c r="B90" s="19">
        <v>43332</v>
      </c>
      <c r="C90" s="15" t="s">
        <v>342</v>
      </c>
      <c r="D90">
        <v>1</v>
      </c>
      <c r="E90" s="20">
        <v>1009.7</v>
      </c>
      <c r="F90">
        <v>4</v>
      </c>
      <c r="G90" s="28">
        <v>60</v>
      </c>
      <c r="H90" s="28"/>
      <c r="I90" s="28"/>
      <c r="J90" s="35"/>
    </row>
    <row r="91" spans="1:11">
      <c r="A91">
        <v>5</v>
      </c>
      <c r="B91" s="19">
        <v>43332</v>
      </c>
      <c r="C91" s="15" t="s">
        <v>343</v>
      </c>
      <c r="D91">
        <v>0</v>
      </c>
      <c r="E91" s="20">
        <v>1009.7</v>
      </c>
      <c r="F91">
        <v>4</v>
      </c>
      <c r="G91" s="28">
        <v>60</v>
      </c>
      <c r="H91" s="28"/>
      <c r="I91" s="28"/>
      <c r="J91" s="35"/>
    </row>
    <row r="92" spans="1:11">
      <c r="A92">
        <v>5</v>
      </c>
      <c r="B92" s="19">
        <v>43332</v>
      </c>
      <c r="C92" s="15" t="s">
        <v>344</v>
      </c>
      <c r="D92">
        <v>0</v>
      </c>
      <c r="E92" s="20">
        <v>1009.7</v>
      </c>
      <c r="F92">
        <v>4</v>
      </c>
      <c r="G92" s="28">
        <v>60</v>
      </c>
      <c r="H92" s="28"/>
      <c r="I92" s="28"/>
      <c r="J92" s="35"/>
    </row>
    <row r="93" spans="1:11">
      <c r="A93">
        <v>5</v>
      </c>
      <c r="B93" s="19">
        <v>43332</v>
      </c>
      <c r="C93" s="15" t="s">
        <v>345</v>
      </c>
      <c r="D93">
        <v>0</v>
      </c>
      <c r="E93" s="20">
        <v>1009.7</v>
      </c>
      <c r="F93">
        <v>4</v>
      </c>
      <c r="G93" s="28">
        <v>60</v>
      </c>
      <c r="H93" s="28"/>
      <c r="I93" s="28"/>
      <c r="J93" s="35"/>
    </row>
    <row r="94" spans="1:11">
      <c r="A94">
        <v>5</v>
      </c>
      <c r="B94" s="19">
        <v>43332</v>
      </c>
      <c r="C94" s="15" t="s">
        <v>357</v>
      </c>
      <c r="D94">
        <v>1</v>
      </c>
      <c r="E94" s="20">
        <v>1009.7</v>
      </c>
      <c r="F94">
        <v>4</v>
      </c>
      <c r="G94" s="28">
        <v>60</v>
      </c>
      <c r="H94" s="28"/>
      <c r="I94" s="28"/>
      <c r="J94" s="35"/>
    </row>
    <row r="95" spans="1:11" ht="17" thickBot="1">
      <c r="A95">
        <v>5</v>
      </c>
      <c r="B95" s="19">
        <v>43332</v>
      </c>
      <c r="C95" s="15" t="s">
        <v>347</v>
      </c>
      <c r="D95">
        <v>1</v>
      </c>
      <c r="E95" s="20">
        <v>1009.7</v>
      </c>
      <c r="F95">
        <v>4</v>
      </c>
      <c r="G95" s="28">
        <v>60</v>
      </c>
      <c r="H95" s="28"/>
      <c r="I95" s="28"/>
      <c r="J95" s="35"/>
    </row>
    <row r="96" spans="1:11" ht="17" thickBot="1">
      <c r="A96">
        <v>5</v>
      </c>
      <c r="B96" s="19">
        <v>43332</v>
      </c>
      <c r="C96" s="15" t="s">
        <v>348</v>
      </c>
      <c r="D96">
        <v>1</v>
      </c>
      <c r="E96" s="20">
        <v>1009.7</v>
      </c>
      <c r="F96">
        <v>4</v>
      </c>
      <c r="G96" s="28">
        <v>60</v>
      </c>
      <c r="H96" s="28">
        <v>0</v>
      </c>
      <c r="I96" s="28">
        <v>21.4</v>
      </c>
      <c r="J96" s="35">
        <v>0.76</v>
      </c>
      <c r="K96" s="48" t="s">
        <v>402</v>
      </c>
    </row>
    <row r="97" spans="1:11">
      <c r="B97" s="19"/>
      <c r="C97" s="15"/>
      <c r="E97" s="20"/>
      <c r="G97" s="28"/>
      <c r="H97" s="28"/>
      <c r="I97" s="28"/>
      <c r="J97" s="35"/>
    </row>
    <row r="98" spans="1:11">
      <c r="A98">
        <v>6</v>
      </c>
      <c r="B98" s="19">
        <v>43333</v>
      </c>
      <c r="C98" s="15" t="s">
        <v>358</v>
      </c>
      <c r="D98">
        <v>0</v>
      </c>
      <c r="E98" s="20">
        <v>1001.1</v>
      </c>
      <c r="F98">
        <v>12</v>
      </c>
      <c r="G98" s="28">
        <v>130</v>
      </c>
      <c r="H98" s="28">
        <v>4.9000000000000004</v>
      </c>
      <c r="I98" s="28">
        <v>24.8</v>
      </c>
      <c r="J98" s="35">
        <v>0.75</v>
      </c>
      <c r="K98" s="49" t="s">
        <v>404</v>
      </c>
    </row>
    <row r="99" spans="1:11">
      <c r="A99">
        <v>6</v>
      </c>
      <c r="B99" s="19">
        <v>43333</v>
      </c>
      <c r="C99" s="15" t="s">
        <v>359</v>
      </c>
      <c r="D99">
        <v>0</v>
      </c>
      <c r="E99" s="20">
        <v>1001.1</v>
      </c>
      <c r="F99">
        <v>12</v>
      </c>
      <c r="G99" s="28">
        <v>130</v>
      </c>
      <c r="H99" s="28"/>
      <c r="I99" s="28"/>
      <c r="J99" s="35"/>
      <c r="K99" s="35"/>
    </row>
    <row r="100" spans="1:11">
      <c r="A100">
        <v>6</v>
      </c>
      <c r="B100" s="19">
        <v>43333</v>
      </c>
      <c r="C100" s="15" t="s">
        <v>360</v>
      </c>
      <c r="D100">
        <v>0</v>
      </c>
      <c r="E100" s="20">
        <v>1001.1</v>
      </c>
      <c r="F100">
        <v>12</v>
      </c>
      <c r="G100" s="28">
        <v>130</v>
      </c>
      <c r="H100" s="28"/>
      <c r="I100" s="28"/>
      <c r="J100" s="35"/>
      <c r="K100" s="35"/>
    </row>
    <row r="101" spans="1:11">
      <c r="A101">
        <v>6</v>
      </c>
      <c r="B101" s="19">
        <v>43333</v>
      </c>
      <c r="C101" s="15" t="s">
        <v>361</v>
      </c>
      <c r="D101">
        <v>0</v>
      </c>
      <c r="E101" s="20">
        <v>1001.1</v>
      </c>
      <c r="F101">
        <v>12</v>
      </c>
      <c r="G101" s="28">
        <v>130</v>
      </c>
      <c r="H101" s="28"/>
      <c r="I101" s="28"/>
      <c r="J101" s="35"/>
      <c r="K101" s="35"/>
    </row>
    <row r="102" spans="1:11">
      <c r="A102">
        <v>6</v>
      </c>
      <c r="B102" s="19">
        <v>43333</v>
      </c>
      <c r="C102" s="15" t="s">
        <v>362</v>
      </c>
      <c r="D102">
        <v>0</v>
      </c>
      <c r="E102" s="20">
        <v>1001.1</v>
      </c>
      <c r="F102">
        <v>12</v>
      </c>
      <c r="G102" s="28">
        <v>130</v>
      </c>
      <c r="H102" s="28"/>
      <c r="I102" s="28"/>
      <c r="J102" s="35"/>
      <c r="K102" s="35"/>
    </row>
    <row r="103" spans="1:11">
      <c r="A103">
        <v>6</v>
      </c>
      <c r="B103" s="19">
        <v>43333</v>
      </c>
      <c r="C103" s="15" t="s">
        <v>363</v>
      </c>
      <c r="D103">
        <v>0</v>
      </c>
      <c r="E103" s="20">
        <v>1001.1</v>
      </c>
      <c r="F103">
        <v>12</v>
      </c>
      <c r="G103" s="28">
        <v>130</v>
      </c>
      <c r="H103" s="28"/>
      <c r="I103" s="28"/>
      <c r="J103" s="35"/>
      <c r="K103" s="35"/>
    </row>
    <row r="104" spans="1:11">
      <c r="A104">
        <v>6</v>
      </c>
      <c r="B104" s="19">
        <v>43333</v>
      </c>
      <c r="C104" s="15" t="s">
        <v>364</v>
      </c>
      <c r="D104">
        <v>0</v>
      </c>
      <c r="E104" s="20">
        <v>1001.1</v>
      </c>
      <c r="F104">
        <v>12</v>
      </c>
      <c r="G104" s="28">
        <v>130</v>
      </c>
      <c r="H104" s="28"/>
      <c r="I104" s="28"/>
      <c r="J104" s="35"/>
      <c r="K104" s="35"/>
    </row>
    <row r="105" spans="1:11">
      <c r="A105">
        <v>6</v>
      </c>
      <c r="B105" s="19">
        <v>43333</v>
      </c>
      <c r="C105" s="15" t="s">
        <v>365</v>
      </c>
      <c r="D105">
        <v>0</v>
      </c>
      <c r="E105" s="20">
        <v>1001.1</v>
      </c>
      <c r="F105">
        <v>12</v>
      </c>
      <c r="G105" s="28">
        <v>130</v>
      </c>
      <c r="H105" s="28"/>
      <c r="I105" s="28"/>
      <c r="J105" s="35"/>
      <c r="K105" s="35"/>
    </row>
    <row r="106" spans="1:11">
      <c r="A106">
        <v>6</v>
      </c>
      <c r="B106" s="19">
        <v>43333</v>
      </c>
      <c r="C106" s="15" t="s">
        <v>366</v>
      </c>
      <c r="D106">
        <v>1</v>
      </c>
      <c r="E106" s="20">
        <v>1001.1</v>
      </c>
      <c r="F106">
        <v>12</v>
      </c>
      <c r="G106" s="28">
        <v>130</v>
      </c>
      <c r="H106" s="28"/>
      <c r="I106" s="28"/>
      <c r="J106" s="35"/>
      <c r="K106" s="35"/>
    </row>
    <row r="107" spans="1:11">
      <c r="A107">
        <v>6</v>
      </c>
      <c r="B107" s="19">
        <v>43333</v>
      </c>
      <c r="C107" s="15" t="s">
        <v>367</v>
      </c>
      <c r="D107">
        <v>0</v>
      </c>
      <c r="E107" s="20">
        <v>1001.1</v>
      </c>
      <c r="F107">
        <v>12</v>
      </c>
      <c r="G107" s="28">
        <v>130</v>
      </c>
      <c r="H107" s="28">
        <v>2.6</v>
      </c>
      <c r="I107" s="28">
        <v>25.9</v>
      </c>
      <c r="J107" s="35">
        <v>0.78300000000000003</v>
      </c>
      <c r="K107" s="49" t="s">
        <v>404</v>
      </c>
    </row>
    <row r="108" spans="1:11">
      <c r="A108">
        <v>6</v>
      </c>
      <c r="B108" s="19">
        <v>43333</v>
      </c>
      <c r="C108" s="15" t="s">
        <v>368</v>
      </c>
      <c r="D108">
        <v>0</v>
      </c>
      <c r="E108" s="20">
        <v>1001.1</v>
      </c>
      <c r="G108" s="28"/>
      <c r="H108" s="28"/>
      <c r="I108" s="28"/>
      <c r="J108" s="35"/>
    </row>
    <row r="109" spans="1:11">
      <c r="A109">
        <v>6</v>
      </c>
      <c r="B109" s="19">
        <v>43333</v>
      </c>
      <c r="C109" s="15" t="s">
        <v>369</v>
      </c>
      <c r="D109">
        <v>0</v>
      </c>
      <c r="E109" s="20">
        <v>1001.1</v>
      </c>
      <c r="H109" s="28"/>
      <c r="I109" s="28"/>
      <c r="J109" s="35"/>
    </row>
    <row r="110" spans="1:11" ht="17" thickBot="1">
      <c r="H110" s="28"/>
      <c r="I110" s="28"/>
      <c r="J110" s="35"/>
    </row>
    <row r="111" spans="1:11" ht="17" thickBot="1">
      <c r="A111">
        <v>3</v>
      </c>
      <c r="B111" s="19">
        <v>43335</v>
      </c>
      <c r="C111" s="15" t="s">
        <v>370</v>
      </c>
      <c r="D111">
        <v>1</v>
      </c>
      <c r="E111" s="20">
        <v>1008.8</v>
      </c>
      <c r="F111">
        <v>3</v>
      </c>
      <c r="G111" s="28">
        <v>270</v>
      </c>
      <c r="H111" s="28">
        <v>0</v>
      </c>
      <c r="I111" s="28">
        <v>22.6</v>
      </c>
      <c r="J111" s="35">
        <v>0.63</v>
      </c>
      <c r="K111" s="48" t="s">
        <v>400</v>
      </c>
    </row>
    <row r="112" spans="1:11">
      <c r="A112">
        <v>3</v>
      </c>
      <c r="B112" s="19">
        <v>43335</v>
      </c>
      <c r="C112" s="15" t="s">
        <v>371</v>
      </c>
      <c r="D112">
        <v>4</v>
      </c>
      <c r="E112" s="20">
        <v>1008.8</v>
      </c>
      <c r="F112">
        <v>3</v>
      </c>
      <c r="G112" s="28">
        <v>270</v>
      </c>
      <c r="H112" s="28"/>
      <c r="I112" s="28"/>
      <c r="J112" s="35"/>
    </row>
    <row r="113" spans="1:11">
      <c r="A113">
        <v>3</v>
      </c>
      <c r="B113" s="19">
        <v>43335</v>
      </c>
      <c r="C113" s="15" t="s">
        <v>372</v>
      </c>
      <c r="D113">
        <v>0</v>
      </c>
      <c r="E113" s="20">
        <v>1008.8</v>
      </c>
      <c r="F113">
        <v>3</v>
      </c>
      <c r="G113" s="28">
        <v>270</v>
      </c>
      <c r="H113" s="28"/>
      <c r="I113" s="28"/>
      <c r="J113" s="35"/>
    </row>
    <row r="114" spans="1:11">
      <c r="A114">
        <v>3</v>
      </c>
      <c r="B114" s="19">
        <v>43335</v>
      </c>
      <c r="C114" s="15" t="s">
        <v>373</v>
      </c>
      <c r="D114">
        <v>2</v>
      </c>
      <c r="E114" s="20">
        <v>1008.8</v>
      </c>
      <c r="F114">
        <v>3</v>
      </c>
      <c r="G114" s="28">
        <v>270</v>
      </c>
      <c r="H114" s="28"/>
      <c r="I114" s="28"/>
      <c r="J114" s="35"/>
    </row>
    <row r="115" spans="1:11">
      <c r="A115">
        <v>3</v>
      </c>
      <c r="B115" s="19">
        <v>43335</v>
      </c>
      <c r="C115" s="15" t="s">
        <v>316</v>
      </c>
      <c r="D115">
        <v>1</v>
      </c>
      <c r="E115" s="20">
        <v>1008.8</v>
      </c>
      <c r="F115">
        <v>3</v>
      </c>
      <c r="G115" s="28">
        <v>270</v>
      </c>
      <c r="H115" s="28"/>
      <c r="I115" s="28"/>
      <c r="J115" s="35"/>
    </row>
    <row r="116" spans="1:11">
      <c r="A116">
        <v>3</v>
      </c>
      <c r="B116" s="19">
        <v>43335</v>
      </c>
      <c r="C116" s="15" t="s">
        <v>317</v>
      </c>
      <c r="D116">
        <v>1</v>
      </c>
      <c r="E116" s="20">
        <v>1008.8</v>
      </c>
      <c r="F116">
        <v>3</v>
      </c>
      <c r="G116" s="28">
        <v>270</v>
      </c>
      <c r="H116" s="28"/>
      <c r="I116" s="28"/>
      <c r="J116" s="35"/>
    </row>
    <row r="117" spans="1:11">
      <c r="A117">
        <v>3</v>
      </c>
      <c r="B117" s="19">
        <v>43335</v>
      </c>
      <c r="C117" s="15" t="s">
        <v>318</v>
      </c>
      <c r="D117">
        <v>2</v>
      </c>
      <c r="E117" s="20">
        <v>1008.8</v>
      </c>
      <c r="F117">
        <v>3</v>
      </c>
      <c r="G117" s="28">
        <v>270</v>
      </c>
      <c r="H117" s="28"/>
      <c r="I117" s="28"/>
      <c r="J117" s="35"/>
    </row>
    <row r="118" spans="1:11">
      <c r="A118">
        <v>3</v>
      </c>
      <c r="B118" s="19">
        <v>43335</v>
      </c>
      <c r="C118" s="15" t="s">
        <v>319</v>
      </c>
      <c r="D118">
        <v>5</v>
      </c>
      <c r="E118" s="20">
        <v>1008.8</v>
      </c>
      <c r="F118">
        <v>3</v>
      </c>
      <c r="G118" s="28">
        <v>270</v>
      </c>
      <c r="H118" s="28"/>
      <c r="I118" s="28"/>
      <c r="J118" s="35"/>
    </row>
    <row r="119" spans="1:11">
      <c r="A119">
        <v>3</v>
      </c>
      <c r="B119" s="19">
        <v>43335</v>
      </c>
      <c r="C119" s="15" t="s">
        <v>320</v>
      </c>
      <c r="D119">
        <v>1</v>
      </c>
      <c r="E119" s="20">
        <v>1008.8</v>
      </c>
      <c r="F119">
        <v>3</v>
      </c>
      <c r="G119" s="28">
        <v>270</v>
      </c>
      <c r="H119" s="28"/>
      <c r="I119" s="28"/>
      <c r="J119" s="35"/>
    </row>
    <row r="120" spans="1:11" ht="17" thickBot="1">
      <c r="A120">
        <v>3</v>
      </c>
      <c r="B120" s="19">
        <v>43335</v>
      </c>
      <c r="C120" s="15" t="s">
        <v>374</v>
      </c>
      <c r="D120">
        <v>1</v>
      </c>
      <c r="E120" s="20">
        <v>1008.8</v>
      </c>
      <c r="F120">
        <v>3</v>
      </c>
      <c r="G120" s="28">
        <v>270</v>
      </c>
      <c r="H120" s="28"/>
      <c r="I120" s="28"/>
      <c r="J120" s="35"/>
    </row>
    <row r="121" spans="1:11" ht="17" thickBot="1">
      <c r="A121">
        <v>3</v>
      </c>
      <c r="B121" s="19">
        <v>43335</v>
      </c>
      <c r="C121" s="15" t="s">
        <v>322</v>
      </c>
      <c r="D121">
        <v>0</v>
      </c>
      <c r="E121" s="20">
        <v>1008.8</v>
      </c>
      <c r="F121">
        <v>3</v>
      </c>
      <c r="G121" s="28">
        <v>270</v>
      </c>
      <c r="H121" s="28">
        <v>0</v>
      </c>
      <c r="I121" s="28">
        <v>15.1</v>
      </c>
      <c r="J121" s="35">
        <v>0.75</v>
      </c>
      <c r="K121" s="48" t="s">
        <v>400</v>
      </c>
    </row>
    <row r="122" spans="1:11">
      <c r="A122">
        <v>3</v>
      </c>
      <c r="B122" s="19">
        <v>43335</v>
      </c>
      <c r="C122" s="15" t="s">
        <v>323</v>
      </c>
      <c r="D122">
        <v>0</v>
      </c>
      <c r="E122" s="20"/>
      <c r="G122" s="28"/>
      <c r="H122" s="28"/>
      <c r="I122" s="28"/>
      <c r="J122" s="35"/>
    </row>
    <row r="123" spans="1:11">
      <c r="H123" s="28"/>
      <c r="I123" s="28"/>
      <c r="J123" s="35"/>
    </row>
    <row r="124" spans="1:11">
      <c r="A124">
        <v>4</v>
      </c>
      <c r="B124" s="19">
        <v>43336</v>
      </c>
      <c r="C124" s="15" t="s">
        <v>375</v>
      </c>
      <c r="D124">
        <v>0</v>
      </c>
      <c r="E124" s="20">
        <v>2004.4</v>
      </c>
      <c r="F124">
        <v>0</v>
      </c>
      <c r="G124" s="28">
        <v>0</v>
      </c>
      <c r="H124" s="28">
        <v>0</v>
      </c>
      <c r="I124" s="28">
        <v>23.5</v>
      </c>
      <c r="J124" s="35">
        <v>0.63600000000000001</v>
      </c>
      <c r="K124" s="6" t="s">
        <v>403</v>
      </c>
    </row>
    <row r="125" spans="1:11">
      <c r="A125">
        <v>4</v>
      </c>
      <c r="B125" s="19">
        <v>43336</v>
      </c>
      <c r="C125" s="15" t="s">
        <v>376</v>
      </c>
      <c r="D125">
        <v>1</v>
      </c>
      <c r="E125" s="20">
        <v>2004.4</v>
      </c>
      <c r="F125">
        <v>0</v>
      </c>
      <c r="G125" s="28">
        <v>0</v>
      </c>
      <c r="H125" s="28"/>
      <c r="I125" s="28"/>
      <c r="J125" s="35"/>
    </row>
    <row r="126" spans="1:11">
      <c r="A126">
        <v>4</v>
      </c>
      <c r="B126" s="19">
        <v>43336</v>
      </c>
      <c r="C126" s="15" t="s">
        <v>377</v>
      </c>
      <c r="D126">
        <v>2</v>
      </c>
      <c r="E126" s="20">
        <v>2004.4</v>
      </c>
      <c r="F126">
        <v>0</v>
      </c>
      <c r="G126" s="28">
        <v>0</v>
      </c>
      <c r="H126" s="28"/>
      <c r="I126" s="28"/>
      <c r="J126" s="35"/>
    </row>
    <row r="127" spans="1:11">
      <c r="A127">
        <v>4</v>
      </c>
      <c r="B127" s="19">
        <v>43336</v>
      </c>
      <c r="C127" s="15" t="s">
        <v>352</v>
      </c>
      <c r="D127">
        <v>1</v>
      </c>
      <c r="E127" s="20">
        <v>2004.4</v>
      </c>
      <c r="F127">
        <v>0</v>
      </c>
      <c r="G127" s="28">
        <v>0</v>
      </c>
      <c r="H127" s="28"/>
      <c r="I127" s="28"/>
      <c r="J127" s="35"/>
    </row>
    <row r="128" spans="1:11">
      <c r="A128">
        <v>4</v>
      </c>
      <c r="B128" s="19">
        <v>43336</v>
      </c>
      <c r="C128" s="15" t="s">
        <v>328</v>
      </c>
      <c r="D128">
        <v>1</v>
      </c>
      <c r="E128" s="20">
        <v>2004.4</v>
      </c>
      <c r="F128">
        <v>0</v>
      </c>
      <c r="G128" s="28">
        <v>0</v>
      </c>
      <c r="H128" s="28"/>
      <c r="I128" s="28"/>
      <c r="J128" s="35"/>
    </row>
    <row r="129" spans="1:11">
      <c r="A129">
        <v>4</v>
      </c>
      <c r="B129" s="19">
        <v>43336</v>
      </c>
      <c r="C129" s="15" t="s">
        <v>329</v>
      </c>
      <c r="D129">
        <v>1</v>
      </c>
      <c r="E129" s="20">
        <v>2004.4</v>
      </c>
      <c r="F129">
        <v>0</v>
      </c>
      <c r="G129" s="28">
        <v>0</v>
      </c>
      <c r="H129" s="28"/>
      <c r="I129" s="28"/>
      <c r="J129" s="35"/>
    </row>
    <row r="130" spans="1:11">
      <c r="A130">
        <v>4</v>
      </c>
      <c r="B130" s="19">
        <v>43336</v>
      </c>
      <c r="C130" s="15" t="s">
        <v>330</v>
      </c>
      <c r="D130">
        <v>1</v>
      </c>
      <c r="E130" s="20">
        <v>2004.4</v>
      </c>
      <c r="F130">
        <v>0</v>
      </c>
      <c r="G130" s="28">
        <v>0</v>
      </c>
      <c r="H130" s="28"/>
      <c r="I130" s="28"/>
      <c r="J130" s="35"/>
    </row>
    <row r="131" spans="1:11">
      <c r="A131">
        <v>4</v>
      </c>
      <c r="B131" s="19">
        <v>43336</v>
      </c>
      <c r="C131" s="15" t="s">
        <v>331</v>
      </c>
      <c r="D131">
        <v>0</v>
      </c>
      <c r="E131" s="20">
        <v>2004.4</v>
      </c>
      <c r="F131">
        <v>0</v>
      </c>
      <c r="G131" s="28">
        <v>0</v>
      </c>
      <c r="H131" s="28"/>
      <c r="I131" s="28"/>
      <c r="J131" s="35"/>
    </row>
    <row r="132" spans="1:11">
      <c r="A132">
        <v>4</v>
      </c>
      <c r="B132" s="19">
        <v>43336</v>
      </c>
      <c r="C132" s="15" t="s">
        <v>332</v>
      </c>
      <c r="D132">
        <v>0</v>
      </c>
      <c r="E132" s="20">
        <v>2004.4</v>
      </c>
      <c r="F132">
        <v>0</v>
      </c>
      <c r="G132" s="28">
        <v>0</v>
      </c>
      <c r="H132" s="28"/>
      <c r="I132" s="28"/>
      <c r="J132" s="35"/>
    </row>
    <row r="133" spans="1:11">
      <c r="A133">
        <v>4</v>
      </c>
      <c r="B133" s="19">
        <v>43336</v>
      </c>
      <c r="C133" s="15" t="s">
        <v>333</v>
      </c>
      <c r="D133">
        <v>0</v>
      </c>
      <c r="E133" s="20">
        <v>2004.4</v>
      </c>
      <c r="F133">
        <v>0</v>
      </c>
      <c r="G133" s="28">
        <v>0</v>
      </c>
      <c r="H133" s="28"/>
      <c r="I133" s="28"/>
      <c r="J133" s="35"/>
    </row>
    <row r="134" spans="1:11">
      <c r="A134">
        <v>4</v>
      </c>
      <c r="B134" s="19">
        <v>43336</v>
      </c>
      <c r="C134" s="15" t="s">
        <v>334</v>
      </c>
      <c r="D134">
        <v>2</v>
      </c>
      <c r="E134" s="20">
        <v>2004.4</v>
      </c>
      <c r="F134">
        <v>0</v>
      </c>
      <c r="G134" s="28">
        <v>0</v>
      </c>
      <c r="H134" s="28"/>
      <c r="I134" s="28"/>
      <c r="J134" s="35"/>
    </row>
    <row r="135" spans="1:11">
      <c r="A135">
        <v>4</v>
      </c>
      <c r="B135" s="19">
        <v>43336</v>
      </c>
      <c r="C135" s="15" t="s">
        <v>335</v>
      </c>
      <c r="D135">
        <v>0</v>
      </c>
      <c r="E135" s="20">
        <v>2004.4</v>
      </c>
      <c r="F135">
        <v>0</v>
      </c>
      <c r="G135" s="28">
        <v>0</v>
      </c>
      <c r="H135" s="28">
        <v>0</v>
      </c>
      <c r="I135" s="28">
        <v>17.2</v>
      </c>
      <c r="J135" s="35">
        <v>0.72799999999999998</v>
      </c>
      <c r="K135" s="6" t="s">
        <v>403</v>
      </c>
    </row>
    <row r="136" spans="1:11">
      <c r="C136" s="15"/>
      <c r="E136" s="20"/>
      <c r="G136" s="28"/>
      <c r="H136" s="28"/>
      <c r="I136" s="28"/>
      <c r="J136" s="35"/>
    </row>
    <row r="137" spans="1:11">
      <c r="A137">
        <v>1</v>
      </c>
      <c r="B137" s="19">
        <v>43340</v>
      </c>
      <c r="C137" s="15" t="s">
        <v>378</v>
      </c>
      <c r="D137">
        <v>0</v>
      </c>
      <c r="E137" s="20">
        <v>1007.3</v>
      </c>
      <c r="F137">
        <v>6</v>
      </c>
      <c r="G137" s="28">
        <v>210</v>
      </c>
      <c r="H137" s="28">
        <v>0</v>
      </c>
      <c r="I137" s="28">
        <v>25.8</v>
      </c>
      <c r="J137" s="35">
        <v>0.79900000000000004</v>
      </c>
      <c r="K137" s="6" t="s">
        <v>401</v>
      </c>
    </row>
    <row r="138" spans="1:11">
      <c r="A138">
        <v>1</v>
      </c>
      <c r="B138" s="19">
        <v>43340</v>
      </c>
      <c r="C138" s="15" t="s">
        <v>379</v>
      </c>
      <c r="D138">
        <v>0</v>
      </c>
      <c r="E138" s="20">
        <v>1007.3</v>
      </c>
      <c r="F138">
        <v>6</v>
      </c>
      <c r="G138" s="28">
        <v>210</v>
      </c>
      <c r="H138" s="28"/>
      <c r="I138" s="28"/>
      <c r="J138" s="35"/>
    </row>
    <row r="139" spans="1:11">
      <c r="A139">
        <v>1</v>
      </c>
      <c r="B139" s="19">
        <v>43340</v>
      </c>
      <c r="C139" s="15" t="s">
        <v>380</v>
      </c>
      <c r="D139">
        <v>0</v>
      </c>
      <c r="E139" s="20">
        <v>1007.3</v>
      </c>
      <c r="F139">
        <v>6</v>
      </c>
      <c r="G139" s="28">
        <v>210</v>
      </c>
      <c r="H139" s="28"/>
      <c r="I139" s="28"/>
      <c r="J139" s="35"/>
    </row>
    <row r="140" spans="1:11">
      <c r="A140">
        <v>1</v>
      </c>
      <c r="B140" s="19">
        <v>43340</v>
      </c>
      <c r="C140" s="15" t="s">
        <v>381</v>
      </c>
      <c r="D140">
        <v>0</v>
      </c>
      <c r="E140" s="20">
        <v>1007.3</v>
      </c>
      <c r="F140">
        <v>6</v>
      </c>
      <c r="G140" s="28">
        <v>210</v>
      </c>
      <c r="H140" s="28"/>
      <c r="I140" s="28"/>
      <c r="J140" s="35"/>
    </row>
    <row r="141" spans="1:11">
      <c r="A141">
        <v>1</v>
      </c>
      <c r="B141" s="19">
        <v>43340</v>
      </c>
      <c r="C141" s="15" t="s">
        <v>382</v>
      </c>
      <c r="D141">
        <v>0</v>
      </c>
      <c r="E141" s="20">
        <v>1007.3</v>
      </c>
      <c r="F141">
        <v>6</v>
      </c>
      <c r="G141" s="28">
        <v>210</v>
      </c>
      <c r="H141" s="28"/>
      <c r="I141" s="28"/>
      <c r="J141" s="35"/>
    </row>
    <row r="142" spans="1:11">
      <c r="A142">
        <v>1</v>
      </c>
      <c r="B142" s="19">
        <v>43340</v>
      </c>
      <c r="C142" s="15" t="s">
        <v>383</v>
      </c>
      <c r="D142">
        <v>0</v>
      </c>
      <c r="E142" s="20">
        <v>1007.3</v>
      </c>
      <c r="F142">
        <v>6</v>
      </c>
      <c r="G142" s="28">
        <v>210</v>
      </c>
      <c r="H142" s="28"/>
      <c r="I142" s="28"/>
      <c r="J142" s="35"/>
    </row>
    <row r="143" spans="1:11">
      <c r="A143">
        <v>1</v>
      </c>
      <c r="B143" s="19">
        <v>43340</v>
      </c>
      <c r="C143" s="15" t="s">
        <v>384</v>
      </c>
      <c r="D143">
        <v>3</v>
      </c>
      <c r="E143" s="20">
        <v>1007.3</v>
      </c>
      <c r="F143">
        <v>6</v>
      </c>
      <c r="G143" s="28">
        <v>210</v>
      </c>
      <c r="H143" s="28"/>
      <c r="I143" s="28"/>
      <c r="J143" s="35"/>
    </row>
    <row r="144" spans="1:11">
      <c r="A144">
        <v>1</v>
      </c>
      <c r="B144" s="19">
        <v>43340</v>
      </c>
      <c r="C144" s="15" t="s">
        <v>385</v>
      </c>
      <c r="D144">
        <v>0</v>
      </c>
      <c r="E144" s="20">
        <v>1007.3</v>
      </c>
      <c r="F144">
        <v>6</v>
      </c>
      <c r="G144" s="28">
        <v>210</v>
      </c>
      <c r="H144" s="28"/>
      <c r="I144" s="28"/>
      <c r="J144" s="35"/>
    </row>
    <row r="145" spans="1:11">
      <c r="A145">
        <v>1</v>
      </c>
      <c r="B145" s="19">
        <v>43340</v>
      </c>
      <c r="C145" s="15" t="s">
        <v>386</v>
      </c>
      <c r="D145">
        <v>1</v>
      </c>
      <c r="E145" s="20">
        <v>1007.3</v>
      </c>
      <c r="F145">
        <v>6</v>
      </c>
      <c r="G145" s="28">
        <v>210</v>
      </c>
      <c r="H145" s="28"/>
      <c r="I145" s="28"/>
      <c r="J145" s="35"/>
    </row>
    <row r="146" spans="1:11">
      <c r="A146">
        <v>1</v>
      </c>
      <c r="B146" s="19">
        <v>43340</v>
      </c>
      <c r="C146" s="15" t="s">
        <v>387</v>
      </c>
      <c r="D146">
        <v>1</v>
      </c>
      <c r="E146" s="20">
        <v>1007.3</v>
      </c>
      <c r="F146">
        <v>6</v>
      </c>
      <c r="G146" s="28">
        <v>210</v>
      </c>
      <c r="H146" s="28"/>
      <c r="I146" s="28"/>
      <c r="J146" s="35"/>
    </row>
    <row r="147" spans="1:11">
      <c r="A147">
        <v>1</v>
      </c>
      <c r="B147" s="19">
        <v>43340</v>
      </c>
      <c r="C147" s="15" t="s">
        <v>388</v>
      </c>
      <c r="D147">
        <v>0</v>
      </c>
      <c r="E147" s="20">
        <v>1007.3</v>
      </c>
      <c r="F147">
        <v>6</v>
      </c>
      <c r="G147" s="28">
        <v>210</v>
      </c>
      <c r="H147" s="28"/>
      <c r="I147" s="28"/>
      <c r="J147" s="35"/>
    </row>
    <row r="148" spans="1:11">
      <c r="A148">
        <v>1</v>
      </c>
      <c r="B148" s="19">
        <v>43340</v>
      </c>
      <c r="C148" s="15" t="s">
        <v>389</v>
      </c>
      <c r="D148">
        <v>0</v>
      </c>
      <c r="E148" s="20">
        <v>1007.3</v>
      </c>
      <c r="F148">
        <v>6</v>
      </c>
      <c r="G148" s="28">
        <v>210</v>
      </c>
      <c r="H148" s="28">
        <v>0</v>
      </c>
      <c r="I148" s="28">
        <v>26.1</v>
      </c>
      <c r="J148" s="35">
        <v>0.79900000000000004</v>
      </c>
      <c r="K148" s="6" t="s">
        <v>401</v>
      </c>
    </row>
    <row r="149" spans="1:11">
      <c r="B149" s="19"/>
      <c r="E149" s="20"/>
      <c r="G149" s="28"/>
      <c r="H149" s="28"/>
      <c r="I149" s="28"/>
      <c r="J149" s="35"/>
    </row>
    <row r="150" spans="1:11">
      <c r="A150">
        <v>2</v>
      </c>
      <c r="B150" s="19">
        <v>43341</v>
      </c>
      <c r="C150" s="15" t="s">
        <v>390</v>
      </c>
      <c r="D150">
        <v>2</v>
      </c>
      <c r="E150" s="20">
        <v>1005</v>
      </c>
      <c r="F150">
        <v>6</v>
      </c>
      <c r="G150" s="28">
        <v>200</v>
      </c>
      <c r="H150" s="28">
        <v>2</v>
      </c>
      <c r="I150" s="28">
        <v>26.2</v>
      </c>
      <c r="J150" s="35">
        <v>0.81499999999999995</v>
      </c>
      <c r="K150" s="6" t="s">
        <v>405</v>
      </c>
    </row>
    <row r="151" spans="1:11">
      <c r="A151">
        <v>2</v>
      </c>
      <c r="B151" s="19">
        <v>43341</v>
      </c>
      <c r="C151" s="15" t="s">
        <v>391</v>
      </c>
      <c r="D151">
        <v>0</v>
      </c>
      <c r="E151" s="20">
        <v>1005</v>
      </c>
      <c r="F151">
        <v>6</v>
      </c>
      <c r="G151" s="28">
        <v>200</v>
      </c>
      <c r="H151" s="28"/>
      <c r="I151" s="28"/>
      <c r="J151" s="35"/>
    </row>
    <row r="152" spans="1:11">
      <c r="A152">
        <v>2</v>
      </c>
      <c r="B152" s="19">
        <v>43341</v>
      </c>
      <c r="C152" s="15" t="s">
        <v>392</v>
      </c>
      <c r="D152">
        <v>1</v>
      </c>
      <c r="E152" s="20">
        <v>1005</v>
      </c>
      <c r="F152">
        <v>6</v>
      </c>
      <c r="G152" s="28">
        <v>200</v>
      </c>
      <c r="H152" s="28"/>
      <c r="I152" s="28"/>
      <c r="J152" s="35"/>
    </row>
    <row r="153" spans="1:11">
      <c r="A153">
        <v>2</v>
      </c>
      <c r="B153" s="19">
        <v>43341</v>
      </c>
      <c r="C153" s="15" t="s">
        <v>393</v>
      </c>
      <c r="D153">
        <v>0</v>
      </c>
      <c r="E153" s="20">
        <v>1005</v>
      </c>
      <c r="F153">
        <v>6</v>
      </c>
      <c r="G153" s="28">
        <v>200</v>
      </c>
      <c r="H153" s="28"/>
      <c r="I153" s="28"/>
      <c r="J153" s="35"/>
    </row>
    <row r="154" spans="1:11">
      <c r="A154">
        <v>2</v>
      </c>
      <c r="B154" s="19">
        <v>43341</v>
      </c>
      <c r="C154" s="15" t="s">
        <v>394</v>
      </c>
      <c r="D154">
        <v>1</v>
      </c>
      <c r="E154" s="20">
        <v>1005</v>
      </c>
      <c r="F154">
        <v>6</v>
      </c>
      <c r="G154" s="28">
        <v>200</v>
      </c>
      <c r="H154" s="28"/>
      <c r="I154" s="28"/>
      <c r="J154" s="35"/>
    </row>
    <row r="155" spans="1:11">
      <c r="A155">
        <v>2</v>
      </c>
      <c r="B155" s="19">
        <v>43341</v>
      </c>
      <c r="C155" s="15" t="s">
        <v>311</v>
      </c>
      <c r="D155">
        <v>0</v>
      </c>
      <c r="E155" s="20">
        <v>1005</v>
      </c>
      <c r="F155">
        <v>6</v>
      </c>
      <c r="G155" s="28">
        <v>200</v>
      </c>
      <c r="H155" s="28"/>
      <c r="I155" s="28"/>
      <c r="J155" s="35"/>
    </row>
    <row r="156" spans="1:11">
      <c r="A156">
        <v>2</v>
      </c>
      <c r="B156" s="19">
        <v>43341</v>
      </c>
      <c r="C156" s="15" t="s">
        <v>305</v>
      </c>
      <c r="D156">
        <v>0</v>
      </c>
      <c r="E156" s="20">
        <v>1005</v>
      </c>
      <c r="F156">
        <v>6</v>
      </c>
      <c r="G156" s="28">
        <v>200</v>
      </c>
      <c r="H156" s="28"/>
      <c r="I156" s="28"/>
      <c r="J156" s="35"/>
    </row>
    <row r="157" spans="1:11">
      <c r="A157">
        <v>2</v>
      </c>
      <c r="B157" s="19">
        <v>43341</v>
      </c>
      <c r="C157" s="15" t="s">
        <v>306</v>
      </c>
      <c r="D157">
        <v>0</v>
      </c>
      <c r="E157" s="20">
        <v>1005</v>
      </c>
      <c r="F157">
        <v>6</v>
      </c>
      <c r="G157" s="28">
        <v>200</v>
      </c>
      <c r="H157" s="28"/>
      <c r="I157" s="28"/>
      <c r="J157" s="35"/>
    </row>
    <row r="158" spans="1:11">
      <c r="A158">
        <v>2</v>
      </c>
      <c r="B158" s="19">
        <v>43341</v>
      </c>
      <c r="C158" s="15" t="s">
        <v>299</v>
      </c>
      <c r="D158">
        <v>1</v>
      </c>
      <c r="E158" s="20">
        <v>1005</v>
      </c>
      <c r="F158">
        <v>6</v>
      </c>
      <c r="G158" s="28">
        <v>200</v>
      </c>
      <c r="H158" s="28"/>
      <c r="I158" s="28"/>
      <c r="J158" s="35"/>
    </row>
    <row r="159" spans="1:11">
      <c r="A159">
        <v>2</v>
      </c>
      <c r="B159" s="19">
        <v>43341</v>
      </c>
      <c r="C159" s="15" t="s">
        <v>312</v>
      </c>
      <c r="D159">
        <v>1</v>
      </c>
      <c r="E159" s="20">
        <v>1005</v>
      </c>
      <c r="F159">
        <v>6</v>
      </c>
      <c r="G159" s="28">
        <v>200</v>
      </c>
      <c r="H159" s="28"/>
      <c r="I159" s="28"/>
      <c r="J159" s="35"/>
    </row>
    <row r="160" spans="1:11">
      <c r="A160">
        <v>2</v>
      </c>
      <c r="B160" s="19">
        <v>43341</v>
      </c>
      <c r="C160" s="15" t="s">
        <v>301</v>
      </c>
      <c r="D160">
        <v>1</v>
      </c>
      <c r="E160" s="20">
        <v>1005</v>
      </c>
      <c r="F160">
        <v>6</v>
      </c>
      <c r="G160" s="28">
        <v>200</v>
      </c>
      <c r="H160" s="28"/>
      <c r="I160" s="28"/>
      <c r="J160" s="35"/>
    </row>
    <row r="161" spans="1:11">
      <c r="A161">
        <v>2</v>
      </c>
      <c r="B161" s="19">
        <v>43341</v>
      </c>
      <c r="C161" s="15" t="s">
        <v>395</v>
      </c>
      <c r="D161">
        <v>1</v>
      </c>
      <c r="E161" s="20">
        <v>1005</v>
      </c>
      <c r="F161">
        <v>6</v>
      </c>
      <c r="G161" s="28">
        <v>200</v>
      </c>
      <c r="H161" s="28">
        <v>0</v>
      </c>
      <c r="I161" s="28">
        <v>27.6</v>
      </c>
      <c r="J161" s="35">
        <v>0.72799999999999998</v>
      </c>
      <c r="K161" s="6" t="s">
        <v>405</v>
      </c>
    </row>
    <row r="162" spans="1:11">
      <c r="D162" s="7" t="s">
        <v>396</v>
      </c>
      <c r="E162" s="47" t="s">
        <v>397</v>
      </c>
      <c r="G162" s="28"/>
      <c r="J162" s="9"/>
    </row>
    <row r="163" spans="1:11">
      <c r="C163" s="7" t="s">
        <v>7</v>
      </c>
      <c r="D163" s="36">
        <f>D2+D3+D4+D5+D6+D7+D8+D9+D10+D11+D12+D13</f>
        <v>30</v>
      </c>
      <c r="E163">
        <f>D98+D99+D100+D101+D102+D103+D104+D105+D106+D107+D108+D109</f>
        <v>1</v>
      </c>
      <c r="J163" s="9"/>
    </row>
    <row r="164" spans="1:11">
      <c r="C164" s="16" t="s">
        <v>16</v>
      </c>
      <c r="D164">
        <v>5</v>
      </c>
      <c r="E164">
        <f>D85+D86+D87+D88+D89+D90+D91+D92+D93+D94+D95+D96</f>
        <v>11</v>
      </c>
      <c r="J164" s="9"/>
    </row>
    <row r="165" spans="1:11">
      <c r="E165" s="20"/>
      <c r="G165" s="28"/>
      <c r="J165" s="9"/>
    </row>
    <row r="166" spans="1:11">
      <c r="C166" s="7" t="s">
        <v>14</v>
      </c>
      <c r="D166">
        <f>D28+D29+D30+D31+D32+D33+D34+D35+D36+D37+D38+D39</f>
        <v>47</v>
      </c>
      <c r="E166" s="20">
        <f>D124+D125+D126+D127+D128+D129+D130+D131+D132+D133+D134+D135</f>
        <v>9</v>
      </c>
      <c r="G166" s="28"/>
      <c r="J166" s="9"/>
    </row>
    <row r="167" spans="1:11">
      <c r="C167" s="7" t="s">
        <v>17</v>
      </c>
      <c r="D167">
        <f>D41+D42+D43+D44+D45+D46+D47+D48+D49+D50+D51+D52</f>
        <v>20</v>
      </c>
      <c r="E167" s="20">
        <f>D111+D112+D113+D114+D115+D116+D117+D118+D119+D120+D121+D122</f>
        <v>18</v>
      </c>
      <c r="G167" s="28"/>
      <c r="J167" s="9"/>
    </row>
    <row r="168" spans="1:11">
      <c r="E168" s="20"/>
      <c r="G168" s="28"/>
      <c r="J168" s="9"/>
    </row>
    <row r="169" spans="1:11">
      <c r="C169" s="7" t="s">
        <v>15</v>
      </c>
      <c r="D169">
        <f>D54+D55+D56+D57+D58+D59+D60+D61+D62+D63+D64+D65</f>
        <v>22</v>
      </c>
      <c r="E169" s="20">
        <f>D150+D151+D152+D153+D154+D155+D156+D157+D158+D159+D160+D161</f>
        <v>8</v>
      </c>
      <c r="G169" s="28"/>
      <c r="J169" s="9"/>
    </row>
    <row r="170" spans="1:11">
      <c r="C170" s="7" t="s">
        <v>19</v>
      </c>
      <c r="D170">
        <f>D67+D68+D69+D70+D71+D72+D73+D74+D75+D76+D77+D78</f>
        <v>9</v>
      </c>
      <c r="E170" s="20">
        <v>5</v>
      </c>
      <c r="G170" s="28"/>
      <c r="J170" s="9"/>
    </row>
    <row r="171" spans="1:11">
      <c r="E171" s="20"/>
      <c r="G171" s="28"/>
      <c r="J171" s="9"/>
    </row>
    <row r="172" spans="1:11">
      <c r="E172" s="20"/>
      <c r="G172" s="28"/>
      <c r="J172" s="9"/>
    </row>
    <row r="173" spans="1:11">
      <c r="E173" s="20"/>
      <c r="G173" s="28"/>
      <c r="J173" s="9"/>
    </row>
    <row r="174" spans="1:11">
      <c r="E174" s="20"/>
      <c r="G174" s="28"/>
      <c r="J174" s="9"/>
    </row>
    <row r="175" spans="1:11">
      <c r="E175" s="20"/>
      <c r="G175" s="28"/>
      <c r="J175" s="9"/>
    </row>
    <row r="176" spans="1:11">
      <c r="E176" s="20"/>
      <c r="G176" s="28"/>
      <c r="J176" s="9"/>
    </row>
    <row r="177" spans="5:10">
      <c r="E177" s="20"/>
      <c r="G177" s="28"/>
      <c r="J177" s="9"/>
    </row>
    <row r="178" spans="5:10">
      <c r="E178" s="20"/>
      <c r="G178" s="28"/>
      <c r="J178" s="9"/>
    </row>
    <row r="179" spans="5:10">
      <c r="E179" s="20"/>
      <c r="G179" s="28"/>
      <c r="J179" s="9"/>
    </row>
    <row r="180" spans="5:10">
      <c r="E180" s="20"/>
      <c r="G180" s="28"/>
      <c r="J180" s="9"/>
    </row>
    <row r="181" spans="5:10">
      <c r="E181" s="20"/>
      <c r="G181" s="28"/>
      <c r="J181" s="9"/>
    </row>
    <row r="182" spans="5:10">
      <c r="E182" s="20"/>
      <c r="G182" s="28"/>
      <c r="J182" s="9"/>
    </row>
    <row r="183" spans="5:10">
      <c r="E183" s="20"/>
      <c r="G183" s="28"/>
      <c r="J183" s="9"/>
    </row>
    <row r="184" spans="5:10">
      <c r="E184" s="20"/>
      <c r="G184" s="28"/>
      <c r="J184" s="9"/>
    </row>
    <row r="185" spans="5:10">
      <c r="E185" s="20"/>
      <c r="G185" s="28"/>
      <c r="J185" s="9"/>
    </row>
    <row r="186" spans="5:10">
      <c r="E186" s="20"/>
      <c r="G186" s="28"/>
      <c r="J186" s="9"/>
    </row>
  </sheetData>
  <mergeCells count="2">
    <mergeCell ref="N1:O1"/>
    <mergeCell ref="N13:O1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048"/>
  <sheetViews>
    <sheetView zoomScale="56" zoomScaleNormal="96" workbookViewId="0">
      <selection activeCell="D1089" sqref="D1089"/>
    </sheetView>
  </sheetViews>
  <sheetFormatPr baseColWidth="10" defaultColWidth="11" defaultRowHeight="16"/>
  <cols>
    <col min="1" max="1" width="28" customWidth="1"/>
    <col min="2" max="2" width="15.6640625" customWidth="1"/>
    <col min="5" max="5" width="11.83203125" bestFit="1" customWidth="1"/>
    <col min="6" max="6" width="16" customWidth="1"/>
    <col min="7" max="7" width="14.1640625" customWidth="1"/>
    <col min="8" max="8" width="32.5" customWidth="1"/>
    <col min="9" max="9" width="29.33203125" customWidth="1"/>
    <col min="10" max="10" width="12.1640625" customWidth="1"/>
    <col min="11" max="11" width="13.5" customWidth="1"/>
    <col min="12" max="12" width="22.83203125" customWidth="1"/>
    <col min="13" max="13" width="24.33203125" customWidth="1"/>
    <col min="14" max="14" width="28.5" customWidth="1"/>
    <col min="15" max="15" width="25.83203125" customWidth="1"/>
    <col min="16" max="16" width="30" customWidth="1"/>
    <col min="17" max="17" width="10.5" customWidth="1"/>
  </cols>
  <sheetData>
    <row r="1" spans="1:21">
      <c r="A1" s="7" t="s">
        <v>72</v>
      </c>
      <c r="B1" s="61" t="s">
        <v>73</v>
      </c>
      <c r="C1" s="61" t="s">
        <v>411</v>
      </c>
      <c r="D1" s="61" t="s">
        <v>74</v>
      </c>
      <c r="E1" s="61" t="s">
        <v>75</v>
      </c>
      <c r="F1" s="61" t="s">
        <v>708</v>
      </c>
      <c r="G1" s="61" t="s">
        <v>95</v>
      </c>
      <c r="H1" s="61" t="s">
        <v>920</v>
      </c>
      <c r="I1" s="61" t="s">
        <v>921</v>
      </c>
      <c r="J1" s="61" t="s">
        <v>720</v>
      </c>
      <c r="K1" s="61" t="s">
        <v>649</v>
      </c>
      <c r="L1" s="61" t="s">
        <v>919</v>
      </c>
      <c r="M1" s="61" t="s">
        <v>650</v>
      </c>
    </row>
    <row r="2" spans="1:21" ht="17" thickBot="1">
      <c r="A2" t="s">
        <v>718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O2" s="165"/>
    </row>
    <row r="3" spans="1:21" ht="17" thickTop="1">
      <c r="A3" s="267" t="s">
        <v>436</v>
      </c>
      <c r="B3" s="267" t="s">
        <v>410</v>
      </c>
      <c r="C3" s="267">
        <v>3</v>
      </c>
      <c r="D3" s="268">
        <v>43662</v>
      </c>
      <c r="E3" s="269">
        <v>0.88680555555555562</v>
      </c>
      <c r="F3" s="267" t="s">
        <v>709</v>
      </c>
      <c r="G3" s="560" t="s">
        <v>476</v>
      </c>
      <c r="H3" s="267" t="s">
        <v>2004</v>
      </c>
      <c r="I3" s="267" t="s">
        <v>922</v>
      </c>
      <c r="J3" s="267">
        <v>8</v>
      </c>
      <c r="K3" s="267">
        <v>18</v>
      </c>
      <c r="L3" s="330">
        <f>K3/J3</f>
        <v>2.25</v>
      </c>
      <c r="M3" s="329">
        <v>0.55555555555555558</v>
      </c>
      <c r="N3" s="607"/>
      <c r="O3" s="191"/>
    </row>
    <row r="4" spans="1:21">
      <c r="A4" t="s">
        <v>438</v>
      </c>
      <c r="B4" t="s">
        <v>410</v>
      </c>
      <c r="C4">
        <v>3</v>
      </c>
      <c r="D4" s="19">
        <v>43662</v>
      </c>
      <c r="E4" s="15">
        <v>0.88796296296296295</v>
      </c>
      <c r="F4" t="s">
        <v>709</v>
      </c>
      <c r="G4" s="33" t="s">
        <v>456</v>
      </c>
      <c r="H4" t="s">
        <v>2004</v>
      </c>
      <c r="I4" t="s">
        <v>922</v>
      </c>
      <c r="J4">
        <v>3</v>
      </c>
      <c r="K4">
        <v>3</v>
      </c>
      <c r="L4" s="28">
        <f t="shared" ref="L4:L9" si="0">K4/J4</f>
        <v>1</v>
      </c>
      <c r="M4" s="9">
        <v>0.33333333333333298</v>
      </c>
    </row>
    <row r="5" spans="1:21" ht="17" thickBot="1">
      <c r="A5" t="s">
        <v>439</v>
      </c>
      <c r="B5" t="s">
        <v>410</v>
      </c>
      <c r="C5">
        <v>3</v>
      </c>
      <c r="D5" s="19">
        <v>43662</v>
      </c>
      <c r="E5" s="15">
        <v>0.89237268518518509</v>
      </c>
      <c r="F5" s="15" t="s">
        <v>710</v>
      </c>
      <c r="G5" s="33" t="s">
        <v>476</v>
      </c>
      <c r="H5" t="s">
        <v>2004</v>
      </c>
      <c r="I5" s="63" t="s">
        <v>922</v>
      </c>
      <c r="J5">
        <v>5</v>
      </c>
      <c r="K5">
        <v>17</v>
      </c>
      <c r="L5" s="28">
        <f t="shared" si="0"/>
        <v>3.4</v>
      </c>
      <c r="M5" s="9">
        <v>0.47058823529411764</v>
      </c>
    </row>
    <row r="6" spans="1:21" ht="18" thickTop="1" thickBot="1">
      <c r="A6" s="124" t="s">
        <v>440</v>
      </c>
      <c r="B6" s="124" t="s">
        <v>410</v>
      </c>
      <c r="C6" s="124">
        <v>4</v>
      </c>
      <c r="D6" s="179">
        <v>43662</v>
      </c>
      <c r="E6" s="174">
        <v>0.90226851851851853</v>
      </c>
      <c r="F6" s="174" t="s">
        <v>709</v>
      </c>
      <c r="G6" s="600" t="s">
        <v>1988</v>
      </c>
      <c r="H6" s="124" t="s">
        <v>1246</v>
      </c>
      <c r="I6" t="s">
        <v>923</v>
      </c>
      <c r="J6" s="124">
        <v>3</v>
      </c>
      <c r="K6" s="124">
        <v>5</v>
      </c>
      <c r="L6" s="211">
        <f t="shared" si="0"/>
        <v>1.6666666666666667</v>
      </c>
      <c r="M6" s="610">
        <v>0.6</v>
      </c>
      <c r="N6" s="608"/>
    </row>
    <row r="7" spans="1:21" ht="18" thickTop="1" thickBot="1">
      <c r="A7" t="s">
        <v>441</v>
      </c>
      <c r="B7" t="s">
        <v>410</v>
      </c>
      <c r="C7">
        <v>4</v>
      </c>
      <c r="D7" s="19">
        <v>43662</v>
      </c>
      <c r="E7" s="15">
        <v>0.90587962962962953</v>
      </c>
      <c r="F7" s="64" t="s">
        <v>710</v>
      </c>
      <c r="G7" s="551" t="s">
        <v>476</v>
      </c>
      <c r="H7" s="63" t="s">
        <v>1246</v>
      </c>
      <c r="I7" s="63" t="s">
        <v>923</v>
      </c>
      <c r="J7">
        <v>4</v>
      </c>
      <c r="K7">
        <v>6</v>
      </c>
      <c r="L7" s="28">
        <f t="shared" si="0"/>
        <v>1.5</v>
      </c>
      <c r="M7" s="9">
        <v>0.5</v>
      </c>
    </row>
    <row r="8" spans="1:21" ht="17" thickBot="1">
      <c r="A8" s="124" t="s">
        <v>442</v>
      </c>
      <c r="B8" s="124" t="s">
        <v>410</v>
      </c>
      <c r="C8" s="124">
        <v>5</v>
      </c>
      <c r="D8" s="179">
        <v>43662</v>
      </c>
      <c r="E8" s="174">
        <v>0.92993055555555559</v>
      </c>
      <c r="F8" s="15" t="s">
        <v>709</v>
      </c>
      <c r="G8" s="76" t="s">
        <v>1988</v>
      </c>
      <c r="H8" s="65" t="s">
        <v>1245</v>
      </c>
      <c r="I8" t="s">
        <v>924</v>
      </c>
      <c r="J8" s="124">
        <v>6</v>
      </c>
      <c r="K8" s="124">
        <v>8</v>
      </c>
      <c r="L8" s="211">
        <f t="shared" si="0"/>
        <v>1.3333333333333333</v>
      </c>
      <c r="M8" s="611">
        <v>1</v>
      </c>
      <c r="N8" s="608"/>
      <c r="T8" s="124"/>
      <c r="U8" s="124"/>
    </row>
    <row r="9" spans="1:21" ht="17" thickBot="1">
      <c r="A9" s="126" t="s">
        <v>443</v>
      </c>
      <c r="B9" s="126" t="s">
        <v>410</v>
      </c>
      <c r="C9" s="126">
        <v>5</v>
      </c>
      <c r="D9" s="127">
        <v>43662</v>
      </c>
      <c r="E9" s="128">
        <v>0.930150462962963</v>
      </c>
      <c r="F9" s="128" t="s">
        <v>709</v>
      </c>
      <c r="G9" s="76" t="s">
        <v>1988</v>
      </c>
      <c r="H9" s="126" t="s">
        <v>1245</v>
      </c>
      <c r="I9" s="316" t="s">
        <v>924</v>
      </c>
      <c r="J9" s="126">
        <v>6</v>
      </c>
      <c r="K9" s="126">
        <v>24</v>
      </c>
      <c r="L9" s="130">
        <f t="shared" si="0"/>
        <v>4</v>
      </c>
      <c r="M9" s="612">
        <v>1</v>
      </c>
      <c r="N9" s="609"/>
      <c r="T9" s="124"/>
      <c r="U9" s="124"/>
    </row>
    <row r="10" spans="1:21" ht="17" thickTop="1">
      <c r="A10" s="208"/>
      <c r="B10" s="208"/>
      <c r="C10" s="208"/>
      <c r="D10" s="208"/>
      <c r="E10" s="315"/>
      <c r="F10" s="315"/>
      <c r="G10" s="208"/>
      <c r="H10" s="208"/>
      <c r="I10" s="208"/>
      <c r="J10" s="208"/>
      <c r="K10" s="208"/>
      <c r="L10" s="468"/>
      <c r="M10" s="208"/>
      <c r="N10" s="208"/>
      <c r="T10" s="272"/>
    </row>
    <row r="11" spans="1:21" ht="17" thickBot="1">
      <c r="A11" s="165" t="s">
        <v>916</v>
      </c>
      <c r="B11" s="165"/>
      <c r="C11" s="165"/>
      <c r="D11" s="165"/>
      <c r="E11" s="165"/>
      <c r="F11" s="165"/>
      <c r="G11" s="165"/>
      <c r="H11" s="165"/>
      <c r="I11" s="165"/>
      <c r="J11" s="165"/>
      <c r="K11" s="165"/>
      <c r="L11" s="339"/>
      <c r="M11" s="165"/>
      <c r="N11" s="165"/>
    </row>
    <row r="12" spans="1:21" ht="17" thickTop="1">
      <c r="A12" t="s">
        <v>444</v>
      </c>
      <c r="B12" t="s">
        <v>410</v>
      </c>
      <c r="C12">
        <v>4</v>
      </c>
      <c r="D12" s="19">
        <v>43665</v>
      </c>
      <c r="E12" s="15">
        <v>0.91076388888888893</v>
      </c>
      <c r="F12" s="15" t="s">
        <v>709</v>
      </c>
      <c r="G12" s="33" t="s">
        <v>447</v>
      </c>
      <c r="H12" t="s">
        <v>925</v>
      </c>
      <c r="I12" t="s">
        <v>926</v>
      </c>
      <c r="J12">
        <v>11</v>
      </c>
      <c r="K12">
        <v>51</v>
      </c>
      <c r="L12" s="28">
        <f>K12/J12</f>
        <v>4.6363636363636367</v>
      </c>
      <c r="M12" s="9">
        <v>0.17647058823529413</v>
      </c>
    </row>
    <row r="13" spans="1:21">
      <c r="A13" t="s">
        <v>445</v>
      </c>
      <c r="B13" t="s">
        <v>410</v>
      </c>
      <c r="C13">
        <v>4</v>
      </c>
      <c r="D13" s="19">
        <v>43665</v>
      </c>
      <c r="E13" s="15">
        <v>0.91098379629629633</v>
      </c>
      <c r="F13" s="15" t="s">
        <v>709</v>
      </c>
      <c r="G13" s="76" t="s">
        <v>447</v>
      </c>
      <c r="H13" t="s">
        <v>925</v>
      </c>
      <c r="I13" t="s">
        <v>926</v>
      </c>
      <c r="J13">
        <v>9</v>
      </c>
      <c r="K13">
        <v>18</v>
      </c>
      <c r="L13" s="28">
        <f t="shared" ref="L13:L28" si="1">K13/J13</f>
        <v>2</v>
      </c>
      <c r="M13" s="613">
        <v>0.5</v>
      </c>
      <c r="N13" s="75" t="s">
        <v>484</v>
      </c>
      <c r="O13" s="213" t="s">
        <v>1229</v>
      </c>
    </row>
    <row r="14" spans="1:21">
      <c r="A14" t="s">
        <v>446</v>
      </c>
      <c r="B14" t="s">
        <v>410</v>
      </c>
      <c r="C14">
        <v>4</v>
      </c>
      <c r="D14" s="19">
        <v>43665</v>
      </c>
      <c r="E14" s="15">
        <v>0.91109953703703705</v>
      </c>
      <c r="F14" s="15" t="s">
        <v>709</v>
      </c>
      <c r="G14" s="33" t="s">
        <v>447</v>
      </c>
      <c r="H14" t="s">
        <v>925</v>
      </c>
      <c r="I14" t="s">
        <v>926</v>
      </c>
      <c r="J14">
        <v>14</v>
      </c>
      <c r="K14">
        <v>92</v>
      </c>
      <c r="L14" s="28">
        <f t="shared" si="1"/>
        <v>6.5714285714285712</v>
      </c>
      <c r="M14" s="9">
        <v>0.30434782608695654</v>
      </c>
    </row>
    <row r="15" spans="1:21">
      <c r="A15" t="s">
        <v>448</v>
      </c>
      <c r="B15" t="s">
        <v>410</v>
      </c>
      <c r="C15">
        <v>4</v>
      </c>
      <c r="D15" s="19">
        <v>43665</v>
      </c>
      <c r="E15" s="15">
        <v>0.91129629629629638</v>
      </c>
      <c r="F15" s="15" t="s">
        <v>709</v>
      </c>
      <c r="G15" s="33" t="s">
        <v>447</v>
      </c>
      <c r="H15" t="s">
        <v>925</v>
      </c>
      <c r="I15" t="s">
        <v>926</v>
      </c>
      <c r="J15">
        <v>5</v>
      </c>
      <c r="K15">
        <v>8</v>
      </c>
      <c r="L15" s="28">
        <f t="shared" si="1"/>
        <v>1.6</v>
      </c>
      <c r="M15" s="9">
        <v>0.625</v>
      </c>
    </row>
    <row r="16" spans="1:21">
      <c r="A16" t="s">
        <v>449</v>
      </c>
      <c r="B16" t="s">
        <v>410</v>
      </c>
      <c r="C16">
        <v>4</v>
      </c>
      <c r="D16" s="19">
        <v>43665</v>
      </c>
      <c r="E16" s="15">
        <v>0.91144675925925922</v>
      </c>
      <c r="F16" s="15" t="s">
        <v>709</v>
      </c>
      <c r="G16" s="76" t="s">
        <v>447</v>
      </c>
      <c r="H16" t="s">
        <v>925</v>
      </c>
      <c r="I16" t="s">
        <v>926</v>
      </c>
      <c r="J16">
        <v>14</v>
      </c>
      <c r="K16">
        <v>92</v>
      </c>
      <c r="L16" s="28">
        <f t="shared" si="1"/>
        <v>6.5714285714285712</v>
      </c>
      <c r="M16" s="613">
        <v>0.39130434782608697</v>
      </c>
      <c r="N16" s="75" t="s">
        <v>485</v>
      </c>
      <c r="O16" s="213" t="s">
        <v>1237</v>
      </c>
    </row>
    <row r="17" spans="1:15">
      <c r="A17" t="s">
        <v>450</v>
      </c>
      <c r="B17" t="s">
        <v>410</v>
      </c>
      <c r="C17">
        <v>4</v>
      </c>
      <c r="D17" s="19">
        <v>43665</v>
      </c>
      <c r="E17" s="15">
        <v>0.9116319444444444</v>
      </c>
      <c r="F17" s="15" t="s">
        <v>709</v>
      </c>
      <c r="G17" s="593" t="s">
        <v>447</v>
      </c>
      <c r="H17" t="s">
        <v>925</v>
      </c>
      <c r="I17" t="s">
        <v>926</v>
      </c>
      <c r="J17">
        <v>5</v>
      </c>
      <c r="K17">
        <v>4</v>
      </c>
      <c r="L17" s="28">
        <f t="shared" si="1"/>
        <v>0.8</v>
      </c>
      <c r="M17" s="613">
        <v>0.75</v>
      </c>
      <c r="N17" s="75" t="s">
        <v>917</v>
      </c>
    </row>
    <row r="18" spans="1:15">
      <c r="A18" t="s">
        <v>451</v>
      </c>
      <c r="B18" t="s">
        <v>410</v>
      </c>
      <c r="C18">
        <v>4</v>
      </c>
      <c r="D18" s="19">
        <v>43665</v>
      </c>
      <c r="E18" s="15">
        <v>0.91254629629629624</v>
      </c>
      <c r="F18" s="15" t="s">
        <v>709</v>
      </c>
      <c r="G18" s="33" t="s">
        <v>447</v>
      </c>
      <c r="H18" t="s">
        <v>929</v>
      </c>
      <c r="I18" t="s">
        <v>923</v>
      </c>
      <c r="J18">
        <v>14</v>
      </c>
      <c r="K18">
        <v>65</v>
      </c>
      <c r="L18" s="28">
        <f t="shared" si="1"/>
        <v>4.6428571428571432</v>
      </c>
      <c r="M18" s="9">
        <v>0.35384615384615387</v>
      </c>
    </row>
    <row r="19" spans="1:15">
      <c r="A19" t="s">
        <v>452</v>
      </c>
      <c r="B19" t="s">
        <v>410</v>
      </c>
      <c r="C19">
        <v>4</v>
      </c>
      <c r="D19" s="19">
        <v>43665</v>
      </c>
      <c r="E19" s="15">
        <v>0.91273148148148142</v>
      </c>
      <c r="F19" s="15" t="s">
        <v>709</v>
      </c>
      <c r="G19" s="33" t="s">
        <v>447</v>
      </c>
      <c r="H19" t="s">
        <v>929</v>
      </c>
      <c r="I19" t="s">
        <v>923</v>
      </c>
      <c r="J19">
        <v>10</v>
      </c>
      <c r="K19">
        <v>5</v>
      </c>
      <c r="L19" s="28">
        <f t="shared" si="1"/>
        <v>0.5</v>
      </c>
      <c r="M19" s="9">
        <v>0.2</v>
      </c>
    </row>
    <row r="20" spans="1:15">
      <c r="A20" t="s">
        <v>453</v>
      </c>
      <c r="B20" t="s">
        <v>410</v>
      </c>
      <c r="C20">
        <v>4</v>
      </c>
      <c r="D20" s="19">
        <v>43665</v>
      </c>
      <c r="E20" s="15">
        <v>0.91315972222222219</v>
      </c>
      <c r="F20" s="15" t="s">
        <v>709</v>
      </c>
      <c r="G20" s="33" t="s">
        <v>447</v>
      </c>
      <c r="H20" t="s">
        <v>929</v>
      </c>
      <c r="I20" t="s">
        <v>923</v>
      </c>
      <c r="J20">
        <v>12</v>
      </c>
      <c r="K20">
        <v>31</v>
      </c>
      <c r="L20" s="28">
        <f t="shared" si="1"/>
        <v>2.5833333333333335</v>
      </c>
      <c r="M20" s="9">
        <v>0.16129032258064516</v>
      </c>
    </row>
    <row r="21" spans="1:15" ht="17" thickBot="1">
      <c r="A21" s="34" t="s">
        <v>454</v>
      </c>
      <c r="B21" s="34" t="s">
        <v>410</v>
      </c>
      <c r="C21" s="34">
        <v>4</v>
      </c>
      <c r="D21" s="161">
        <v>43665</v>
      </c>
      <c r="E21" s="162">
        <v>0.91513888888888895</v>
      </c>
      <c r="F21" s="162" t="s">
        <v>710</v>
      </c>
      <c r="G21" s="568" t="s">
        <v>495</v>
      </c>
      <c r="H21" t="s">
        <v>929</v>
      </c>
      <c r="I21" t="s">
        <v>923</v>
      </c>
      <c r="J21" s="34">
        <v>6</v>
      </c>
      <c r="K21" s="34">
        <v>8</v>
      </c>
      <c r="L21" s="28">
        <f t="shared" si="1"/>
        <v>1.3333333333333333</v>
      </c>
      <c r="M21" s="614">
        <v>0.5</v>
      </c>
      <c r="N21" s="164" t="s">
        <v>486</v>
      </c>
      <c r="O21" s="302" t="s">
        <v>1232</v>
      </c>
    </row>
    <row r="22" spans="1:15" ht="17" thickBot="1">
      <c r="A22" s="195" t="s">
        <v>455</v>
      </c>
      <c r="B22" s="195" t="s">
        <v>410</v>
      </c>
      <c r="C22" s="195">
        <v>10</v>
      </c>
      <c r="D22" s="196">
        <v>43665</v>
      </c>
      <c r="E22" s="197">
        <v>0.92652777777777784</v>
      </c>
      <c r="F22" s="197" t="s">
        <v>711</v>
      </c>
      <c r="G22" s="552" t="s">
        <v>456</v>
      </c>
      <c r="H22" s="195" t="s">
        <v>2002</v>
      </c>
      <c r="I22" s="195" t="s">
        <v>928</v>
      </c>
      <c r="J22" s="195">
        <v>5</v>
      </c>
      <c r="K22" s="195">
        <v>2</v>
      </c>
      <c r="L22" s="295">
        <f>K22/J22</f>
        <v>0.4</v>
      </c>
      <c r="M22" s="198">
        <v>1</v>
      </c>
      <c r="N22" s="195"/>
    </row>
    <row r="23" spans="1:15">
      <c r="A23" t="s">
        <v>457</v>
      </c>
      <c r="B23" t="s">
        <v>410</v>
      </c>
      <c r="C23">
        <v>8</v>
      </c>
      <c r="D23" s="19">
        <v>43665</v>
      </c>
      <c r="E23" s="15">
        <v>0.93365740740740744</v>
      </c>
      <c r="F23" s="15" t="s">
        <v>709</v>
      </c>
      <c r="G23" s="33" t="s">
        <v>447</v>
      </c>
      <c r="H23" t="s">
        <v>930</v>
      </c>
      <c r="I23" t="s">
        <v>931</v>
      </c>
      <c r="J23">
        <v>4</v>
      </c>
      <c r="K23">
        <v>13</v>
      </c>
      <c r="L23" s="28">
        <f t="shared" si="1"/>
        <v>3.25</v>
      </c>
      <c r="M23" s="9">
        <v>0.46153846153846156</v>
      </c>
    </row>
    <row r="24" spans="1:15">
      <c r="A24" t="s">
        <v>458</v>
      </c>
      <c r="B24" t="s">
        <v>410</v>
      </c>
      <c r="C24">
        <v>8</v>
      </c>
      <c r="D24" s="19">
        <v>43665</v>
      </c>
      <c r="E24" s="15">
        <v>0.93371527777777785</v>
      </c>
      <c r="F24" s="15" t="s">
        <v>709</v>
      </c>
      <c r="G24" s="33" t="s">
        <v>447</v>
      </c>
      <c r="H24" t="s">
        <v>930</v>
      </c>
      <c r="I24" t="s">
        <v>931</v>
      </c>
      <c r="J24">
        <v>10</v>
      </c>
      <c r="K24">
        <v>50</v>
      </c>
      <c r="L24" s="28">
        <f t="shared" si="1"/>
        <v>5</v>
      </c>
      <c r="M24" s="9">
        <v>0.82</v>
      </c>
      <c r="N24" s="75" t="s">
        <v>485</v>
      </c>
      <c r="O24" s="213" t="s">
        <v>1237</v>
      </c>
    </row>
    <row r="25" spans="1:15">
      <c r="A25" t="s">
        <v>459</v>
      </c>
      <c r="B25" t="s">
        <v>410</v>
      </c>
      <c r="C25">
        <v>8</v>
      </c>
      <c r="D25" s="19">
        <v>43665</v>
      </c>
      <c r="E25" s="15">
        <v>0.93517361111111119</v>
      </c>
      <c r="F25" s="15" t="s">
        <v>709</v>
      </c>
      <c r="G25" s="76" t="s">
        <v>1988</v>
      </c>
      <c r="H25" t="s">
        <v>930</v>
      </c>
      <c r="I25" t="s">
        <v>931</v>
      </c>
      <c r="J25" s="213">
        <v>11</v>
      </c>
      <c r="K25" s="213">
        <v>3</v>
      </c>
      <c r="L25" s="218">
        <f t="shared" si="1"/>
        <v>0.27272727272727271</v>
      </c>
      <c r="M25" s="613">
        <v>1</v>
      </c>
      <c r="N25" s="75" t="s">
        <v>576</v>
      </c>
    </row>
    <row r="26" spans="1:15">
      <c r="A26" t="s">
        <v>460</v>
      </c>
      <c r="B26" t="s">
        <v>410</v>
      </c>
      <c r="C26">
        <v>8</v>
      </c>
      <c r="D26" s="19">
        <v>43665</v>
      </c>
      <c r="E26" s="15">
        <v>0.93574074074074076</v>
      </c>
      <c r="F26" s="15" t="s">
        <v>710</v>
      </c>
      <c r="G26" s="76" t="s">
        <v>1988</v>
      </c>
      <c r="H26" t="s">
        <v>930</v>
      </c>
      <c r="I26" t="s">
        <v>931</v>
      </c>
      <c r="J26">
        <v>10</v>
      </c>
      <c r="K26">
        <v>9</v>
      </c>
      <c r="L26" s="28">
        <f t="shared" si="1"/>
        <v>0.9</v>
      </c>
      <c r="M26" s="613">
        <v>0.88888888888888884</v>
      </c>
      <c r="N26" s="75" t="s">
        <v>576</v>
      </c>
    </row>
    <row r="27" spans="1:15" ht="17" thickBot="1">
      <c r="A27" s="34" t="s">
        <v>461</v>
      </c>
      <c r="B27" s="34" t="s">
        <v>410</v>
      </c>
      <c r="C27" s="34">
        <v>8</v>
      </c>
      <c r="D27" s="161">
        <v>43665</v>
      </c>
      <c r="E27" s="162">
        <v>0.93641203703703713</v>
      </c>
      <c r="F27" s="162" t="s">
        <v>710</v>
      </c>
      <c r="G27" s="76" t="s">
        <v>476</v>
      </c>
      <c r="H27" t="s">
        <v>930</v>
      </c>
      <c r="I27" t="s">
        <v>931</v>
      </c>
      <c r="J27" s="34">
        <v>9</v>
      </c>
      <c r="K27" s="34">
        <v>8</v>
      </c>
      <c r="L27" s="288">
        <f t="shared" si="1"/>
        <v>0.88888888888888884</v>
      </c>
      <c r="M27" s="614">
        <v>0.25</v>
      </c>
      <c r="N27" s="164" t="s">
        <v>641</v>
      </c>
      <c r="O27" s="213" t="s">
        <v>1236</v>
      </c>
    </row>
    <row r="28" spans="1:15" ht="17" thickBot="1">
      <c r="A28" t="s">
        <v>462</v>
      </c>
      <c r="B28" t="s">
        <v>410</v>
      </c>
      <c r="C28">
        <v>6</v>
      </c>
      <c r="D28" s="19">
        <v>43665</v>
      </c>
      <c r="E28" s="15">
        <v>0.95415509259259268</v>
      </c>
      <c r="F28" s="15" t="s">
        <v>710</v>
      </c>
      <c r="G28" s="33" t="s">
        <v>447</v>
      </c>
      <c r="H28" s="212" t="s">
        <v>932</v>
      </c>
      <c r="I28" s="212" t="s">
        <v>933</v>
      </c>
      <c r="J28">
        <v>7</v>
      </c>
      <c r="K28">
        <v>18</v>
      </c>
      <c r="L28" s="28">
        <f t="shared" si="1"/>
        <v>2.5714285714285716</v>
      </c>
      <c r="M28" s="9">
        <v>0.16666666666666666</v>
      </c>
    </row>
    <row r="29" spans="1:15" ht="18" thickTop="1" thickBot="1">
      <c r="A29" s="193"/>
      <c r="B29" s="183"/>
      <c r="C29" s="183"/>
      <c r="D29" s="194"/>
      <c r="E29" s="184"/>
      <c r="F29" s="184"/>
      <c r="G29" s="183"/>
      <c r="H29" s="183"/>
      <c r="I29" s="183"/>
      <c r="J29" s="183"/>
      <c r="K29" s="183"/>
      <c r="L29" s="340"/>
      <c r="M29" s="183"/>
      <c r="N29" s="183"/>
      <c r="O29" s="189"/>
    </row>
    <row r="30" spans="1:15" ht="18" thickTop="1" thickBot="1">
      <c r="A30" s="165" t="s">
        <v>717</v>
      </c>
      <c r="B30" s="165"/>
      <c r="C30" s="165"/>
      <c r="D30" s="169"/>
      <c r="E30" s="166"/>
      <c r="F30" s="166"/>
      <c r="G30" s="165"/>
      <c r="H30" s="165"/>
      <c r="I30" s="165"/>
      <c r="J30" s="165"/>
      <c r="K30" s="165"/>
      <c r="L30" s="339"/>
      <c r="M30" s="165"/>
      <c r="N30" s="165"/>
      <c r="O30" s="165"/>
    </row>
    <row r="31" spans="1:15" ht="17" thickTop="1">
      <c r="A31" t="s">
        <v>473</v>
      </c>
      <c r="B31" t="s">
        <v>419</v>
      </c>
      <c r="C31">
        <v>5</v>
      </c>
      <c r="D31" s="19">
        <v>43666</v>
      </c>
      <c r="E31" s="15">
        <v>0.89548611111111109</v>
      </c>
      <c r="F31" s="15" t="s">
        <v>711</v>
      </c>
      <c r="G31" s="76" t="s">
        <v>476</v>
      </c>
      <c r="H31" t="s">
        <v>1109</v>
      </c>
      <c r="I31" t="s">
        <v>1112</v>
      </c>
      <c r="J31">
        <v>3</v>
      </c>
      <c r="K31">
        <v>5</v>
      </c>
      <c r="L31" s="28">
        <f>K31/J31</f>
        <v>1.6666666666666667</v>
      </c>
      <c r="M31" s="613">
        <v>0.6</v>
      </c>
    </row>
    <row r="32" spans="1:15" ht="17" thickBot="1">
      <c r="A32" s="34" t="s">
        <v>474</v>
      </c>
      <c r="B32" s="34" t="s">
        <v>419</v>
      </c>
      <c r="C32" s="34">
        <v>5</v>
      </c>
      <c r="D32" s="161">
        <v>43666</v>
      </c>
      <c r="E32" s="162">
        <v>0.9081597222222223</v>
      </c>
      <c r="F32" s="64" t="s">
        <v>712</v>
      </c>
      <c r="G32" s="551" t="s">
        <v>476</v>
      </c>
      <c r="H32" s="63" t="s">
        <v>1109</v>
      </c>
      <c r="I32" s="63" t="s">
        <v>1112</v>
      </c>
      <c r="J32" s="34">
        <v>6</v>
      </c>
      <c r="K32" s="34">
        <v>3</v>
      </c>
      <c r="L32" s="28">
        <f>K32/J32</f>
        <v>0.5</v>
      </c>
      <c r="M32" s="289">
        <v>0.33333333333333331</v>
      </c>
      <c r="N32" s="34"/>
    </row>
    <row r="33" spans="1:15" ht="17" thickBot="1">
      <c r="A33" s="199" t="s">
        <v>475</v>
      </c>
      <c r="B33" s="195" t="s">
        <v>419</v>
      </c>
      <c r="C33" s="195">
        <v>6</v>
      </c>
      <c r="D33" s="196">
        <v>43666</v>
      </c>
      <c r="E33" s="197">
        <v>0.92606481481481484</v>
      </c>
      <c r="F33" s="162" t="s">
        <v>710</v>
      </c>
      <c r="G33" s="568" t="s">
        <v>476</v>
      </c>
      <c r="H33" s="34" t="s">
        <v>1124</v>
      </c>
      <c r="I33" s="34" t="s">
        <v>1113</v>
      </c>
      <c r="J33" s="34">
        <v>6</v>
      </c>
      <c r="K33" s="195">
        <v>14</v>
      </c>
      <c r="L33" s="400">
        <f t="shared" ref="L33:L89" si="2">K33/J33</f>
        <v>2.3333333333333335</v>
      </c>
      <c r="M33" s="615">
        <v>0.7857142857142857</v>
      </c>
      <c r="N33" s="200" t="s">
        <v>484</v>
      </c>
      <c r="O33" s="213" t="s">
        <v>1229</v>
      </c>
    </row>
    <row r="34" spans="1:15">
      <c r="A34" t="s">
        <v>477</v>
      </c>
      <c r="B34" t="s">
        <v>419</v>
      </c>
      <c r="C34">
        <v>10</v>
      </c>
      <c r="D34" s="19">
        <v>43666</v>
      </c>
      <c r="E34" s="15">
        <v>0.95157407407407402</v>
      </c>
      <c r="F34" s="15" t="s">
        <v>710</v>
      </c>
      <c r="G34" s="76" t="s">
        <v>476</v>
      </c>
      <c r="H34" t="s">
        <v>1111</v>
      </c>
      <c r="I34" t="s">
        <v>1114</v>
      </c>
      <c r="J34" s="7">
        <v>9</v>
      </c>
      <c r="K34">
        <v>20</v>
      </c>
      <c r="L34" s="211">
        <f t="shared" si="2"/>
        <v>2.2222222222222223</v>
      </c>
      <c r="M34" s="613">
        <v>0.85</v>
      </c>
      <c r="N34" s="75" t="s">
        <v>484</v>
      </c>
      <c r="O34" s="213" t="s">
        <v>1229</v>
      </c>
    </row>
    <row r="35" spans="1:15" ht="17" thickBot="1">
      <c r="A35" s="34" t="s">
        <v>478</v>
      </c>
      <c r="B35" s="34" t="s">
        <v>419</v>
      </c>
      <c r="C35" s="34">
        <v>10</v>
      </c>
      <c r="D35" s="161">
        <v>43666</v>
      </c>
      <c r="E35" s="162">
        <v>0.95310185185185192</v>
      </c>
      <c r="F35" s="162" t="s">
        <v>710</v>
      </c>
      <c r="G35" s="553" t="s">
        <v>447</v>
      </c>
      <c r="H35" s="34" t="s">
        <v>1111</v>
      </c>
      <c r="I35" s="34" t="s">
        <v>1114</v>
      </c>
      <c r="J35" s="34">
        <v>12</v>
      </c>
      <c r="K35" s="34">
        <v>26</v>
      </c>
      <c r="L35" s="28">
        <f t="shared" si="2"/>
        <v>2.1666666666666665</v>
      </c>
      <c r="M35" s="289">
        <v>0.23076923076923078</v>
      </c>
      <c r="N35" s="34"/>
    </row>
    <row r="36" spans="1:15" ht="17" thickBot="1">
      <c r="A36" t="s">
        <v>2023</v>
      </c>
      <c r="B36" t="s">
        <v>419</v>
      </c>
      <c r="C36">
        <v>9</v>
      </c>
      <c r="D36" s="19">
        <v>43666</v>
      </c>
      <c r="E36" s="15">
        <v>0.96412037037037035</v>
      </c>
      <c r="F36" s="15" t="s">
        <v>709</v>
      </c>
      <c r="G36" s="76" t="s">
        <v>456</v>
      </c>
      <c r="H36" s="124" t="s">
        <v>1116</v>
      </c>
      <c r="I36" s="124" t="s">
        <v>1115</v>
      </c>
      <c r="J36">
        <v>3</v>
      </c>
      <c r="K36" s="275" t="s">
        <v>1304</v>
      </c>
      <c r="L36" s="275" t="s">
        <v>1304</v>
      </c>
      <c r="M36" s="562" t="s">
        <v>1304</v>
      </c>
      <c r="N36" s="374" t="s">
        <v>433</v>
      </c>
    </row>
    <row r="37" spans="1:15">
      <c r="A37" t="s">
        <v>479</v>
      </c>
      <c r="B37" t="s">
        <v>419</v>
      </c>
      <c r="C37">
        <v>9</v>
      </c>
      <c r="D37" s="19">
        <v>43666</v>
      </c>
      <c r="E37" s="15">
        <v>0.96437499999999998</v>
      </c>
      <c r="F37" s="15" t="s">
        <v>709</v>
      </c>
      <c r="G37" s="33" t="s">
        <v>476</v>
      </c>
      <c r="H37" t="s">
        <v>1116</v>
      </c>
      <c r="I37" t="s">
        <v>1115</v>
      </c>
      <c r="J37">
        <v>3</v>
      </c>
      <c r="K37">
        <v>2</v>
      </c>
      <c r="L37" s="211">
        <f t="shared" si="2"/>
        <v>0.66666666666666663</v>
      </c>
      <c r="M37" s="9">
        <v>1</v>
      </c>
    </row>
    <row r="38" spans="1:15">
      <c r="A38" t="s">
        <v>480</v>
      </c>
      <c r="B38" t="s">
        <v>419</v>
      </c>
      <c r="C38">
        <v>9</v>
      </c>
      <c r="D38" s="19">
        <v>43666</v>
      </c>
      <c r="E38" s="15">
        <v>0.96480324074074064</v>
      </c>
      <c r="F38" s="15" t="s">
        <v>709</v>
      </c>
      <c r="G38" s="33" t="s">
        <v>476</v>
      </c>
      <c r="H38" t="s">
        <v>1116</v>
      </c>
      <c r="I38" t="s">
        <v>1115</v>
      </c>
      <c r="J38">
        <v>5</v>
      </c>
      <c r="K38">
        <v>6</v>
      </c>
      <c r="L38" s="28">
        <f t="shared" si="2"/>
        <v>1.2</v>
      </c>
      <c r="M38" s="9">
        <v>0.33333333333333331</v>
      </c>
    </row>
    <row r="39" spans="1:15">
      <c r="A39" t="s">
        <v>481</v>
      </c>
      <c r="B39" t="s">
        <v>419</v>
      </c>
      <c r="C39">
        <v>9</v>
      </c>
      <c r="D39" s="19">
        <v>43666</v>
      </c>
      <c r="E39" s="15">
        <v>0.96508101851851846</v>
      </c>
      <c r="F39" s="15" t="s">
        <v>709</v>
      </c>
      <c r="G39" s="33" t="s">
        <v>476</v>
      </c>
      <c r="H39" t="s">
        <v>1116</v>
      </c>
      <c r="I39" t="s">
        <v>1115</v>
      </c>
      <c r="J39">
        <v>7</v>
      </c>
      <c r="K39">
        <v>18</v>
      </c>
      <c r="L39" s="28">
        <f t="shared" si="2"/>
        <v>2.5714285714285716</v>
      </c>
      <c r="M39" s="9">
        <v>0.66666666666666663</v>
      </c>
    </row>
    <row r="40" spans="1:15">
      <c r="A40" t="s">
        <v>482</v>
      </c>
      <c r="B40" t="s">
        <v>419</v>
      </c>
      <c r="C40">
        <v>9</v>
      </c>
      <c r="D40" s="19">
        <v>43666</v>
      </c>
      <c r="E40" s="15">
        <v>0.96517361111111111</v>
      </c>
      <c r="F40" s="15" t="s">
        <v>709</v>
      </c>
      <c r="G40" s="33" t="s">
        <v>476</v>
      </c>
      <c r="H40" t="s">
        <v>1116</v>
      </c>
      <c r="I40" t="s">
        <v>1115</v>
      </c>
      <c r="J40">
        <v>7</v>
      </c>
      <c r="K40">
        <v>7</v>
      </c>
      <c r="L40" s="28">
        <f t="shared" si="2"/>
        <v>1</v>
      </c>
      <c r="M40" s="9">
        <v>0.14285714285714299</v>
      </c>
    </row>
    <row r="41" spans="1:15">
      <c r="A41" t="s">
        <v>483</v>
      </c>
      <c r="B41" t="s">
        <v>419</v>
      </c>
      <c r="C41">
        <v>9</v>
      </c>
      <c r="D41" s="19">
        <v>43666</v>
      </c>
      <c r="E41" s="15">
        <v>0.96811342592592586</v>
      </c>
      <c r="F41" s="15" t="s">
        <v>710</v>
      </c>
      <c r="G41" s="76" t="s">
        <v>489</v>
      </c>
      <c r="H41" t="s">
        <v>1116</v>
      </c>
      <c r="I41" t="s">
        <v>1115</v>
      </c>
      <c r="J41">
        <v>10</v>
      </c>
      <c r="K41">
        <v>19</v>
      </c>
      <c r="L41" s="28">
        <f t="shared" si="2"/>
        <v>1.9</v>
      </c>
      <c r="M41" s="613">
        <v>0.15789473684210525</v>
      </c>
      <c r="N41" s="75" t="s">
        <v>486</v>
      </c>
      <c r="O41" s="302" t="s">
        <v>1232</v>
      </c>
    </row>
    <row r="42" spans="1:15">
      <c r="A42" t="s">
        <v>487</v>
      </c>
      <c r="B42" t="s">
        <v>419</v>
      </c>
      <c r="C42">
        <v>9</v>
      </c>
      <c r="D42" s="19">
        <v>43666</v>
      </c>
      <c r="E42" s="15">
        <v>0.96824074074074085</v>
      </c>
      <c r="F42" s="15" t="s">
        <v>710</v>
      </c>
      <c r="G42" s="76" t="s">
        <v>489</v>
      </c>
      <c r="H42" t="s">
        <v>1116</v>
      </c>
      <c r="I42" t="s">
        <v>1115</v>
      </c>
      <c r="J42">
        <v>14</v>
      </c>
      <c r="K42">
        <v>26</v>
      </c>
      <c r="L42" s="28">
        <f t="shared" si="2"/>
        <v>1.8571428571428572</v>
      </c>
      <c r="M42" s="613">
        <v>3.8461538461538464E-2</v>
      </c>
      <c r="N42" s="75" t="s">
        <v>486</v>
      </c>
      <c r="O42" s="302" t="s">
        <v>1232</v>
      </c>
    </row>
    <row r="43" spans="1:15" ht="17" thickBot="1">
      <c r="A43" t="s">
        <v>488</v>
      </c>
      <c r="B43" t="s">
        <v>419</v>
      </c>
      <c r="C43">
        <v>9</v>
      </c>
      <c r="D43" s="19">
        <v>43666</v>
      </c>
      <c r="E43" s="15">
        <v>0.96847222222222218</v>
      </c>
      <c r="F43" s="15" t="s">
        <v>710</v>
      </c>
      <c r="G43" s="76" t="s">
        <v>489</v>
      </c>
      <c r="H43" t="s">
        <v>1116</v>
      </c>
      <c r="I43" t="s">
        <v>1115</v>
      </c>
      <c r="J43">
        <v>14</v>
      </c>
      <c r="K43">
        <v>37</v>
      </c>
      <c r="L43" s="28">
        <f t="shared" si="2"/>
        <v>2.6428571428571428</v>
      </c>
      <c r="M43" s="613">
        <v>0.1891891891891892</v>
      </c>
    </row>
    <row r="44" spans="1:15" ht="18" thickTop="1" thickBot="1">
      <c r="A44" t="s">
        <v>490</v>
      </c>
      <c r="B44" t="s">
        <v>419</v>
      </c>
      <c r="C44">
        <v>9</v>
      </c>
      <c r="D44" s="19">
        <v>43666</v>
      </c>
      <c r="E44" s="15">
        <v>0.96884259259259264</v>
      </c>
      <c r="F44" s="15" t="s">
        <v>710</v>
      </c>
      <c r="G44" s="600" t="s">
        <v>489</v>
      </c>
      <c r="H44" t="s">
        <v>1116</v>
      </c>
      <c r="I44" t="s">
        <v>1115</v>
      </c>
      <c r="J44">
        <v>12</v>
      </c>
      <c r="K44">
        <v>20</v>
      </c>
      <c r="L44" s="28">
        <f t="shared" si="2"/>
        <v>1.6666666666666667</v>
      </c>
      <c r="M44" s="30">
        <v>0.1</v>
      </c>
    </row>
    <row r="45" spans="1:15" ht="18" thickTop="1" thickBot="1">
      <c r="A45" t="s">
        <v>491</v>
      </c>
      <c r="B45" t="s">
        <v>419</v>
      </c>
      <c r="C45">
        <v>9</v>
      </c>
      <c r="D45" s="19">
        <v>43666</v>
      </c>
      <c r="E45" s="15">
        <v>0.96899305555555548</v>
      </c>
      <c r="F45" s="15" t="s">
        <v>710</v>
      </c>
      <c r="G45" s="601" t="s">
        <v>489</v>
      </c>
      <c r="H45" t="s">
        <v>1116</v>
      </c>
      <c r="I45" t="s">
        <v>1115</v>
      </c>
      <c r="J45">
        <v>9</v>
      </c>
      <c r="K45">
        <v>3</v>
      </c>
      <c r="L45" s="28">
        <f t="shared" si="2"/>
        <v>0.33333333333333331</v>
      </c>
      <c r="M45" s="613">
        <v>0.66666666666666663</v>
      </c>
    </row>
    <row r="46" spans="1:15" ht="18" thickTop="1" thickBot="1">
      <c r="A46" t="s">
        <v>492</v>
      </c>
      <c r="B46" t="s">
        <v>419</v>
      </c>
      <c r="C46">
        <v>9</v>
      </c>
      <c r="D46" s="19">
        <v>43666</v>
      </c>
      <c r="E46" s="15">
        <v>0.96918981481481481</v>
      </c>
      <c r="F46" s="15" t="s">
        <v>710</v>
      </c>
      <c r="G46" s="600" t="s">
        <v>489</v>
      </c>
      <c r="H46" t="s">
        <v>1116</v>
      </c>
      <c r="I46" t="s">
        <v>1115</v>
      </c>
      <c r="J46">
        <v>11</v>
      </c>
      <c r="K46">
        <v>20</v>
      </c>
      <c r="L46" s="28">
        <f t="shared" si="2"/>
        <v>1.8181818181818181</v>
      </c>
      <c r="M46" s="30">
        <v>0.35</v>
      </c>
    </row>
    <row r="47" spans="1:15" ht="18" thickTop="1" thickBot="1">
      <c r="A47" t="s">
        <v>494</v>
      </c>
      <c r="B47" t="s">
        <v>419</v>
      </c>
      <c r="C47">
        <v>9</v>
      </c>
      <c r="D47" s="19">
        <v>43666</v>
      </c>
      <c r="E47" s="15">
        <v>0.96936342592592595</v>
      </c>
      <c r="F47" s="15" t="s">
        <v>710</v>
      </c>
      <c r="G47" s="594" t="s">
        <v>489</v>
      </c>
      <c r="H47" t="s">
        <v>1116</v>
      </c>
      <c r="I47" t="s">
        <v>1115</v>
      </c>
      <c r="J47">
        <v>14</v>
      </c>
      <c r="K47">
        <v>38</v>
      </c>
      <c r="L47" s="28">
        <f t="shared" si="2"/>
        <v>2.7142857142857144</v>
      </c>
      <c r="M47" s="613">
        <v>2.6315789473684209E-2</v>
      </c>
    </row>
    <row r="48" spans="1:15">
      <c r="A48" t="s">
        <v>496</v>
      </c>
      <c r="B48" t="s">
        <v>419</v>
      </c>
      <c r="C48">
        <v>9</v>
      </c>
      <c r="D48" s="19">
        <v>43666</v>
      </c>
      <c r="E48" s="15">
        <v>0.96954861111111112</v>
      </c>
      <c r="F48" s="15" t="s">
        <v>710</v>
      </c>
      <c r="G48" s="33" t="s">
        <v>489</v>
      </c>
      <c r="H48" t="s">
        <v>1116</v>
      </c>
      <c r="I48" t="s">
        <v>1115</v>
      </c>
      <c r="J48">
        <v>7</v>
      </c>
      <c r="K48">
        <v>12</v>
      </c>
      <c r="L48" s="28">
        <f t="shared" si="2"/>
        <v>1.7142857142857142</v>
      </c>
      <c r="M48" s="9">
        <v>0.41666666666666669</v>
      </c>
    </row>
    <row r="49" spans="1:15">
      <c r="A49" t="s">
        <v>497</v>
      </c>
      <c r="B49" t="s">
        <v>419</v>
      </c>
      <c r="C49">
        <v>9</v>
      </c>
      <c r="D49" s="19">
        <v>43666</v>
      </c>
      <c r="E49" s="15">
        <v>0.96965277777777781</v>
      </c>
      <c r="F49" s="15" t="s">
        <v>710</v>
      </c>
      <c r="G49" s="76" t="s">
        <v>476</v>
      </c>
      <c r="H49" t="s">
        <v>1116</v>
      </c>
      <c r="I49" t="s">
        <v>1115</v>
      </c>
      <c r="J49">
        <v>14</v>
      </c>
      <c r="K49">
        <v>16</v>
      </c>
      <c r="L49" s="28">
        <f t="shared" si="2"/>
        <v>1.1428571428571428</v>
      </c>
      <c r="M49" s="613">
        <v>0.5</v>
      </c>
      <c r="N49" s="75" t="s">
        <v>484</v>
      </c>
      <c r="O49" s="213" t="s">
        <v>1229</v>
      </c>
    </row>
    <row r="50" spans="1:15" ht="17" thickBot="1">
      <c r="A50" t="s">
        <v>498</v>
      </c>
      <c r="B50" t="s">
        <v>419</v>
      </c>
      <c r="C50">
        <v>9</v>
      </c>
      <c r="D50" s="19">
        <v>43666</v>
      </c>
      <c r="E50" s="15">
        <v>0.96984953703703702</v>
      </c>
      <c r="F50" s="15" t="s">
        <v>710</v>
      </c>
      <c r="G50" s="33" t="s">
        <v>489</v>
      </c>
      <c r="H50" t="s">
        <v>1116</v>
      </c>
      <c r="I50" t="s">
        <v>1115</v>
      </c>
      <c r="J50">
        <v>14</v>
      </c>
      <c r="K50">
        <v>27</v>
      </c>
      <c r="L50" s="28">
        <f t="shared" si="2"/>
        <v>1.9285714285714286</v>
      </c>
      <c r="M50" s="9">
        <v>0.33333333333333331</v>
      </c>
    </row>
    <row r="51" spans="1:15" ht="18" thickTop="1" thickBot="1">
      <c r="A51" s="225" t="s">
        <v>499</v>
      </c>
      <c r="B51" t="s">
        <v>419</v>
      </c>
      <c r="C51">
        <v>9</v>
      </c>
      <c r="D51" s="19">
        <v>43666</v>
      </c>
      <c r="E51" s="15">
        <v>0.9701157407407407</v>
      </c>
      <c r="F51" s="15" t="s">
        <v>710</v>
      </c>
      <c r="G51" s="595" t="s">
        <v>489</v>
      </c>
      <c r="H51" t="s">
        <v>1116</v>
      </c>
      <c r="I51" t="s">
        <v>1115</v>
      </c>
      <c r="J51">
        <v>11</v>
      </c>
      <c r="K51">
        <v>13</v>
      </c>
      <c r="L51" s="28">
        <f t="shared" si="2"/>
        <v>1.1818181818181819</v>
      </c>
      <c r="M51" s="616">
        <v>0.23076923076923078</v>
      </c>
    </row>
    <row r="52" spans="1:15" ht="17" thickTop="1">
      <c r="A52" s="225" t="s">
        <v>500</v>
      </c>
      <c r="B52" t="s">
        <v>419</v>
      </c>
      <c r="C52">
        <v>9</v>
      </c>
      <c r="D52" s="19">
        <v>43666</v>
      </c>
      <c r="E52" s="15">
        <v>0.97025462962962961</v>
      </c>
      <c r="F52" s="15" t="s">
        <v>710</v>
      </c>
      <c r="G52" s="275" t="s">
        <v>489</v>
      </c>
      <c r="H52" t="s">
        <v>1116</v>
      </c>
      <c r="I52" t="s">
        <v>1115</v>
      </c>
      <c r="J52">
        <v>14</v>
      </c>
      <c r="K52">
        <v>46</v>
      </c>
      <c r="L52" s="28">
        <f t="shared" si="2"/>
        <v>3.2857142857142856</v>
      </c>
      <c r="M52" s="239">
        <v>0.2608695652173913</v>
      </c>
      <c r="N52" s="75" t="s">
        <v>486</v>
      </c>
      <c r="O52" s="302" t="s">
        <v>1232</v>
      </c>
    </row>
    <row r="53" spans="1:15">
      <c r="A53" s="225" t="s">
        <v>2071</v>
      </c>
      <c r="B53" t="s">
        <v>419</v>
      </c>
      <c r="C53">
        <v>9</v>
      </c>
      <c r="D53" s="19">
        <v>43666</v>
      </c>
      <c r="E53" s="15">
        <v>0.9703587962962964</v>
      </c>
      <c r="F53" s="15" t="s">
        <v>710</v>
      </c>
      <c r="G53" s="76" t="s">
        <v>489</v>
      </c>
      <c r="H53" t="s">
        <v>1116</v>
      </c>
      <c r="I53" t="s">
        <v>1115</v>
      </c>
      <c r="J53">
        <v>14</v>
      </c>
      <c r="K53">
        <v>48</v>
      </c>
      <c r="L53" s="28">
        <f t="shared" si="2"/>
        <v>3.4285714285714284</v>
      </c>
      <c r="M53" s="613">
        <v>0.125</v>
      </c>
      <c r="N53" s="75" t="s">
        <v>486</v>
      </c>
      <c r="O53" s="302" t="s">
        <v>1232</v>
      </c>
    </row>
    <row r="54" spans="1:15" ht="17" thickBot="1">
      <c r="A54" s="225" t="s">
        <v>501</v>
      </c>
      <c r="B54" t="s">
        <v>419</v>
      </c>
      <c r="C54">
        <v>9</v>
      </c>
      <c r="D54" s="19">
        <v>43666</v>
      </c>
      <c r="E54" s="15">
        <v>0.9706597222222223</v>
      </c>
      <c r="F54" s="15" t="s">
        <v>710</v>
      </c>
      <c r="G54" s="76" t="s">
        <v>489</v>
      </c>
      <c r="H54" t="s">
        <v>1116</v>
      </c>
      <c r="I54" t="s">
        <v>1115</v>
      </c>
      <c r="J54">
        <v>8</v>
      </c>
      <c r="K54">
        <v>25</v>
      </c>
      <c r="L54" s="28">
        <f t="shared" si="2"/>
        <v>3.125</v>
      </c>
      <c r="M54" s="613">
        <v>0.28000000000000003</v>
      </c>
      <c r="N54" s="75" t="s">
        <v>486</v>
      </c>
      <c r="O54" s="302" t="s">
        <v>1232</v>
      </c>
    </row>
    <row r="55" spans="1:15" ht="18" thickTop="1" thickBot="1">
      <c r="A55" s="225" t="s">
        <v>502</v>
      </c>
      <c r="B55" t="s">
        <v>419</v>
      </c>
      <c r="C55">
        <v>9</v>
      </c>
      <c r="D55" s="19">
        <v>43666</v>
      </c>
      <c r="E55" s="15">
        <v>0.9706597222222223</v>
      </c>
      <c r="F55" s="15" t="s">
        <v>710</v>
      </c>
      <c r="G55" s="602" t="s">
        <v>489</v>
      </c>
      <c r="H55" t="s">
        <v>1116</v>
      </c>
      <c r="I55" t="s">
        <v>1115</v>
      </c>
      <c r="J55">
        <v>6</v>
      </c>
      <c r="K55">
        <v>13</v>
      </c>
      <c r="L55" s="28">
        <f t="shared" si="2"/>
        <v>2.1666666666666665</v>
      </c>
      <c r="M55" s="616">
        <v>7.6923076923076927E-2</v>
      </c>
    </row>
    <row r="56" spans="1:15" ht="18" thickTop="1" thickBot="1">
      <c r="A56" s="225" t="s">
        <v>503</v>
      </c>
      <c r="B56" t="s">
        <v>419</v>
      </c>
      <c r="C56">
        <v>9</v>
      </c>
      <c r="D56" s="19">
        <v>43666</v>
      </c>
      <c r="E56" s="15">
        <v>0.9708564814814814</v>
      </c>
      <c r="F56" s="15" t="s">
        <v>712</v>
      </c>
      <c r="G56" s="603" t="s">
        <v>489</v>
      </c>
      <c r="H56" t="s">
        <v>1116</v>
      </c>
      <c r="I56" t="s">
        <v>1115</v>
      </c>
      <c r="J56">
        <v>13</v>
      </c>
      <c r="K56">
        <v>44</v>
      </c>
      <c r="L56" s="28">
        <f t="shared" si="2"/>
        <v>3.3846153846153846</v>
      </c>
      <c r="M56" s="30">
        <v>0.29545454545454547</v>
      </c>
      <c r="N56" s="75" t="s">
        <v>486</v>
      </c>
      <c r="O56" s="302" t="s">
        <v>1232</v>
      </c>
    </row>
    <row r="57" spans="1:15" ht="18" thickTop="1" thickBot="1">
      <c r="A57" s="225" t="s">
        <v>504</v>
      </c>
      <c r="B57" t="s">
        <v>419</v>
      </c>
      <c r="C57">
        <v>9</v>
      </c>
      <c r="D57" s="19">
        <v>43666</v>
      </c>
      <c r="E57" s="15">
        <v>0.97103009259259254</v>
      </c>
      <c r="F57" s="15" t="s">
        <v>712</v>
      </c>
      <c r="G57" s="600" t="s">
        <v>489</v>
      </c>
      <c r="H57" t="s">
        <v>1116</v>
      </c>
      <c r="I57" t="s">
        <v>1115</v>
      </c>
      <c r="J57">
        <v>10</v>
      </c>
      <c r="K57">
        <v>21</v>
      </c>
      <c r="L57" s="28">
        <f t="shared" si="2"/>
        <v>2.1</v>
      </c>
      <c r="M57" s="30">
        <v>0.57142857142857095</v>
      </c>
      <c r="N57" s="75" t="s">
        <v>486</v>
      </c>
      <c r="O57" s="302" t="s">
        <v>1232</v>
      </c>
    </row>
    <row r="58" spans="1:15" ht="18" thickTop="1" thickBot="1">
      <c r="A58" s="225" t="s">
        <v>505</v>
      </c>
      <c r="B58" t="s">
        <v>419</v>
      </c>
      <c r="C58">
        <v>9</v>
      </c>
      <c r="D58" s="19">
        <v>43666</v>
      </c>
      <c r="E58" s="15">
        <v>0.97131944444444451</v>
      </c>
      <c r="F58" s="15" t="s">
        <v>712</v>
      </c>
      <c r="G58" s="600" t="s">
        <v>489</v>
      </c>
      <c r="H58" t="s">
        <v>1116</v>
      </c>
      <c r="I58" t="s">
        <v>1115</v>
      </c>
      <c r="J58">
        <v>14</v>
      </c>
      <c r="K58">
        <v>35</v>
      </c>
      <c r="L58" s="28">
        <f t="shared" si="2"/>
        <v>2.5</v>
      </c>
      <c r="M58" s="30">
        <v>0.371428571428571</v>
      </c>
      <c r="N58" s="75" t="s">
        <v>486</v>
      </c>
      <c r="O58" s="302" t="s">
        <v>1232</v>
      </c>
    </row>
    <row r="59" spans="1:15" ht="18" thickTop="1" thickBot="1">
      <c r="A59" s="225" t="s">
        <v>506</v>
      </c>
      <c r="B59" t="s">
        <v>419</v>
      </c>
      <c r="C59">
        <v>9</v>
      </c>
      <c r="D59" s="19">
        <v>43666</v>
      </c>
      <c r="E59" s="15">
        <v>0.97157407407407403</v>
      </c>
      <c r="F59" s="15" t="s">
        <v>712</v>
      </c>
      <c r="G59" s="33" t="s">
        <v>489</v>
      </c>
      <c r="H59" t="s">
        <v>1116</v>
      </c>
      <c r="I59" t="s">
        <v>1115</v>
      </c>
      <c r="J59">
        <v>3</v>
      </c>
      <c r="K59">
        <v>10</v>
      </c>
      <c r="L59" s="28">
        <f t="shared" si="2"/>
        <v>3.3333333333333335</v>
      </c>
      <c r="M59" s="9">
        <v>0.5</v>
      </c>
    </row>
    <row r="60" spans="1:15" ht="18" thickTop="1" thickBot="1">
      <c r="A60" t="s">
        <v>507</v>
      </c>
      <c r="B60" t="s">
        <v>419</v>
      </c>
      <c r="C60">
        <v>9</v>
      </c>
      <c r="D60" s="19">
        <v>43666</v>
      </c>
      <c r="E60" s="15">
        <v>0.97160879629629626</v>
      </c>
      <c r="F60" s="15" t="s">
        <v>712</v>
      </c>
      <c r="G60" s="597" t="s">
        <v>489</v>
      </c>
      <c r="H60" t="s">
        <v>1116</v>
      </c>
      <c r="I60" t="s">
        <v>1115</v>
      </c>
      <c r="J60">
        <v>5</v>
      </c>
      <c r="K60">
        <v>8</v>
      </c>
      <c r="L60" s="28">
        <f t="shared" si="2"/>
        <v>1.6</v>
      </c>
      <c r="M60" s="617">
        <v>0.25</v>
      </c>
    </row>
    <row r="61" spans="1:15" ht="18" thickTop="1" thickBot="1">
      <c r="A61" t="s">
        <v>508</v>
      </c>
      <c r="B61" t="s">
        <v>419</v>
      </c>
      <c r="C61">
        <v>9</v>
      </c>
      <c r="D61" s="19">
        <v>43666</v>
      </c>
      <c r="E61" s="15">
        <v>0.97172453703703709</v>
      </c>
      <c r="F61" s="15" t="s">
        <v>712</v>
      </c>
      <c r="G61" s="597" t="s">
        <v>489</v>
      </c>
      <c r="H61" t="s">
        <v>1116</v>
      </c>
      <c r="I61" t="s">
        <v>1115</v>
      </c>
      <c r="J61">
        <v>3</v>
      </c>
      <c r="K61">
        <v>10</v>
      </c>
      <c r="L61" s="28">
        <f t="shared" si="2"/>
        <v>3.3333333333333335</v>
      </c>
      <c r="M61" s="618">
        <v>0.1</v>
      </c>
    </row>
    <row r="62" spans="1:15" ht="17" thickTop="1">
      <c r="A62" t="s">
        <v>509</v>
      </c>
      <c r="B62" t="s">
        <v>419</v>
      </c>
      <c r="C62">
        <v>9</v>
      </c>
      <c r="D62" s="19">
        <v>43666</v>
      </c>
      <c r="E62" s="15">
        <v>0.97185185185185186</v>
      </c>
      <c r="F62" s="15" t="s">
        <v>712</v>
      </c>
      <c r="G62" s="33" t="s">
        <v>489</v>
      </c>
      <c r="H62" t="s">
        <v>1116</v>
      </c>
      <c r="I62" t="s">
        <v>1115</v>
      </c>
      <c r="J62">
        <v>14</v>
      </c>
      <c r="K62">
        <v>32</v>
      </c>
      <c r="L62" s="28">
        <f t="shared" si="2"/>
        <v>2.2857142857142856</v>
      </c>
      <c r="M62" s="9">
        <v>9.375E-2</v>
      </c>
    </row>
    <row r="63" spans="1:15" ht="17" thickBot="1">
      <c r="A63" t="s">
        <v>510</v>
      </c>
      <c r="B63" t="s">
        <v>419</v>
      </c>
      <c r="C63">
        <v>9</v>
      </c>
      <c r="D63" s="19">
        <v>43666</v>
      </c>
      <c r="E63" s="15">
        <v>0.9720833333333333</v>
      </c>
      <c r="F63" s="15" t="s">
        <v>712</v>
      </c>
      <c r="G63" s="275" t="s">
        <v>493</v>
      </c>
      <c r="H63" t="s">
        <v>1116</v>
      </c>
      <c r="I63" t="s">
        <v>1115</v>
      </c>
      <c r="J63">
        <v>5</v>
      </c>
      <c r="K63">
        <v>9</v>
      </c>
      <c r="L63" s="28">
        <f t="shared" si="2"/>
        <v>1.8</v>
      </c>
      <c r="M63" s="239">
        <v>0.44444444444444442</v>
      </c>
    </row>
    <row r="64" spans="1:15" ht="18" thickTop="1" thickBot="1">
      <c r="A64" t="s">
        <v>511</v>
      </c>
      <c r="B64" t="s">
        <v>419</v>
      </c>
      <c r="C64">
        <v>9</v>
      </c>
      <c r="D64" s="19">
        <v>43666</v>
      </c>
      <c r="E64" s="15">
        <v>0.97215277777777775</v>
      </c>
      <c r="F64" s="15" t="s">
        <v>712</v>
      </c>
      <c r="G64" s="597" t="s">
        <v>489</v>
      </c>
      <c r="H64" t="s">
        <v>1116</v>
      </c>
      <c r="I64" t="s">
        <v>1115</v>
      </c>
      <c r="J64">
        <v>4</v>
      </c>
      <c r="K64">
        <v>10</v>
      </c>
      <c r="L64" s="28">
        <f t="shared" si="2"/>
        <v>2.5</v>
      </c>
      <c r="M64" s="616">
        <v>0.2</v>
      </c>
    </row>
    <row r="65" spans="1:15" ht="18" thickTop="1" thickBot="1">
      <c r="A65" t="s">
        <v>512</v>
      </c>
      <c r="B65" t="s">
        <v>419</v>
      </c>
      <c r="C65">
        <v>9</v>
      </c>
      <c r="D65" s="19">
        <v>43666</v>
      </c>
      <c r="E65" s="15">
        <v>0.97229166666666667</v>
      </c>
      <c r="F65" s="15" t="s">
        <v>712</v>
      </c>
      <c r="G65" s="596" t="s">
        <v>493</v>
      </c>
      <c r="H65" t="s">
        <v>1116</v>
      </c>
      <c r="I65" t="s">
        <v>1115</v>
      </c>
      <c r="J65">
        <v>6</v>
      </c>
      <c r="K65">
        <v>5</v>
      </c>
      <c r="L65" s="28">
        <f t="shared" si="2"/>
        <v>0.83333333333333337</v>
      </c>
      <c r="M65" s="9">
        <v>0.6</v>
      </c>
    </row>
    <row r="66" spans="1:15" ht="18" thickTop="1" thickBot="1">
      <c r="A66" t="s">
        <v>513</v>
      </c>
      <c r="B66" t="s">
        <v>419</v>
      </c>
      <c r="C66">
        <v>9</v>
      </c>
      <c r="D66" s="19">
        <v>43666</v>
      </c>
      <c r="E66" s="15">
        <v>0.97252314814814822</v>
      </c>
      <c r="F66" s="15" t="s">
        <v>712</v>
      </c>
      <c r="G66" s="605" t="s">
        <v>489</v>
      </c>
      <c r="H66" t="s">
        <v>1116</v>
      </c>
      <c r="I66" t="s">
        <v>1115</v>
      </c>
      <c r="J66">
        <v>5</v>
      </c>
      <c r="K66">
        <v>2</v>
      </c>
      <c r="L66" s="28">
        <f t="shared" si="2"/>
        <v>0.4</v>
      </c>
      <c r="M66" s="616">
        <v>0.5</v>
      </c>
    </row>
    <row r="67" spans="1:15" ht="17" thickTop="1">
      <c r="A67" t="s">
        <v>514</v>
      </c>
      <c r="B67" t="s">
        <v>419</v>
      </c>
      <c r="C67">
        <v>9</v>
      </c>
      <c r="D67" s="19">
        <v>43666</v>
      </c>
      <c r="E67" s="15">
        <v>0.97260416666666671</v>
      </c>
      <c r="F67" s="15" t="s">
        <v>712</v>
      </c>
      <c r="G67" s="603" t="s">
        <v>489</v>
      </c>
      <c r="H67" t="s">
        <v>1116</v>
      </c>
      <c r="I67" t="s">
        <v>1115</v>
      </c>
      <c r="J67">
        <v>6</v>
      </c>
      <c r="K67">
        <v>11</v>
      </c>
      <c r="L67" s="28">
        <f t="shared" si="2"/>
        <v>1.8333333333333333</v>
      </c>
      <c r="M67" s="30">
        <v>9.0909090909090898E-2</v>
      </c>
      <c r="N67" s="75" t="s">
        <v>486</v>
      </c>
      <c r="O67" s="302" t="s">
        <v>1232</v>
      </c>
    </row>
    <row r="68" spans="1:15" ht="17" thickBot="1">
      <c r="A68" t="s">
        <v>515</v>
      </c>
      <c r="B68" t="s">
        <v>419</v>
      </c>
      <c r="C68">
        <v>9</v>
      </c>
      <c r="D68" s="19">
        <v>43666</v>
      </c>
      <c r="E68" s="15">
        <v>0.97278935185185178</v>
      </c>
      <c r="F68" s="15" t="s">
        <v>712</v>
      </c>
      <c r="G68" s="604" t="s">
        <v>489</v>
      </c>
      <c r="H68" t="s">
        <v>1116</v>
      </c>
      <c r="I68" t="s">
        <v>1115</v>
      </c>
      <c r="J68">
        <v>5</v>
      </c>
      <c r="K68">
        <v>7</v>
      </c>
      <c r="L68" s="28">
        <f t="shared" si="2"/>
        <v>1.4</v>
      </c>
      <c r="M68" s="30">
        <v>0.42857142857142855</v>
      </c>
      <c r="N68" s="75" t="s">
        <v>486</v>
      </c>
      <c r="O68" s="302" t="s">
        <v>1232</v>
      </c>
    </row>
    <row r="69" spans="1:15" ht="17" thickTop="1">
      <c r="A69" t="s">
        <v>516</v>
      </c>
      <c r="B69" t="s">
        <v>419</v>
      </c>
      <c r="C69">
        <v>9</v>
      </c>
      <c r="D69" s="19">
        <v>43666</v>
      </c>
      <c r="E69" s="15">
        <v>0.97290509259259261</v>
      </c>
      <c r="F69" s="15" t="s">
        <v>712</v>
      </c>
      <c r="G69" s="33" t="s">
        <v>493</v>
      </c>
      <c r="H69" t="s">
        <v>1116</v>
      </c>
      <c r="I69" t="s">
        <v>1115</v>
      </c>
      <c r="J69">
        <v>11</v>
      </c>
      <c r="K69">
        <v>30</v>
      </c>
      <c r="L69" s="28">
        <f t="shared" si="2"/>
        <v>2.7272727272727271</v>
      </c>
      <c r="M69" s="9">
        <v>0.13333333333333333</v>
      </c>
    </row>
    <row r="70" spans="1:15" ht="17" thickBot="1">
      <c r="A70" t="s">
        <v>517</v>
      </c>
      <c r="B70" t="s">
        <v>419</v>
      </c>
      <c r="C70">
        <v>9</v>
      </c>
      <c r="D70" s="19">
        <v>43666</v>
      </c>
      <c r="E70" s="15">
        <v>0.97304398148148152</v>
      </c>
      <c r="F70" s="15" t="s">
        <v>712</v>
      </c>
      <c r="G70" s="33" t="s">
        <v>493</v>
      </c>
      <c r="H70" t="s">
        <v>1116</v>
      </c>
      <c r="I70" t="s">
        <v>1115</v>
      </c>
      <c r="J70" s="213">
        <v>11</v>
      </c>
      <c r="K70" s="213">
        <v>2</v>
      </c>
      <c r="L70" s="218">
        <f t="shared" si="2"/>
        <v>0.18181818181818182</v>
      </c>
      <c r="M70" s="9">
        <v>1</v>
      </c>
    </row>
    <row r="71" spans="1:15" ht="17" thickTop="1">
      <c r="A71" t="s">
        <v>518</v>
      </c>
      <c r="B71" t="s">
        <v>419</v>
      </c>
      <c r="C71">
        <v>9</v>
      </c>
      <c r="D71" s="19">
        <v>43666</v>
      </c>
      <c r="E71" s="15">
        <v>0.97351851851851856</v>
      </c>
      <c r="F71" s="15" t="s">
        <v>712</v>
      </c>
      <c r="G71" s="598" t="s">
        <v>489</v>
      </c>
      <c r="H71" t="s">
        <v>1116</v>
      </c>
      <c r="I71" t="s">
        <v>1115</v>
      </c>
      <c r="J71">
        <v>14</v>
      </c>
      <c r="K71">
        <v>15</v>
      </c>
      <c r="L71" s="28">
        <f t="shared" si="2"/>
        <v>1.0714285714285714</v>
      </c>
      <c r="M71" s="617">
        <v>6.6666666666666666E-2</v>
      </c>
    </row>
    <row r="72" spans="1:15" ht="17" thickBot="1">
      <c r="A72" t="s">
        <v>519</v>
      </c>
      <c r="B72" t="s">
        <v>419</v>
      </c>
      <c r="C72">
        <v>9</v>
      </c>
      <c r="D72" s="19">
        <v>43666</v>
      </c>
      <c r="E72" s="15">
        <v>0.97370370370370374</v>
      </c>
      <c r="F72" s="15" t="s">
        <v>712</v>
      </c>
      <c r="G72" s="599" t="s">
        <v>489</v>
      </c>
      <c r="H72" t="s">
        <v>1116</v>
      </c>
      <c r="I72" t="s">
        <v>1115</v>
      </c>
      <c r="J72">
        <v>5</v>
      </c>
      <c r="K72">
        <v>8</v>
      </c>
      <c r="L72" s="28">
        <f t="shared" si="2"/>
        <v>1.6</v>
      </c>
      <c r="M72" s="618">
        <v>0.375</v>
      </c>
    </row>
    <row r="73" spans="1:15" ht="17" thickTop="1">
      <c r="A73" t="s">
        <v>520</v>
      </c>
      <c r="B73" t="s">
        <v>419</v>
      </c>
      <c r="C73">
        <v>9</v>
      </c>
      <c r="D73" s="19">
        <v>43666</v>
      </c>
      <c r="E73" s="15">
        <v>0.97377314814814808</v>
      </c>
      <c r="F73" s="15" t="s">
        <v>712</v>
      </c>
      <c r="G73" s="33" t="s">
        <v>489</v>
      </c>
      <c r="H73" t="s">
        <v>1116</v>
      </c>
      <c r="I73" t="s">
        <v>1115</v>
      </c>
      <c r="J73">
        <v>5</v>
      </c>
      <c r="K73">
        <v>2</v>
      </c>
      <c r="L73" s="28">
        <f t="shared" si="2"/>
        <v>0.4</v>
      </c>
      <c r="M73" s="9">
        <v>0.5</v>
      </c>
    </row>
    <row r="74" spans="1:15">
      <c r="A74" t="s">
        <v>521</v>
      </c>
      <c r="B74" t="s">
        <v>419</v>
      </c>
      <c r="C74">
        <v>9</v>
      </c>
      <c r="D74" s="19">
        <v>43666</v>
      </c>
      <c r="E74" s="15">
        <v>0.97387731481481488</v>
      </c>
      <c r="F74" s="15" t="s">
        <v>712</v>
      </c>
      <c r="G74" s="33" t="s">
        <v>489</v>
      </c>
      <c r="H74" t="s">
        <v>1116</v>
      </c>
      <c r="I74" t="s">
        <v>1115</v>
      </c>
      <c r="J74">
        <v>10</v>
      </c>
      <c r="K74">
        <v>28</v>
      </c>
      <c r="L74" s="28">
        <f t="shared" si="2"/>
        <v>2.8</v>
      </c>
      <c r="M74" s="9">
        <v>3.5714285714285712E-2</v>
      </c>
    </row>
    <row r="75" spans="1:15">
      <c r="A75" t="s">
        <v>522</v>
      </c>
      <c r="B75" t="s">
        <v>419</v>
      </c>
      <c r="C75">
        <v>9</v>
      </c>
      <c r="D75" s="19">
        <v>43666</v>
      </c>
      <c r="E75" s="15">
        <v>0.97406250000000005</v>
      </c>
      <c r="F75" s="15" t="s">
        <v>712</v>
      </c>
      <c r="G75" s="76" t="s">
        <v>489</v>
      </c>
      <c r="H75" t="s">
        <v>1116</v>
      </c>
      <c r="I75" t="s">
        <v>1115</v>
      </c>
      <c r="J75">
        <v>14</v>
      </c>
      <c r="K75">
        <v>18</v>
      </c>
      <c r="L75" s="28">
        <f t="shared" si="2"/>
        <v>1.2857142857142858</v>
      </c>
      <c r="M75" s="613">
        <v>0.16666666666666666</v>
      </c>
      <c r="N75" s="75" t="s">
        <v>486</v>
      </c>
      <c r="O75" s="302" t="s">
        <v>1232</v>
      </c>
    </row>
    <row r="76" spans="1:15">
      <c r="A76" t="s">
        <v>523</v>
      </c>
      <c r="B76" t="s">
        <v>419</v>
      </c>
      <c r="C76">
        <v>9</v>
      </c>
      <c r="D76" s="19">
        <v>43666</v>
      </c>
      <c r="E76" s="15">
        <v>0.97436342592592595</v>
      </c>
      <c r="F76" s="15" t="s">
        <v>711</v>
      </c>
      <c r="G76" s="76" t="s">
        <v>489</v>
      </c>
      <c r="H76" t="s">
        <v>1116</v>
      </c>
      <c r="I76" t="s">
        <v>1115</v>
      </c>
      <c r="J76">
        <v>5</v>
      </c>
      <c r="K76">
        <v>7</v>
      </c>
      <c r="L76" s="28">
        <f t="shared" si="2"/>
        <v>1.4</v>
      </c>
      <c r="M76" s="613">
        <v>0.42857142857142855</v>
      </c>
      <c r="N76" s="75" t="s">
        <v>486</v>
      </c>
      <c r="O76" s="302" t="s">
        <v>1232</v>
      </c>
    </row>
    <row r="77" spans="1:15" ht="17" thickBot="1">
      <c r="A77" t="s">
        <v>524</v>
      </c>
      <c r="B77" t="s">
        <v>419</v>
      </c>
      <c r="C77">
        <v>9</v>
      </c>
      <c r="D77" s="19">
        <v>43666</v>
      </c>
      <c r="E77" s="15">
        <v>0.97458333333333336</v>
      </c>
      <c r="F77" s="15" t="s">
        <v>711</v>
      </c>
      <c r="G77" s="76" t="s">
        <v>489</v>
      </c>
      <c r="H77" t="s">
        <v>1116</v>
      </c>
      <c r="I77" t="s">
        <v>1115</v>
      </c>
      <c r="J77">
        <v>7</v>
      </c>
      <c r="K77">
        <v>7</v>
      </c>
      <c r="L77" s="28">
        <f t="shared" si="2"/>
        <v>1</v>
      </c>
      <c r="M77" s="613">
        <v>0.14285714285714285</v>
      </c>
      <c r="N77" s="75" t="s">
        <v>486</v>
      </c>
      <c r="O77" s="302" t="s">
        <v>1232</v>
      </c>
    </row>
    <row r="78" spans="1:15" ht="18" thickTop="1" thickBot="1">
      <c r="A78" t="s">
        <v>525</v>
      </c>
      <c r="B78" t="s">
        <v>419</v>
      </c>
      <c r="C78">
        <v>9</v>
      </c>
      <c r="D78" s="19">
        <v>43666</v>
      </c>
      <c r="E78" s="15">
        <v>0.9747337962962962</v>
      </c>
      <c r="F78" s="15" t="s">
        <v>711</v>
      </c>
      <c r="G78" s="600" t="s">
        <v>495</v>
      </c>
      <c r="H78" t="s">
        <v>1116</v>
      </c>
      <c r="I78" t="s">
        <v>1115</v>
      </c>
      <c r="J78">
        <v>14</v>
      </c>
      <c r="K78">
        <v>19</v>
      </c>
      <c r="L78" s="28">
        <f t="shared" si="2"/>
        <v>1.3571428571428572</v>
      </c>
      <c r="M78" s="30">
        <v>0.26315789473684209</v>
      </c>
      <c r="N78" s="75" t="s">
        <v>486</v>
      </c>
      <c r="O78" s="302" t="s">
        <v>1232</v>
      </c>
    </row>
    <row r="79" spans="1:15" ht="17" thickTop="1">
      <c r="A79" t="s">
        <v>526</v>
      </c>
      <c r="B79" t="s">
        <v>419</v>
      </c>
      <c r="C79">
        <v>9</v>
      </c>
      <c r="D79" s="19">
        <v>43666</v>
      </c>
      <c r="E79" s="15">
        <v>0.97493055555555552</v>
      </c>
      <c r="F79" s="15" t="s">
        <v>711</v>
      </c>
      <c r="G79" s="33" t="s">
        <v>495</v>
      </c>
      <c r="H79" t="s">
        <v>1116</v>
      </c>
      <c r="I79" t="s">
        <v>1115</v>
      </c>
      <c r="J79">
        <v>13</v>
      </c>
      <c r="K79">
        <v>18</v>
      </c>
      <c r="L79" s="28">
        <f t="shared" si="2"/>
        <v>1.3846153846153846</v>
      </c>
      <c r="M79" s="9">
        <v>0.1111111111111111</v>
      </c>
    </row>
    <row r="80" spans="1:15">
      <c r="A80" t="s">
        <v>527</v>
      </c>
      <c r="B80" t="s">
        <v>419</v>
      </c>
      <c r="C80">
        <v>9</v>
      </c>
      <c r="D80" s="19">
        <v>43666</v>
      </c>
      <c r="E80" s="15">
        <v>0.97521990740740738</v>
      </c>
      <c r="F80" s="15" t="s">
        <v>711</v>
      </c>
      <c r="G80" s="33" t="s">
        <v>489</v>
      </c>
      <c r="H80" t="s">
        <v>1116</v>
      </c>
      <c r="I80" t="s">
        <v>1115</v>
      </c>
      <c r="J80">
        <v>14</v>
      </c>
      <c r="K80">
        <v>25</v>
      </c>
      <c r="L80" s="28">
        <f t="shared" si="2"/>
        <v>1.7857142857142858</v>
      </c>
      <c r="M80" s="9">
        <v>0.08</v>
      </c>
    </row>
    <row r="81" spans="1:15">
      <c r="A81" t="s">
        <v>528</v>
      </c>
      <c r="B81" t="s">
        <v>419</v>
      </c>
      <c r="C81">
        <v>9</v>
      </c>
      <c r="D81" s="19">
        <v>43666</v>
      </c>
      <c r="E81" s="15">
        <v>0.97546296296296298</v>
      </c>
      <c r="F81" s="15" t="s">
        <v>711</v>
      </c>
      <c r="G81" s="33" t="s">
        <v>489</v>
      </c>
      <c r="H81" t="s">
        <v>1116</v>
      </c>
      <c r="I81" t="s">
        <v>1115</v>
      </c>
      <c r="J81">
        <v>11</v>
      </c>
      <c r="K81">
        <v>14</v>
      </c>
      <c r="L81" s="28">
        <f t="shared" si="2"/>
        <v>1.2727272727272727</v>
      </c>
      <c r="M81" s="9">
        <v>0.21428571428571427</v>
      </c>
    </row>
    <row r="82" spans="1:15">
      <c r="A82" t="s">
        <v>529</v>
      </c>
      <c r="B82" t="s">
        <v>419</v>
      </c>
      <c r="C82">
        <v>9</v>
      </c>
      <c r="D82" s="19">
        <v>43666</v>
      </c>
      <c r="E82" s="15">
        <v>0.97571759259259261</v>
      </c>
      <c r="F82" s="15" t="s">
        <v>711</v>
      </c>
      <c r="G82" s="33" t="s">
        <v>489</v>
      </c>
      <c r="H82" t="s">
        <v>1116</v>
      </c>
      <c r="I82" t="s">
        <v>1115</v>
      </c>
      <c r="J82">
        <v>5</v>
      </c>
      <c r="K82">
        <v>3</v>
      </c>
      <c r="L82" s="28">
        <f t="shared" si="2"/>
        <v>0.6</v>
      </c>
      <c r="M82" s="9">
        <v>0.33333333333333331</v>
      </c>
    </row>
    <row r="83" spans="1:15">
      <c r="A83" t="s">
        <v>530</v>
      </c>
      <c r="B83" t="s">
        <v>419</v>
      </c>
      <c r="C83">
        <v>9</v>
      </c>
      <c r="D83" s="19">
        <v>43666</v>
      </c>
      <c r="E83" s="15">
        <v>0.97592592592592586</v>
      </c>
      <c r="F83" s="15" t="s">
        <v>711</v>
      </c>
      <c r="G83" s="33" t="s">
        <v>495</v>
      </c>
      <c r="H83" t="s">
        <v>1116</v>
      </c>
      <c r="I83" t="s">
        <v>1115</v>
      </c>
      <c r="J83">
        <v>4</v>
      </c>
      <c r="K83">
        <v>4</v>
      </c>
      <c r="L83" s="28">
        <f t="shared" si="2"/>
        <v>1</v>
      </c>
      <c r="M83" s="9">
        <v>0.25</v>
      </c>
    </row>
    <row r="84" spans="1:15">
      <c r="A84" t="s">
        <v>531</v>
      </c>
      <c r="B84" t="s">
        <v>419</v>
      </c>
      <c r="C84">
        <v>9</v>
      </c>
      <c r="D84" s="19">
        <v>43666</v>
      </c>
      <c r="E84" s="15">
        <v>0.97613425925925934</v>
      </c>
      <c r="F84" s="15" t="s">
        <v>711</v>
      </c>
      <c r="G84" s="33" t="s">
        <v>532</v>
      </c>
      <c r="H84" t="s">
        <v>1116</v>
      </c>
      <c r="I84" t="s">
        <v>1115</v>
      </c>
      <c r="J84">
        <v>8</v>
      </c>
      <c r="K84">
        <v>2</v>
      </c>
      <c r="L84" s="28">
        <f t="shared" si="2"/>
        <v>0.25</v>
      </c>
      <c r="M84" s="9">
        <v>0.5</v>
      </c>
    </row>
    <row r="85" spans="1:15" ht="17" thickBot="1">
      <c r="A85" t="s">
        <v>533</v>
      </c>
      <c r="B85" t="s">
        <v>419</v>
      </c>
      <c r="C85">
        <v>9</v>
      </c>
      <c r="D85" s="19">
        <v>43666</v>
      </c>
      <c r="E85" s="15">
        <v>0.97651620370370373</v>
      </c>
      <c r="F85" s="15" t="s">
        <v>711</v>
      </c>
      <c r="G85" s="33" t="s">
        <v>532</v>
      </c>
      <c r="H85" t="s">
        <v>1116</v>
      </c>
      <c r="I85" t="s">
        <v>1115</v>
      </c>
      <c r="J85">
        <v>7</v>
      </c>
      <c r="K85">
        <v>7</v>
      </c>
      <c r="L85" s="28">
        <f t="shared" si="2"/>
        <v>1</v>
      </c>
      <c r="M85" s="9">
        <v>0.2857142857142857</v>
      </c>
    </row>
    <row r="86" spans="1:15" ht="17" thickTop="1">
      <c r="A86" t="s">
        <v>534</v>
      </c>
      <c r="B86" t="s">
        <v>419</v>
      </c>
      <c r="C86">
        <v>9</v>
      </c>
      <c r="D86" s="19">
        <v>43666</v>
      </c>
      <c r="E86" s="15">
        <v>0.97666666666666668</v>
      </c>
      <c r="F86" s="15" t="s">
        <v>711</v>
      </c>
      <c r="G86" s="606" t="s">
        <v>495</v>
      </c>
      <c r="H86" t="s">
        <v>1116</v>
      </c>
      <c r="I86" t="s">
        <v>1115</v>
      </c>
      <c r="J86">
        <v>14</v>
      </c>
      <c r="K86">
        <v>15</v>
      </c>
      <c r="L86" s="28">
        <f t="shared" si="2"/>
        <v>1.0714285714285714</v>
      </c>
      <c r="M86" s="30">
        <v>0.46666666666666667</v>
      </c>
      <c r="N86" s="75" t="s">
        <v>486</v>
      </c>
      <c r="O86" s="302" t="s">
        <v>1232</v>
      </c>
    </row>
    <row r="87" spans="1:15">
      <c r="A87" t="s">
        <v>535</v>
      </c>
      <c r="B87" t="s">
        <v>419</v>
      </c>
      <c r="C87">
        <v>9</v>
      </c>
      <c r="D87" s="19">
        <v>43666</v>
      </c>
      <c r="E87" s="15">
        <v>0.97701388888888896</v>
      </c>
      <c r="F87" s="15" t="s">
        <v>711</v>
      </c>
      <c r="G87" s="603" t="s">
        <v>495</v>
      </c>
      <c r="H87" t="s">
        <v>1116</v>
      </c>
      <c r="I87" t="s">
        <v>1115</v>
      </c>
      <c r="J87">
        <v>12</v>
      </c>
      <c r="K87">
        <v>13</v>
      </c>
      <c r="L87" s="28">
        <f t="shared" si="2"/>
        <v>1.0833333333333333</v>
      </c>
      <c r="M87" s="30">
        <v>0.38461538461538464</v>
      </c>
      <c r="N87" s="75" t="s">
        <v>486</v>
      </c>
      <c r="O87" s="302" t="s">
        <v>1232</v>
      </c>
    </row>
    <row r="88" spans="1:15">
      <c r="A88" t="s">
        <v>2024</v>
      </c>
      <c r="B88" t="s">
        <v>419</v>
      </c>
      <c r="C88">
        <v>9</v>
      </c>
      <c r="D88" s="19">
        <v>43666</v>
      </c>
      <c r="E88" s="15">
        <v>0.97717592592592595</v>
      </c>
      <c r="F88" s="15" t="s">
        <v>711</v>
      </c>
      <c r="G88" s="603" t="s">
        <v>495</v>
      </c>
      <c r="H88" t="s">
        <v>1116</v>
      </c>
      <c r="I88" t="s">
        <v>1115</v>
      </c>
      <c r="J88">
        <v>10</v>
      </c>
      <c r="K88" s="213">
        <v>8</v>
      </c>
      <c r="L88" s="218">
        <f t="shared" si="2"/>
        <v>0.8</v>
      </c>
      <c r="M88" s="562" t="s">
        <v>1304</v>
      </c>
      <c r="N88" s="75"/>
      <c r="O88" s="302"/>
    </row>
    <row r="89" spans="1:15" ht="17" thickBot="1">
      <c r="A89" s="165" t="s">
        <v>536</v>
      </c>
      <c r="B89" s="165" t="s">
        <v>419</v>
      </c>
      <c r="C89" s="165">
        <v>9</v>
      </c>
      <c r="D89" s="169">
        <v>43666</v>
      </c>
      <c r="E89" s="166">
        <v>0.97788194444444443</v>
      </c>
      <c r="F89" s="166" t="s">
        <v>711</v>
      </c>
      <c r="G89" s="604" t="s">
        <v>489</v>
      </c>
      <c r="H89" t="s">
        <v>1116</v>
      </c>
      <c r="I89" t="s">
        <v>1115</v>
      </c>
      <c r="J89" s="165">
        <v>3</v>
      </c>
      <c r="K89" s="165">
        <v>7</v>
      </c>
      <c r="L89" s="28">
        <f t="shared" si="2"/>
        <v>2.3333333333333335</v>
      </c>
      <c r="M89" s="619">
        <v>0.2857142857142857</v>
      </c>
      <c r="N89" s="172" t="s">
        <v>486</v>
      </c>
      <c r="O89" s="302" t="s">
        <v>1232</v>
      </c>
    </row>
    <row r="90" spans="1:15" ht="18" thickTop="1" thickBot="1">
      <c r="A90" s="191"/>
      <c r="B90" s="191"/>
      <c r="C90" s="191"/>
      <c r="D90" s="191"/>
      <c r="E90" s="173"/>
      <c r="F90" s="173"/>
      <c r="H90" s="191"/>
      <c r="I90" s="223"/>
      <c r="J90" s="191"/>
      <c r="K90" s="191"/>
      <c r="L90" s="464"/>
      <c r="M90" s="192"/>
      <c r="N90" s="191"/>
    </row>
    <row r="91" spans="1:15" ht="18" thickTop="1" thickBot="1">
      <c r="A91" s="193" t="s">
        <v>719</v>
      </c>
      <c r="B91" s="183"/>
      <c r="C91" s="183"/>
      <c r="D91" s="183"/>
      <c r="E91" s="184"/>
      <c r="F91" s="184"/>
      <c r="G91" s="183"/>
      <c r="H91" s="183"/>
      <c r="I91" s="191"/>
      <c r="J91" s="183"/>
      <c r="K91" s="183"/>
      <c r="L91" s="340"/>
      <c r="M91" s="190"/>
      <c r="N91" s="183"/>
      <c r="O91" s="189"/>
    </row>
    <row r="92" spans="1:15" ht="18" thickTop="1" thickBot="1">
      <c r="A92" s="191" t="s">
        <v>2025</v>
      </c>
      <c r="B92" t="s">
        <v>419</v>
      </c>
      <c r="C92" s="191">
        <v>4</v>
      </c>
      <c r="D92" s="481">
        <v>43670</v>
      </c>
      <c r="E92" s="173">
        <v>0.87649305555555557</v>
      </c>
      <c r="F92" s="173"/>
      <c r="G92" s="620" t="s">
        <v>456</v>
      </c>
      <c r="H92" s="191" t="s">
        <v>1119</v>
      </c>
      <c r="I92" s="624" t="s">
        <v>2075</v>
      </c>
      <c r="J92">
        <v>4</v>
      </c>
      <c r="K92" s="510" t="s">
        <v>1304</v>
      </c>
      <c r="L92" s="514" t="s">
        <v>1304</v>
      </c>
      <c r="M92" s="515" t="s">
        <v>1304</v>
      </c>
      <c r="N92" s="191"/>
    </row>
    <row r="93" spans="1:15" ht="17" thickBot="1">
      <c r="A93" s="34" t="s">
        <v>550</v>
      </c>
      <c r="B93" s="34" t="s">
        <v>419</v>
      </c>
      <c r="C93" s="34">
        <v>4</v>
      </c>
      <c r="D93" s="161">
        <v>43670</v>
      </c>
      <c r="E93" s="162">
        <v>0.87780092592592596</v>
      </c>
      <c r="F93" s="162" t="s">
        <v>716</v>
      </c>
      <c r="G93" s="553" t="s">
        <v>476</v>
      </c>
      <c r="H93" s="34" t="s">
        <v>1119</v>
      </c>
      <c r="I93" t="s">
        <v>2075</v>
      </c>
      <c r="J93">
        <v>14</v>
      </c>
      <c r="K93" s="34">
        <v>27</v>
      </c>
      <c r="L93" s="288">
        <f>K93/J93</f>
        <v>1.9285714285714286</v>
      </c>
      <c r="M93" s="240">
        <v>0.55555555555555558</v>
      </c>
      <c r="N93" s="34"/>
    </row>
    <row r="94" spans="1:15">
      <c r="A94" t="s">
        <v>551</v>
      </c>
      <c r="B94" t="s">
        <v>419</v>
      </c>
      <c r="C94">
        <v>3</v>
      </c>
      <c r="D94" s="19">
        <v>43670</v>
      </c>
      <c r="E94" s="15">
        <v>0.89087962962962963</v>
      </c>
      <c r="F94" s="15" t="s">
        <v>710</v>
      </c>
      <c r="G94" s="33" t="s">
        <v>493</v>
      </c>
      <c r="H94" s="124" t="s">
        <v>1121</v>
      </c>
      <c r="I94" t="s">
        <v>1122</v>
      </c>
      <c r="J94" s="65">
        <v>6</v>
      </c>
      <c r="K94">
        <v>8</v>
      </c>
      <c r="L94" s="28">
        <f>K94/J94</f>
        <v>1.3333333333333333</v>
      </c>
      <c r="M94" s="239">
        <v>0.25</v>
      </c>
    </row>
    <row r="95" spans="1:15">
      <c r="A95" t="s">
        <v>552</v>
      </c>
      <c r="B95" t="s">
        <v>419</v>
      </c>
      <c r="C95">
        <v>3</v>
      </c>
      <c r="D95" s="19">
        <v>43670</v>
      </c>
      <c r="E95" s="15">
        <v>0.89327546296296301</v>
      </c>
      <c r="F95" s="15" t="s">
        <v>711</v>
      </c>
      <c r="G95" s="76" t="s">
        <v>1988</v>
      </c>
      <c r="H95" t="s">
        <v>1121</v>
      </c>
      <c r="I95" t="s">
        <v>1122</v>
      </c>
      <c r="J95">
        <v>3</v>
      </c>
      <c r="K95">
        <v>4</v>
      </c>
      <c r="L95" s="28">
        <f t="shared" ref="L95:L159" si="3">K95/J95</f>
        <v>1.3333333333333333</v>
      </c>
      <c r="M95" s="239">
        <v>0.25</v>
      </c>
      <c r="N95" s="75" t="s">
        <v>553</v>
      </c>
    </row>
    <row r="96" spans="1:15" ht="17" thickBot="1">
      <c r="A96" t="s">
        <v>554</v>
      </c>
      <c r="B96" t="s">
        <v>419</v>
      </c>
      <c r="C96">
        <v>3</v>
      </c>
      <c r="D96" s="19">
        <v>43670</v>
      </c>
      <c r="E96" s="15">
        <v>0.89378472222222216</v>
      </c>
      <c r="F96" s="15" t="s">
        <v>711</v>
      </c>
      <c r="G96" s="33" t="s">
        <v>447</v>
      </c>
      <c r="H96" t="s">
        <v>1121</v>
      </c>
      <c r="I96" t="s">
        <v>1122</v>
      </c>
      <c r="J96">
        <v>7</v>
      </c>
      <c r="K96">
        <v>11</v>
      </c>
      <c r="L96" s="28">
        <f t="shared" si="3"/>
        <v>1.5714285714285714</v>
      </c>
      <c r="M96" s="9">
        <v>0.63636363636363635</v>
      </c>
    </row>
    <row r="97" spans="1:15" ht="17" thickBot="1">
      <c r="A97" s="34" t="s">
        <v>555</v>
      </c>
      <c r="B97" s="34" t="s">
        <v>419</v>
      </c>
      <c r="C97" s="34">
        <v>3</v>
      </c>
      <c r="D97" s="161">
        <v>43670</v>
      </c>
      <c r="E97" s="162">
        <v>0.89391203703703714</v>
      </c>
      <c r="F97" s="162" t="s">
        <v>711</v>
      </c>
      <c r="G97" s="553" t="s">
        <v>447</v>
      </c>
      <c r="H97" s="34" t="s">
        <v>1121</v>
      </c>
      <c r="I97" s="34" t="s">
        <v>1122</v>
      </c>
      <c r="J97" s="34">
        <v>6</v>
      </c>
      <c r="K97" s="34">
        <v>11</v>
      </c>
      <c r="L97" s="516">
        <f t="shared" si="3"/>
        <v>1.8333333333333333</v>
      </c>
      <c r="M97" s="240">
        <v>0.54545454545454541</v>
      </c>
      <c r="N97" s="34"/>
    </row>
    <row r="98" spans="1:15">
      <c r="A98" t="s">
        <v>556</v>
      </c>
      <c r="B98" t="s">
        <v>419</v>
      </c>
      <c r="C98">
        <v>5</v>
      </c>
      <c r="D98" s="19">
        <v>43670</v>
      </c>
      <c r="E98" s="15">
        <v>0.90752314814814816</v>
      </c>
      <c r="F98" s="15" t="s">
        <v>715</v>
      </c>
      <c r="G98" s="76" t="s">
        <v>447</v>
      </c>
      <c r="H98" t="s">
        <v>1123</v>
      </c>
      <c r="I98" t="s">
        <v>1112</v>
      </c>
      <c r="J98">
        <v>9</v>
      </c>
      <c r="K98">
        <v>22</v>
      </c>
      <c r="L98" s="211">
        <f t="shared" si="3"/>
        <v>2.4444444444444446</v>
      </c>
      <c r="M98" s="239">
        <v>0.22727272727272727</v>
      </c>
      <c r="N98" s="75" t="s">
        <v>557</v>
      </c>
      <c r="O98" s="213" t="s">
        <v>1237</v>
      </c>
    </row>
    <row r="99" spans="1:15" ht="17" thickBot="1">
      <c r="A99" t="s">
        <v>558</v>
      </c>
      <c r="B99" t="s">
        <v>419</v>
      </c>
      <c r="C99">
        <v>5</v>
      </c>
      <c r="D99" s="19">
        <v>43670</v>
      </c>
      <c r="E99" s="15">
        <v>0.90781250000000002</v>
      </c>
      <c r="F99" s="15" t="s">
        <v>715</v>
      </c>
      <c r="G99" s="33" t="s">
        <v>447</v>
      </c>
      <c r="H99" t="s">
        <v>1123</v>
      </c>
      <c r="I99" t="s">
        <v>1112</v>
      </c>
      <c r="J99">
        <v>5</v>
      </c>
      <c r="K99">
        <v>5</v>
      </c>
      <c r="L99" s="28">
        <f t="shared" si="3"/>
        <v>1</v>
      </c>
      <c r="M99" s="239">
        <v>0.2</v>
      </c>
    </row>
    <row r="100" spans="1:15" ht="18" thickTop="1" thickBot="1">
      <c r="A100" t="s">
        <v>559</v>
      </c>
      <c r="B100" t="s">
        <v>419</v>
      </c>
      <c r="C100">
        <v>5</v>
      </c>
      <c r="D100" s="19">
        <v>43670</v>
      </c>
      <c r="E100" s="15">
        <v>0.90831018518518514</v>
      </c>
      <c r="F100" s="15" t="s">
        <v>715</v>
      </c>
      <c r="G100" s="621" t="s">
        <v>489</v>
      </c>
      <c r="H100" t="s">
        <v>1123</v>
      </c>
      <c r="I100" t="s">
        <v>1112</v>
      </c>
      <c r="J100">
        <v>14</v>
      </c>
      <c r="K100">
        <v>42</v>
      </c>
      <c r="L100" s="28">
        <f t="shared" si="3"/>
        <v>3</v>
      </c>
      <c r="M100" s="239">
        <v>0.14285714285714285</v>
      </c>
    </row>
    <row r="101" spans="1:15" ht="17" thickTop="1">
      <c r="A101" t="s">
        <v>560</v>
      </c>
      <c r="B101" t="s">
        <v>419</v>
      </c>
      <c r="C101">
        <v>5</v>
      </c>
      <c r="D101" s="19">
        <v>43670</v>
      </c>
      <c r="E101" s="15">
        <v>0.90851851851851861</v>
      </c>
      <c r="F101" s="15" t="s">
        <v>715</v>
      </c>
      <c r="G101" s="33" t="s">
        <v>447</v>
      </c>
      <c r="H101" t="s">
        <v>1123</v>
      </c>
      <c r="I101" t="s">
        <v>1112</v>
      </c>
      <c r="J101">
        <v>11</v>
      </c>
      <c r="K101">
        <v>41</v>
      </c>
      <c r="L101" s="28">
        <f t="shared" si="3"/>
        <v>3.7272727272727271</v>
      </c>
      <c r="M101" s="239">
        <v>0.14634146341463414</v>
      </c>
    </row>
    <row r="102" spans="1:15" ht="17" thickBot="1">
      <c r="A102" t="s">
        <v>561</v>
      </c>
      <c r="B102" t="s">
        <v>419</v>
      </c>
      <c r="C102">
        <v>5</v>
      </c>
      <c r="D102" s="19">
        <v>43670</v>
      </c>
      <c r="E102" s="15">
        <v>0.90866898148148145</v>
      </c>
      <c r="F102" s="15" t="s">
        <v>715</v>
      </c>
      <c r="G102" s="33" t="s">
        <v>447</v>
      </c>
      <c r="H102" t="s">
        <v>1123</v>
      </c>
      <c r="I102" t="s">
        <v>1112</v>
      </c>
      <c r="J102">
        <v>14</v>
      </c>
      <c r="K102">
        <v>26</v>
      </c>
      <c r="L102" s="28">
        <f t="shared" si="3"/>
        <v>1.8571428571428572</v>
      </c>
      <c r="M102" s="239">
        <v>0.38461538461538464</v>
      </c>
    </row>
    <row r="103" spans="1:15" ht="17" thickBot="1">
      <c r="A103" t="s">
        <v>562</v>
      </c>
      <c r="B103" t="s">
        <v>419</v>
      </c>
      <c r="C103">
        <v>5</v>
      </c>
      <c r="D103" s="19">
        <v>43670</v>
      </c>
      <c r="E103" s="15">
        <v>0.91016203703703702</v>
      </c>
      <c r="F103" s="15" t="s">
        <v>714</v>
      </c>
      <c r="G103" s="629" t="s">
        <v>532</v>
      </c>
      <c r="H103" t="s">
        <v>1123</v>
      </c>
      <c r="I103" t="s">
        <v>1112</v>
      </c>
      <c r="J103">
        <v>7</v>
      </c>
      <c r="K103">
        <v>9</v>
      </c>
      <c r="L103" s="28">
        <f t="shared" si="3"/>
        <v>1.2857142857142858</v>
      </c>
      <c r="M103" s="239">
        <v>0.44444444444444442</v>
      </c>
      <c r="N103" s="147"/>
    </row>
    <row r="104" spans="1:15">
      <c r="A104" t="s">
        <v>563</v>
      </c>
      <c r="B104" t="s">
        <v>419</v>
      </c>
      <c r="C104">
        <v>5</v>
      </c>
      <c r="D104" s="19">
        <v>43670</v>
      </c>
      <c r="E104" s="15">
        <v>0.91057870370370375</v>
      </c>
      <c r="F104" s="15" t="s">
        <v>716</v>
      </c>
      <c r="G104" s="76" t="s">
        <v>493</v>
      </c>
      <c r="H104" t="s">
        <v>1123</v>
      </c>
      <c r="I104" t="s">
        <v>1112</v>
      </c>
      <c r="J104">
        <v>14</v>
      </c>
      <c r="K104">
        <v>55</v>
      </c>
      <c r="L104" s="28">
        <f t="shared" si="3"/>
        <v>3.9285714285714284</v>
      </c>
      <c r="M104" s="239">
        <v>0.34545454545454546</v>
      </c>
      <c r="N104" s="75" t="s">
        <v>564</v>
      </c>
      <c r="O104" s="299" t="s">
        <v>1228</v>
      </c>
    </row>
    <row r="105" spans="1:15" ht="17" thickBot="1">
      <c r="A105" t="s">
        <v>565</v>
      </c>
      <c r="B105" t="s">
        <v>419</v>
      </c>
      <c r="C105">
        <v>5</v>
      </c>
      <c r="D105" s="19">
        <v>43670</v>
      </c>
      <c r="E105" s="15">
        <v>0.91122685185185182</v>
      </c>
      <c r="F105" s="15" t="s">
        <v>716</v>
      </c>
      <c r="G105" s="76" t="s">
        <v>476</v>
      </c>
      <c r="H105" t="s">
        <v>1123</v>
      </c>
      <c r="I105" t="s">
        <v>1112</v>
      </c>
      <c r="J105">
        <v>9</v>
      </c>
      <c r="K105">
        <v>6</v>
      </c>
      <c r="L105" s="28">
        <f t="shared" si="3"/>
        <v>0.66666666666666663</v>
      </c>
      <c r="M105" s="9">
        <v>0.83333333333333337</v>
      </c>
      <c r="N105" s="75" t="s">
        <v>566</v>
      </c>
      <c r="O105" s="213" t="s">
        <v>1229</v>
      </c>
    </row>
    <row r="106" spans="1:15" ht="17" thickBot="1">
      <c r="A106" t="s">
        <v>567</v>
      </c>
      <c r="B106" t="s">
        <v>419</v>
      </c>
      <c r="C106">
        <v>5</v>
      </c>
      <c r="D106" s="19">
        <v>43670</v>
      </c>
      <c r="E106" s="15">
        <v>0.91239583333333341</v>
      </c>
      <c r="F106" s="15" t="s">
        <v>713</v>
      </c>
      <c r="G106" s="629" t="s">
        <v>493</v>
      </c>
      <c r="H106" t="s">
        <v>1123</v>
      </c>
      <c r="I106" t="s">
        <v>1112</v>
      </c>
      <c r="J106">
        <v>7</v>
      </c>
      <c r="K106">
        <v>8</v>
      </c>
      <c r="L106" s="28">
        <f t="shared" si="3"/>
        <v>1.1428571428571428</v>
      </c>
      <c r="M106" s="239">
        <v>0.375</v>
      </c>
      <c r="N106" s="75" t="s">
        <v>568</v>
      </c>
      <c r="O106" s="302" t="s">
        <v>1232</v>
      </c>
    </row>
    <row r="107" spans="1:15">
      <c r="A107" t="s">
        <v>569</v>
      </c>
      <c r="B107" t="s">
        <v>419</v>
      </c>
      <c r="C107">
        <v>5</v>
      </c>
      <c r="D107" s="19">
        <v>43670</v>
      </c>
      <c r="E107" s="15">
        <v>0.91248842592592594</v>
      </c>
      <c r="F107" s="15" t="s">
        <v>713</v>
      </c>
      <c r="G107" s="76" t="s">
        <v>447</v>
      </c>
      <c r="H107" t="s">
        <v>1123</v>
      </c>
      <c r="I107" t="s">
        <v>1112</v>
      </c>
      <c r="J107">
        <v>12</v>
      </c>
      <c r="K107">
        <v>59</v>
      </c>
      <c r="L107" s="28">
        <f t="shared" si="3"/>
        <v>4.916666666666667</v>
      </c>
      <c r="M107" s="9">
        <v>0.69491525423728817</v>
      </c>
      <c r="N107" s="75" t="s">
        <v>557</v>
      </c>
      <c r="O107" s="213" t="s">
        <v>1237</v>
      </c>
    </row>
    <row r="108" spans="1:15" ht="17" thickBot="1">
      <c r="A108" s="34" t="s">
        <v>570</v>
      </c>
      <c r="B108" s="34" t="s">
        <v>419</v>
      </c>
      <c r="C108" s="34">
        <v>5</v>
      </c>
      <c r="D108" s="161">
        <v>43670</v>
      </c>
      <c r="E108" s="162">
        <v>0.91315972222222219</v>
      </c>
      <c r="F108" s="162" t="s">
        <v>713</v>
      </c>
      <c r="G108" s="76" t="s">
        <v>489</v>
      </c>
      <c r="H108" t="s">
        <v>1123</v>
      </c>
      <c r="I108" t="s">
        <v>1112</v>
      </c>
      <c r="J108" s="34">
        <v>9</v>
      </c>
      <c r="K108" s="34">
        <v>10</v>
      </c>
      <c r="L108" s="28">
        <f t="shared" si="3"/>
        <v>1.1111111111111112</v>
      </c>
      <c r="M108" s="241">
        <v>0.3</v>
      </c>
      <c r="N108" s="164" t="s">
        <v>571</v>
      </c>
    </row>
    <row r="109" spans="1:15">
      <c r="A109" t="s">
        <v>572</v>
      </c>
      <c r="B109" t="s">
        <v>419</v>
      </c>
      <c r="C109">
        <v>6</v>
      </c>
      <c r="D109" s="19">
        <v>43670</v>
      </c>
      <c r="E109" s="15">
        <v>0.92540509259259263</v>
      </c>
      <c r="F109" s="15" t="s">
        <v>713</v>
      </c>
      <c r="G109" s="33" t="s">
        <v>476</v>
      </c>
      <c r="H109" s="65" t="s">
        <v>1110</v>
      </c>
      <c r="I109" s="124" t="s">
        <v>1126</v>
      </c>
      <c r="J109">
        <v>5</v>
      </c>
      <c r="K109">
        <v>5</v>
      </c>
      <c r="L109" s="211">
        <f t="shared" si="3"/>
        <v>1</v>
      </c>
      <c r="M109" s="9">
        <v>0.8</v>
      </c>
    </row>
    <row r="110" spans="1:15">
      <c r="A110" t="s">
        <v>573</v>
      </c>
      <c r="B110" t="s">
        <v>419</v>
      </c>
      <c r="C110">
        <v>6</v>
      </c>
      <c r="D110" s="19">
        <v>43670</v>
      </c>
      <c r="E110" s="15">
        <v>0.92581018518518521</v>
      </c>
      <c r="F110" s="15" t="s">
        <v>713</v>
      </c>
      <c r="G110" s="76" t="s">
        <v>447</v>
      </c>
      <c r="H110" t="s">
        <v>1110</v>
      </c>
      <c r="I110" t="s">
        <v>1126</v>
      </c>
      <c r="J110">
        <v>7</v>
      </c>
      <c r="K110">
        <v>16</v>
      </c>
      <c r="L110" s="28">
        <f t="shared" si="3"/>
        <v>2.2857142857142856</v>
      </c>
      <c r="M110" s="31">
        <v>0.5</v>
      </c>
      <c r="N110" s="75" t="s">
        <v>566</v>
      </c>
      <c r="O110" s="213" t="s">
        <v>1229</v>
      </c>
    </row>
    <row r="111" spans="1:15">
      <c r="A111" t="s">
        <v>574</v>
      </c>
      <c r="B111" t="s">
        <v>419</v>
      </c>
      <c r="C111">
        <v>6</v>
      </c>
      <c r="D111" s="19">
        <v>43670</v>
      </c>
      <c r="E111" s="15">
        <v>0.92596064814814805</v>
      </c>
      <c r="F111" s="15" t="s">
        <v>713</v>
      </c>
      <c r="G111" s="76" t="s">
        <v>447</v>
      </c>
      <c r="H111" t="s">
        <v>1110</v>
      </c>
      <c r="I111" t="s">
        <v>1126</v>
      </c>
      <c r="J111">
        <v>13</v>
      </c>
      <c r="K111">
        <v>26</v>
      </c>
      <c r="L111" s="28">
        <f t="shared" si="3"/>
        <v>2</v>
      </c>
      <c r="M111" s="9">
        <v>0.61538461538461542</v>
      </c>
      <c r="N111" s="75" t="s">
        <v>566</v>
      </c>
      <c r="O111" s="213" t="s">
        <v>1229</v>
      </c>
    </row>
    <row r="112" spans="1:15" ht="17" thickBot="1">
      <c r="A112" t="s">
        <v>575</v>
      </c>
      <c r="B112" t="s">
        <v>419</v>
      </c>
      <c r="C112">
        <v>6</v>
      </c>
      <c r="D112" s="19">
        <v>43670</v>
      </c>
      <c r="E112" s="15">
        <v>0.92612268518518526</v>
      </c>
      <c r="F112" s="15" t="s">
        <v>713</v>
      </c>
      <c r="G112" s="76" t="s">
        <v>1988</v>
      </c>
      <c r="H112" t="s">
        <v>1110</v>
      </c>
      <c r="I112" t="s">
        <v>1126</v>
      </c>
      <c r="J112" s="213">
        <v>7</v>
      </c>
      <c r="K112" s="213">
        <v>2</v>
      </c>
      <c r="L112" s="218">
        <f t="shared" si="3"/>
        <v>0.2857142857142857</v>
      </c>
      <c r="M112" s="9">
        <v>1</v>
      </c>
      <c r="N112" s="75" t="s">
        <v>576</v>
      </c>
    </row>
    <row r="113" spans="1:15">
      <c r="A113" t="s">
        <v>577</v>
      </c>
      <c r="B113" t="s">
        <v>419</v>
      </c>
      <c r="C113">
        <v>6</v>
      </c>
      <c r="D113" s="19">
        <v>43670</v>
      </c>
      <c r="E113" s="15">
        <v>0.92625000000000002</v>
      </c>
      <c r="F113" s="15" t="s">
        <v>713</v>
      </c>
      <c r="G113" s="631" t="s">
        <v>447</v>
      </c>
      <c r="H113" t="s">
        <v>1110</v>
      </c>
      <c r="I113" t="s">
        <v>1126</v>
      </c>
      <c r="J113">
        <v>4</v>
      </c>
      <c r="K113">
        <v>3</v>
      </c>
      <c r="L113" s="28">
        <f t="shared" si="3"/>
        <v>0.75</v>
      </c>
      <c r="M113" s="9">
        <v>0.66666666666666663</v>
      </c>
      <c r="N113" s="75" t="s">
        <v>566</v>
      </c>
      <c r="O113" s="213" t="s">
        <v>1229</v>
      </c>
    </row>
    <row r="114" spans="1:15">
      <c r="A114" t="s">
        <v>578</v>
      </c>
      <c r="B114" t="s">
        <v>419</v>
      </c>
      <c r="C114">
        <v>6</v>
      </c>
      <c r="D114" s="19">
        <v>43670</v>
      </c>
      <c r="E114" s="15">
        <v>0.92631944444444436</v>
      </c>
      <c r="F114" s="15" t="s">
        <v>713</v>
      </c>
      <c r="G114" s="641" t="s">
        <v>447</v>
      </c>
      <c r="H114" t="s">
        <v>1110</v>
      </c>
      <c r="I114" t="s">
        <v>1126</v>
      </c>
      <c r="J114">
        <v>14</v>
      </c>
      <c r="K114">
        <v>41</v>
      </c>
      <c r="L114" s="28">
        <f t="shared" si="3"/>
        <v>2.9285714285714284</v>
      </c>
      <c r="M114" s="9">
        <v>0.58536585365853655</v>
      </c>
      <c r="N114" s="75" t="s">
        <v>566</v>
      </c>
      <c r="O114" s="213" t="s">
        <v>1229</v>
      </c>
    </row>
    <row r="115" spans="1:15" ht="17" thickBot="1">
      <c r="A115" t="s">
        <v>579</v>
      </c>
      <c r="B115" t="s">
        <v>419</v>
      </c>
      <c r="C115">
        <v>6</v>
      </c>
      <c r="D115" s="19">
        <v>43670</v>
      </c>
      <c r="E115" s="15">
        <v>0.92653935185185177</v>
      </c>
      <c r="F115" s="15" t="s">
        <v>713</v>
      </c>
      <c r="G115" s="630" t="s">
        <v>476</v>
      </c>
      <c r="H115" t="s">
        <v>1110</v>
      </c>
      <c r="I115" t="s">
        <v>1126</v>
      </c>
      <c r="J115">
        <v>14</v>
      </c>
      <c r="K115">
        <v>33</v>
      </c>
      <c r="L115" s="28">
        <f t="shared" si="3"/>
        <v>2.3571428571428572</v>
      </c>
      <c r="M115" s="9">
        <v>0.81818181818181823</v>
      </c>
      <c r="N115" s="75" t="s">
        <v>566</v>
      </c>
      <c r="O115" s="213" t="s">
        <v>1229</v>
      </c>
    </row>
    <row r="116" spans="1:15">
      <c r="A116" t="s">
        <v>580</v>
      </c>
      <c r="B116" t="s">
        <v>419</v>
      </c>
      <c r="C116">
        <v>6</v>
      </c>
      <c r="D116" s="19">
        <v>43670</v>
      </c>
      <c r="E116" s="15">
        <v>0.92672453703703705</v>
      </c>
      <c r="F116" s="15" t="s">
        <v>713</v>
      </c>
      <c r="G116" s="33" t="s">
        <v>476</v>
      </c>
      <c r="H116" t="s">
        <v>1110</v>
      </c>
      <c r="I116" t="s">
        <v>1126</v>
      </c>
      <c r="J116">
        <v>9</v>
      </c>
      <c r="K116">
        <v>9</v>
      </c>
      <c r="L116" s="28">
        <f t="shared" si="3"/>
        <v>1</v>
      </c>
      <c r="M116" s="239">
        <v>0.22222222222222221</v>
      </c>
    </row>
    <row r="117" spans="1:15" ht="17" thickBot="1">
      <c r="A117" s="34" t="s">
        <v>581</v>
      </c>
      <c r="B117" s="34" t="s">
        <v>419</v>
      </c>
      <c r="C117" s="34">
        <v>6</v>
      </c>
      <c r="D117" s="161">
        <v>43670</v>
      </c>
      <c r="E117" s="162">
        <v>0.92709490740740741</v>
      </c>
      <c r="F117" s="162" t="s">
        <v>713</v>
      </c>
      <c r="G117" s="568" t="s">
        <v>433</v>
      </c>
      <c r="H117" t="s">
        <v>1110</v>
      </c>
      <c r="I117" t="s">
        <v>1126</v>
      </c>
      <c r="J117" s="228">
        <v>7</v>
      </c>
      <c r="K117" s="228">
        <v>3</v>
      </c>
      <c r="L117" s="218">
        <f t="shared" si="3"/>
        <v>0.42857142857142855</v>
      </c>
      <c r="M117" s="241">
        <v>0.33333333333333331</v>
      </c>
      <c r="N117" s="164" t="s">
        <v>566</v>
      </c>
      <c r="O117" s="213" t="s">
        <v>1229</v>
      </c>
    </row>
    <row r="118" spans="1:15">
      <c r="A118" t="s">
        <v>2033</v>
      </c>
      <c r="B118" t="s">
        <v>419</v>
      </c>
      <c r="C118">
        <v>8</v>
      </c>
      <c r="D118" s="19">
        <v>43670</v>
      </c>
      <c r="E118" s="15">
        <v>0.93672453703703706</v>
      </c>
      <c r="F118" s="15" t="s">
        <v>716</v>
      </c>
      <c r="G118" s="76" t="s">
        <v>433</v>
      </c>
      <c r="H118" s="124" t="s">
        <v>1127</v>
      </c>
      <c r="I118" s="124" t="s">
        <v>1125</v>
      </c>
      <c r="J118" s="213">
        <v>10</v>
      </c>
      <c r="K118" s="275" t="s">
        <v>1304</v>
      </c>
      <c r="L118" s="519" t="s">
        <v>1304</v>
      </c>
      <c r="M118" s="518" t="s">
        <v>1304</v>
      </c>
      <c r="N118" s="75"/>
      <c r="O118" s="213"/>
    </row>
    <row r="119" spans="1:15">
      <c r="A119" t="s">
        <v>918</v>
      </c>
      <c r="B119" t="s">
        <v>419</v>
      </c>
      <c r="C119">
        <v>8</v>
      </c>
      <c r="D119" s="19">
        <v>43670</v>
      </c>
      <c r="E119" s="15">
        <v>0.93738425925925928</v>
      </c>
      <c r="F119" s="15" t="s">
        <v>716</v>
      </c>
      <c r="G119" s="33" t="s">
        <v>476</v>
      </c>
      <c r="H119" t="s">
        <v>1127</v>
      </c>
      <c r="I119" t="s">
        <v>1125</v>
      </c>
      <c r="J119">
        <v>4</v>
      </c>
      <c r="K119">
        <v>6</v>
      </c>
      <c r="L119" s="28">
        <f t="shared" si="3"/>
        <v>1.5</v>
      </c>
      <c r="M119" s="31">
        <v>0.5</v>
      </c>
    </row>
    <row r="120" spans="1:15">
      <c r="A120" t="s">
        <v>582</v>
      </c>
      <c r="B120" t="s">
        <v>419</v>
      </c>
      <c r="C120">
        <v>8</v>
      </c>
      <c r="D120" s="19">
        <v>43670</v>
      </c>
      <c r="E120" s="15">
        <v>0.93787037037037047</v>
      </c>
      <c r="F120" s="15" t="s">
        <v>713</v>
      </c>
      <c r="G120" s="33" t="s">
        <v>476</v>
      </c>
      <c r="H120" t="s">
        <v>1127</v>
      </c>
      <c r="I120" t="s">
        <v>1125</v>
      </c>
      <c r="J120" s="213">
        <v>7</v>
      </c>
      <c r="K120" s="213">
        <v>3</v>
      </c>
      <c r="L120" s="218">
        <f t="shared" si="3"/>
        <v>0.42857142857142855</v>
      </c>
      <c r="M120" s="239">
        <v>0.33333333333333331</v>
      </c>
    </row>
    <row r="121" spans="1:15">
      <c r="A121" t="s">
        <v>583</v>
      </c>
      <c r="B121" t="s">
        <v>419</v>
      </c>
      <c r="C121">
        <v>8</v>
      </c>
      <c r="D121" s="19">
        <v>43670</v>
      </c>
      <c r="E121" s="15">
        <v>0.93952546296296291</v>
      </c>
      <c r="F121" s="15" t="s">
        <v>713</v>
      </c>
      <c r="G121" s="76" t="s">
        <v>476</v>
      </c>
      <c r="H121" t="s">
        <v>1127</v>
      </c>
      <c r="I121" t="s">
        <v>1125</v>
      </c>
      <c r="J121">
        <v>13</v>
      </c>
      <c r="K121">
        <v>19</v>
      </c>
      <c r="L121" s="28">
        <f t="shared" si="3"/>
        <v>1.4615384615384615</v>
      </c>
      <c r="M121" s="9">
        <v>0.57894736842105265</v>
      </c>
      <c r="N121" s="75" t="s">
        <v>566</v>
      </c>
      <c r="O121" s="213" t="s">
        <v>1229</v>
      </c>
    </row>
    <row r="122" spans="1:15">
      <c r="A122" t="s">
        <v>584</v>
      </c>
      <c r="B122" t="s">
        <v>419</v>
      </c>
      <c r="C122">
        <v>8</v>
      </c>
      <c r="D122" s="19">
        <v>43670</v>
      </c>
      <c r="E122" s="15">
        <v>0.94101851851851848</v>
      </c>
      <c r="F122" s="15" t="s">
        <v>715</v>
      </c>
      <c r="G122" s="76" t="s">
        <v>476</v>
      </c>
      <c r="H122" t="s">
        <v>1127</v>
      </c>
      <c r="I122" t="s">
        <v>1125</v>
      </c>
      <c r="J122">
        <v>14</v>
      </c>
      <c r="K122">
        <v>7</v>
      </c>
      <c r="L122" s="28">
        <f t="shared" si="3"/>
        <v>0.5</v>
      </c>
      <c r="M122" s="9">
        <v>0.5714285714285714</v>
      </c>
      <c r="N122" s="75" t="s">
        <v>566</v>
      </c>
      <c r="O122" s="213" t="s">
        <v>1229</v>
      </c>
    </row>
    <row r="123" spans="1:15" ht="17" thickBot="1">
      <c r="A123" t="s">
        <v>585</v>
      </c>
      <c r="B123" t="s">
        <v>419</v>
      </c>
      <c r="C123">
        <v>8</v>
      </c>
      <c r="D123" s="19">
        <v>43670</v>
      </c>
      <c r="E123" s="15">
        <v>0.94172453703703696</v>
      </c>
      <c r="F123" s="15" t="s">
        <v>714</v>
      </c>
      <c r="G123" s="76" t="s">
        <v>2072</v>
      </c>
      <c r="H123" t="s">
        <v>1127</v>
      </c>
      <c r="I123" t="s">
        <v>1125</v>
      </c>
      <c r="J123">
        <v>14</v>
      </c>
      <c r="K123">
        <v>29</v>
      </c>
      <c r="L123" s="28">
        <f t="shared" si="3"/>
        <v>2.0714285714285716</v>
      </c>
      <c r="M123" s="239">
        <v>0.20689655172413793</v>
      </c>
      <c r="N123" s="75" t="s">
        <v>564</v>
      </c>
      <c r="O123" s="299" t="s">
        <v>1228</v>
      </c>
    </row>
    <row r="124" spans="1:15" ht="18" thickTop="1" thickBot="1">
      <c r="A124" t="s">
        <v>586</v>
      </c>
      <c r="B124" t="s">
        <v>419</v>
      </c>
      <c r="C124">
        <v>8</v>
      </c>
      <c r="D124" s="19">
        <v>43670</v>
      </c>
      <c r="E124" s="15">
        <v>0.94283564814814813</v>
      </c>
      <c r="F124" s="15" t="s">
        <v>714</v>
      </c>
      <c r="G124" s="602" t="s">
        <v>495</v>
      </c>
      <c r="H124" t="s">
        <v>1127</v>
      </c>
      <c r="I124" t="s">
        <v>1125</v>
      </c>
      <c r="J124">
        <v>8</v>
      </c>
      <c r="K124">
        <v>11</v>
      </c>
      <c r="L124" s="28">
        <f t="shared" si="3"/>
        <v>1.375</v>
      </c>
      <c r="M124" s="239">
        <v>9.0909090909090912E-2</v>
      </c>
    </row>
    <row r="125" spans="1:15" ht="17" thickBot="1">
      <c r="A125" t="s">
        <v>587</v>
      </c>
      <c r="B125" t="s">
        <v>419</v>
      </c>
      <c r="C125">
        <v>8</v>
      </c>
      <c r="D125" s="19">
        <v>43670</v>
      </c>
      <c r="E125" s="15">
        <v>21.942939814814814</v>
      </c>
      <c r="F125" s="162" t="s">
        <v>714</v>
      </c>
      <c r="G125" s="629" t="s">
        <v>1988</v>
      </c>
      <c r="H125" s="34" t="s">
        <v>1127</v>
      </c>
      <c r="I125" s="34" t="s">
        <v>1125</v>
      </c>
      <c r="J125">
        <v>3</v>
      </c>
      <c r="K125">
        <v>2</v>
      </c>
      <c r="L125" s="28">
        <f t="shared" si="3"/>
        <v>0.66666666666666663</v>
      </c>
      <c r="M125" s="31">
        <v>0.5</v>
      </c>
      <c r="N125" s="75" t="s">
        <v>588</v>
      </c>
    </row>
    <row r="126" spans="1:15" ht="17" thickBot="1">
      <c r="A126" s="124" t="s">
        <v>589</v>
      </c>
      <c r="B126" s="124" t="s">
        <v>419</v>
      </c>
      <c r="C126" s="124">
        <v>9</v>
      </c>
      <c r="D126" s="204">
        <v>43670</v>
      </c>
      <c r="E126" s="174">
        <v>22.953356481481482</v>
      </c>
      <c r="F126" s="174" t="s">
        <v>709</v>
      </c>
      <c r="G126" s="629" t="s">
        <v>1988</v>
      </c>
      <c r="H126" t="s">
        <v>1196</v>
      </c>
      <c r="I126" t="s">
        <v>1130</v>
      </c>
      <c r="J126" s="124">
        <v>4</v>
      </c>
      <c r="K126" s="124">
        <v>2</v>
      </c>
      <c r="L126" s="211">
        <f t="shared" si="3"/>
        <v>0.5</v>
      </c>
      <c r="M126" s="243">
        <v>0.5</v>
      </c>
      <c r="N126" s="182" t="s">
        <v>576</v>
      </c>
    </row>
    <row r="127" spans="1:15" ht="17" thickBot="1">
      <c r="A127" t="s">
        <v>590</v>
      </c>
      <c r="B127" t="s">
        <v>419</v>
      </c>
      <c r="C127">
        <v>9</v>
      </c>
      <c r="D127" s="77">
        <v>43670</v>
      </c>
      <c r="E127" s="15">
        <v>0.95348379629629632</v>
      </c>
      <c r="F127" s="15" t="s">
        <v>709</v>
      </c>
      <c r="G127" s="631" t="s">
        <v>476</v>
      </c>
      <c r="H127" t="s">
        <v>1196</v>
      </c>
      <c r="I127" t="s">
        <v>1130</v>
      </c>
      <c r="J127">
        <v>3</v>
      </c>
      <c r="K127">
        <v>3</v>
      </c>
      <c r="L127" s="28">
        <f t="shared" si="3"/>
        <v>1</v>
      </c>
      <c r="M127" s="239">
        <v>0.33333333333333331</v>
      </c>
      <c r="N127" s="75" t="s">
        <v>588</v>
      </c>
    </row>
    <row r="128" spans="1:15" ht="17" thickBot="1">
      <c r="A128" t="s">
        <v>591</v>
      </c>
      <c r="B128" t="s">
        <v>419</v>
      </c>
      <c r="C128">
        <v>9</v>
      </c>
      <c r="D128" s="77">
        <v>43670</v>
      </c>
      <c r="E128" s="15">
        <v>0.95594907407407403</v>
      </c>
      <c r="F128" s="15" t="s">
        <v>710</v>
      </c>
      <c r="G128" s="632" t="s">
        <v>489</v>
      </c>
      <c r="H128" t="s">
        <v>1132</v>
      </c>
      <c r="I128" t="s">
        <v>1131</v>
      </c>
      <c r="J128">
        <v>5</v>
      </c>
      <c r="K128">
        <v>3</v>
      </c>
      <c r="L128" s="28">
        <f t="shared" si="3"/>
        <v>0.6</v>
      </c>
      <c r="M128" s="239">
        <v>0.33333333333333331</v>
      </c>
      <c r="N128" s="75" t="s">
        <v>564</v>
      </c>
      <c r="O128" s="299" t="s">
        <v>1228</v>
      </c>
    </row>
    <row r="129" spans="1:15">
      <c r="A129" t="s">
        <v>2034</v>
      </c>
      <c r="B129" t="s">
        <v>419</v>
      </c>
      <c r="C129">
        <v>9</v>
      </c>
      <c r="D129" s="77">
        <v>43670</v>
      </c>
      <c r="E129" s="15">
        <v>0.95690972222222215</v>
      </c>
      <c r="F129" s="15" t="s">
        <v>710</v>
      </c>
      <c r="G129" s="76" t="s">
        <v>476</v>
      </c>
      <c r="H129" t="s">
        <v>1132</v>
      </c>
      <c r="I129" t="s">
        <v>1131</v>
      </c>
      <c r="J129">
        <v>4</v>
      </c>
      <c r="K129" s="275" t="s">
        <v>1304</v>
      </c>
      <c r="L129" s="517" t="s">
        <v>1304</v>
      </c>
      <c r="M129" s="518" t="s">
        <v>1304</v>
      </c>
      <c r="N129" s="75"/>
      <c r="O129" s="299"/>
    </row>
    <row r="130" spans="1:15">
      <c r="A130" t="s">
        <v>592</v>
      </c>
      <c r="B130" t="s">
        <v>419</v>
      </c>
      <c r="C130">
        <v>9</v>
      </c>
      <c r="D130" s="77">
        <v>43670</v>
      </c>
      <c r="E130" s="15">
        <v>0.95696759259259256</v>
      </c>
      <c r="F130" s="15" t="s">
        <v>710</v>
      </c>
      <c r="G130" s="76" t="s">
        <v>433</v>
      </c>
      <c r="H130" t="s">
        <v>1132</v>
      </c>
      <c r="I130" t="s">
        <v>1131</v>
      </c>
      <c r="J130">
        <v>6</v>
      </c>
      <c r="K130">
        <v>4</v>
      </c>
      <c r="L130" s="28">
        <f t="shared" si="3"/>
        <v>0.66666666666666663</v>
      </c>
      <c r="M130" s="239">
        <v>0.25</v>
      </c>
      <c r="N130" s="75" t="s">
        <v>557</v>
      </c>
    </row>
    <row r="131" spans="1:15">
      <c r="A131" t="s">
        <v>593</v>
      </c>
      <c r="B131" t="s">
        <v>419</v>
      </c>
      <c r="C131">
        <v>9</v>
      </c>
      <c r="D131" s="19">
        <v>43670</v>
      </c>
      <c r="E131" s="15">
        <v>0.95731481481481484</v>
      </c>
      <c r="F131" s="15" t="s">
        <v>712</v>
      </c>
      <c r="G131" s="76" t="s">
        <v>456</v>
      </c>
      <c r="H131" t="s">
        <v>1132</v>
      </c>
      <c r="I131" t="s">
        <v>1131</v>
      </c>
      <c r="J131">
        <v>3</v>
      </c>
      <c r="K131">
        <v>5</v>
      </c>
      <c r="L131" s="28">
        <f t="shared" si="3"/>
        <v>1.6666666666666667</v>
      </c>
      <c r="M131" s="633">
        <v>0.4</v>
      </c>
      <c r="N131" s="634" t="s">
        <v>641</v>
      </c>
      <c r="O131" s="70" t="s">
        <v>1236</v>
      </c>
    </row>
    <row r="132" spans="1:15" ht="17" thickBot="1">
      <c r="A132" t="s">
        <v>594</v>
      </c>
      <c r="B132" t="s">
        <v>419</v>
      </c>
      <c r="C132">
        <v>9</v>
      </c>
      <c r="D132" s="77">
        <v>43670</v>
      </c>
      <c r="E132" s="15">
        <v>0.95756944444444436</v>
      </c>
      <c r="F132" s="15" t="s">
        <v>712</v>
      </c>
      <c r="G132" s="33" t="s">
        <v>493</v>
      </c>
      <c r="H132" t="s">
        <v>1132</v>
      </c>
      <c r="I132" t="s">
        <v>1131</v>
      </c>
      <c r="J132">
        <v>9</v>
      </c>
      <c r="K132">
        <v>26</v>
      </c>
      <c r="L132" s="28">
        <f t="shared" si="3"/>
        <v>2.8888888888888888</v>
      </c>
      <c r="M132" s="239">
        <v>0.23076923076923078</v>
      </c>
    </row>
    <row r="133" spans="1:15" ht="17" thickBot="1">
      <c r="A133" s="124" t="s">
        <v>595</v>
      </c>
      <c r="B133" s="124" t="s">
        <v>419</v>
      </c>
      <c r="C133" s="124">
        <v>11</v>
      </c>
      <c r="D133" s="204">
        <v>43670</v>
      </c>
      <c r="E133" s="174">
        <v>0.97490740740740733</v>
      </c>
      <c r="F133" s="174" t="s">
        <v>709</v>
      </c>
      <c r="G133" s="635" t="s">
        <v>495</v>
      </c>
      <c r="H133" s="124" t="s">
        <v>1133</v>
      </c>
      <c r="I133" s="124" t="s">
        <v>1134</v>
      </c>
      <c r="J133" s="124">
        <v>8</v>
      </c>
      <c r="K133" s="124">
        <v>10</v>
      </c>
      <c r="L133" s="211">
        <f t="shared" si="3"/>
        <v>1.25</v>
      </c>
      <c r="M133" s="244">
        <v>0.2</v>
      </c>
      <c r="N133" s="124"/>
    </row>
    <row r="134" spans="1:15" ht="18" thickTop="1" thickBot="1">
      <c r="A134" t="s">
        <v>596</v>
      </c>
      <c r="B134" t="s">
        <v>419</v>
      </c>
      <c r="C134">
        <v>11</v>
      </c>
      <c r="D134" s="19">
        <v>43670</v>
      </c>
      <c r="E134" s="15">
        <v>0.97545138888888883</v>
      </c>
      <c r="F134" s="628" t="s">
        <v>709</v>
      </c>
      <c r="G134" s="638" t="s">
        <v>456</v>
      </c>
      <c r="H134" t="s">
        <v>1133</v>
      </c>
      <c r="I134" t="s">
        <v>1134</v>
      </c>
      <c r="J134">
        <v>8</v>
      </c>
      <c r="K134">
        <v>6</v>
      </c>
      <c r="L134" s="28">
        <f t="shared" si="3"/>
        <v>0.75</v>
      </c>
      <c r="M134" s="9">
        <v>0.66666666666666663</v>
      </c>
      <c r="N134" s="75" t="s">
        <v>576</v>
      </c>
    </row>
    <row r="135" spans="1:15" ht="18" thickTop="1" thickBot="1">
      <c r="A135" t="s">
        <v>597</v>
      </c>
      <c r="B135" t="s">
        <v>419</v>
      </c>
      <c r="C135">
        <v>11</v>
      </c>
      <c r="D135" s="77">
        <v>43670</v>
      </c>
      <c r="E135" s="15">
        <v>0.97620370370370368</v>
      </c>
      <c r="F135" s="15" t="s">
        <v>710</v>
      </c>
      <c r="G135" s="76" t="s">
        <v>476</v>
      </c>
      <c r="H135" t="s">
        <v>1133</v>
      </c>
      <c r="I135" t="s">
        <v>1134</v>
      </c>
      <c r="J135">
        <v>14</v>
      </c>
      <c r="K135">
        <v>34</v>
      </c>
      <c r="L135" s="28">
        <f t="shared" si="3"/>
        <v>2.4285714285714284</v>
      </c>
      <c r="M135" s="239">
        <v>0.3235294117647059</v>
      </c>
      <c r="N135" s="75" t="s">
        <v>566</v>
      </c>
      <c r="O135" s="213" t="s">
        <v>1229</v>
      </c>
    </row>
    <row r="136" spans="1:15" ht="17" thickBot="1">
      <c r="A136" t="s">
        <v>598</v>
      </c>
      <c r="B136" t="s">
        <v>419</v>
      </c>
      <c r="C136">
        <v>11</v>
      </c>
      <c r="D136" s="77">
        <v>43670</v>
      </c>
      <c r="E136" s="15">
        <v>0.97638888888888886</v>
      </c>
      <c r="F136" s="15" t="s">
        <v>710</v>
      </c>
      <c r="G136" s="629" t="s">
        <v>433</v>
      </c>
      <c r="H136" t="s">
        <v>1133</v>
      </c>
      <c r="I136" t="s">
        <v>1134</v>
      </c>
      <c r="J136">
        <v>6</v>
      </c>
      <c r="K136">
        <v>7</v>
      </c>
      <c r="L136" s="28">
        <f t="shared" si="3"/>
        <v>1.1666666666666667</v>
      </c>
      <c r="M136" s="239">
        <v>0.5714285714285714</v>
      </c>
      <c r="N136" s="75" t="s">
        <v>557</v>
      </c>
      <c r="O136" s="213" t="s">
        <v>1237</v>
      </c>
    </row>
    <row r="137" spans="1:15" ht="17" thickBot="1">
      <c r="A137" t="s">
        <v>599</v>
      </c>
      <c r="B137" t="s">
        <v>419</v>
      </c>
      <c r="C137">
        <v>11</v>
      </c>
      <c r="D137" s="77">
        <v>43670</v>
      </c>
      <c r="E137" s="15">
        <v>0.97714120370370372</v>
      </c>
      <c r="F137" s="15" t="s">
        <v>710</v>
      </c>
      <c r="G137" s="637" t="s">
        <v>476</v>
      </c>
      <c r="H137" t="s">
        <v>1133</v>
      </c>
      <c r="I137" t="s">
        <v>1134</v>
      </c>
      <c r="J137" s="213">
        <v>10</v>
      </c>
      <c r="K137" s="213">
        <v>2</v>
      </c>
      <c r="L137" s="218">
        <f t="shared" si="3"/>
        <v>0.2</v>
      </c>
      <c r="M137" s="633">
        <v>1</v>
      </c>
      <c r="N137" s="634" t="s">
        <v>641</v>
      </c>
      <c r="O137" s="70" t="s">
        <v>1236</v>
      </c>
    </row>
    <row r="138" spans="1:15" ht="17" thickBot="1">
      <c r="A138" t="s">
        <v>600</v>
      </c>
      <c r="B138" t="s">
        <v>419</v>
      </c>
      <c r="C138">
        <v>11</v>
      </c>
      <c r="D138" s="77">
        <v>43670</v>
      </c>
      <c r="E138" s="15">
        <v>0.97726851851851848</v>
      </c>
      <c r="F138" s="15" t="s">
        <v>710</v>
      </c>
      <c r="G138" s="636" t="s">
        <v>476</v>
      </c>
      <c r="H138" t="s">
        <v>1133</v>
      </c>
      <c r="I138" t="s">
        <v>1134</v>
      </c>
      <c r="J138">
        <v>6</v>
      </c>
      <c r="K138">
        <v>12</v>
      </c>
      <c r="L138" s="28">
        <f t="shared" si="3"/>
        <v>2</v>
      </c>
      <c r="M138" s="239">
        <v>0.41666666666666669</v>
      </c>
      <c r="N138" s="75" t="s">
        <v>566</v>
      </c>
      <c r="O138" s="213" t="s">
        <v>1229</v>
      </c>
    </row>
    <row r="139" spans="1:15" ht="17" thickBot="1">
      <c r="A139" s="124" t="s">
        <v>601</v>
      </c>
      <c r="B139" s="124" t="s">
        <v>419</v>
      </c>
      <c r="C139" s="124">
        <v>12</v>
      </c>
      <c r="D139" s="204">
        <v>43670</v>
      </c>
      <c r="E139" s="174">
        <v>0.99118055555555562</v>
      </c>
      <c r="F139" s="174" t="s">
        <v>711</v>
      </c>
      <c r="G139" s="33" t="s">
        <v>476</v>
      </c>
      <c r="H139" s="124" t="s">
        <v>1135</v>
      </c>
      <c r="I139" s="124" t="s">
        <v>1136</v>
      </c>
      <c r="J139" s="124">
        <v>14</v>
      </c>
      <c r="K139" s="124">
        <v>46</v>
      </c>
      <c r="L139" s="211">
        <f t="shared" si="3"/>
        <v>3.2857142857142856</v>
      </c>
      <c r="M139" s="244">
        <v>0.2608695652173913</v>
      </c>
      <c r="N139" s="124"/>
    </row>
    <row r="140" spans="1:15" ht="17" thickBot="1">
      <c r="A140" t="s">
        <v>602</v>
      </c>
      <c r="B140" t="s">
        <v>419</v>
      </c>
      <c r="C140">
        <v>12</v>
      </c>
      <c r="D140" s="77">
        <v>43670</v>
      </c>
      <c r="E140" s="15">
        <v>0.99372685185185183</v>
      </c>
      <c r="F140" s="15" t="s">
        <v>709</v>
      </c>
      <c r="G140" s="629" t="s">
        <v>1988</v>
      </c>
      <c r="H140" t="s">
        <v>1135</v>
      </c>
      <c r="I140" t="s">
        <v>1136</v>
      </c>
      <c r="J140">
        <v>3</v>
      </c>
      <c r="K140">
        <v>3</v>
      </c>
      <c r="L140" s="28">
        <f t="shared" si="3"/>
        <v>1</v>
      </c>
      <c r="M140" s="9">
        <v>0.66666666666666663</v>
      </c>
      <c r="N140" s="75" t="s">
        <v>576</v>
      </c>
    </row>
    <row r="141" spans="1:15" ht="17" thickBot="1">
      <c r="A141" s="124" t="s">
        <v>603</v>
      </c>
      <c r="B141" s="124" t="s">
        <v>419</v>
      </c>
      <c r="C141" s="124">
        <v>10</v>
      </c>
      <c r="D141" s="204">
        <v>43671</v>
      </c>
      <c r="E141" s="174">
        <v>6.053240740740741E-3</v>
      </c>
      <c r="F141" s="174" t="s">
        <v>711</v>
      </c>
      <c r="G141" s="636" t="s">
        <v>476</v>
      </c>
      <c r="H141" s="124" t="s">
        <v>1137</v>
      </c>
      <c r="I141" s="124" t="s">
        <v>1138</v>
      </c>
      <c r="J141" s="124">
        <v>4</v>
      </c>
      <c r="K141" s="124">
        <v>7</v>
      </c>
      <c r="L141" s="211">
        <f t="shared" si="3"/>
        <v>1.75</v>
      </c>
      <c r="M141" s="180">
        <v>0.7142857142857143</v>
      </c>
      <c r="N141" s="182" t="s">
        <v>566</v>
      </c>
      <c r="O141" s="213" t="s">
        <v>1229</v>
      </c>
    </row>
    <row r="142" spans="1:15" ht="17" thickBot="1">
      <c r="A142" t="s">
        <v>604</v>
      </c>
      <c r="B142" t="s">
        <v>419</v>
      </c>
      <c r="C142">
        <v>10</v>
      </c>
      <c r="D142" s="77">
        <v>43671</v>
      </c>
      <c r="E142" s="15">
        <v>6.1574074074074074E-3</v>
      </c>
      <c r="F142" s="15" t="s">
        <v>711</v>
      </c>
      <c r="G142" s="636" t="s">
        <v>476</v>
      </c>
      <c r="H142" t="s">
        <v>1137</v>
      </c>
      <c r="I142" t="s">
        <v>1138</v>
      </c>
      <c r="J142">
        <v>8</v>
      </c>
      <c r="K142">
        <v>13</v>
      </c>
      <c r="L142" s="28">
        <f t="shared" si="3"/>
        <v>1.625</v>
      </c>
      <c r="M142" s="9">
        <v>0.61538461538461542</v>
      </c>
      <c r="N142" s="75" t="s">
        <v>566</v>
      </c>
      <c r="O142" s="213" t="s">
        <v>1229</v>
      </c>
    </row>
    <row r="143" spans="1:15">
      <c r="A143" s="233" t="s">
        <v>605</v>
      </c>
      <c r="B143" s="233" t="s">
        <v>419</v>
      </c>
      <c r="C143" s="233">
        <v>7</v>
      </c>
      <c r="D143" s="639">
        <v>43671</v>
      </c>
      <c r="E143" s="640">
        <v>1.9467592592592595E-2</v>
      </c>
      <c r="F143" s="640" t="s">
        <v>710</v>
      </c>
      <c r="G143" s="562" t="s">
        <v>489</v>
      </c>
      <c r="H143" s="233" t="s">
        <v>1141</v>
      </c>
      <c r="I143" s="233" t="s">
        <v>1142</v>
      </c>
      <c r="J143" s="233">
        <v>14</v>
      </c>
      <c r="K143" s="233">
        <v>12</v>
      </c>
      <c r="L143" s="236">
        <f t="shared" si="3"/>
        <v>0.8571428571428571</v>
      </c>
      <c r="M143" s="244">
        <v>8.3333333333333329E-2</v>
      </c>
      <c r="N143" s="124"/>
    </row>
    <row r="144" spans="1:15" ht="17" thickBot="1">
      <c r="A144" s="213" t="s">
        <v>2093</v>
      </c>
      <c r="B144" s="213" t="s">
        <v>419</v>
      </c>
      <c r="C144" s="213">
        <v>7</v>
      </c>
      <c r="D144" s="415">
        <v>43671</v>
      </c>
      <c r="E144" s="279"/>
      <c r="F144" s="279" t="s">
        <v>710</v>
      </c>
      <c r="G144" s="213" t="s">
        <v>476</v>
      </c>
      <c r="H144" s="213" t="s">
        <v>1141</v>
      </c>
      <c r="I144" s="213" t="s">
        <v>1142</v>
      </c>
      <c r="J144" s="213"/>
      <c r="K144" s="213"/>
      <c r="L144" s="218"/>
      <c r="M144" s="239"/>
    </row>
    <row r="145" spans="1:15" ht="17" thickBot="1">
      <c r="A145" t="s">
        <v>606</v>
      </c>
      <c r="B145" t="s">
        <v>419</v>
      </c>
      <c r="C145">
        <v>7</v>
      </c>
      <c r="D145" s="77">
        <v>43671</v>
      </c>
      <c r="E145" s="15">
        <v>1.9652777777777779E-2</v>
      </c>
      <c r="F145" s="15" t="s">
        <v>710</v>
      </c>
      <c r="G145" s="631" t="s">
        <v>532</v>
      </c>
      <c r="H145" t="s">
        <v>1141</v>
      </c>
      <c r="I145" t="s">
        <v>1142</v>
      </c>
      <c r="J145">
        <v>14</v>
      </c>
      <c r="K145">
        <v>8</v>
      </c>
      <c r="L145" s="28">
        <f t="shared" si="3"/>
        <v>0.5714285714285714</v>
      </c>
      <c r="M145" s="239">
        <v>0.375</v>
      </c>
      <c r="N145" s="75" t="s">
        <v>564</v>
      </c>
      <c r="O145" s="299" t="s">
        <v>1228</v>
      </c>
    </row>
    <row r="146" spans="1:15" ht="17" thickBot="1">
      <c r="A146" t="s">
        <v>607</v>
      </c>
      <c r="B146" t="s">
        <v>419</v>
      </c>
      <c r="C146">
        <v>7</v>
      </c>
      <c r="D146" s="77">
        <v>43671</v>
      </c>
      <c r="E146" s="15">
        <v>1.9861111111111111E-2</v>
      </c>
      <c r="F146" s="15" t="s">
        <v>710</v>
      </c>
      <c r="G146" s="629" t="s">
        <v>532</v>
      </c>
      <c r="H146" t="s">
        <v>1141</v>
      </c>
      <c r="I146" t="s">
        <v>1142</v>
      </c>
      <c r="J146">
        <v>14</v>
      </c>
      <c r="K146">
        <v>8</v>
      </c>
      <c r="L146" s="28">
        <f t="shared" si="3"/>
        <v>0.5714285714285714</v>
      </c>
      <c r="M146" s="239">
        <v>0.25</v>
      </c>
      <c r="N146" s="75" t="s">
        <v>564</v>
      </c>
      <c r="O146" s="299" t="s">
        <v>1228</v>
      </c>
    </row>
    <row r="147" spans="1:15" ht="17" thickBot="1">
      <c r="A147" t="s">
        <v>2035</v>
      </c>
      <c r="B147" t="s">
        <v>419</v>
      </c>
      <c r="C147">
        <v>7</v>
      </c>
      <c r="D147" s="77">
        <v>43671</v>
      </c>
      <c r="E147" s="15">
        <v>2.0578703703703703E-2</v>
      </c>
      <c r="F147" s="15" t="s">
        <v>710</v>
      </c>
      <c r="G147" s="630" t="s">
        <v>532</v>
      </c>
      <c r="H147" t="s">
        <v>1141</v>
      </c>
      <c r="I147" t="s">
        <v>1142</v>
      </c>
      <c r="J147">
        <v>14</v>
      </c>
      <c r="K147" s="275">
        <v>8</v>
      </c>
      <c r="L147" s="28">
        <f t="shared" si="3"/>
        <v>0.5714285714285714</v>
      </c>
      <c r="M147" s="518" t="s">
        <v>1304</v>
      </c>
      <c r="N147" s="75"/>
      <c r="O147" s="299"/>
    </row>
    <row r="148" spans="1:15" ht="17" thickBot="1">
      <c r="A148" t="s">
        <v>608</v>
      </c>
      <c r="B148" t="s">
        <v>419</v>
      </c>
      <c r="C148">
        <v>7</v>
      </c>
      <c r="D148" s="77">
        <v>43671</v>
      </c>
      <c r="E148" s="15">
        <v>2.0752314814814814E-2</v>
      </c>
      <c r="F148" s="15" t="s">
        <v>710</v>
      </c>
      <c r="G148" s="33" t="s">
        <v>532</v>
      </c>
      <c r="H148" t="s">
        <v>1141</v>
      </c>
      <c r="I148" t="s">
        <v>1142</v>
      </c>
      <c r="J148" s="213">
        <v>9</v>
      </c>
      <c r="K148" s="213">
        <v>3</v>
      </c>
      <c r="L148" s="218">
        <f t="shared" si="3"/>
        <v>0.33333333333333331</v>
      </c>
      <c r="M148" s="239">
        <v>0.33333333333333331</v>
      </c>
    </row>
    <row r="149" spans="1:15" ht="17" thickBot="1">
      <c r="A149" t="s">
        <v>609</v>
      </c>
      <c r="B149" t="s">
        <v>419</v>
      </c>
      <c r="C149">
        <v>7</v>
      </c>
      <c r="D149" s="77">
        <v>43671</v>
      </c>
      <c r="E149" s="15">
        <v>2.1331018518518517E-2</v>
      </c>
      <c r="F149" s="15" t="s">
        <v>712</v>
      </c>
      <c r="G149" s="629" t="s">
        <v>489</v>
      </c>
      <c r="H149" t="s">
        <v>1141</v>
      </c>
      <c r="I149" t="s">
        <v>1142</v>
      </c>
      <c r="J149" s="7">
        <v>14</v>
      </c>
      <c r="K149">
        <v>6</v>
      </c>
      <c r="L149" s="28">
        <f t="shared" si="3"/>
        <v>0.42857142857142855</v>
      </c>
      <c r="M149" s="31">
        <v>0.5</v>
      </c>
      <c r="N149" s="75" t="s">
        <v>571</v>
      </c>
    </row>
    <row r="150" spans="1:15">
      <c r="A150" t="s">
        <v>610</v>
      </c>
      <c r="B150" t="s">
        <v>419</v>
      </c>
      <c r="C150">
        <v>7</v>
      </c>
      <c r="D150" s="77">
        <v>43671</v>
      </c>
      <c r="E150" s="15">
        <v>2.1562499999999998E-2</v>
      </c>
      <c r="F150" s="15" t="s">
        <v>712</v>
      </c>
      <c r="G150" s="33" t="s">
        <v>489</v>
      </c>
      <c r="H150" t="s">
        <v>1141</v>
      </c>
      <c r="I150" t="s">
        <v>1142</v>
      </c>
      <c r="J150">
        <v>4</v>
      </c>
      <c r="K150">
        <v>3</v>
      </c>
      <c r="L150" s="28">
        <f t="shared" si="3"/>
        <v>0.75</v>
      </c>
      <c r="M150" s="239">
        <v>0.33333333333333331</v>
      </c>
    </row>
    <row r="151" spans="1:15">
      <c r="A151" t="s">
        <v>611</v>
      </c>
      <c r="B151" t="s">
        <v>419</v>
      </c>
      <c r="C151">
        <v>7</v>
      </c>
      <c r="D151" s="77">
        <v>43671</v>
      </c>
      <c r="E151" s="15">
        <v>2.1979166666666664E-2</v>
      </c>
      <c r="F151" s="15" t="s">
        <v>712</v>
      </c>
      <c r="G151" s="33" t="s">
        <v>476</v>
      </c>
      <c r="H151" t="s">
        <v>1141</v>
      </c>
      <c r="I151" t="s">
        <v>1142</v>
      </c>
      <c r="J151">
        <v>14</v>
      </c>
      <c r="K151">
        <v>55</v>
      </c>
      <c r="L151" s="28">
        <f t="shared" si="3"/>
        <v>3.9285714285714284</v>
      </c>
      <c r="M151" s="239">
        <v>0.29090909090909089</v>
      </c>
    </row>
    <row r="152" spans="1:15">
      <c r="A152" t="s">
        <v>612</v>
      </c>
      <c r="B152" t="s">
        <v>419</v>
      </c>
      <c r="C152">
        <v>7</v>
      </c>
      <c r="D152" s="77">
        <v>43671</v>
      </c>
      <c r="E152" s="15">
        <v>2.2164351851851852E-2</v>
      </c>
      <c r="F152" s="15" t="s">
        <v>712</v>
      </c>
      <c r="G152" s="33" t="s">
        <v>493</v>
      </c>
      <c r="H152" t="s">
        <v>1141</v>
      </c>
      <c r="I152" t="s">
        <v>1142</v>
      </c>
      <c r="J152">
        <v>3</v>
      </c>
      <c r="K152">
        <v>10</v>
      </c>
      <c r="L152" s="28">
        <f t="shared" si="3"/>
        <v>3.3333333333333335</v>
      </c>
      <c r="M152" s="239">
        <v>0.3</v>
      </c>
    </row>
    <row r="153" spans="1:15" ht="17" thickBot="1">
      <c r="A153" t="s">
        <v>613</v>
      </c>
      <c r="B153" t="s">
        <v>419</v>
      </c>
      <c r="C153">
        <v>7</v>
      </c>
      <c r="D153" s="77">
        <v>43671</v>
      </c>
      <c r="E153" s="15">
        <v>2.2604166666666665E-2</v>
      </c>
      <c r="F153" s="15" t="s">
        <v>712</v>
      </c>
      <c r="G153" s="33" t="s">
        <v>447</v>
      </c>
      <c r="H153" t="s">
        <v>1141</v>
      </c>
      <c r="I153" t="s">
        <v>1142</v>
      </c>
      <c r="J153">
        <v>14</v>
      </c>
      <c r="K153">
        <v>45</v>
      </c>
      <c r="L153" s="28">
        <f t="shared" si="3"/>
        <v>3.2142857142857144</v>
      </c>
      <c r="M153" s="239">
        <v>0.28888888888888886</v>
      </c>
    </row>
    <row r="154" spans="1:15">
      <c r="A154" t="s">
        <v>614</v>
      </c>
      <c r="B154" t="s">
        <v>419</v>
      </c>
      <c r="C154">
        <v>7</v>
      </c>
      <c r="D154" s="77">
        <v>43671</v>
      </c>
      <c r="E154" s="15">
        <v>2.2905092592592591E-2</v>
      </c>
      <c r="F154" s="15" t="s">
        <v>712</v>
      </c>
      <c r="G154" s="642" t="s">
        <v>2072</v>
      </c>
      <c r="H154" t="s">
        <v>1141</v>
      </c>
      <c r="I154" t="s">
        <v>1142</v>
      </c>
      <c r="J154">
        <v>9</v>
      </c>
      <c r="K154">
        <v>9</v>
      </c>
      <c r="L154" s="28">
        <f t="shared" si="3"/>
        <v>1</v>
      </c>
      <c r="M154" s="239">
        <v>0.33333333333333331</v>
      </c>
      <c r="N154" s="75" t="s">
        <v>615</v>
      </c>
    </row>
    <row r="155" spans="1:15">
      <c r="A155" t="s">
        <v>616</v>
      </c>
      <c r="B155" t="s">
        <v>419</v>
      </c>
      <c r="C155">
        <v>7</v>
      </c>
      <c r="D155" s="77">
        <v>43671</v>
      </c>
      <c r="E155" s="15">
        <v>2.4282407407407409E-2</v>
      </c>
      <c r="F155" s="15" t="s">
        <v>711</v>
      </c>
      <c r="G155" s="643" t="s">
        <v>2072</v>
      </c>
      <c r="H155" t="s">
        <v>1141</v>
      </c>
      <c r="I155" t="s">
        <v>1142</v>
      </c>
      <c r="J155">
        <v>6</v>
      </c>
      <c r="K155">
        <v>14</v>
      </c>
      <c r="L155" s="28">
        <f t="shared" si="3"/>
        <v>2.3333333333333335</v>
      </c>
      <c r="M155" s="239">
        <v>0.35714285714285715</v>
      </c>
      <c r="N155" s="75" t="s">
        <v>564</v>
      </c>
      <c r="O155" s="299" t="s">
        <v>1228</v>
      </c>
    </row>
    <row r="156" spans="1:15">
      <c r="A156" s="213" t="s">
        <v>2036</v>
      </c>
      <c r="B156" t="s">
        <v>419</v>
      </c>
      <c r="C156">
        <v>7</v>
      </c>
      <c r="D156" s="77">
        <v>43671</v>
      </c>
      <c r="E156" s="15">
        <v>2.4409722222222222E-2</v>
      </c>
      <c r="F156" s="15" t="s">
        <v>711</v>
      </c>
      <c r="G156" s="643" t="s">
        <v>2072</v>
      </c>
      <c r="H156" t="s">
        <v>1141</v>
      </c>
      <c r="I156" t="s">
        <v>1142</v>
      </c>
      <c r="J156">
        <v>9</v>
      </c>
      <c r="K156" s="213">
        <v>4</v>
      </c>
      <c r="L156" s="218">
        <f t="shared" si="3"/>
        <v>0.44444444444444442</v>
      </c>
      <c r="M156" s="239"/>
      <c r="N156" s="75"/>
      <c r="O156" s="299"/>
    </row>
    <row r="157" spans="1:15">
      <c r="A157" t="s">
        <v>617</v>
      </c>
      <c r="B157" t="s">
        <v>419</v>
      </c>
      <c r="C157">
        <v>7</v>
      </c>
      <c r="D157" s="77">
        <v>43671</v>
      </c>
      <c r="E157" s="15">
        <v>2.5335648148148149E-2</v>
      </c>
      <c r="F157" s="15" t="s">
        <v>709</v>
      </c>
      <c r="G157" s="643" t="s">
        <v>2072</v>
      </c>
      <c r="H157" t="s">
        <v>1141</v>
      </c>
      <c r="I157" t="s">
        <v>1142</v>
      </c>
      <c r="J157" s="225">
        <v>14</v>
      </c>
      <c r="K157" s="225">
        <v>2</v>
      </c>
      <c r="L157" s="469">
        <f t="shared" si="3"/>
        <v>0.14285714285714285</v>
      </c>
      <c r="M157" s="31">
        <v>0.5</v>
      </c>
      <c r="N157" s="75" t="s">
        <v>615</v>
      </c>
      <c r="O157" s="302" t="s">
        <v>1232</v>
      </c>
    </row>
    <row r="158" spans="1:15">
      <c r="A158" t="s">
        <v>618</v>
      </c>
      <c r="B158" t="s">
        <v>419</v>
      </c>
      <c r="C158">
        <v>7</v>
      </c>
      <c r="D158" s="77">
        <v>43671</v>
      </c>
      <c r="E158" s="15">
        <v>2.5578703703703704E-2</v>
      </c>
      <c r="F158" s="15" t="s">
        <v>709</v>
      </c>
      <c r="G158" s="644" t="s">
        <v>433</v>
      </c>
      <c r="H158" t="s">
        <v>1141</v>
      </c>
      <c r="I158" t="s">
        <v>1142</v>
      </c>
      <c r="J158">
        <v>7</v>
      </c>
      <c r="K158">
        <v>4</v>
      </c>
      <c r="L158" s="28">
        <f t="shared" si="3"/>
        <v>0.5714285714285714</v>
      </c>
      <c r="M158" s="239">
        <v>0.25</v>
      </c>
      <c r="N158" s="75" t="s">
        <v>615</v>
      </c>
      <c r="O158" s="302" t="s">
        <v>1232</v>
      </c>
    </row>
    <row r="159" spans="1:15" ht="17" thickBot="1">
      <c r="A159" s="165" t="s">
        <v>619</v>
      </c>
      <c r="B159" s="165" t="s">
        <v>419</v>
      </c>
      <c r="C159" s="165">
        <v>7</v>
      </c>
      <c r="D159" s="188">
        <v>43671</v>
      </c>
      <c r="E159" s="166">
        <v>2.5879629629629627E-2</v>
      </c>
      <c r="F159" s="166" t="s">
        <v>709</v>
      </c>
      <c r="G159" s="645" t="s">
        <v>493</v>
      </c>
      <c r="H159" s="165" t="s">
        <v>1141</v>
      </c>
      <c r="I159" s="165" t="s">
        <v>1142</v>
      </c>
      <c r="J159" s="165">
        <v>14</v>
      </c>
      <c r="K159" s="165">
        <v>10</v>
      </c>
      <c r="L159" s="130">
        <f t="shared" si="3"/>
        <v>0.7142857142857143</v>
      </c>
      <c r="M159" s="242">
        <v>0.1</v>
      </c>
      <c r="N159" s="172" t="s">
        <v>564</v>
      </c>
      <c r="O159" s="299" t="s">
        <v>1228</v>
      </c>
    </row>
    <row r="160" spans="1:15" ht="18" thickTop="1" thickBot="1">
      <c r="E160" s="15"/>
      <c r="F160" s="15"/>
      <c r="L160" s="130"/>
      <c r="M160" s="22"/>
    </row>
    <row r="161" spans="1:16" ht="18" thickTop="1" thickBot="1">
      <c r="A161" s="183" t="s">
        <v>871</v>
      </c>
      <c r="B161" s="185"/>
      <c r="C161" s="185"/>
      <c r="D161" s="185"/>
      <c r="E161" s="186"/>
      <c r="F161" s="186"/>
      <c r="G161" s="185"/>
      <c r="H161" s="185"/>
      <c r="I161" s="185"/>
      <c r="J161" s="185"/>
      <c r="K161" s="185"/>
      <c r="L161" s="470"/>
      <c r="M161" s="187"/>
      <c r="N161" s="185"/>
    </row>
    <row r="162" spans="1:16" ht="17" thickTop="1">
      <c r="A162" t="s">
        <v>635</v>
      </c>
      <c r="B162" t="s">
        <v>549</v>
      </c>
      <c r="C162">
        <v>1</v>
      </c>
      <c r="D162" s="19">
        <v>43672</v>
      </c>
      <c r="E162" s="15">
        <v>0.84869212962962959</v>
      </c>
      <c r="F162" s="15" t="s">
        <v>716</v>
      </c>
      <c r="G162" s="562" t="s">
        <v>433</v>
      </c>
      <c r="H162" t="s">
        <v>1143</v>
      </c>
      <c r="I162" t="s">
        <v>1145</v>
      </c>
      <c r="J162">
        <v>12</v>
      </c>
      <c r="K162">
        <v>7</v>
      </c>
      <c r="L162" s="28">
        <f>K162/J162</f>
        <v>0.58333333333333337</v>
      </c>
      <c r="M162" s="9">
        <v>1</v>
      </c>
      <c r="N162" s="75" t="s">
        <v>576</v>
      </c>
    </row>
    <row r="163" spans="1:16" ht="17" thickBot="1">
      <c r="A163" s="63" t="s">
        <v>636</v>
      </c>
      <c r="B163" s="63" t="s">
        <v>549</v>
      </c>
      <c r="C163" s="63">
        <v>1</v>
      </c>
      <c r="D163" s="151">
        <v>43672</v>
      </c>
      <c r="E163" s="64">
        <v>0.84886574074074073</v>
      </c>
      <c r="F163" s="15" t="s">
        <v>716</v>
      </c>
      <c r="G163" s="567" t="s">
        <v>433</v>
      </c>
      <c r="H163" s="63" t="s">
        <v>1144</v>
      </c>
      <c r="I163" s="63" t="s">
        <v>1146</v>
      </c>
      <c r="J163" s="63">
        <v>14</v>
      </c>
      <c r="K163" s="63">
        <v>9</v>
      </c>
      <c r="L163" s="207">
        <f t="shared" ref="L163:L227" si="4">K163/J163</f>
        <v>0.6428571428571429</v>
      </c>
      <c r="M163" s="153">
        <v>0.77777777777777779</v>
      </c>
      <c r="N163" s="154" t="s">
        <v>576</v>
      </c>
    </row>
    <row r="164" spans="1:16">
      <c r="A164" s="65" t="s">
        <v>637</v>
      </c>
      <c r="B164" s="65" t="s">
        <v>549</v>
      </c>
      <c r="C164" s="65">
        <v>2</v>
      </c>
      <c r="D164" s="66">
        <v>43672</v>
      </c>
      <c r="E164" s="67">
        <v>0.86878472222222225</v>
      </c>
      <c r="F164" s="174" t="s">
        <v>716</v>
      </c>
      <c r="G164" s="555" t="s">
        <v>476</v>
      </c>
      <c r="H164" s="5" t="s">
        <v>1151</v>
      </c>
      <c r="I164" s="5" t="s">
        <v>1150</v>
      </c>
      <c r="J164" s="65">
        <v>3</v>
      </c>
      <c r="K164" s="65">
        <v>4</v>
      </c>
      <c r="L164" s="28">
        <f t="shared" si="4"/>
        <v>1.3333333333333333</v>
      </c>
      <c r="M164" s="245">
        <v>0.5</v>
      </c>
      <c r="N164" s="65"/>
      <c r="P164" t="s">
        <v>1147</v>
      </c>
    </row>
    <row r="165" spans="1:16">
      <c r="A165" t="s">
        <v>638</v>
      </c>
      <c r="B165" t="s">
        <v>549</v>
      </c>
      <c r="C165">
        <v>2</v>
      </c>
      <c r="D165" s="19">
        <v>43672</v>
      </c>
      <c r="E165" s="15">
        <v>0.86883101851851852</v>
      </c>
      <c r="F165" s="15" t="s">
        <v>716</v>
      </c>
      <c r="G165" s="562" t="s">
        <v>476</v>
      </c>
      <c r="H165" t="s">
        <v>1151</v>
      </c>
      <c r="I165" t="s">
        <v>1150</v>
      </c>
      <c r="J165">
        <v>9</v>
      </c>
      <c r="K165">
        <v>27</v>
      </c>
      <c r="L165" s="28">
        <f t="shared" si="4"/>
        <v>3</v>
      </c>
      <c r="M165" s="239">
        <v>0.33333333333333331</v>
      </c>
      <c r="N165" s="75" t="s">
        <v>566</v>
      </c>
      <c r="O165" s="213" t="s">
        <v>1229</v>
      </c>
    </row>
    <row r="166" spans="1:16">
      <c r="A166" t="s">
        <v>639</v>
      </c>
      <c r="B166" t="s">
        <v>549</v>
      </c>
      <c r="C166">
        <v>2</v>
      </c>
      <c r="D166" s="19">
        <v>43672</v>
      </c>
      <c r="E166" s="15">
        <v>0.86895833333333339</v>
      </c>
      <c r="F166" s="15" t="s">
        <v>716</v>
      </c>
      <c r="G166" s="562" t="s">
        <v>476</v>
      </c>
      <c r="H166" t="s">
        <v>1152</v>
      </c>
      <c r="I166" t="s">
        <v>1153</v>
      </c>
      <c r="J166">
        <v>8</v>
      </c>
      <c r="K166">
        <v>20</v>
      </c>
      <c r="L166" s="28">
        <f t="shared" si="4"/>
        <v>2.5</v>
      </c>
      <c r="M166" s="239">
        <v>0.35</v>
      </c>
      <c r="N166" s="75" t="s">
        <v>566</v>
      </c>
      <c r="O166" s="213" t="s">
        <v>1229</v>
      </c>
    </row>
    <row r="167" spans="1:16">
      <c r="A167" t="s">
        <v>640</v>
      </c>
      <c r="B167" t="s">
        <v>549</v>
      </c>
      <c r="C167">
        <v>2</v>
      </c>
      <c r="D167" s="19">
        <v>43672</v>
      </c>
      <c r="E167" s="15">
        <v>0.869074074074074</v>
      </c>
      <c r="F167" s="15" t="s">
        <v>716</v>
      </c>
      <c r="G167" s="562" t="s">
        <v>476</v>
      </c>
      <c r="H167" t="s">
        <v>1152</v>
      </c>
      <c r="I167" t="s">
        <v>1153</v>
      </c>
      <c r="J167">
        <v>4</v>
      </c>
      <c r="K167">
        <v>3</v>
      </c>
      <c r="L167" s="28">
        <f t="shared" si="4"/>
        <v>0.75</v>
      </c>
      <c r="M167" s="9">
        <v>0.66666666666666663</v>
      </c>
      <c r="N167" s="75" t="s">
        <v>641</v>
      </c>
      <c r="O167" s="213" t="s">
        <v>1236</v>
      </c>
    </row>
    <row r="168" spans="1:16">
      <c r="A168" t="s">
        <v>642</v>
      </c>
      <c r="B168" t="s">
        <v>549</v>
      </c>
      <c r="C168">
        <v>2</v>
      </c>
      <c r="D168" s="19">
        <v>43672</v>
      </c>
      <c r="E168" s="15">
        <v>0.86913194444444442</v>
      </c>
      <c r="F168" s="15" t="s">
        <v>716</v>
      </c>
      <c r="G168" s="562" t="s">
        <v>447</v>
      </c>
      <c r="H168" t="s">
        <v>1152</v>
      </c>
      <c r="I168" t="s">
        <v>1153</v>
      </c>
      <c r="J168">
        <v>10</v>
      </c>
      <c r="K168">
        <v>32</v>
      </c>
      <c r="L168" s="28">
        <f t="shared" si="4"/>
        <v>3.2</v>
      </c>
      <c r="M168" s="239">
        <v>0.40625</v>
      </c>
      <c r="N168" s="75" t="s">
        <v>566</v>
      </c>
      <c r="O168" s="213" t="s">
        <v>1229</v>
      </c>
    </row>
    <row r="169" spans="1:16">
      <c r="A169" t="s">
        <v>643</v>
      </c>
      <c r="B169" t="s">
        <v>549</v>
      </c>
      <c r="C169">
        <v>2</v>
      </c>
      <c r="D169" s="19">
        <v>43672</v>
      </c>
      <c r="E169" s="15">
        <v>0.8693171296296297</v>
      </c>
      <c r="F169" s="15" t="s">
        <v>716</v>
      </c>
      <c r="G169" s="33" t="s">
        <v>476</v>
      </c>
      <c r="H169" t="s">
        <v>1152</v>
      </c>
      <c r="I169" t="s">
        <v>1153</v>
      </c>
      <c r="J169">
        <v>14</v>
      </c>
      <c r="K169">
        <v>40</v>
      </c>
      <c r="L169" s="28">
        <f t="shared" si="4"/>
        <v>2.8571428571428572</v>
      </c>
      <c r="M169" s="239">
        <v>0.125</v>
      </c>
    </row>
    <row r="170" spans="1:16">
      <c r="A170" t="s">
        <v>644</v>
      </c>
      <c r="B170" t="s">
        <v>549</v>
      </c>
      <c r="C170">
        <v>2</v>
      </c>
      <c r="D170" s="19">
        <v>43672</v>
      </c>
      <c r="E170" s="15">
        <v>0.86950231481481488</v>
      </c>
      <c r="F170" s="15" t="s">
        <v>716</v>
      </c>
      <c r="G170" s="33" t="s">
        <v>447</v>
      </c>
      <c r="H170" t="s">
        <v>1152</v>
      </c>
      <c r="I170" t="s">
        <v>1153</v>
      </c>
      <c r="J170">
        <v>13</v>
      </c>
      <c r="K170">
        <v>42</v>
      </c>
      <c r="L170" s="28">
        <f t="shared" si="4"/>
        <v>3.2307692307692308</v>
      </c>
      <c r="M170" s="239">
        <v>0.35714285714285715</v>
      </c>
    </row>
    <row r="171" spans="1:16">
      <c r="A171" t="s">
        <v>645</v>
      </c>
      <c r="B171" t="s">
        <v>549</v>
      </c>
      <c r="C171">
        <v>2</v>
      </c>
      <c r="D171" s="19">
        <v>43672</v>
      </c>
      <c r="E171" s="15">
        <v>0.86966435185185187</v>
      </c>
      <c r="F171" s="15" t="s">
        <v>716</v>
      </c>
      <c r="G171" s="33" t="s">
        <v>447</v>
      </c>
      <c r="H171" t="s">
        <v>1152</v>
      </c>
      <c r="I171" t="s">
        <v>1153</v>
      </c>
      <c r="J171">
        <v>14</v>
      </c>
      <c r="K171">
        <v>47</v>
      </c>
      <c r="L171" s="28">
        <f t="shared" si="4"/>
        <v>3.3571428571428572</v>
      </c>
      <c r="M171" s="239">
        <v>0.31914893617021278</v>
      </c>
    </row>
    <row r="172" spans="1:16">
      <c r="A172" t="s">
        <v>646</v>
      </c>
      <c r="B172" t="s">
        <v>549</v>
      </c>
      <c r="C172">
        <v>2</v>
      </c>
      <c r="D172" s="19">
        <v>43672</v>
      </c>
      <c r="E172" s="15">
        <v>0.86984953703703705</v>
      </c>
      <c r="F172" s="15" t="s">
        <v>716</v>
      </c>
      <c r="G172" s="562" t="s">
        <v>476</v>
      </c>
      <c r="H172" t="s">
        <v>1152</v>
      </c>
      <c r="I172" t="s">
        <v>1153</v>
      </c>
      <c r="J172">
        <v>14</v>
      </c>
      <c r="K172">
        <v>72</v>
      </c>
      <c r="L172" s="28">
        <f t="shared" si="4"/>
        <v>5.1428571428571432</v>
      </c>
      <c r="M172" s="239">
        <v>0.25</v>
      </c>
    </row>
    <row r="173" spans="1:16">
      <c r="A173" t="s">
        <v>647</v>
      </c>
      <c r="B173" t="s">
        <v>549</v>
      </c>
      <c r="C173">
        <v>2</v>
      </c>
      <c r="D173" s="19">
        <v>43672</v>
      </c>
      <c r="E173" s="15">
        <v>0.87003472222222233</v>
      </c>
      <c r="F173" s="15" t="s">
        <v>716</v>
      </c>
      <c r="G173" s="33" t="s">
        <v>447</v>
      </c>
      <c r="H173" t="s">
        <v>1152</v>
      </c>
      <c r="I173" t="s">
        <v>1153</v>
      </c>
      <c r="J173">
        <v>14</v>
      </c>
      <c r="K173">
        <v>64</v>
      </c>
      <c r="L173" s="28">
        <f t="shared" si="4"/>
        <v>4.5714285714285712</v>
      </c>
      <c r="M173" s="239">
        <v>0.25</v>
      </c>
    </row>
    <row r="174" spans="1:16">
      <c r="A174" t="s">
        <v>648</v>
      </c>
      <c r="B174" t="s">
        <v>549</v>
      </c>
      <c r="C174">
        <v>2</v>
      </c>
      <c r="D174" s="19">
        <v>43672</v>
      </c>
      <c r="E174" s="15">
        <v>2.8702199074074075</v>
      </c>
      <c r="F174" s="15" t="s">
        <v>716</v>
      </c>
      <c r="G174" s="562" t="s">
        <v>476</v>
      </c>
      <c r="H174" t="s">
        <v>1152</v>
      </c>
      <c r="I174" t="s">
        <v>1153</v>
      </c>
      <c r="J174">
        <v>8</v>
      </c>
      <c r="K174">
        <v>26</v>
      </c>
      <c r="L174" s="28">
        <f t="shared" si="4"/>
        <v>3.25</v>
      </c>
      <c r="M174" s="239">
        <v>0.30769230769230771</v>
      </c>
      <c r="N174" s="122" t="s">
        <v>641</v>
      </c>
      <c r="O174" s="213" t="s">
        <v>1236</v>
      </c>
    </row>
    <row r="175" spans="1:16">
      <c r="A175" t="s">
        <v>651</v>
      </c>
      <c r="B175" t="s">
        <v>549</v>
      </c>
      <c r="C175">
        <v>2</v>
      </c>
      <c r="D175" s="19">
        <v>43672</v>
      </c>
      <c r="E175" s="15">
        <v>0.87034722222222216</v>
      </c>
      <c r="F175" s="15" t="s">
        <v>716</v>
      </c>
      <c r="G175" s="33" t="s">
        <v>447</v>
      </c>
      <c r="H175" t="s">
        <v>1152</v>
      </c>
      <c r="I175" t="s">
        <v>1153</v>
      </c>
      <c r="J175">
        <v>3</v>
      </c>
      <c r="K175">
        <v>2</v>
      </c>
      <c r="L175" s="28">
        <f t="shared" si="4"/>
        <v>0.66666666666666663</v>
      </c>
      <c r="M175" s="31">
        <v>0.5</v>
      </c>
    </row>
    <row r="176" spans="1:16">
      <c r="A176" t="s">
        <v>652</v>
      </c>
      <c r="B176" t="s">
        <v>549</v>
      </c>
      <c r="C176">
        <v>2</v>
      </c>
      <c r="D176" s="19">
        <v>43672</v>
      </c>
      <c r="E176" s="15">
        <v>0.87042824074074077</v>
      </c>
      <c r="F176" s="15" t="s">
        <v>716</v>
      </c>
      <c r="G176" s="275" t="s">
        <v>433</v>
      </c>
      <c r="H176" t="s">
        <v>1152</v>
      </c>
      <c r="I176" t="s">
        <v>1153</v>
      </c>
      <c r="J176" s="213">
        <v>6</v>
      </c>
      <c r="K176" s="213">
        <v>3</v>
      </c>
      <c r="L176" s="218">
        <f t="shared" si="4"/>
        <v>0.5</v>
      </c>
      <c r="M176" s="239">
        <v>0.33333333333333331</v>
      </c>
      <c r="N176" s="122" t="s">
        <v>641</v>
      </c>
      <c r="O176" s="213" t="s">
        <v>1236</v>
      </c>
    </row>
    <row r="177" spans="1:15">
      <c r="A177" t="s">
        <v>653</v>
      </c>
      <c r="B177" t="s">
        <v>549</v>
      </c>
      <c r="C177">
        <v>2</v>
      </c>
      <c r="D177" s="19">
        <v>43672</v>
      </c>
      <c r="E177" s="15">
        <v>0.87055555555555564</v>
      </c>
      <c r="F177" s="15" t="s">
        <v>716</v>
      </c>
      <c r="G177" s="562" t="s">
        <v>476</v>
      </c>
      <c r="H177" t="s">
        <v>1152</v>
      </c>
      <c r="I177" t="s">
        <v>1153</v>
      </c>
      <c r="J177">
        <v>13</v>
      </c>
      <c r="K177">
        <v>28</v>
      </c>
      <c r="L177" s="28">
        <f t="shared" si="4"/>
        <v>2.1538461538461537</v>
      </c>
      <c r="M177" s="31">
        <v>0.5</v>
      </c>
      <c r="N177" s="75" t="s">
        <v>566</v>
      </c>
      <c r="O177" s="213" t="s">
        <v>1229</v>
      </c>
    </row>
    <row r="178" spans="1:15">
      <c r="A178" t="s">
        <v>654</v>
      </c>
      <c r="B178" t="s">
        <v>549</v>
      </c>
      <c r="C178">
        <v>2</v>
      </c>
      <c r="D178" s="19">
        <v>43672</v>
      </c>
      <c r="E178" s="15">
        <v>0.87071759259259263</v>
      </c>
      <c r="F178" s="15" t="s">
        <v>716</v>
      </c>
      <c r="G178" s="562" t="s">
        <v>476</v>
      </c>
      <c r="H178" t="s">
        <v>1152</v>
      </c>
      <c r="I178" t="s">
        <v>1153</v>
      </c>
      <c r="J178">
        <v>5</v>
      </c>
      <c r="K178">
        <v>3</v>
      </c>
      <c r="L178" s="28">
        <f t="shared" si="4"/>
        <v>0.6</v>
      </c>
      <c r="M178" s="239">
        <v>0.33333333333333331</v>
      </c>
      <c r="N178" s="75" t="s">
        <v>566</v>
      </c>
      <c r="O178" s="213" t="s">
        <v>1229</v>
      </c>
    </row>
    <row r="179" spans="1:15">
      <c r="A179" t="s">
        <v>655</v>
      </c>
      <c r="B179" t="s">
        <v>549</v>
      </c>
      <c r="C179">
        <v>2</v>
      </c>
      <c r="D179" s="19">
        <v>43672</v>
      </c>
      <c r="E179" s="15">
        <v>0.87126157407407412</v>
      </c>
      <c r="F179" s="15" t="s">
        <v>716</v>
      </c>
      <c r="G179" s="562" t="s">
        <v>476</v>
      </c>
      <c r="H179" t="s">
        <v>1152</v>
      </c>
      <c r="I179" t="s">
        <v>1153</v>
      </c>
      <c r="J179" s="213">
        <v>4</v>
      </c>
      <c r="K179" s="213">
        <v>2</v>
      </c>
      <c r="L179" s="218">
        <f t="shared" si="4"/>
        <v>0.5</v>
      </c>
      <c r="M179" s="31">
        <v>0.5</v>
      </c>
      <c r="N179" s="122" t="s">
        <v>641</v>
      </c>
      <c r="O179" s="213" t="s">
        <v>1236</v>
      </c>
    </row>
    <row r="180" spans="1:15">
      <c r="A180" t="s">
        <v>656</v>
      </c>
      <c r="B180" t="s">
        <v>549</v>
      </c>
      <c r="C180">
        <v>2</v>
      </c>
      <c r="D180" s="19">
        <v>43672</v>
      </c>
      <c r="E180" s="15">
        <v>0.87136574074074069</v>
      </c>
      <c r="F180" s="15" t="s">
        <v>716</v>
      </c>
      <c r="G180" s="275" t="s">
        <v>433</v>
      </c>
      <c r="H180" t="s">
        <v>1152</v>
      </c>
      <c r="I180" t="s">
        <v>1153</v>
      </c>
      <c r="J180">
        <v>8</v>
      </c>
      <c r="K180" s="123">
        <v>13</v>
      </c>
      <c r="L180" s="28">
        <f t="shared" si="4"/>
        <v>1.625</v>
      </c>
      <c r="M180" s="239">
        <v>0.23076923076923078</v>
      </c>
      <c r="N180" s="75" t="s">
        <v>566</v>
      </c>
      <c r="O180" s="213" t="s">
        <v>1229</v>
      </c>
    </row>
    <row r="181" spans="1:15">
      <c r="A181" t="s">
        <v>657</v>
      </c>
      <c r="B181" t="s">
        <v>549</v>
      </c>
      <c r="C181">
        <v>2</v>
      </c>
      <c r="D181" s="19">
        <v>43672</v>
      </c>
      <c r="E181" s="15">
        <v>0.87268518518518512</v>
      </c>
      <c r="F181" s="15" t="s">
        <v>713</v>
      </c>
      <c r="G181" s="33" t="s">
        <v>447</v>
      </c>
      <c r="H181" t="s">
        <v>1152</v>
      </c>
      <c r="I181" t="s">
        <v>1153</v>
      </c>
      <c r="J181">
        <v>14</v>
      </c>
      <c r="K181">
        <v>48</v>
      </c>
      <c r="L181" s="28">
        <f t="shared" si="4"/>
        <v>3.4285714285714284</v>
      </c>
      <c r="M181" s="239">
        <v>0.39583333333333331</v>
      </c>
    </row>
    <row r="182" spans="1:15">
      <c r="A182" t="s">
        <v>658</v>
      </c>
      <c r="B182" t="s">
        <v>549</v>
      </c>
      <c r="C182">
        <v>2</v>
      </c>
      <c r="D182" s="19">
        <v>43672</v>
      </c>
      <c r="E182" s="15">
        <v>0.87378472222222225</v>
      </c>
      <c r="F182" s="15" t="s">
        <v>713</v>
      </c>
      <c r="G182" s="562" t="s">
        <v>447</v>
      </c>
      <c r="H182" t="s">
        <v>1152</v>
      </c>
      <c r="I182" t="s">
        <v>1153</v>
      </c>
      <c r="J182">
        <v>8</v>
      </c>
      <c r="K182">
        <v>19</v>
      </c>
      <c r="L182" s="28">
        <f t="shared" si="4"/>
        <v>2.375</v>
      </c>
      <c r="M182" s="9">
        <v>0.57894736842105265</v>
      </c>
      <c r="N182" s="75" t="s">
        <v>566</v>
      </c>
      <c r="O182" s="213" t="s">
        <v>1229</v>
      </c>
    </row>
    <row r="183" spans="1:15">
      <c r="A183" t="s">
        <v>659</v>
      </c>
      <c r="B183" t="s">
        <v>549</v>
      </c>
      <c r="C183">
        <v>2</v>
      </c>
      <c r="D183" s="19">
        <v>43672</v>
      </c>
      <c r="E183" s="15">
        <v>0.87408564814814815</v>
      </c>
      <c r="F183" s="15" t="s">
        <v>713</v>
      </c>
      <c r="G183" s="33" t="s">
        <v>476</v>
      </c>
      <c r="H183" t="s">
        <v>1152</v>
      </c>
      <c r="I183" t="s">
        <v>1153</v>
      </c>
      <c r="J183">
        <v>13</v>
      </c>
      <c r="K183">
        <v>39</v>
      </c>
      <c r="L183" s="28">
        <f t="shared" si="4"/>
        <v>3</v>
      </c>
      <c r="M183" s="9">
        <v>0.66666666666666663</v>
      </c>
    </row>
    <row r="184" spans="1:15">
      <c r="A184" t="s">
        <v>660</v>
      </c>
      <c r="B184" t="s">
        <v>549</v>
      </c>
      <c r="C184">
        <v>2</v>
      </c>
      <c r="D184" s="19">
        <v>43672</v>
      </c>
      <c r="E184" s="15">
        <v>0.88019675925925922</v>
      </c>
      <c r="F184" s="15" t="s">
        <v>714</v>
      </c>
      <c r="G184" s="33" t="s">
        <v>447</v>
      </c>
      <c r="H184" t="s">
        <v>1154</v>
      </c>
      <c r="I184" t="s">
        <v>1155</v>
      </c>
      <c r="J184">
        <v>7</v>
      </c>
      <c r="K184">
        <v>5</v>
      </c>
      <c r="L184" s="28">
        <f t="shared" si="4"/>
        <v>0.7142857142857143</v>
      </c>
      <c r="M184" s="239">
        <v>0.2</v>
      </c>
    </row>
    <row r="185" spans="1:15">
      <c r="A185" t="s">
        <v>661</v>
      </c>
      <c r="B185" t="s">
        <v>549</v>
      </c>
      <c r="C185">
        <v>2</v>
      </c>
      <c r="D185" s="19">
        <v>43672</v>
      </c>
      <c r="E185" s="15">
        <v>0.88256944444444452</v>
      </c>
      <c r="F185" s="15" t="s">
        <v>714</v>
      </c>
      <c r="G185" s="33" t="s">
        <v>476</v>
      </c>
      <c r="H185" t="s">
        <v>1154</v>
      </c>
      <c r="I185" t="s">
        <v>1155</v>
      </c>
      <c r="J185">
        <v>4</v>
      </c>
      <c r="K185">
        <v>4</v>
      </c>
      <c r="L185" s="28">
        <f t="shared" si="4"/>
        <v>1</v>
      </c>
      <c r="M185" s="31">
        <v>0.5</v>
      </c>
    </row>
    <row r="186" spans="1:15">
      <c r="A186" t="s">
        <v>662</v>
      </c>
      <c r="B186" t="s">
        <v>549</v>
      </c>
      <c r="C186">
        <v>2</v>
      </c>
      <c r="D186" s="19">
        <v>43672</v>
      </c>
      <c r="E186" s="15">
        <v>0.88262731481481482</v>
      </c>
      <c r="F186" s="15" t="s">
        <v>714</v>
      </c>
      <c r="G186" s="33" t="s">
        <v>476</v>
      </c>
      <c r="H186" t="s">
        <v>1154</v>
      </c>
      <c r="I186" t="s">
        <v>1155</v>
      </c>
      <c r="J186">
        <v>10</v>
      </c>
      <c r="K186">
        <v>10</v>
      </c>
      <c r="L186" s="28">
        <f t="shared" si="4"/>
        <v>1</v>
      </c>
      <c r="M186" s="239">
        <v>0.1</v>
      </c>
    </row>
    <row r="187" spans="1:15" ht="17" thickBot="1">
      <c r="A187" s="63" t="s">
        <v>663</v>
      </c>
      <c r="B187" s="63" t="s">
        <v>549</v>
      </c>
      <c r="C187" s="63">
        <v>2</v>
      </c>
      <c r="D187" s="151">
        <v>43672</v>
      </c>
      <c r="E187" s="64">
        <v>0.88276620370370373</v>
      </c>
      <c r="F187" s="15" t="s">
        <v>714</v>
      </c>
      <c r="G187" s="567" t="s">
        <v>447</v>
      </c>
      <c r="H187" s="34" t="s">
        <v>1154</v>
      </c>
      <c r="I187" s="34" t="s">
        <v>1155</v>
      </c>
      <c r="J187" s="63">
        <v>8</v>
      </c>
      <c r="K187" s="63">
        <v>23</v>
      </c>
      <c r="L187" s="207">
        <f t="shared" si="4"/>
        <v>2.875</v>
      </c>
      <c r="M187" s="153">
        <v>0.91304347826086951</v>
      </c>
      <c r="N187" s="155" t="s">
        <v>566</v>
      </c>
      <c r="O187" s="213" t="s">
        <v>1229</v>
      </c>
    </row>
    <row r="188" spans="1:15">
      <c r="A188" t="s">
        <v>664</v>
      </c>
      <c r="B188" t="s">
        <v>549</v>
      </c>
      <c r="C188">
        <v>6</v>
      </c>
      <c r="D188" s="19">
        <v>43672</v>
      </c>
      <c r="E188" s="15">
        <v>0.89217592592592598</v>
      </c>
      <c r="F188" s="174" t="s">
        <v>709</v>
      </c>
      <c r="G188" s="33" t="s">
        <v>447</v>
      </c>
      <c r="H188" s="124" t="s">
        <v>1156</v>
      </c>
      <c r="I188" s="124" t="s">
        <v>1157</v>
      </c>
      <c r="J188">
        <v>14</v>
      </c>
      <c r="K188">
        <v>46</v>
      </c>
      <c r="L188" s="28">
        <f t="shared" si="4"/>
        <v>3.2857142857142856</v>
      </c>
      <c r="M188" s="239">
        <v>0.15217391304347827</v>
      </c>
    </row>
    <row r="189" spans="1:15">
      <c r="A189" t="s">
        <v>665</v>
      </c>
      <c r="B189" t="s">
        <v>549</v>
      </c>
      <c r="C189">
        <v>6</v>
      </c>
      <c r="D189" s="19">
        <v>43672</v>
      </c>
      <c r="E189" s="15">
        <v>0.89237268518518509</v>
      </c>
      <c r="F189" s="15" t="s">
        <v>709</v>
      </c>
      <c r="G189" s="275" t="s">
        <v>433</v>
      </c>
      <c r="H189" t="s">
        <v>1156</v>
      </c>
      <c r="I189" t="s">
        <v>1157</v>
      </c>
      <c r="J189">
        <v>6</v>
      </c>
      <c r="K189">
        <v>9</v>
      </c>
      <c r="L189" s="28">
        <f t="shared" si="4"/>
        <v>1.5</v>
      </c>
      <c r="M189" s="239">
        <v>0.33333333333333331</v>
      </c>
      <c r="N189" s="75" t="s">
        <v>566</v>
      </c>
      <c r="O189" s="213" t="s">
        <v>1229</v>
      </c>
    </row>
    <row r="190" spans="1:15">
      <c r="A190" t="s">
        <v>666</v>
      </c>
      <c r="B190" t="s">
        <v>549</v>
      </c>
      <c r="C190">
        <v>6</v>
      </c>
      <c r="D190" s="19">
        <v>43672</v>
      </c>
      <c r="E190" s="15">
        <v>0.8924537037037038</v>
      </c>
      <c r="F190" s="15" t="s">
        <v>709</v>
      </c>
      <c r="G190" s="33" t="s">
        <v>447</v>
      </c>
      <c r="H190" t="s">
        <v>1156</v>
      </c>
      <c r="I190" t="s">
        <v>1157</v>
      </c>
      <c r="J190">
        <v>3</v>
      </c>
      <c r="K190">
        <v>3</v>
      </c>
      <c r="L190" s="28">
        <f t="shared" si="4"/>
        <v>1</v>
      </c>
      <c r="M190" s="239">
        <v>0.33333333333333331</v>
      </c>
    </row>
    <row r="191" spans="1:15">
      <c r="A191" t="s">
        <v>667</v>
      </c>
      <c r="B191" t="s">
        <v>549</v>
      </c>
      <c r="C191">
        <v>6</v>
      </c>
      <c r="D191" s="19">
        <v>43672</v>
      </c>
      <c r="E191" s="15">
        <v>0.89237268518518509</v>
      </c>
      <c r="F191" s="15" t="s">
        <v>709</v>
      </c>
      <c r="G191" s="275" t="s">
        <v>433</v>
      </c>
      <c r="H191" t="s">
        <v>1156</v>
      </c>
      <c r="I191" t="s">
        <v>1157</v>
      </c>
      <c r="J191">
        <v>12</v>
      </c>
      <c r="K191">
        <v>5</v>
      </c>
      <c r="L191" s="28">
        <f t="shared" si="4"/>
        <v>0.41666666666666669</v>
      </c>
      <c r="M191" s="239">
        <v>0.4</v>
      </c>
      <c r="N191" s="122" t="s">
        <v>641</v>
      </c>
      <c r="O191" s="213" t="s">
        <v>1236</v>
      </c>
    </row>
    <row r="192" spans="1:15">
      <c r="A192" t="s">
        <v>668</v>
      </c>
      <c r="B192" t="s">
        <v>549</v>
      </c>
      <c r="C192">
        <v>6</v>
      </c>
      <c r="D192" s="19">
        <v>43672</v>
      </c>
      <c r="E192" s="15">
        <v>0.89383101851851843</v>
      </c>
      <c r="F192" s="15" t="s">
        <v>709</v>
      </c>
      <c r="G192" s="562" t="s">
        <v>447</v>
      </c>
      <c r="H192" t="s">
        <v>1156</v>
      </c>
      <c r="I192" t="s">
        <v>1157</v>
      </c>
      <c r="J192">
        <v>11</v>
      </c>
      <c r="K192">
        <v>25</v>
      </c>
      <c r="L192" s="28">
        <f t="shared" si="4"/>
        <v>2.2727272727272729</v>
      </c>
      <c r="M192" s="239">
        <v>0.4</v>
      </c>
      <c r="N192" s="75" t="s">
        <v>557</v>
      </c>
      <c r="O192" s="213" t="s">
        <v>1237</v>
      </c>
    </row>
    <row r="193" spans="1:15">
      <c r="A193" t="s">
        <v>669</v>
      </c>
      <c r="B193" t="s">
        <v>549</v>
      </c>
      <c r="C193">
        <v>6</v>
      </c>
      <c r="D193" s="19">
        <v>43672</v>
      </c>
      <c r="E193" s="15">
        <v>0.89413194444444455</v>
      </c>
      <c r="F193" s="15" t="s">
        <v>709</v>
      </c>
      <c r="G193" s="562" t="s">
        <v>447</v>
      </c>
      <c r="H193" t="s">
        <v>1156</v>
      </c>
      <c r="I193" t="s">
        <v>1157</v>
      </c>
      <c r="J193">
        <v>5</v>
      </c>
      <c r="K193">
        <v>8</v>
      </c>
      <c r="L193" s="28">
        <f t="shared" si="4"/>
        <v>1.6</v>
      </c>
      <c r="M193" s="239">
        <v>0.125</v>
      </c>
      <c r="N193" s="75" t="s">
        <v>566</v>
      </c>
      <c r="O193" s="213" t="s">
        <v>1229</v>
      </c>
    </row>
    <row r="194" spans="1:15">
      <c r="A194" t="s">
        <v>670</v>
      </c>
      <c r="B194" t="s">
        <v>549</v>
      </c>
      <c r="C194">
        <v>6</v>
      </c>
      <c r="D194" s="19">
        <v>43672</v>
      </c>
      <c r="E194" s="15">
        <v>0.89420138888888889</v>
      </c>
      <c r="F194" s="15" t="s">
        <v>709</v>
      </c>
      <c r="G194" s="562" t="s">
        <v>447</v>
      </c>
      <c r="H194" t="s">
        <v>1156</v>
      </c>
      <c r="I194" t="s">
        <v>1157</v>
      </c>
      <c r="J194">
        <v>4</v>
      </c>
      <c r="K194">
        <v>16</v>
      </c>
      <c r="L194" s="28">
        <f t="shared" si="4"/>
        <v>4</v>
      </c>
      <c r="M194" s="9">
        <v>0.5625</v>
      </c>
      <c r="N194" s="75" t="s">
        <v>557</v>
      </c>
      <c r="O194" s="213" t="s">
        <v>1237</v>
      </c>
    </row>
    <row r="195" spans="1:15">
      <c r="A195" t="s">
        <v>671</v>
      </c>
      <c r="B195" t="s">
        <v>549</v>
      </c>
      <c r="C195">
        <v>6</v>
      </c>
      <c r="D195" s="19">
        <v>43672</v>
      </c>
      <c r="E195" s="15">
        <v>0.89468749999999997</v>
      </c>
      <c r="F195" s="15" t="s">
        <v>710</v>
      </c>
      <c r="G195" s="275" t="s">
        <v>433</v>
      </c>
      <c r="H195" t="s">
        <v>1156</v>
      </c>
      <c r="I195" t="s">
        <v>1157</v>
      </c>
      <c r="J195">
        <v>4</v>
      </c>
      <c r="K195">
        <v>4</v>
      </c>
      <c r="L195" s="28">
        <f t="shared" si="4"/>
        <v>1</v>
      </c>
      <c r="M195" s="9">
        <v>1</v>
      </c>
      <c r="N195" s="75" t="s">
        <v>566</v>
      </c>
      <c r="O195" s="213" t="s">
        <v>1229</v>
      </c>
    </row>
    <row r="196" spans="1:15">
      <c r="A196" t="s">
        <v>672</v>
      </c>
      <c r="B196" t="s">
        <v>549</v>
      </c>
      <c r="C196">
        <v>6</v>
      </c>
      <c r="D196" s="19">
        <v>43672</v>
      </c>
      <c r="E196" s="15">
        <v>0.89517361111111116</v>
      </c>
      <c r="F196" s="15" t="s">
        <v>710</v>
      </c>
      <c r="G196" s="33" t="s">
        <v>447</v>
      </c>
      <c r="H196" t="s">
        <v>1156</v>
      </c>
      <c r="I196" t="s">
        <v>1157</v>
      </c>
      <c r="J196">
        <v>11</v>
      </c>
      <c r="K196">
        <v>40</v>
      </c>
      <c r="L196" s="28">
        <f t="shared" si="4"/>
        <v>3.6363636363636362</v>
      </c>
      <c r="M196" s="239">
        <v>0.2</v>
      </c>
    </row>
    <row r="197" spans="1:15">
      <c r="A197" t="s">
        <v>673</v>
      </c>
      <c r="B197" t="s">
        <v>549</v>
      </c>
      <c r="C197">
        <v>6</v>
      </c>
      <c r="D197" s="19">
        <v>43672</v>
      </c>
      <c r="E197" s="15">
        <v>0.89674768518518511</v>
      </c>
      <c r="F197" s="15" t="s">
        <v>710</v>
      </c>
      <c r="G197" s="562" t="s">
        <v>1988</v>
      </c>
      <c r="H197" t="s">
        <v>1156</v>
      </c>
      <c r="I197" t="s">
        <v>1157</v>
      </c>
      <c r="J197">
        <v>5</v>
      </c>
      <c r="K197">
        <v>7</v>
      </c>
      <c r="L197" s="28">
        <f t="shared" si="4"/>
        <v>1.4</v>
      </c>
      <c r="M197" s="9">
        <v>0.7142857142857143</v>
      </c>
      <c r="N197" s="75" t="s">
        <v>576</v>
      </c>
    </row>
    <row r="198" spans="1:15">
      <c r="A198" t="s">
        <v>674</v>
      </c>
      <c r="B198" t="s">
        <v>549</v>
      </c>
      <c r="C198">
        <v>6</v>
      </c>
      <c r="D198" s="19">
        <v>43672</v>
      </c>
      <c r="E198" s="15">
        <v>0.89706018518518515</v>
      </c>
      <c r="F198" s="15" t="s">
        <v>710</v>
      </c>
      <c r="G198" s="33" t="s">
        <v>447</v>
      </c>
      <c r="H198" t="s">
        <v>1156</v>
      </c>
      <c r="I198" t="s">
        <v>1157</v>
      </c>
      <c r="J198">
        <v>6</v>
      </c>
      <c r="K198">
        <v>11</v>
      </c>
      <c r="L198" s="28">
        <f t="shared" si="4"/>
        <v>1.8333333333333333</v>
      </c>
      <c r="M198" s="239">
        <v>0.27272727272727271</v>
      </c>
    </row>
    <row r="199" spans="1:15">
      <c r="A199" t="s">
        <v>675</v>
      </c>
      <c r="B199" t="s">
        <v>549</v>
      </c>
      <c r="C199">
        <v>6</v>
      </c>
      <c r="D199" s="19">
        <v>43672</v>
      </c>
      <c r="E199" s="15">
        <v>0.89714120370370365</v>
      </c>
      <c r="F199" s="15" t="s">
        <v>710</v>
      </c>
      <c r="G199" s="562" t="s">
        <v>447</v>
      </c>
      <c r="H199" t="s">
        <v>1156</v>
      </c>
      <c r="I199" t="s">
        <v>1157</v>
      </c>
      <c r="J199">
        <v>5</v>
      </c>
      <c r="K199">
        <v>9</v>
      </c>
      <c r="L199" s="28">
        <f t="shared" si="4"/>
        <v>1.8</v>
      </c>
      <c r="M199" s="239">
        <v>0.33333333333333331</v>
      </c>
      <c r="N199" s="75" t="s">
        <v>566</v>
      </c>
      <c r="O199" s="213" t="s">
        <v>1229</v>
      </c>
    </row>
    <row r="200" spans="1:15">
      <c r="A200" t="s">
        <v>676</v>
      </c>
      <c r="B200" t="s">
        <v>549</v>
      </c>
      <c r="C200">
        <v>6</v>
      </c>
      <c r="D200" s="19">
        <v>43672</v>
      </c>
      <c r="E200" s="15">
        <v>0.89725694444444448</v>
      </c>
      <c r="F200" s="15" t="s">
        <v>710</v>
      </c>
      <c r="G200" s="33" t="s">
        <v>447</v>
      </c>
      <c r="H200" t="s">
        <v>1156</v>
      </c>
      <c r="I200" t="s">
        <v>1157</v>
      </c>
      <c r="J200">
        <v>5</v>
      </c>
      <c r="K200">
        <v>11</v>
      </c>
      <c r="L200" s="28">
        <f t="shared" si="4"/>
        <v>2.2000000000000002</v>
      </c>
      <c r="M200" s="239">
        <v>0.36363636363636365</v>
      </c>
    </row>
    <row r="201" spans="1:15">
      <c r="A201" t="s">
        <v>677</v>
      </c>
      <c r="B201" t="s">
        <v>549</v>
      </c>
      <c r="C201">
        <v>6</v>
      </c>
      <c r="D201" s="19">
        <v>43672</v>
      </c>
      <c r="E201" s="15">
        <v>0.89769675925925929</v>
      </c>
      <c r="F201" s="15" t="s">
        <v>710</v>
      </c>
      <c r="G201" s="33" t="s">
        <v>447</v>
      </c>
      <c r="H201" t="s">
        <v>1156</v>
      </c>
      <c r="I201" t="s">
        <v>1157</v>
      </c>
      <c r="J201" s="213">
        <v>8</v>
      </c>
      <c r="K201" s="213">
        <v>4</v>
      </c>
      <c r="L201" s="218">
        <f t="shared" si="4"/>
        <v>0.5</v>
      </c>
      <c r="M201" s="239">
        <v>0.25</v>
      </c>
    </row>
    <row r="202" spans="1:15">
      <c r="A202" t="s">
        <v>678</v>
      </c>
      <c r="B202" t="s">
        <v>549</v>
      </c>
      <c r="C202">
        <v>6</v>
      </c>
      <c r="D202" s="19">
        <v>43672</v>
      </c>
      <c r="E202" s="15">
        <v>0.89921296296296294</v>
      </c>
      <c r="F202" s="15" t="s">
        <v>712</v>
      </c>
      <c r="G202" s="562" t="s">
        <v>447</v>
      </c>
      <c r="H202" t="s">
        <v>1156</v>
      </c>
      <c r="I202" t="s">
        <v>1157</v>
      </c>
      <c r="J202">
        <v>7</v>
      </c>
      <c r="K202">
        <v>13</v>
      </c>
      <c r="L202" s="28">
        <f t="shared" si="4"/>
        <v>1.8571428571428572</v>
      </c>
      <c r="M202" s="31">
        <v>0.46153846153846156</v>
      </c>
      <c r="N202" s="75" t="s">
        <v>566</v>
      </c>
      <c r="O202" s="213" t="s">
        <v>1229</v>
      </c>
    </row>
    <row r="203" spans="1:15">
      <c r="A203" t="s">
        <v>679</v>
      </c>
      <c r="B203" t="s">
        <v>549</v>
      </c>
      <c r="C203">
        <v>6</v>
      </c>
      <c r="D203" s="19">
        <v>43672</v>
      </c>
      <c r="E203" s="15">
        <v>0.89934027777777781</v>
      </c>
      <c r="F203" s="15" t="s">
        <v>712</v>
      </c>
      <c r="G203" s="33" t="s">
        <v>447</v>
      </c>
      <c r="H203" t="s">
        <v>1156</v>
      </c>
      <c r="I203" t="s">
        <v>1157</v>
      </c>
      <c r="J203">
        <v>7</v>
      </c>
      <c r="K203">
        <v>15</v>
      </c>
      <c r="L203" s="28">
        <f t="shared" si="4"/>
        <v>2.1428571428571428</v>
      </c>
      <c r="M203" s="239">
        <v>0.2</v>
      </c>
    </row>
    <row r="204" spans="1:15">
      <c r="A204" t="s">
        <v>680</v>
      </c>
      <c r="B204" t="s">
        <v>549</v>
      </c>
      <c r="C204">
        <v>6</v>
      </c>
      <c r="D204" s="19">
        <v>43672</v>
      </c>
      <c r="E204" s="15">
        <v>0.89946759259259268</v>
      </c>
      <c r="F204" s="15" t="s">
        <v>712</v>
      </c>
      <c r="G204" s="562" t="s">
        <v>447</v>
      </c>
      <c r="H204" t="s">
        <v>1156</v>
      </c>
      <c r="I204" t="s">
        <v>1157</v>
      </c>
      <c r="J204">
        <v>9</v>
      </c>
      <c r="K204">
        <v>12</v>
      </c>
      <c r="L204" s="28">
        <f t="shared" si="4"/>
        <v>1.3333333333333333</v>
      </c>
      <c r="M204" s="31">
        <v>0.5</v>
      </c>
      <c r="N204" s="75" t="s">
        <v>566</v>
      </c>
      <c r="O204" s="213" t="s">
        <v>1229</v>
      </c>
    </row>
    <row r="205" spans="1:15">
      <c r="A205" s="530" t="s">
        <v>681</v>
      </c>
      <c r="B205" t="s">
        <v>549</v>
      </c>
      <c r="C205">
        <v>6</v>
      </c>
      <c r="D205" s="19">
        <v>43672</v>
      </c>
      <c r="E205" s="15">
        <v>0.89973379629629635</v>
      </c>
      <c r="F205" s="15" t="s">
        <v>712</v>
      </c>
      <c r="G205" s="275" t="s">
        <v>433</v>
      </c>
      <c r="H205" t="s">
        <v>1156</v>
      </c>
      <c r="I205" t="s">
        <v>1157</v>
      </c>
      <c r="J205">
        <v>5</v>
      </c>
      <c r="K205">
        <v>10</v>
      </c>
      <c r="L205" s="28">
        <f t="shared" si="4"/>
        <v>2</v>
      </c>
      <c r="M205" s="239">
        <v>0.2</v>
      </c>
      <c r="N205" s="75" t="s">
        <v>682</v>
      </c>
    </row>
    <row r="206" spans="1:15">
      <c r="A206" t="s">
        <v>683</v>
      </c>
      <c r="B206" t="s">
        <v>549</v>
      </c>
      <c r="C206">
        <v>6</v>
      </c>
      <c r="D206" s="19">
        <v>43672</v>
      </c>
      <c r="E206" s="15">
        <v>0.89997685185185183</v>
      </c>
      <c r="F206" s="15" t="s">
        <v>712</v>
      </c>
      <c r="G206" s="33" t="s">
        <v>476</v>
      </c>
      <c r="H206" t="s">
        <v>1156</v>
      </c>
      <c r="I206" t="s">
        <v>1157</v>
      </c>
      <c r="J206">
        <v>4</v>
      </c>
      <c r="K206">
        <v>4</v>
      </c>
      <c r="L206" s="28">
        <f t="shared" si="4"/>
        <v>1</v>
      </c>
      <c r="M206" s="31">
        <v>0.5</v>
      </c>
    </row>
    <row r="207" spans="1:15">
      <c r="A207" t="s">
        <v>684</v>
      </c>
      <c r="B207" t="s">
        <v>549</v>
      </c>
      <c r="C207">
        <v>6</v>
      </c>
      <c r="D207" s="19">
        <v>43672</v>
      </c>
      <c r="E207" s="15">
        <v>0.90039351851851857</v>
      </c>
      <c r="F207" s="15" t="s">
        <v>712</v>
      </c>
      <c r="G207" s="33" t="s">
        <v>447</v>
      </c>
      <c r="H207" t="s">
        <v>1156</v>
      </c>
      <c r="I207" t="s">
        <v>1157</v>
      </c>
      <c r="J207">
        <v>11</v>
      </c>
      <c r="K207">
        <v>52</v>
      </c>
      <c r="L207" s="28">
        <f t="shared" si="4"/>
        <v>4.7272727272727275</v>
      </c>
      <c r="M207" s="239">
        <v>0.17307692307692307</v>
      </c>
    </row>
    <row r="208" spans="1:15">
      <c r="A208" t="s">
        <v>685</v>
      </c>
      <c r="B208" t="s">
        <v>549</v>
      </c>
      <c r="C208">
        <v>6</v>
      </c>
      <c r="D208" s="19">
        <v>43672</v>
      </c>
      <c r="E208" s="15">
        <v>0.90144675925925932</v>
      </c>
      <c r="F208" s="15" t="s">
        <v>712</v>
      </c>
      <c r="G208" s="33" t="s">
        <v>447</v>
      </c>
      <c r="H208" t="s">
        <v>1156</v>
      </c>
      <c r="I208" t="s">
        <v>1157</v>
      </c>
      <c r="J208">
        <v>12</v>
      </c>
      <c r="K208">
        <v>33</v>
      </c>
      <c r="L208" s="28">
        <f t="shared" si="4"/>
        <v>2.75</v>
      </c>
      <c r="M208" s="239">
        <v>0.24242424242424243</v>
      </c>
    </row>
    <row r="209" spans="1:15">
      <c r="A209" t="s">
        <v>686</v>
      </c>
      <c r="B209" t="s">
        <v>549</v>
      </c>
      <c r="C209">
        <v>6</v>
      </c>
      <c r="D209" s="19">
        <v>43672</v>
      </c>
      <c r="E209" s="15">
        <v>0.9025347222222222</v>
      </c>
      <c r="F209" s="15" t="s">
        <v>711</v>
      </c>
      <c r="G209" s="562" t="s">
        <v>1988</v>
      </c>
      <c r="H209" t="s">
        <v>1156</v>
      </c>
      <c r="I209" t="s">
        <v>1157</v>
      </c>
      <c r="J209">
        <v>3</v>
      </c>
      <c r="K209">
        <v>5</v>
      </c>
      <c r="L209" s="28">
        <f t="shared" si="4"/>
        <v>1.6666666666666667</v>
      </c>
      <c r="M209" s="239">
        <v>0.4</v>
      </c>
      <c r="N209" s="75" t="s">
        <v>588</v>
      </c>
    </row>
    <row r="210" spans="1:15">
      <c r="A210" t="s">
        <v>687</v>
      </c>
      <c r="B210" t="s">
        <v>549</v>
      </c>
      <c r="C210">
        <v>6</v>
      </c>
      <c r="D210" s="19">
        <v>43672</v>
      </c>
      <c r="E210" s="15">
        <v>0.90260416666666676</v>
      </c>
      <c r="F210" s="15" t="s">
        <v>711</v>
      </c>
      <c r="G210" s="275" t="s">
        <v>433</v>
      </c>
      <c r="H210" t="s">
        <v>1156</v>
      </c>
      <c r="I210" t="s">
        <v>1157</v>
      </c>
      <c r="J210">
        <v>7</v>
      </c>
      <c r="K210">
        <v>18</v>
      </c>
      <c r="L210" s="28">
        <f t="shared" si="4"/>
        <v>2.5714285714285716</v>
      </c>
      <c r="M210" s="239">
        <v>0.22222222222222221</v>
      </c>
      <c r="N210" s="75" t="s">
        <v>486</v>
      </c>
      <c r="O210" s="302" t="s">
        <v>1232</v>
      </c>
    </row>
    <row r="211" spans="1:15">
      <c r="A211" t="s">
        <v>690</v>
      </c>
      <c r="B211" t="s">
        <v>549</v>
      </c>
      <c r="C211">
        <v>6</v>
      </c>
      <c r="D211" s="19">
        <v>43672</v>
      </c>
      <c r="E211" s="15">
        <v>0.90431712962962962</v>
      </c>
      <c r="F211" s="15" t="s">
        <v>711</v>
      </c>
      <c r="G211" s="562" t="s">
        <v>447</v>
      </c>
      <c r="H211" t="s">
        <v>1156</v>
      </c>
      <c r="I211" t="s">
        <v>1157</v>
      </c>
      <c r="J211">
        <v>14</v>
      </c>
      <c r="K211">
        <v>35</v>
      </c>
      <c r="L211" s="28">
        <f t="shared" si="4"/>
        <v>2.5</v>
      </c>
      <c r="M211" s="239">
        <v>0.22857142857142856</v>
      </c>
      <c r="N211" s="75" t="s">
        <v>566</v>
      </c>
      <c r="O211" s="213" t="s">
        <v>1229</v>
      </c>
    </row>
    <row r="212" spans="1:15">
      <c r="A212" t="s">
        <v>2037</v>
      </c>
      <c r="B212" t="s">
        <v>549</v>
      </c>
      <c r="C212">
        <v>6</v>
      </c>
      <c r="D212" s="19">
        <v>43672</v>
      </c>
      <c r="E212" s="15">
        <v>0.90457175925925926</v>
      </c>
      <c r="F212" s="15" t="s">
        <v>711</v>
      </c>
      <c r="G212" s="562" t="s">
        <v>447</v>
      </c>
      <c r="H212" t="s">
        <v>1156</v>
      </c>
      <c r="I212" t="s">
        <v>1157</v>
      </c>
      <c r="J212">
        <v>7</v>
      </c>
      <c r="K212" s="213">
        <v>8</v>
      </c>
      <c r="L212" s="218">
        <f t="shared" si="4"/>
        <v>1.1428571428571428</v>
      </c>
      <c r="M212" s="239"/>
      <c r="N212" s="75"/>
      <c r="O212" s="213"/>
    </row>
    <row r="213" spans="1:15" ht="17" thickBot="1">
      <c r="A213" s="63" t="s">
        <v>691</v>
      </c>
      <c r="B213" s="63" t="s">
        <v>549</v>
      </c>
      <c r="C213" s="63">
        <v>6</v>
      </c>
      <c r="D213" s="151">
        <v>43672</v>
      </c>
      <c r="E213" s="64">
        <v>0.90517361111111105</v>
      </c>
      <c r="F213" s="15" t="s">
        <v>711</v>
      </c>
      <c r="G213" s="551" t="s">
        <v>447</v>
      </c>
      <c r="H213" t="s">
        <v>1156</v>
      </c>
      <c r="I213" s="63" t="s">
        <v>1157</v>
      </c>
      <c r="J213" s="63">
        <v>14</v>
      </c>
      <c r="K213" s="63">
        <v>31</v>
      </c>
      <c r="L213" s="207">
        <f t="shared" si="4"/>
        <v>2.2142857142857144</v>
      </c>
      <c r="M213" s="246">
        <v>0.19354838709677419</v>
      </c>
      <c r="N213" s="63"/>
    </row>
    <row r="214" spans="1:15">
      <c r="A214" t="s">
        <v>692</v>
      </c>
      <c r="B214" t="s">
        <v>549</v>
      </c>
      <c r="C214">
        <v>10</v>
      </c>
      <c r="D214" s="19">
        <v>43672</v>
      </c>
      <c r="E214" s="15">
        <v>0.92314814814814816</v>
      </c>
      <c r="F214" s="174" t="s">
        <v>715</v>
      </c>
      <c r="G214" s="33" t="s">
        <v>447</v>
      </c>
      <c r="H214" s="124" t="s">
        <v>1158</v>
      </c>
      <c r="I214" t="s">
        <v>2079</v>
      </c>
      <c r="J214">
        <v>13</v>
      </c>
      <c r="K214">
        <v>29</v>
      </c>
      <c r="L214" s="28">
        <f t="shared" si="4"/>
        <v>2.2307692307692308</v>
      </c>
      <c r="M214" s="239">
        <v>0.2413793103448276</v>
      </c>
    </row>
    <row r="215" spans="1:15">
      <c r="A215" t="s">
        <v>693</v>
      </c>
      <c r="B215" t="s">
        <v>549</v>
      </c>
      <c r="C215">
        <v>10</v>
      </c>
      <c r="D215" s="19">
        <v>43672</v>
      </c>
      <c r="E215" s="15">
        <v>0.92445601851851855</v>
      </c>
      <c r="F215" s="15" t="s">
        <v>714</v>
      </c>
      <c r="G215" s="562" t="s">
        <v>1988</v>
      </c>
      <c r="H215" t="s">
        <v>1158</v>
      </c>
      <c r="I215" t="s">
        <v>2079</v>
      </c>
      <c r="J215" s="213">
        <v>4</v>
      </c>
      <c r="K215" s="213">
        <v>2</v>
      </c>
      <c r="L215" s="218">
        <f t="shared" si="4"/>
        <v>0.5</v>
      </c>
      <c r="M215" s="31">
        <v>0.5</v>
      </c>
      <c r="N215" s="75" t="s">
        <v>566</v>
      </c>
      <c r="O215" s="213" t="s">
        <v>1229</v>
      </c>
    </row>
    <row r="216" spans="1:15">
      <c r="A216" t="s">
        <v>694</v>
      </c>
      <c r="B216" t="s">
        <v>549</v>
      </c>
      <c r="C216">
        <v>10</v>
      </c>
      <c r="D216" s="19">
        <v>43672</v>
      </c>
      <c r="E216" s="15">
        <v>0.92451388888888886</v>
      </c>
      <c r="F216" s="15" t="s">
        <v>714</v>
      </c>
      <c r="G216" s="562" t="s">
        <v>447</v>
      </c>
      <c r="H216" t="s">
        <v>1158</v>
      </c>
      <c r="I216" t="s">
        <v>2079</v>
      </c>
      <c r="J216">
        <v>10</v>
      </c>
      <c r="K216">
        <v>27</v>
      </c>
      <c r="L216" s="28">
        <f t="shared" si="4"/>
        <v>2.7</v>
      </c>
      <c r="M216" s="239">
        <v>0.44444444444444442</v>
      </c>
      <c r="N216" s="75" t="s">
        <v>566</v>
      </c>
      <c r="O216" s="213" t="s">
        <v>1229</v>
      </c>
    </row>
    <row r="217" spans="1:15">
      <c r="A217" t="s">
        <v>695</v>
      </c>
      <c r="B217" t="s">
        <v>549</v>
      </c>
      <c r="C217">
        <v>10</v>
      </c>
      <c r="D217" s="19">
        <v>43672</v>
      </c>
      <c r="E217" s="15">
        <v>0.92743055555555554</v>
      </c>
      <c r="F217" s="15" t="s">
        <v>714</v>
      </c>
      <c r="G217" s="562" t="s">
        <v>1988</v>
      </c>
      <c r="H217" t="s">
        <v>1159</v>
      </c>
      <c r="I217" t="s">
        <v>2079</v>
      </c>
      <c r="J217">
        <v>4</v>
      </c>
      <c r="K217">
        <v>13</v>
      </c>
      <c r="L217" s="28">
        <f t="shared" si="4"/>
        <v>3.25</v>
      </c>
      <c r="M217" s="9">
        <v>1</v>
      </c>
      <c r="N217" s="75" t="s">
        <v>576</v>
      </c>
    </row>
    <row r="218" spans="1:15">
      <c r="A218" t="s">
        <v>696</v>
      </c>
      <c r="B218" t="s">
        <v>549</v>
      </c>
      <c r="C218">
        <v>10</v>
      </c>
      <c r="D218" s="19">
        <v>43672</v>
      </c>
      <c r="E218" s="15">
        <v>0.92834490740740738</v>
      </c>
      <c r="F218" s="15" t="s">
        <v>716</v>
      </c>
      <c r="G218" s="562" t="s">
        <v>476</v>
      </c>
      <c r="H218" t="s">
        <v>1159</v>
      </c>
      <c r="I218" t="s">
        <v>2079</v>
      </c>
      <c r="J218">
        <v>7</v>
      </c>
      <c r="K218">
        <v>9</v>
      </c>
      <c r="L218" s="28">
        <f t="shared" si="4"/>
        <v>1.2857142857142858</v>
      </c>
      <c r="M218" s="9">
        <v>0.77777777777777779</v>
      </c>
      <c r="N218" s="75" t="s">
        <v>566</v>
      </c>
      <c r="O218" s="213" t="s">
        <v>1229</v>
      </c>
    </row>
    <row r="219" spans="1:15">
      <c r="A219" t="s">
        <v>697</v>
      </c>
      <c r="B219" t="s">
        <v>549</v>
      </c>
      <c r="C219">
        <v>10</v>
      </c>
      <c r="D219" s="19">
        <v>43672</v>
      </c>
      <c r="E219" s="15">
        <v>0.92872685185185189</v>
      </c>
      <c r="F219" s="15" t="s">
        <v>716</v>
      </c>
      <c r="G219" s="562" t="s">
        <v>447</v>
      </c>
      <c r="H219" t="s">
        <v>1159</v>
      </c>
      <c r="I219" t="s">
        <v>2079</v>
      </c>
      <c r="J219">
        <v>13</v>
      </c>
      <c r="K219">
        <v>29</v>
      </c>
      <c r="L219" s="28">
        <f t="shared" si="4"/>
        <v>2.2307692307692308</v>
      </c>
      <c r="M219" s="31">
        <v>0.44827586206896552</v>
      </c>
      <c r="N219" s="75" t="s">
        <v>566</v>
      </c>
      <c r="O219" s="213" t="s">
        <v>1229</v>
      </c>
    </row>
    <row r="220" spans="1:15">
      <c r="A220" t="s">
        <v>698</v>
      </c>
      <c r="B220" t="s">
        <v>549</v>
      </c>
      <c r="C220">
        <v>10</v>
      </c>
      <c r="D220" s="19">
        <v>43672</v>
      </c>
      <c r="E220" s="15">
        <v>0.92890046296296302</v>
      </c>
      <c r="F220" s="15" t="s">
        <v>716</v>
      </c>
      <c r="G220" s="33" t="s">
        <v>447</v>
      </c>
      <c r="H220" t="s">
        <v>1159</v>
      </c>
      <c r="I220" t="s">
        <v>2079</v>
      </c>
      <c r="J220">
        <v>10</v>
      </c>
      <c r="K220">
        <v>14</v>
      </c>
      <c r="L220" s="28">
        <f t="shared" si="4"/>
        <v>1.4</v>
      </c>
      <c r="M220" s="239">
        <v>0.42857142857142855</v>
      </c>
    </row>
    <row r="221" spans="1:15">
      <c r="A221" t="s">
        <v>699</v>
      </c>
      <c r="B221" t="s">
        <v>549</v>
      </c>
      <c r="C221">
        <v>10</v>
      </c>
      <c r="D221" s="19">
        <v>43672</v>
      </c>
      <c r="E221" s="15">
        <v>0.92966435185185192</v>
      </c>
      <c r="F221" s="15" t="s">
        <v>716</v>
      </c>
      <c r="G221" s="562" t="s">
        <v>447</v>
      </c>
      <c r="H221" t="s">
        <v>1159</v>
      </c>
      <c r="I221" t="s">
        <v>2079</v>
      </c>
      <c r="J221">
        <v>6</v>
      </c>
      <c r="K221">
        <v>9</v>
      </c>
      <c r="L221" s="28">
        <f t="shared" si="4"/>
        <v>1.5</v>
      </c>
      <c r="M221" s="239">
        <v>0.33333333333333331</v>
      </c>
      <c r="N221" s="75" t="s">
        <v>557</v>
      </c>
      <c r="O221" s="213" t="s">
        <v>1237</v>
      </c>
    </row>
    <row r="222" spans="1:15">
      <c r="A222" t="s">
        <v>700</v>
      </c>
      <c r="B222" t="s">
        <v>549</v>
      </c>
      <c r="C222">
        <v>10</v>
      </c>
      <c r="D222" s="19">
        <v>43672</v>
      </c>
      <c r="E222" s="15">
        <v>0.93026620370370372</v>
      </c>
      <c r="F222" s="15" t="s">
        <v>716</v>
      </c>
      <c r="G222" s="33" t="s">
        <v>476</v>
      </c>
      <c r="H222" t="s">
        <v>1159</v>
      </c>
      <c r="I222" t="s">
        <v>2079</v>
      </c>
      <c r="J222">
        <v>6</v>
      </c>
      <c r="K222">
        <v>24</v>
      </c>
      <c r="L222" s="28">
        <f t="shared" si="4"/>
        <v>4</v>
      </c>
      <c r="M222" s="239">
        <v>4.1666666666666664E-2</v>
      </c>
    </row>
    <row r="223" spans="1:15">
      <c r="A223" t="s">
        <v>701</v>
      </c>
      <c r="B223" t="s">
        <v>549</v>
      </c>
      <c r="C223">
        <v>10</v>
      </c>
      <c r="D223" s="19">
        <v>43672</v>
      </c>
      <c r="E223" s="15">
        <v>0.9304513888888889</v>
      </c>
      <c r="F223" s="15" t="s">
        <v>716</v>
      </c>
      <c r="G223" s="562" t="s">
        <v>1988</v>
      </c>
      <c r="H223" t="s">
        <v>1159</v>
      </c>
      <c r="I223" t="s">
        <v>2079</v>
      </c>
      <c r="J223">
        <v>8</v>
      </c>
      <c r="K223">
        <v>18</v>
      </c>
      <c r="L223" s="28">
        <f t="shared" si="4"/>
        <v>2.25</v>
      </c>
      <c r="M223" s="9">
        <v>0.77777777777777779</v>
      </c>
      <c r="N223" s="75" t="s">
        <v>576</v>
      </c>
    </row>
    <row r="224" spans="1:15">
      <c r="A224" t="s">
        <v>702</v>
      </c>
      <c r="B224" t="s">
        <v>549</v>
      </c>
      <c r="C224">
        <v>10</v>
      </c>
      <c r="D224" s="19">
        <v>43672</v>
      </c>
      <c r="E224" s="15">
        <v>0.93061342592592589</v>
      </c>
      <c r="F224" s="15" t="s">
        <v>716</v>
      </c>
      <c r="G224" s="562" t="s">
        <v>1988</v>
      </c>
      <c r="H224" t="s">
        <v>1159</v>
      </c>
      <c r="I224" t="s">
        <v>2079</v>
      </c>
      <c r="J224">
        <v>3</v>
      </c>
      <c r="K224">
        <v>20</v>
      </c>
      <c r="L224" s="28">
        <f t="shared" si="4"/>
        <v>6.666666666666667</v>
      </c>
      <c r="M224" s="9">
        <v>0.95</v>
      </c>
      <c r="N224" s="75" t="s">
        <v>576</v>
      </c>
    </row>
    <row r="225" spans="1:15">
      <c r="A225" t="s">
        <v>703</v>
      </c>
      <c r="B225" t="s">
        <v>549</v>
      </c>
      <c r="C225">
        <v>10</v>
      </c>
      <c r="D225" s="19">
        <v>43672</v>
      </c>
      <c r="E225" s="15">
        <v>0.93136574074074074</v>
      </c>
      <c r="F225" s="15" t="s">
        <v>716</v>
      </c>
      <c r="G225" s="275" t="s">
        <v>433</v>
      </c>
      <c r="H225" t="s">
        <v>1159</v>
      </c>
      <c r="I225" t="s">
        <v>2079</v>
      </c>
      <c r="J225">
        <v>11</v>
      </c>
      <c r="K225">
        <v>5</v>
      </c>
      <c r="L225" s="28">
        <f t="shared" si="4"/>
        <v>0.45454545454545453</v>
      </c>
      <c r="M225" s="239">
        <v>0.4</v>
      </c>
      <c r="N225" s="75" t="s">
        <v>553</v>
      </c>
    </row>
    <row r="226" spans="1:15">
      <c r="A226" t="s">
        <v>704</v>
      </c>
      <c r="B226" t="s">
        <v>549</v>
      </c>
      <c r="C226">
        <v>10</v>
      </c>
      <c r="D226" s="19">
        <v>43672</v>
      </c>
      <c r="E226" s="15">
        <v>0.93199074074074073</v>
      </c>
      <c r="F226" s="15" t="s">
        <v>713</v>
      </c>
      <c r="G226" s="33" t="s">
        <v>447</v>
      </c>
      <c r="H226" t="s">
        <v>1159</v>
      </c>
      <c r="I226" t="s">
        <v>2079</v>
      </c>
      <c r="J226">
        <v>11</v>
      </c>
      <c r="K226">
        <v>38</v>
      </c>
      <c r="L226" s="28">
        <f t="shared" si="4"/>
        <v>3.4545454545454546</v>
      </c>
      <c r="M226" s="239">
        <v>0.21052631578947367</v>
      </c>
    </row>
    <row r="227" spans="1:15">
      <c r="A227" t="s">
        <v>705</v>
      </c>
      <c r="B227" t="s">
        <v>549</v>
      </c>
      <c r="C227">
        <v>10</v>
      </c>
      <c r="D227" s="19">
        <v>43672</v>
      </c>
      <c r="E227" s="15">
        <v>0.93362268518518521</v>
      </c>
      <c r="F227" s="15" t="s">
        <v>713</v>
      </c>
      <c r="G227" s="562" t="s">
        <v>476</v>
      </c>
      <c r="H227" t="s">
        <v>1159</v>
      </c>
      <c r="I227" t="s">
        <v>2079</v>
      </c>
      <c r="J227">
        <v>10</v>
      </c>
      <c r="K227">
        <v>5</v>
      </c>
      <c r="L227" s="28">
        <f t="shared" si="4"/>
        <v>0.5</v>
      </c>
      <c r="M227" s="239">
        <v>0.4</v>
      </c>
      <c r="N227" s="122" t="s">
        <v>641</v>
      </c>
      <c r="O227" s="213" t="s">
        <v>1236</v>
      </c>
    </row>
    <row r="228" spans="1:15">
      <c r="A228" t="s">
        <v>706</v>
      </c>
      <c r="B228" t="s">
        <v>549</v>
      </c>
      <c r="C228">
        <v>10</v>
      </c>
      <c r="D228" s="19">
        <v>43672</v>
      </c>
      <c r="E228" s="15">
        <v>0.93405092592592587</v>
      </c>
      <c r="F228" s="15" t="s">
        <v>713</v>
      </c>
      <c r="G228" s="33" t="s">
        <v>447</v>
      </c>
      <c r="H228" t="s">
        <v>1159</v>
      </c>
      <c r="I228" t="s">
        <v>2079</v>
      </c>
      <c r="J228" s="213">
        <v>14</v>
      </c>
      <c r="K228" s="213">
        <v>3</v>
      </c>
      <c r="L228" s="218">
        <f>K228/J228</f>
        <v>0.21428571428571427</v>
      </c>
      <c r="M228" s="239">
        <v>0.33333333333333331</v>
      </c>
    </row>
    <row r="229" spans="1:15" ht="17" thickBot="1">
      <c r="A229" s="63" t="s">
        <v>707</v>
      </c>
      <c r="B229" s="63" t="s">
        <v>549</v>
      </c>
      <c r="C229" s="63">
        <v>10</v>
      </c>
      <c r="D229" s="151">
        <v>43672</v>
      </c>
      <c r="E229" s="64">
        <v>0.93436342592592592</v>
      </c>
      <c r="F229" s="15" t="s">
        <v>713</v>
      </c>
      <c r="G229" s="567" t="s">
        <v>1988</v>
      </c>
      <c r="H229" t="s">
        <v>1159</v>
      </c>
      <c r="I229" t="s">
        <v>2079</v>
      </c>
      <c r="J229" s="229">
        <v>12</v>
      </c>
      <c r="K229" s="229">
        <v>4</v>
      </c>
      <c r="L229" s="218">
        <f>K229/J229</f>
        <v>0.33333333333333331</v>
      </c>
      <c r="M229" s="246">
        <v>0.25</v>
      </c>
      <c r="N229" s="155" t="s">
        <v>566</v>
      </c>
      <c r="O229" s="213" t="s">
        <v>1229</v>
      </c>
    </row>
    <row r="230" spans="1:15">
      <c r="A230" t="s">
        <v>736</v>
      </c>
      <c r="B230" t="s">
        <v>549</v>
      </c>
      <c r="C230">
        <v>9</v>
      </c>
      <c r="D230" s="19">
        <v>43672</v>
      </c>
      <c r="E230" s="15">
        <v>0.94237268518518524</v>
      </c>
      <c r="F230" s="174" t="s">
        <v>713</v>
      </c>
      <c r="G230" s="76" t="s">
        <v>1988</v>
      </c>
      <c r="H230" s="566" t="s">
        <v>1161</v>
      </c>
      <c r="I230" s="566" t="s">
        <v>1214</v>
      </c>
      <c r="J230" s="213">
        <v>8</v>
      </c>
      <c r="K230" s="213">
        <v>2</v>
      </c>
      <c r="L230" s="236">
        <v>0.25</v>
      </c>
      <c r="M230" s="9">
        <v>1</v>
      </c>
      <c r="N230" s="75" t="s">
        <v>737</v>
      </c>
    </row>
    <row r="231" spans="1:15">
      <c r="A231" t="s">
        <v>738</v>
      </c>
      <c r="B231" t="s">
        <v>549</v>
      </c>
      <c r="C231">
        <v>9</v>
      </c>
      <c r="D231" s="19">
        <v>43672</v>
      </c>
      <c r="E231" s="15">
        <v>0.94248842592592597</v>
      </c>
      <c r="F231" s="15" t="s">
        <v>713</v>
      </c>
      <c r="G231" s="562" t="s">
        <v>1988</v>
      </c>
      <c r="H231" t="s">
        <v>1161</v>
      </c>
      <c r="I231" t="s">
        <v>1214</v>
      </c>
      <c r="J231">
        <v>4</v>
      </c>
      <c r="K231">
        <v>5</v>
      </c>
      <c r="L231" s="28">
        <v>1.25</v>
      </c>
      <c r="M231" s="9">
        <v>0.6</v>
      </c>
      <c r="N231" s="122" t="s">
        <v>641</v>
      </c>
      <c r="O231" s="213" t="s">
        <v>1236</v>
      </c>
    </row>
    <row r="232" spans="1:15">
      <c r="A232" t="s">
        <v>739</v>
      </c>
      <c r="B232" t="s">
        <v>549</v>
      </c>
      <c r="C232">
        <v>9</v>
      </c>
      <c r="D232" s="19">
        <v>43672</v>
      </c>
      <c r="E232" s="15">
        <v>0.94260416666666658</v>
      </c>
      <c r="F232" s="15" t="s">
        <v>713</v>
      </c>
      <c r="G232" s="76" t="s">
        <v>1988</v>
      </c>
      <c r="H232" t="s">
        <v>1161</v>
      </c>
      <c r="I232" t="s">
        <v>1214</v>
      </c>
      <c r="J232">
        <v>4</v>
      </c>
      <c r="K232">
        <v>7</v>
      </c>
      <c r="L232" s="28">
        <v>1.75</v>
      </c>
      <c r="M232" s="9">
        <v>1</v>
      </c>
      <c r="N232" s="75" t="s">
        <v>737</v>
      </c>
    </row>
    <row r="233" spans="1:15">
      <c r="A233" t="s">
        <v>740</v>
      </c>
      <c r="B233" t="s">
        <v>549</v>
      </c>
      <c r="C233">
        <v>9</v>
      </c>
      <c r="D233" s="19">
        <v>43672</v>
      </c>
      <c r="E233" s="15">
        <v>0.94266203703703699</v>
      </c>
      <c r="F233" s="15" t="s">
        <v>713</v>
      </c>
      <c r="G233" s="76" t="s">
        <v>1988</v>
      </c>
      <c r="H233" t="s">
        <v>1161</v>
      </c>
      <c r="I233" t="s">
        <v>1214</v>
      </c>
      <c r="J233">
        <v>10</v>
      </c>
      <c r="K233">
        <v>14</v>
      </c>
      <c r="L233" s="28">
        <v>1.4</v>
      </c>
      <c r="M233" s="9">
        <v>0.6428571428571429</v>
      </c>
      <c r="N233" s="75" t="s">
        <v>737</v>
      </c>
    </row>
    <row r="234" spans="1:15">
      <c r="A234" t="s">
        <v>741</v>
      </c>
      <c r="B234" t="s">
        <v>549</v>
      </c>
      <c r="C234">
        <v>9</v>
      </c>
      <c r="D234" s="19">
        <v>43672</v>
      </c>
      <c r="E234" s="15">
        <v>0.9428009259259259</v>
      </c>
      <c r="F234" s="15" t="s">
        <v>713</v>
      </c>
      <c r="G234" s="76" t="s">
        <v>1988</v>
      </c>
      <c r="H234" t="s">
        <v>1161</v>
      </c>
      <c r="I234" t="s">
        <v>1214</v>
      </c>
      <c r="J234">
        <v>10</v>
      </c>
      <c r="K234">
        <v>21</v>
      </c>
      <c r="L234" s="28">
        <v>2.1</v>
      </c>
      <c r="M234" s="31">
        <v>0.47619047619047616</v>
      </c>
      <c r="N234" s="75" t="s">
        <v>737</v>
      </c>
    </row>
    <row r="235" spans="1:15">
      <c r="A235" t="s">
        <v>742</v>
      </c>
      <c r="B235" t="s">
        <v>549</v>
      </c>
      <c r="C235">
        <v>9</v>
      </c>
      <c r="D235" s="19">
        <v>43672</v>
      </c>
      <c r="E235" s="15">
        <v>0.94291666666666663</v>
      </c>
      <c r="F235" s="15" t="s">
        <v>713</v>
      </c>
      <c r="G235" s="76" t="s">
        <v>1988</v>
      </c>
      <c r="H235" t="s">
        <v>1161</v>
      </c>
      <c r="I235" t="s">
        <v>1214</v>
      </c>
      <c r="J235">
        <v>3</v>
      </c>
      <c r="K235">
        <v>11</v>
      </c>
      <c r="L235" s="28">
        <v>3.6666666666666665</v>
      </c>
      <c r="M235" s="9">
        <v>0.81818181818181823</v>
      </c>
      <c r="N235" s="75" t="s">
        <v>737</v>
      </c>
    </row>
    <row r="236" spans="1:15">
      <c r="A236" t="s">
        <v>743</v>
      </c>
      <c r="B236" t="s">
        <v>549</v>
      </c>
      <c r="C236">
        <v>9</v>
      </c>
      <c r="D236" s="19">
        <v>43672</v>
      </c>
      <c r="E236" s="15">
        <v>0.94297453703703704</v>
      </c>
      <c r="F236" s="15" t="s">
        <v>713</v>
      </c>
      <c r="G236" s="562" t="s">
        <v>1988</v>
      </c>
      <c r="H236" t="s">
        <v>1161</v>
      </c>
      <c r="I236" t="s">
        <v>1214</v>
      </c>
      <c r="J236">
        <v>7</v>
      </c>
      <c r="K236">
        <v>7</v>
      </c>
      <c r="L236" s="28">
        <v>1</v>
      </c>
      <c r="M236" s="239">
        <v>0.42857142857142855</v>
      </c>
      <c r="N236" s="122" t="s">
        <v>641</v>
      </c>
      <c r="O236" s="213" t="s">
        <v>1236</v>
      </c>
    </row>
    <row r="237" spans="1:15">
      <c r="A237" t="s">
        <v>744</v>
      </c>
      <c r="B237" t="s">
        <v>549</v>
      </c>
      <c r="C237">
        <v>9</v>
      </c>
      <c r="D237" s="19">
        <v>43672</v>
      </c>
      <c r="E237" s="15">
        <v>0.94305555555555554</v>
      </c>
      <c r="F237" s="15" t="s">
        <v>713</v>
      </c>
      <c r="G237" s="33" t="s">
        <v>456</v>
      </c>
      <c r="H237" t="s">
        <v>1161</v>
      </c>
      <c r="I237" t="s">
        <v>1214</v>
      </c>
      <c r="J237">
        <v>7</v>
      </c>
      <c r="K237">
        <v>15</v>
      </c>
      <c r="L237" s="28">
        <v>2.1428571428571428</v>
      </c>
      <c r="M237" s="239">
        <v>0.33333333333333331</v>
      </c>
    </row>
    <row r="238" spans="1:15">
      <c r="A238" t="s">
        <v>745</v>
      </c>
      <c r="B238" t="s">
        <v>549</v>
      </c>
      <c r="C238">
        <v>9</v>
      </c>
      <c r="D238" s="19">
        <v>43672</v>
      </c>
      <c r="E238" s="15">
        <v>0.94315972222222222</v>
      </c>
      <c r="F238" s="15" t="s">
        <v>713</v>
      </c>
      <c r="G238" s="562" t="s">
        <v>1988</v>
      </c>
      <c r="H238" t="s">
        <v>1161</v>
      </c>
      <c r="I238" t="s">
        <v>1214</v>
      </c>
      <c r="J238">
        <v>6</v>
      </c>
      <c r="K238">
        <v>9</v>
      </c>
      <c r="L238" s="28">
        <v>1.5</v>
      </c>
      <c r="M238" s="9">
        <v>0.77777777777777779</v>
      </c>
      <c r="N238" s="122" t="s">
        <v>641</v>
      </c>
      <c r="O238" s="213" t="s">
        <v>1236</v>
      </c>
    </row>
    <row r="239" spans="1:15">
      <c r="A239" t="s">
        <v>746</v>
      </c>
      <c r="B239" t="s">
        <v>549</v>
      </c>
      <c r="C239">
        <v>9</v>
      </c>
      <c r="D239" s="19">
        <v>43672</v>
      </c>
      <c r="E239" s="15">
        <v>0.94324074074074071</v>
      </c>
      <c r="F239" s="15" t="s">
        <v>713</v>
      </c>
      <c r="G239" s="562" t="s">
        <v>1988</v>
      </c>
      <c r="H239" t="s">
        <v>1161</v>
      </c>
      <c r="I239" t="s">
        <v>1214</v>
      </c>
      <c r="J239">
        <v>7</v>
      </c>
      <c r="K239">
        <v>11</v>
      </c>
      <c r="L239" s="28">
        <v>1.5714285714285714</v>
      </c>
      <c r="M239" s="9">
        <v>0.63636363636363635</v>
      </c>
      <c r="N239" s="122" t="s">
        <v>641</v>
      </c>
      <c r="O239" s="213" t="s">
        <v>1236</v>
      </c>
    </row>
    <row r="240" spans="1:15">
      <c r="A240" t="s">
        <v>747</v>
      </c>
      <c r="B240" t="s">
        <v>549</v>
      </c>
      <c r="C240">
        <v>9</v>
      </c>
      <c r="D240" s="19">
        <v>43672</v>
      </c>
      <c r="E240" s="15">
        <v>0.94339120370370377</v>
      </c>
      <c r="F240" s="15" t="s">
        <v>713</v>
      </c>
      <c r="G240" s="562" t="s">
        <v>1988</v>
      </c>
      <c r="H240" t="s">
        <v>1163</v>
      </c>
      <c r="I240" t="s">
        <v>2080</v>
      </c>
      <c r="J240">
        <v>14</v>
      </c>
      <c r="K240">
        <v>17</v>
      </c>
      <c r="L240" s="28">
        <v>1.2142857142857142</v>
      </c>
      <c r="M240" s="9">
        <v>0.70588235294117652</v>
      </c>
      <c r="N240" s="122" t="s">
        <v>641</v>
      </c>
      <c r="O240" s="213" t="s">
        <v>1236</v>
      </c>
    </row>
    <row r="241" spans="1:21">
      <c r="A241" t="s">
        <v>748</v>
      </c>
      <c r="B241" t="s">
        <v>549</v>
      </c>
      <c r="C241">
        <v>9</v>
      </c>
      <c r="D241" s="19">
        <v>43672</v>
      </c>
      <c r="E241" s="15">
        <v>0.94357638888888884</v>
      </c>
      <c r="F241" s="15" t="s">
        <v>713</v>
      </c>
      <c r="G241" s="562" t="s">
        <v>1988</v>
      </c>
      <c r="H241" t="s">
        <v>1163</v>
      </c>
      <c r="I241" t="s">
        <v>2080</v>
      </c>
      <c r="J241">
        <v>4</v>
      </c>
      <c r="K241">
        <v>2</v>
      </c>
      <c r="L241" s="28">
        <v>0.5</v>
      </c>
      <c r="M241" s="31">
        <v>0.5</v>
      </c>
      <c r="N241" s="122" t="s">
        <v>641</v>
      </c>
      <c r="O241" s="213" t="s">
        <v>1236</v>
      </c>
    </row>
    <row r="242" spans="1:21">
      <c r="A242" t="s">
        <v>749</v>
      </c>
      <c r="B242" t="s">
        <v>549</v>
      </c>
      <c r="C242">
        <v>9</v>
      </c>
      <c r="D242" s="19">
        <v>43672</v>
      </c>
      <c r="E242" s="15">
        <v>0.9437268518518519</v>
      </c>
      <c r="F242" s="15" t="s">
        <v>713</v>
      </c>
      <c r="G242" s="33" t="s">
        <v>456</v>
      </c>
      <c r="H242" t="s">
        <v>1163</v>
      </c>
      <c r="I242" t="s">
        <v>2080</v>
      </c>
      <c r="J242">
        <v>8</v>
      </c>
      <c r="K242">
        <v>4</v>
      </c>
      <c r="L242" s="28">
        <v>0.5</v>
      </c>
      <c r="M242" s="31">
        <v>0.5</v>
      </c>
    </row>
    <row r="243" spans="1:21">
      <c r="A243" t="s">
        <v>750</v>
      </c>
      <c r="B243" t="s">
        <v>549</v>
      </c>
      <c r="C243">
        <v>9</v>
      </c>
      <c r="D243" s="19">
        <v>43672</v>
      </c>
      <c r="E243" s="15">
        <v>0.94383101851851858</v>
      </c>
      <c r="F243" s="15" t="s">
        <v>713</v>
      </c>
      <c r="G243" s="33" t="s">
        <v>456</v>
      </c>
      <c r="H243" t="s">
        <v>1163</v>
      </c>
      <c r="I243" t="s">
        <v>2080</v>
      </c>
      <c r="J243">
        <v>4</v>
      </c>
      <c r="K243">
        <v>8</v>
      </c>
      <c r="L243" s="28">
        <v>2</v>
      </c>
      <c r="M243" s="239">
        <v>0.25</v>
      </c>
    </row>
    <row r="244" spans="1:21">
      <c r="A244" s="225" t="s">
        <v>751</v>
      </c>
      <c r="B244" t="s">
        <v>549</v>
      </c>
      <c r="C244">
        <v>9</v>
      </c>
      <c r="D244" s="19">
        <v>43672</v>
      </c>
      <c r="E244" s="15">
        <v>0.94393518518518515</v>
      </c>
      <c r="F244" s="15" t="s">
        <v>713</v>
      </c>
      <c r="G244" s="562" t="s">
        <v>1988</v>
      </c>
      <c r="H244" t="s">
        <v>1163</v>
      </c>
      <c r="I244" t="s">
        <v>2080</v>
      </c>
      <c r="J244">
        <v>14</v>
      </c>
      <c r="K244">
        <v>45</v>
      </c>
      <c r="L244" s="28">
        <v>3.2142857142857144</v>
      </c>
      <c r="M244" s="9">
        <v>0.64444444444444449</v>
      </c>
      <c r="N244" s="122" t="s">
        <v>641</v>
      </c>
      <c r="O244" s="213" t="s">
        <v>1236</v>
      </c>
    </row>
    <row r="245" spans="1:21" ht="17" thickBot="1">
      <c r="A245" s="225" t="s">
        <v>752</v>
      </c>
      <c r="B245" t="s">
        <v>549</v>
      </c>
      <c r="C245">
        <v>9</v>
      </c>
      <c r="D245" s="19">
        <v>43672</v>
      </c>
      <c r="E245" s="15">
        <v>0.94412037037037033</v>
      </c>
      <c r="F245" s="15" t="s">
        <v>713</v>
      </c>
      <c r="G245" s="562" t="s">
        <v>1988</v>
      </c>
      <c r="H245" t="s">
        <v>1163</v>
      </c>
      <c r="I245" t="s">
        <v>2080</v>
      </c>
      <c r="J245">
        <v>6</v>
      </c>
      <c r="K245">
        <v>31</v>
      </c>
      <c r="L245" s="28">
        <v>5.166666666666667</v>
      </c>
      <c r="M245" s="9">
        <v>0.61290322580645162</v>
      </c>
      <c r="N245" s="122" t="s">
        <v>641</v>
      </c>
      <c r="O245" s="475" t="s">
        <v>1236</v>
      </c>
    </row>
    <row r="246" spans="1:21">
      <c r="A246" s="225" t="s">
        <v>753</v>
      </c>
      <c r="B246" t="s">
        <v>549</v>
      </c>
      <c r="C246">
        <v>9</v>
      </c>
      <c r="D246" s="19">
        <v>43672</v>
      </c>
      <c r="E246" s="15">
        <v>0.94427083333333339</v>
      </c>
      <c r="F246" s="15" t="s">
        <v>713</v>
      </c>
      <c r="G246" s="562" t="s">
        <v>1988</v>
      </c>
      <c r="H246" t="s">
        <v>1163</v>
      </c>
      <c r="I246" t="s">
        <v>2080</v>
      </c>
      <c r="J246">
        <v>5</v>
      </c>
      <c r="K246">
        <v>2</v>
      </c>
      <c r="L246" s="28">
        <v>0.4</v>
      </c>
      <c r="M246" s="9">
        <v>1</v>
      </c>
      <c r="N246" s="75" t="s">
        <v>689</v>
      </c>
      <c r="O246" s="213" t="s">
        <v>1226</v>
      </c>
      <c r="P246" s="213" t="s">
        <v>1227</v>
      </c>
      <c r="T246" s="124"/>
      <c r="U246" s="124"/>
    </row>
    <row r="247" spans="1:21">
      <c r="A247" t="s">
        <v>754</v>
      </c>
      <c r="B247" t="s">
        <v>549</v>
      </c>
      <c r="C247">
        <v>9</v>
      </c>
      <c r="D247" s="19">
        <v>43672</v>
      </c>
      <c r="E247" s="15">
        <v>0.94491898148148146</v>
      </c>
      <c r="F247" s="15" t="s">
        <v>713</v>
      </c>
      <c r="G247" s="275" t="s">
        <v>447</v>
      </c>
      <c r="H247" t="s">
        <v>1164</v>
      </c>
      <c r="I247" t="s">
        <v>1872</v>
      </c>
      <c r="J247">
        <v>8</v>
      </c>
      <c r="K247">
        <v>16</v>
      </c>
      <c r="L247" s="28">
        <v>2</v>
      </c>
      <c r="M247" s="31">
        <v>0.5</v>
      </c>
      <c r="N247" s="75" t="s">
        <v>576</v>
      </c>
    </row>
    <row r="248" spans="1:21">
      <c r="A248" t="s">
        <v>755</v>
      </c>
      <c r="B248" t="s">
        <v>549</v>
      </c>
      <c r="C248">
        <v>9</v>
      </c>
      <c r="D248" s="19">
        <v>43672</v>
      </c>
      <c r="E248" s="15">
        <v>0.94548611111111114</v>
      </c>
      <c r="F248" s="15" t="s">
        <v>713</v>
      </c>
      <c r="G248" s="562" t="s">
        <v>1988</v>
      </c>
      <c r="H248" t="s">
        <v>1164</v>
      </c>
      <c r="I248" t="s">
        <v>1872</v>
      </c>
      <c r="J248">
        <v>14</v>
      </c>
      <c r="K248">
        <v>17</v>
      </c>
      <c r="L248" s="28">
        <v>1.2142857142857142</v>
      </c>
      <c r="M248" s="9">
        <v>0.6470588235294118</v>
      </c>
      <c r="N248" s="122" t="s">
        <v>641</v>
      </c>
      <c r="O248" s="475" t="s">
        <v>1236</v>
      </c>
    </row>
    <row r="249" spans="1:21">
      <c r="A249" t="s">
        <v>756</v>
      </c>
      <c r="B249" t="s">
        <v>549</v>
      </c>
      <c r="C249">
        <v>9</v>
      </c>
      <c r="D249" s="19">
        <v>43672</v>
      </c>
      <c r="E249" s="15">
        <v>0.94567129629629632</v>
      </c>
      <c r="F249" s="15" t="s">
        <v>713</v>
      </c>
      <c r="G249" s="33" t="s">
        <v>456</v>
      </c>
      <c r="H249" t="s">
        <v>1164</v>
      </c>
      <c r="I249" t="s">
        <v>1872</v>
      </c>
      <c r="J249">
        <v>14</v>
      </c>
      <c r="K249">
        <v>19</v>
      </c>
      <c r="L249" s="28">
        <v>1.3571428571428572</v>
      </c>
      <c r="M249" s="239">
        <v>0.31578947368421051</v>
      </c>
    </row>
    <row r="250" spans="1:21">
      <c r="A250" t="s">
        <v>757</v>
      </c>
      <c r="B250" t="s">
        <v>549</v>
      </c>
      <c r="C250">
        <v>9</v>
      </c>
      <c r="D250" s="19">
        <v>43672</v>
      </c>
      <c r="E250" s="15">
        <v>0.94648148148148137</v>
      </c>
      <c r="F250" s="15" t="s">
        <v>715</v>
      </c>
      <c r="G250" s="33" t="s">
        <v>447</v>
      </c>
      <c r="H250" t="s">
        <v>1164</v>
      </c>
      <c r="I250" t="s">
        <v>1872</v>
      </c>
      <c r="J250">
        <v>3</v>
      </c>
      <c r="K250">
        <v>6</v>
      </c>
      <c r="L250" s="28">
        <v>2</v>
      </c>
      <c r="M250" s="31">
        <v>0.5</v>
      </c>
    </row>
    <row r="251" spans="1:21">
      <c r="A251" t="s">
        <v>758</v>
      </c>
      <c r="B251" t="s">
        <v>549</v>
      </c>
      <c r="C251">
        <v>9</v>
      </c>
      <c r="D251" s="19">
        <v>43672</v>
      </c>
      <c r="E251" s="15">
        <v>0.94652777777777775</v>
      </c>
      <c r="F251" s="15" t="s">
        <v>715</v>
      </c>
      <c r="G251" s="33" t="s">
        <v>447</v>
      </c>
      <c r="H251" t="s">
        <v>1164</v>
      </c>
      <c r="I251" t="s">
        <v>1872</v>
      </c>
      <c r="J251">
        <v>11</v>
      </c>
      <c r="K251">
        <v>38</v>
      </c>
      <c r="L251" s="28">
        <v>3.4545454545454546</v>
      </c>
      <c r="M251" s="239">
        <v>0.36842105263157893</v>
      </c>
    </row>
    <row r="252" spans="1:21">
      <c r="A252" t="s">
        <v>759</v>
      </c>
      <c r="B252" t="s">
        <v>549</v>
      </c>
      <c r="C252">
        <v>9</v>
      </c>
      <c r="D252" s="19">
        <v>43672</v>
      </c>
      <c r="E252" s="15">
        <v>0.95006944444444441</v>
      </c>
      <c r="F252" s="15" t="s">
        <v>714</v>
      </c>
      <c r="G252" s="275" t="s">
        <v>447</v>
      </c>
      <c r="H252" t="s">
        <v>1164</v>
      </c>
      <c r="I252" t="s">
        <v>1872</v>
      </c>
      <c r="J252">
        <v>6</v>
      </c>
      <c r="K252">
        <v>15</v>
      </c>
      <c r="L252" s="28">
        <v>2.5</v>
      </c>
      <c r="M252" s="239">
        <v>0.33333333333333331</v>
      </c>
      <c r="N252" s="75" t="s">
        <v>588</v>
      </c>
    </row>
    <row r="253" spans="1:21">
      <c r="A253" t="s">
        <v>760</v>
      </c>
      <c r="B253" t="s">
        <v>549</v>
      </c>
      <c r="C253">
        <v>9</v>
      </c>
      <c r="D253" s="19">
        <v>43672</v>
      </c>
      <c r="E253" s="15">
        <v>0.95296296296296301</v>
      </c>
      <c r="F253" s="15" t="s">
        <v>716</v>
      </c>
      <c r="G253" s="33" t="s">
        <v>476</v>
      </c>
      <c r="H253" t="s">
        <v>1164</v>
      </c>
      <c r="I253" t="s">
        <v>1872</v>
      </c>
      <c r="J253">
        <v>14</v>
      </c>
      <c r="K253">
        <v>37</v>
      </c>
      <c r="L253" s="28">
        <v>2.6428571428571428</v>
      </c>
      <c r="M253" s="239">
        <v>0.27027027027027029</v>
      </c>
    </row>
    <row r="254" spans="1:21" ht="17" thickBot="1">
      <c r="A254" t="s">
        <v>761</v>
      </c>
      <c r="B254" t="s">
        <v>549</v>
      </c>
      <c r="C254">
        <v>9</v>
      </c>
      <c r="D254" s="19">
        <v>43672</v>
      </c>
      <c r="E254" s="15">
        <v>0.95324074074074072</v>
      </c>
      <c r="F254" s="15" t="s">
        <v>716</v>
      </c>
      <c r="G254" s="76" t="s">
        <v>447</v>
      </c>
      <c r="H254" t="s">
        <v>1164</v>
      </c>
      <c r="I254" t="s">
        <v>1872</v>
      </c>
      <c r="J254">
        <v>10</v>
      </c>
      <c r="K254">
        <v>24</v>
      </c>
      <c r="L254" s="28">
        <v>2.4</v>
      </c>
      <c r="M254" s="9">
        <v>0.75</v>
      </c>
      <c r="N254" s="75" t="s">
        <v>566</v>
      </c>
      <c r="O254" s="213" t="s">
        <v>1229</v>
      </c>
    </row>
    <row r="255" spans="1:21" ht="17" thickBot="1">
      <c r="A255" t="s">
        <v>762</v>
      </c>
      <c r="B255" t="s">
        <v>549</v>
      </c>
      <c r="C255">
        <v>9</v>
      </c>
      <c r="D255" s="19">
        <v>43672</v>
      </c>
      <c r="E255" s="15">
        <v>0.95343750000000005</v>
      </c>
      <c r="F255" s="15" t="s">
        <v>716</v>
      </c>
      <c r="G255" s="562" t="s">
        <v>1988</v>
      </c>
      <c r="H255" t="s">
        <v>1164</v>
      </c>
      <c r="I255" t="s">
        <v>1872</v>
      </c>
      <c r="J255">
        <v>14</v>
      </c>
      <c r="K255">
        <v>15</v>
      </c>
      <c r="L255" s="28">
        <v>1.0714285714285714</v>
      </c>
      <c r="M255" s="9">
        <v>1</v>
      </c>
      <c r="N255" s="75" t="s">
        <v>689</v>
      </c>
      <c r="O255" s="213" t="s">
        <v>1226</v>
      </c>
      <c r="P255" s="213" t="s">
        <v>1227</v>
      </c>
      <c r="T255" s="124"/>
      <c r="U255" s="124"/>
    </row>
    <row r="256" spans="1:21">
      <c r="A256" t="s">
        <v>763</v>
      </c>
      <c r="B256" t="s">
        <v>549</v>
      </c>
      <c r="C256">
        <v>9</v>
      </c>
      <c r="D256" s="19">
        <v>43672</v>
      </c>
      <c r="E256" s="15">
        <v>0.95362268518518523</v>
      </c>
      <c r="F256" s="15" t="s">
        <v>716</v>
      </c>
      <c r="G256" s="562" t="s">
        <v>1988</v>
      </c>
      <c r="H256" t="s">
        <v>1164</v>
      </c>
      <c r="I256" t="s">
        <v>1872</v>
      </c>
      <c r="J256">
        <v>14</v>
      </c>
      <c r="K256">
        <v>11</v>
      </c>
      <c r="L256" s="28">
        <v>0.7857142857142857</v>
      </c>
      <c r="M256" s="9">
        <v>1</v>
      </c>
      <c r="N256" s="75" t="s">
        <v>689</v>
      </c>
      <c r="O256" s="213" t="s">
        <v>1226</v>
      </c>
      <c r="P256" s="213" t="s">
        <v>1227</v>
      </c>
      <c r="T256" s="124"/>
      <c r="U256" s="124"/>
    </row>
    <row r="257" spans="1:16" ht="17" thickBot="1">
      <c r="A257" t="s">
        <v>764</v>
      </c>
      <c r="B257" t="s">
        <v>549</v>
      </c>
      <c r="C257">
        <v>9</v>
      </c>
      <c r="D257" s="19">
        <v>43672</v>
      </c>
      <c r="E257" s="15">
        <v>0.95450231481481485</v>
      </c>
      <c r="F257" s="15" t="s">
        <v>716</v>
      </c>
      <c r="G257" s="562" t="s">
        <v>1988</v>
      </c>
      <c r="H257" t="s">
        <v>1164</v>
      </c>
      <c r="I257" t="s">
        <v>1872</v>
      </c>
      <c r="J257">
        <v>8</v>
      </c>
      <c r="K257">
        <v>4</v>
      </c>
      <c r="L257" s="28">
        <v>0.5</v>
      </c>
      <c r="M257" s="9">
        <v>1</v>
      </c>
      <c r="N257" s="75" t="s">
        <v>689</v>
      </c>
    </row>
    <row r="258" spans="1:16" ht="17" thickBot="1">
      <c r="A258" t="s">
        <v>765</v>
      </c>
      <c r="B258" t="s">
        <v>549</v>
      </c>
      <c r="C258">
        <v>9</v>
      </c>
      <c r="D258" s="19">
        <v>43672</v>
      </c>
      <c r="E258" s="15">
        <v>0.95489583333333339</v>
      </c>
      <c r="F258" s="15" t="s">
        <v>716</v>
      </c>
      <c r="G258" s="562" t="s">
        <v>1510</v>
      </c>
      <c r="H258" t="s">
        <v>1164</v>
      </c>
      <c r="I258" t="s">
        <v>1872</v>
      </c>
      <c r="J258">
        <v>6</v>
      </c>
      <c r="K258">
        <v>11</v>
      </c>
      <c r="L258" s="28">
        <v>1.8333333333333333</v>
      </c>
      <c r="M258" s="273">
        <v>0.54545454545454541</v>
      </c>
      <c r="N258" s="122" t="s">
        <v>641</v>
      </c>
    </row>
    <row r="259" spans="1:16">
      <c r="A259" t="s">
        <v>766</v>
      </c>
      <c r="B259" t="s">
        <v>549</v>
      </c>
      <c r="C259">
        <v>9</v>
      </c>
      <c r="D259" s="19">
        <v>43672</v>
      </c>
      <c r="E259" s="15">
        <v>0.95513888888888887</v>
      </c>
      <c r="F259" s="15" t="s">
        <v>716</v>
      </c>
      <c r="G259" s="76" t="s">
        <v>1988</v>
      </c>
      <c r="H259" t="s">
        <v>1164</v>
      </c>
      <c r="I259" t="s">
        <v>1872</v>
      </c>
      <c r="J259">
        <v>6</v>
      </c>
      <c r="K259">
        <v>7</v>
      </c>
      <c r="L259" s="28">
        <v>1.1666666666666667</v>
      </c>
      <c r="M259" s="9">
        <v>1</v>
      </c>
      <c r="N259" s="75" t="s">
        <v>689</v>
      </c>
      <c r="O259" s="213" t="s">
        <v>1226</v>
      </c>
      <c r="P259" s="213" t="s">
        <v>1227</v>
      </c>
    </row>
    <row r="260" spans="1:16">
      <c r="A260" t="s">
        <v>767</v>
      </c>
      <c r="B260" t="s">
        <v>549</v>
      </c>
      <c r="C260">
        <v>9</v>
      </c>
      <c r="D260" s="19">
        <v>43672</v>
      </c>
      <c r="E260" s="15">
        <v>0.95527777777777778</v>
      </c>
      <c r="F260" s="15" t="s">
        <v>716</v>
      </c>
      <c r="G260" s="76" t="s">
        <v>1988</v>
      </c>
      <c r="H260" t="s">
        <v>1164</v>
      </c>
      <c r="I260" t="s">
        <v>1872</v>
      </c>
      <c r="J260">
        <v>6</v>
      </c>
      <c r="K260" s="144">
        <v>9</v>
      </c>
      <c r="L260" s="206">
        <v>1.5</v>
      </c>
      <c r="M260" s="9">
        <v>1</v>
      </c>
      <c r="N260" s="75" t="s">
        <v>689</v>
      </c>
      <c r="O260" s="213" t="s">
        <v>1226</v>
      </c>
      <c r="P260" s="213" t="s">
        <v>1227</v>
      </c>
    </row>
    <row r="261" spans="1:16" ht="17" thickBot="1">
      <c r="A261" s="63" t="s">
        <v>768</v>
      </c>
      <c r="B261" s="63" t="s">
        <v>549</v>
      </c>
      <c r="C261" s="63">
        <v>9</v>
      </c>
      <c r="D261" s="151">
        <v>43672</v>
      </c>
      <c r="E261" s="64">
        <v>0.95596064814814818</v>
      </c>
      <c r="F261" s="162" t="s">
        <v>716</v>
      </c>
      <c r="G261" s="551" t="s">
        <v>447</v>
      </c>
      <c r="H261" t="s">
        <v>1164</v>
      </c>
      <c r="I261" t="s">
        <v>1872</v>
      </c>
      <c r="J261" s="63">
        <v>12</v>
      </c>
      <c r="K261" s="63">
        <v>52</v>
      </c>
      <c r="L261" s="207">
        <v>4.333333333333333</v>
      </c>
      <c r="M261" s="246">
        <v>0.42307692307692307</v>
      </c>
      <c r="N261" s="63"/>
    </row>
    <row r="262" spans="1:16">
      <c r="A262" t="s">
        <v>769</v>
      </c>
      <c r="B262" t="s">
        <v>549</v>
      </c>
      <c r="C262">
        <v>5</v>
      </c>
      <c r="D262" s="19">
        <v>43672</v>
      </c>
      <c r="E262" s="15">
        <v>0.96120370370370367</v>
      </c>
      <c r="F262" s="15" t="s">
        <v>715</v>
      </c>
      <c r="G262" s="556" t="s">
        <v>476</v>
      </c>
      <c r="H262" s="174" t="s">
        <v>1167</v>
      </c>
      <c r="I262" s="124" t="s">
        <v>1887</v>
      </c>
      <c r="J262">
        <v>14</v>
      </c>
      <c r="K262">
        <v>32</v>
      </c>
      <c r="L262" s="28">
        <v>2.2857142857142856</v>
      </c>
      <c r="M262" s="31">
        <v>0.46875</v>
      </c>
    </row>
    <row r="263" spans="1:16">
      <c r="A263" t="s">
        <v>770</v>
      </c>
      <c r="B263" t="s">
        <v>549</v>
      </c>
      <c r="C263">
        <v>5</v>
      </c>
      <c r="D263" s="19">
        <v>43672</v>
      </c>
      <c r="E263" s="15">
        <v>0.96158564814814806</v>
      </c>
      <c r="F263" s="15" t="s">
        <v>715</v>
      </c>
      <c r="G263" s="76" t="s">
        <v>476</v>
      </c>
      <c r="H263" s="15" t="s">
        <v>1167</v>
      </c>
      <c r="I263" t="s">
        <v>1887</v>
      </c>
      <c r="J263">
        <v>4</v>
      </c>
      <c r="K263">
        <v>19</v>
      </c>
      <c r="L263" s="28">
        <v>4.75</v>
      </c>
      <c r="M263" s="9">
        <v>0.73684210526315785</v>
      </c>
      <c r="N263" s="75" t="s">
        <v>566</v>
      </c>
      <c r="O263" s="213" t="s">
        <v>1229</v>
      </c>
    </row>
    <row r="264" spans="1:16">
      <c r="A264" t="s">
        <v>771</v>
      </c>
      <c r="B264" t="s">
        <v>549</v>
      </c>
      <c r="C264">
        <v>5</v>
      </c>
      <c r="D264" s="19">
        <v>43672</v>
      </c>
      <c r="E264" s="15">
        <v>0.96173611111111112</v>
      </c>
      <c r="F264" s="15" t="s">
        <v>715</v>
      </c>
      <c r="G264" s="33" t="s">
        <v>476</v>
      </c>
      <c r="H264" s="15" t="s">
        <v>1167</v>
      </c>
      <c r="I264" t="s">
        <v>1887</v>
      </c>
      <c r="J264">
        <v>10</v>
      </c>
      <c r="K264">
        <v>22</v>
      </c>
      <c r="L264" s="28">
        <v>2.2000000000000002</v>
      </c>
      <c r="M264" s="9">
        <v>0.63636363636363635</v>
      </c>
    </row>
    <row r="265" spans="1:16">
      <c r="A265" t="s">
        <v>772</v>
      </c>
      <c r="B265" t="s">
        <v>549</v>
      </c>
      <c r="C265">
        <v>5</v>
      </c>
      <c r="D265" s="19">
        <v>43672</v>
      </c>
      <c r="E265" s="15">
        <v>0.96187500000000004</v>
      </c>
      <c r="F265" s="15" t="s">
        <v>715</v>
      </c>
      <c r="G265" s="76" t="s">
        <v>447</v>
      </c>
      <c r="H265" s="15" t="s">
        <v>1167</v>
      </c>
      <c r="I265" t="s">
        <v>1887</v>
      </c>
      <c r="J265">
        <v>11</v>
      </c>
      <c r="K265">
        <v>44</v>
      </c>
      <c r="L265" s="28">
        <v>4</v>
      </c>
      <c r="M265" s="31">
        <v>0.47727272727272729</v>
      </c>
      <c r="N265" s="75" t="s">
        <v>566</v>
      </c>
      <c r="O265" s="213" t="s">
        <v>1229</v>
      </c>
    </row>
    <row r="266" spans="1:16">
      <c r="A266" t="s">
        <v>773</v>
      </c>
      <c r="B266" t="s">
        <v>549</v>
      </c>
      <c r="C266">
        <v>5</v>
      </c>
      <c r="D266" s="19">
        <v>43672</v>
      </c>
      <c r="E266" s="15">
        <v>0.96207175925925925</v>
      </c>
      <c r="F266" s="15" t="s">
        <v>715</v>
      </c>
      <c r="G266" s="76" t="s">
        <v>476</v>
      </c>
      <c r="H266" s="15" t="s">
        <v>1167</v>
      </c>
      <c r="I266" t="s">
        <v>1887</v>
      </c>
      <c r="J266">
        <v>8</v>
      </c>
      <c r="K266">
        <v>16</v>
      </c>
      <c r="L266" s="28">
        <v>2</v>
      </c>
      <c r="M266" s="31">
        <v>0.5</v>
      </c>
      <c r="N266" s="75" t="s">
        <v>566</v>
      </c>
      <c r="O266" s="213" t="s">
        <v>1229</v>
      </c>
    </row>
    <row r="267" spans="1:16">
      <c r="A267" t="s">
        <v>774</v>
      </c>
      <c r="B267" t="s">
        <v>549</v>
      </c>
      <c r="C267">
        <v>5</v>
      </c>
      <c r="D267" s="19">
        <v>43672</v>
      </c>
      <c r="E267" s="15">
        <v>0.96229166666666666</v>
      </c>
      <c r="F267" s="15" t="s">
        <v>715</v>
      </c>
      <c r="G267" s="275" t="s">
        <v>433</v>
      </c>
      <c r="H267" s="15" t="s">
        <v>1167</v>
      </c>
      <c r="I267" t="s">
        <v>1887</v>
      </c>
      <c r="J267">
        <v>6</v>
      </c>
      <c r="K267">
        <v>12</v>
      </c>
      <c r="L267" s="28">
        <v>2</v>
      </c>
      <c r="M267" s="9">
        <v>0.66666666666666663</v>
      </c>
      <c r="N267" s="75" t="s">
        <v>566</v>
      </c>
      <c r="O267" s="213" t="s">
        <v>1229</v>
      </c>
    </row>
    <row r="268" spans="1:16">
      <c r="A268" t="s">
        <v>775</v>
      </c>
      <c r="B268" t="s">
        <v>549</v>
      </c>
      <c r="C268">
        <v>5</v>
      </c>
      <c r="D268" s="19">
        <v>43672</v>
      </c>
      <c r="E268" s="15">
        <v>0.96291666666666664</v>
      </c>
      <c r="F268" s="15" t="s">
        <v>715</v>
      </c>
      <c r="G268" s="76" t="s">
        <v>476</v>
      </c>
      <c r="H268" s="15" t="s">
        <v>1167</v>
      </c>
      <c r="I268" t="s">
        <v>1887</v>
      </c>
      <c r="J268">
        <v>14</v>
      </c>
      <c r="K268">
        <v>52</v>
      </c>
      <c r="L268" s="28">
        <v>3.7142857142857144</v>
      </c>
      <c r="M268" s="9">
        <v>0.86538461538461542</v>
      </c>
      <c r="N268" s="75" t="s">
        <v>566</v>
      </c>
      <c r="O268" s="213" t="s">
        <v>1229</v>
      </c>
    </row>
    <row r="269" spans="1:16">
      <c r="A269" t="s">
        <v>776</v>
      </c>
      <c r="B269" t="s">
        <v>549</v>
      </c>
      <c r="C269">
        <v>5</v>
      </c>
      <c r="D269" s="19">
        <v>43672</v>
      </c>
      <c r="E269" s="15">
        <v>0.96310185185185182</v>
      </c>
      <c r="F269" s="15" t="s">
        <v>715</v>
      </c>
      <c r="G269" s="76" t="s">
        <v>447</v>
      </c>
      <c r="H269" s="15" t="s">
        <v>1167</v>
      </c>
      <c r="I269" t="s">
        <v>1887</v>
      </c>
      <c r="J269">
        <v>14</v>
      </c>
      <c r="K269">
        <v>47</v>
      </c>
      <c r="L269" s="28">
        <v>3.3571428571428572</v>
      </c>
      <c r="M269" s="239">
        <v>0.38297872340425532</v>
      </c>
      <c r="N269" s="147"/>
    </row>
    <row r="270" spans="1:16">
      <c r="A270" t="s">
        <v>777</v>
      </c>
      <c r="B270" t="s">
        <v>549</v>
      </c>
      <c r="C270">
        <v>5</v>
      </c>
      <c r="D270" s="19">
        <v>43672</v>
      </c>
      <c r="E270" s="15">
        <v>0.96328703703703711</v>
      </c>
      <c r="F270" s="15" t="s">
        <v>715</v>
      </c>
      <c r="G270" s="33" t="s">
        <v>447</v>
      </c>
      <c r="H270" s="15" t="s">
        <v>1167</v>
      </c>
      <c r="I270" t="s">
        <v>1887</v>
      </c>
      <c r="J270">
        <v>11</v>
      </c>
      <c r="K270">
        <v>31</v>
      </c>
      <c r="L270" s="28">
        <v>2.8181818181818183</v>
      </c>
      <c r="M270" s="239">
        <v>0.22580645161290322</v>
      </c>
    </row>
    <row r="271" spans="1:16">
      <c r="A271" t="s">
        <v>778</v>
      </c>
      <c r="B271" t="s">
        <v>549</v>
      </c>
      <c r="C271">
        <v>5</v>
      </c>
      <c r="D271" s="19">
        <v>43672</v>
      </c>
      <c r="E271" s="15">
        <v>0.9639699074074074</v>
      </c>
      <c r="F271" s="15" t="s">
        <v>715</v>
      </c>
      <c r="G271" s="33" t="s">
        <v>476</v>
      </c>
      <c r="H271" s="15" t="s">
        <v>1167</v>
      </c>
      <c r="I271" t="s">
        <v>1887</v>
      </c>
      <c r="J271">
        <v>8</v>
      </c>
      <c r="K271">
        <v>14</v>
      </c>
      <c r="L271" s="28">
        <v>1.75</v>
      </c>
      <c r="M271" s="9">
        <v>0.5714285714285714</v>
      </c>
    </row>
    <row r="272" spans="1:16">
      <c r="A272" t="s">
        <v>779</v>
      </c>
      <c r="B272" t="s">
        <v>549</v>
      </c>
      <c r="C272">
        <v>5</v>
      </c>
      <c r="D272" s="19">
        <v>43672</v>
      </c>
      <c r="E272" s="15">
        <v>0.96416666666666673</v>
      </c>
      <c r="F272" s="15" t="s">
        <v>715</v>
      </c>
      <c r="G272" s="33" t="s">
        <v>476</v>
      </c>
      <c r="H272" s="15" t="s">
        <v>1167</v>
      </c>
      <c r="I272" t="s">
        <v>1887</v>
      </c>
      <c r="J272">
        <v>14</v>
      </c>
      <c r="K272">
        <v>44</v>
      </c>
      <c r="L272" s="28">
        <v>3.1428571428571428</v>
      </c>
      <c r="M272" s="239">
        <v>0.20454545454545456</v>
      </c>
    </row>
    <row r="273" spans="1:15">
      <c r="A273" t="s">
        <v>780</v>
      </c>
      <c r="B273" t="s">
        <v>549</v>
      </c>
      <c r="C273">
        <v>5</v>
      </c>
      <c r="D273" s="19">
        <v>43672</v>
      </c>
      <c r="E273" s="15">
        <v>0.9643518518518519</v>
      </c>
      <c r="F273" s="15" t="s">
        <v>715</v>
      </c>
      <c r="G273" s="76" t="s">
        <v>476</v>
      </c>
      <c r="H273" s="15" t="s">
        <v>1167</v>
      </c>
      <c r="I273" t="s">
        <v>1887</v>
      </c>
      <c r="J273">
        <v>14</v>
      </c>
      <c r="K273">
        <v>42</v>
      </c>
      <c r="L273" s="28">
        <v>3</v>
      </c>
      <c r="M273" s="31">
        <v>0.52380952380952384</v>
      </c>
      <c r="N273" s="75" t="s">
        <v>566</v>
      </c>
      <c r="O273" s="213" t="s">
        <v>1229</v>
      </c>
    </row>
    <row r="274" spans="1:15">
      <c r="A274" t="s">
        <v>781</v>
      </c>
      <c r="B274" t="s">
        <v>549</v>
      </c>
      <c r="C274">
        <v>5</v>
      </c>
      <c r="D274" s="19">
        <v>43672</v>
      </c>
      <c r="E274" s="15">
        <v>0.96453703703703697</v>
      </c>
      <c r="F274" s="15" t="s">
        <v>715</v>
      </c>
      <c r="G274" s="33" t="s">
        <v>447</v>
      </c>
      <c r="H274" s="15" t="s">
        <v>1167</v>
      </c>
      <c r="I274" t="s">
        <v>1887</v>
      </c>
      <c r="J274">
        <v>13</v>
      </c>
      <c r="K274">
        <v>35</v>
      </c>
      <c r="L274" s="28">
        <v>2.6923076923076925</v>
      </c>
      <c r="M274" s="239">
        <v>0.2857142857142857</v>
      </c>
    </row>
    <row r="275" spans="1:15">
      <c r="A275" t="s">
        <v>782</v>
      </c>
      <c r="B275" t="s">
        <v>549</v>
      </c>
      <c r="C275">
        <v>5</v>
      </c>
      <c r="D275" s="19">
        <v>43672</v>
      </c>
      <c r="E275" s="15">
        <v>0.96469907407407407</v>
      </c>
      <c r="F275" s="15" t="s">
        <v>715</v>
      </c>
      <c r="G275" s="33" t="s">
        <v>476</v>
      </c>
      <c r="H275" s="15" t="s">
        <v>1167</v>
      </c>
      <c r="I275" t="s">
        <v>1887</v>
      </c>
      <c r="J275">
        <v>9</v>
      </c>
      <c r="K275">
        <v>31</v>
      </c>
      <c r="L275" s="28">
        <v>3.4444444444444446</v>
      </c>
      <c r="M275" s="239">
        <v>0.32258064516129031</v>
      </c>
    </row>
    <row r="276" spans="1:15" ht="17" thickBot="1">
      <c r="A276" t="s">
        <v>783</v>
      </c>
      <c r="B276" t="s">
        <v>549</v>
      </c>
      <c r="C276">
        <v>5</v>
      </c>
      <c r="D276" s="19">
        <v>43672</v>
      </c>
      <c r="E276" s="15">
        <v>0.9650347222222222</v>
      </c>
      <c r="F276" s="15" t="s">
        <v>714</v>
      </c>
      <c r="G276" s="33" t="s">
        <v>476</v>
      </c>
      <c r="H276" s="15" t="s">
        <v>1167</v>
      </c>
      <c r="I276" t="s">
        <v>1887</v>
      </c>
      <c r="J276">
        <v>14</v>
      </c>
      <c r="K276">
        <v>37</v>
      </c>
      <c r="L276" s="28">
        <v>2.6428571428571428</v>
      </c>
      <c r="M276" s="9">
        <v>0.6216216216216216</v>
      </c>
    </row>
    <row r="277" spans="1:15" ht="17" thickBot="1">
      <c r="A277" t="s">
        <v>784</v>
      </c>
      <c r="B277" t="s">
        <v>549</v>
      </c>
      <c r="C277">
        <v>5</v>
      </c>
      <c r="D277" s="19">
        <v>43672</v>
      </c>
      <c r="E277" s="15">
        <v>0.96527777777777779</v>
      </c>
      <c r="F277" s="15" t="s">
        <v>714</v>
      </c>
      <c r="G277" s="33" t="s">
        <v>476</v>
      </c>
      <c r="H277" s="15" t="s">
        <v>1167</v>
      </c>
      <c r="I277" t="s">
        <v>1887</v>
      </c>
      <c r="J277">
        <v>14</v>
      </c>
      <c r="K277">
        <v>56</v>
      </c>
      <c r="L277" s="28">
        <v>4</v>
      </c>
      <c r="M277" s="273">
        <v>0.44642857142857145</v>
      </c>
    </row>
    <row r="278" spans="1:15">
      <c r="A278" t="s">
        <v>785</v>
      </c>
      <c r="B278" t="s">
        <v>549</v>
      </c>
      <c r="C278">
        <v>5</v>
      </c>
      <c r="D278" s="19">
        <v>43672</v>
      </c>
      <c r="E278" s="15">
        <v>0.96546296296296286</v>
      </c>
      <c r="F278" s="15" t="s">
        <v>714</v>
      </c>
      <c r="G278" s="76" t="s">
        <v>476</v>
      </c>
      <c r="H278" s="15" t="s">
        <v>1167</v>
      </c>
      <c r="I278" t="s">
        <v>1887</v>
      </c>
      <c r="J278">
        <v>6</v>
      </c>
      <c r="K278">
        <v>9</v>
      </c>
      <c r="L278" s="28">
        <v>1.5</v>
      </c>
      <c r="M278" s="239">
        <v>0.44444444444444442</v>
      </c>
      <c r="N278" s="122" t="s">
        <v>641</v>
      </c>
      <c r="O278" s="475" t="s">
        <v>1236</v>
      </c>
    </row>
    <row r="279" spans="1:15">
      <c r="A279" t="s">
        <v>786</v>
      </c>
      <c r="B279" t="s">
        <v>549</v>
      </c>
      <c r="C279">
        <v>5</v>
      </c>
      <c r="D279" s="19">
        <v>43672</v>
      </c>
      <c r="E279" s="15">
        <v>0.96557870370370369</v>
      </c>
      <c r="F279" s="15" t="s">
        <v>714</v>
      </c>
      <c r="G279" s="33" t="s">
        <v>476</v>
      </c>
      <c r="H279" s="15" t="s">
        <v>1167</v>
      </c>
      <c r="I279" t="s">
        <v>1887</v>
      </c>
      <c r="J279">
        <v>14</v>
      </c>
      <c r="K279">
        <v>36</v>
      </c>
      <c r="L279" s="28">
        <v>2.5714285714285716</v>
      </c>
      <c r="M279" s="239">
        <v>0.3611111111111111</v>
      </c>
    </row>
    <row r="280" spans="1:15">
      <c r="A280" t="s">
        <v>787</v>
      </c>
      <c r="B280" t="s">
        <v>549</v>
      </c>
      <c r="C280">
        <v>5</v>
      </c>
      <c r="D280" s="19">
        <v>43672</v>
      </c>
      <c r="E280" s="15">
        <v>0.96577546296296291</v>
      </c>
      <c r="F280" s="15" t="s">
        <v>714</v>
      </c>
      <c r="G280" s="33" t="s">
        <v>476</v>
      </c>
      <c r="H280" s="15" t="s">
        <v>1167</v>
      </c>
      <c r="I280" t="s">
        <v>1887</v>
      </c>
      <c r="J280">
        <v>14</v>
      </c>
      <c r="K280">
        <v>59</v>
      </c>
      <c r="L280" s="28">
        <v>4.2142857142857144</v>
      </c>
      <c r="M280" s="31">
        <v>0.50847457627118642</v>
      </c>
    </row>
    <row r="281" spans="1:15">
      <c r="A281" t="s">
        <v>788</v>
      </c>
      <c r="B281" t="s">
        <v>549</v>
      </c>
      <c r="C281">
        <v>5</v>
      </c>
      <c r="D281" s="19">
        <v>43672</v>
      </c>
      <c r="E281" s="15">
        <v>0.96596064814814808</v>
      </c>
      <c r="F281" s="15" t="s">
        <v>714</v>
      </c>
      <c r="G281" s="33" t="s">
        <v>476</v>
      </c>
      <c r="H281" s="15" t="s">
        <v>1167</v>
      </c>
      <c r="I281" t="s">
        <v>1887</v>
      </c>
      <c r="J281">
        <v>14</v>
      </c>
      <c r="K281">
        <v>44</v>
      </c>
      <c r="L281" s="28">
        <v>3.1428571428571428</v>
      </c>
      <c r="M281" s="239">
        <v>0.34090909090909088</v>
      </c>
    </row>
    <row r="282" spans="1:15">
      <c r="A282" t="s">
        <v>789</v>
      </c>
      <c r="B282" t="s">
        <v>549</v>
      </c>
      <c r="C282">
        <v>5</v>
      </c>
      <c r="D282" s="19">
        <v>43672</v>
      </c>
      <c r="E282" s="15">
        <v>0.96614583333333337</v>
      </c>
      <c r="F282" s="15" t="s">
        <v>714</v>
      </c>
      <c r="G282" s="33" t="s">
        <v>456</v>
      </c>
      <c r="H282" s="15" t="s">
        <v>1167</v>
      </c>
      <c r="I282" t="s">
        <v>1887</v>
      </c>
      <c r="J282">
        <v>11</v>
      </c>
      <c r="K282">
        <v>26</v>
      </c>
      <c r="L282" s="28">
        <v>2.3636363636363638</v>
      </c>
      <c r="M282" s="239">
        <v>0.30769230769230771</v>
      </c>
    </row>
    <row r="283" spans="1:15">
      <c r="A283" t="s">
        <v>790</v>
      </c>
      <c r="B283" t="s">
        <v>549</v>
      </c>
      <c r="C283">
        <v>5</v>
      </c>
      <c r="D283" s="19">
        <v>43672</v>
      </c>
      <c r="E283" s="15">
        <v>0.96628472222222228</v>
      </c>
      <c r="F283" s="15" t="s">
        <v>714</v>
      </c>
      <c r="G283" s="33" t="s">
        <v>476</v>
      </c>
      <c r="H283" s="15" t="s">
        <v>1167</v>
      </c>
      <c r="I283" t="s">
        <v>1887</v>
      </c>
      <c r="J283">
        <v>5</v>
      </c>
      <c r="K283">
        <v>5</v>
      </c>
      <c r="L283" s="28">
        <v>1</v>
      </c>
      <c r="M283" s="9">
        <v>0.6</v>
      </c>
    </row>
    <row r="284" spans="1:15">
      <c r="A284" t="s">
        <v>791</v>
      </c>
      <c r="B284" t="s">
        <v>549</v>
      </c>
      <c r="C284">
        <v>5</v>
      </c>
      <c r="D284" s="19">
        <v>43672</v>
      </c>
      <c r="E284" s="15">
        <v>0.96677083333333336</v>
      </c>
      <c r="F284" s="15" t="s">
        <v>714</v>
      </c>
      <c r="G284" s="33" t="s">
        <v>476</v>
      </c>
      <c r="H284" s="15" t="s">
        <v>1167</v>
      </c>
      <c r="I284" t="s">
        <v>1887</v>
      </c>
      <c r="J284">
        <v>14</v>
      </c>
      <c r="K284">
        <v>39</v>
      </c>
      <c r="L284" s="28">
        <v>2.7857142857142856</v>
      </c>
      <c r="M284" s="9">
        <v>0.5641025641025641</v>
      </c>
    </row>
    <row r="285" spans="1:15">
      <c r="A285" t="s">
        <v>792</v>
      </c>
      <c r="B285" t="s">
        <v>549</v>
      </c>
      <c r="C285">
        <v>5</v>
      </c>
      <c r="D285" s="19">
        <v>43672</v>
      </c>
      <c r="E285" s="15">
        <v>0.96695601851851853</v>
      </c>
      <c r="F285" s="15" t="s">
        <v>714</v>
      </c>
      <c r="G285" s="33" t="s">
        <v>476</v>
      </c>
      <c r="H285" s="15" t="s">
        <v>1167</v>
      </c>
      <c r="I285" t="s">
        <v>1887</v>
      </c>
      <c r="J285">
        <v>5</v>
      </c>
      <c r="K285">
        <v>6</v>
      </c>
      <c r="L285" s="28">
        <v>1.2</v>
      </c>
      <c r="M285" s="239">
        <v>0.33333333333333331</v>
      </c>
    </row>
    <row r="286" spans="1:15">
      <c r="A286" t="s">
        <v>793</v>
      </c>
      <c r="B286" t="s">
        <v>549</v>
      </c>
      <c r="C286">
        <v>5</v>
      </c>
      <c r="D286" s="19">
        <v>43672</v>
      </c>
      <c r="E286" s="15">
        <v>0.96725694444444443</v>
      </c>
      <c r="F286" s="15" t="s">
        <v>714</v>
      </c>
      <c r="G286" s="33" t="s">
        <v>476</v>
      </c>
      <c r="H286" s="15" t="s">
        <v>1167</v>
      </c>
      <c r="I286" t="s">
        <v>1887</v>
      </c>
      <c r="J286">
        <v>14</v>
      </c>
      <c r="K286">
        <v>40</v>
      </c>
      <c r="L286" s="28">
        <v>2.8571428571428572</v>
      </c>
      <c r="M286" s="9">
        <v>0.7</v>
      </c>
    </row>
    <row r="287" spans="1:15">
      <c r="A287" t="s">
        <v>794</v>
      </c>
      <c r="B287" t="s">
        <v>549</v>
      </c>
      <c r="C287">
        <v>5</v>
      </c>
      <c r="D287" s="19">
        <v>43672</v>
      </c>
      <c r="E287" s="15">
        <v>0.96744212962962972</v>
      </c>
      <c r="F287" s="15" t="s">
        <v>714</v>
      </c>
      <c r="G287" s="33" t="s">
        <v>476</v>
      </c>
      <c r="H287" s="15" t="s">
        <v>1167</v>
      </c>
      <c r="I287" t="s">
        <v>1887</v>
      </c>
      <c r="J287">
        <v>8</v>
      </c>
      <c r="K287">
        <v>13</v>
      </c>
      <c r="L287" s="28">
        <v>1.625</v>
      </c>
      <c r="M287" s="31">
        <v>0.53846153846153844</v>
      </c>
    </row>
    <row r="288" spans="1:15" ht="17" thickBot="1">
      <c r="A288" t="s">
        <v>795</v>
      </c>
      <c r="B288" t="s">
        <v>549</v>
      </c>
      <c r="C288">
        <v>5</v>
      </c>
      <c r="D288" s="19">
        <v>43672</v>
      </c>
      <c r="E288" s="15">
        <v>0.96765046296296298</v>
      </c>
      <c r="F288" s="15" t="s">
        <v>714</v>
      </c>
      <c r="G288" s="33" t="s">
        <v>476</v>
      </c>
      <c r="H288" s="15" t="s">
        <v>1167</v>
      </c>
      <c r="I288" t="s">
        <v>1887</v>
      </c>
      <c r="J288">
        <v>14</v>
      </c>
      <c r="K288">
        <v>50</v>
      </c>
      <c r="L288" s="28">
        <v>3.5714285714285716</v>
      </c>
      <c r="M288" s="31">
        <v>0.46</v>
      </c>
    </row>
    <row r="289" spans="1:15" ht="17" thickBot="1">
      <c r="A289" t="s">
        <v>796</v>
      </c>
      <c r="B289" t="s">
        <v>549</v>
      </c>
      <c r="C289">
        <v>5</v>
      </c>
      <c r="D289" s="19">
        <v>43672</v>
      </c>
      <c r="E289" s="15">
        <v>0.96784722222222219</v>
      </c>
      <c r="F289" s="15" t="s">
        <v>714</v>
      </c>
      <c r="G289" s="76" t="s">
        <v>447</v>
      </c>
      <c r="H289" s="15" t="s">
        <v>1167</v>
      </c>
      <c r="I289" t="s">
        <v>1887</v>
      </c>
      <c r="J289">
        <v>4</v>
      </c>
      <c r="K289">
        <v>11</v>
      </c>
      <c r="L289" s="249">
        <v>2.75</v>
      </c>
      <c r="M289" s="274">
        <v>0.54545454545454541</v>
      </c>
      <c r="N289" s="75" t="s">
        <v>566</v>
      </c>
      <c r="O289" s="213" t="s">
        <v>1229</v>
      </c>
    </row>
    <row r="290" spans="1:15" ht="17" thickTop="1">
      <c r="A290" t="s">
        <v>797</v>
      </c>
      <c r="B290" t="s">
        <v>549</v>
      </c>
      <c r="C290">
        <v>5</v>
      </c>
      <c r="D290" s="19">
        <v>43672</v>
      </c>
      <c r="E290" s="15">
        <v>0.96790509259259261</v>
      </c>
      <c r="F290" s="15" t="s">
        <v>714</v>
      </c>
      <c r="G290" s="33" t="s">
        <v>447</v>
      </c>
      <c r="H290" s="15" t="s">
        <v>1167</v>
      </c>
      <c r="I290" t="s">
        <v>1887</v>
      </c>
      <c r="J290">
        <v>14</v>
      </c>
      <c r="K290">
        <v>35</v>
      </c>
      <c r="L290" s="28">
        <v>2.5</v>
      </c>
      <c r="M290" s="239">
        <v>0.2</v>
      </c>
    </row>
    <row r="291" spans="1:15">
      <c r="A291" t="s">
        <v>798</v>
      </c>
      <c r="B291" t="s">
        <v>549</v>
      </c>
      <c r="C291">
        <v>5</v>
      </c>
      <c r="D291" s="19">
        <v>43672</v>
      </c>
      <c r="E291" s="15">
        <v>0.96856481481481482</v>
      </c>
      <c r="F291" s="15" t="s">
        <v>716</v>
      </c>
      <c r="G291" s="76" t="s">
        <v>447</v>
      </c>
      <c r="H291" s="15" t="s">
        <v>1167</v>
      </c>
      <c r="I291" t="s">
        <v>1887</v>
      </c>
      <c r="J291">
        <v>14</v>
      </c>
      <c r="K291">
        <v>71</v>
      </c>
      <c r="L291" s="28">
        <v>5.0714285714285712</v>
      </c>
      <c r="M291" s="31">
        <v>0.50704225352112675</v>
      </c>
      <c r="N291" s="75" t="s">
        <v>566</v>
      </c>
      <c r="O291" s="475" t="s">
        <v>1229</v>
      </c>
    </row>
    <row r="292" spans="1:15">
      <c r="A292" t="s">
        <v>799</v>
      </c>
      <c r="B292" t="s">
        <v>549</v>
      </c>
      <c r="C292">
        <v>5</v>
      </c>
      <c r="D292" s="19">
        <v>43672</v>
      </c>
      <c r="E292" s="15">
        <v>0.970636574074074</v>
      </c>
      <c r="F292" s="15" t="s">
        <v>716</v>
      </c>
      <c r="G292" s="33" t="s">
        <v>447</v>
      </c>
      <c r="H292" s="15" t="s">
        <v>1167</v>
      </c>
      <c r="I292" t="s">
        <v>1887</v>
      </c>
      <c r="J292">
        <v>6</v>
      </c>
      <c r="K292">
        <v>27</v>
      </c>
      <c r="L292" s="28">
        <v>4.5</v>
      </c>
      <c r="M292" s="239">
        <v>0.25925925925925924</v>
      </c>
    </row>
    <row r="293" spans="1:15">
      <c r="A293" s="150" t="s">
        <v>800</v>
      </c>
      <c r="B293" t="s">
        <v>549</v>
      </c>
      <c r="C293">
        <v>5</v>
      </c>
      <c r="D293" s="19">
        <v>43672</v>
      </c>
      <c r="E293" s="15">
        <v>0.97072916666666664</v>
      </c>
      <c r="F293" s="15" t="s">
        <v>716</v>
      </c>
      <c r="G293" s="33" t="s">
        <v>476</v>
      </c>
      <c r="H293" s="15" t="s">
        <v>1167</v>
      </c>
      <c r="I293" t="s">
        <v>1887</v>
      </c>
      <c r="J293">
        <v>14</v>
      </c>
      <c r="K293">
        <v>43</v>
      </c>
      <c r="L293" s="28">
        <v>3.0714285714285716</v>
      </c>
      <c r="M293" s="239">
        <v>0.30232558139534882</v>
      </c>
    </row>
    <row r="294" spans="1:15">
      <c r="A294" s="150" t="s">
        <v>801</v>
      </c>
      <c r="B294" t="s">
        <v>549</v>
      </c>
      <c r="C294">
        <v>5</v>
      </c>
      <c r="D294" s="19">
        <v>43672</v>
      </c>
      <c r="E294" s="15">
        <v>0.97123842592592602</v>
      </c>
      <c r="F294" s="15" t="s">
        <v>716</v>
      </c>
      <c r="G294" s="562" t="s">
        <v>476</v>
      </c>
      <c r="H294" s="15" t="s">
        <v>1167</v>
      </c>
      <c r="I294" t="s">
        <v>1887</v>
      </c>
      <c r="J294">
        <v>14</v>
      </c>
      <c r="K294">
        <v>32</v>
      </c>
      <c r="L294" s="28">
        <v>2.2857142857142856</v>
      </c>
      <c r="M294" s="9">
        <v>0.65625</v>
      </c>
      <c r="N294" s="75" t="s">
        <v>566</v>
      </c>
      <c r="O294" s="475" t="s">
        <v>1229</v>
      </c>
    </row>
    <row r="295" spans="1:15">
      <c r="A295" s="150" t="s">
        <v>802</v>
      </c>
      <c r="B295" t="s">
        <v>549</v>
      </c>
      <c r="C295">
        <v>5</v>
      </c>
      <c r="D295" s="19">
        <v>43672</v>
      </c>
      <c r="E295" s="15">
        <v>0.97142361111111108</v>
      </c>
      <c r="F295" s="15" t="s">
        <v>716</v>
      </c>
      <c r="G295" s="33" t="s">
        <v>476</v>
      </c>
      <c r="H295" s="15" t="s">
        <v>1167</v>
      </c>
      <c r="I295" t="s">
        <v>1887</v>
      </c>
      <c r="J295">
        <v>5</v>
      </c>
      <c r="K295">
        <v>5</v>
      </c>
      <c r="L295" s="28">
        <v>1</v>
      </c>
      <c r="M295" s="9">
        <v>0.6</v>
      </c>
    </row>
    <row r="296" spans="1:15">
      <c r="A296" s="150" t="s">
        <v>803</v>
      </c>
      <c r="B296" t="s">
        <v>549</v>
      </c>
      <c r="C296">
        <v>5</v>
      </c>
      <c r="D296" s="19">
        <v>43672</v>
      </c>
      <c r="E296" s="15">
        <v>0.97295138888888888</v>
      </c>
      <c r="F296" s="15" t="s">
        <v>713</v>
      </c>
      <c r="G296" s="76" t="s">
        <v>476</v>
      </c>
      <c r="H296" s="15" t="s">
        <v>1167</v>
      </c>
      <c r="I296" s="150" t="s">
        <v>1887</v>
      </c>
      <c r="J296">
        <v>14</v>
      </c>
      <c r="K296">
        <v>16</v>
      </c>
      <c r="L296" s="28">
        <v>1.1428571428571428</v>
      </c>
      <c r="M296" s="239">
        <v>0.4375</v>
      </c>
      <c r="N296" s="75" t="s">
        <v>566</v>
      </c>
      <c r="O296" s="475" t="s">
        <v>1229</v>
      </c>
    </row>
    <row r="297" spans="1:15">
      <c r="A297" s="150" t="s">
        <v>804</v>
      </c>
      <c r="B297" t="s">
        <v>549</v>
      </c>
      <c r="C297">
        <v>5</v>
      </c>
      <c r="D297" s="19">
        <v>43672</v>
      </c>
      <c r="E297" s="15">
        <v>0.97313657407407417</v>
      </c>
      <c r="F297" s="15" t="s">
        <v>713</v>
      </c>
      <c r="G297" s="76" t="s">
        <v>447</v>
      </c>
      <c r="H297" s="15" t="s">
        <v>1167</v>
      </c>
      <c r="I297" s="150" t="s">
        <v>1887</v>
      </c>
      <c r="J297">
        <v>11</v>
      </c>
      <c r="K297">
        <v>29</v>
      </c>
      <c r="L297" s="28">
        <v>2.6363636363636362</v>
      </c>
      <c r="M297" s="9">
        <v>0.55172413793103448</v>
      </c>
      <c r="N297" s="75" t="s">
        <v>566</v>
      </c>
      <c r="O297" s="475" t="s">
        <v>1229</v>
      </c>
    </row>
    <row r="298" spans="1:15">
      <c r="A298" s="150" t="s">
        <v>805</v>
      </c>
      <c r="B298" t="s">
        <v>549</v>
      </c>
      <c r="C298">
        <v>5</v>
      </c>
      <c r="D298" s="19">
        <v>43672</v>
      </c>
      <c r="E298" s="15">
        <v>0.97327546296296286</v>
      </c>
      <c r="F298" s="15" t="s">
        <v>713</v>
      </c>
      <c r="G298" s="76" t="s">
        <v>447</v>
      </c>
      <c r="H298" s="15" t="s">
        <v>1167</v>
      </c>
      <c r="I298" s="150" t="s">
        <v>1887</v>
      </c>
      <c r="J298">
        <v>8</v>
      </c>
      <c r="K298">
        <v>19</v>
      </c>
      <c r="L298" s="28">
        <v>2.375</v>
      </c>
      <c r="M298" s="31">
        <v>0.47368421052631576</v>
      </c>
      <c r="N298" s="75" t="s">
        <v>566</v>
      </c>
      <c r="O298" s="475" t="s">
        <v>1229</v>
      </c>
    </row>
    <row r="299" spans="1:15">
      <c r="A299" s="150" t="s">
        <v>806</v>
      </c>
      <c r="B299" t="s">
        <v>549</v>
      </c>
      <c r="C299">
        <v>5</v>
      </c>
      <c r="D299" s="19">
        <v>43672</v>
      </c>
      <c r="E299" s="15">
        <v>0.97421296296296289</v>
      </c>
      <c r="F299" s="15" t="s">
        <v>713</v>
      </c>
      <c r="G299" s="76" t="s">
        <v>476</v>
      </c>
      <c r="H299" s="15" t="s">
        <v>1167</v>
      </c>
      <c r="I299" s="150" t="s">
        <v>1887</v>
      </c>
      <c r="J299">
        <v>3</v>
      </c>
      <c r="K299">
        <v>2</v>
      </c>
      <c r="L299" s="28">
        <v>0.66666666666666663</v>
      </c>
      <c r="M299" s="9">
        <v>1</v>
      </c>
      <c r="N299" s="75" t="s">
        <v>566</v>
      </c>
      <c r="O299" s="475" t="s">
        <v>1229</v>
      </c>
    </row>
    <row r="300" spans="1:15">
      <c r="A300" s="150" t="s">
        <v>807</v>
      </c>
      <c r="B300" t="s">
        <v>549</v>
      </c>
      <c r="C300">
        <v>5</v>
      </c>
      <c r="D300" s="19">
        <v>43672</v>
      </c>
      <c r="E300" s="15">
        <v>0.97446759259259252</v>
      </c>
      <c r="F300" s="15" t="s">
        <v>713</v>
      </c>
      <c r="G300" s="76" t="s">
        <v>447</v>
      </c>
      <c r="H300" s="15" t="s">
        <v>1167</v>
      </c>
      <c r="I300" s="150" t="s">
        <v>1887</v>
      </c>
      <c r="J300">
        <v>14</v>
      </c>
      <c r="K300">
        <v>22</v>
      </c>
      <c r="L300" s="28">
        <v>1.5714285714285714</v>
      </c>
      <c r="M300" s="9">
        <v>0.68181818181818177</v>
      </c>
      <c r="N300" s="75" t="s">
        <v>566</v>
      </c>
      <c r="O300" s="475" t="s">
        <v>1229</v>
      </c>
    </row>
    <row r="301" spans="1:15">
      <c r="A301" s="150" t="s">
        <v>808</v>
      </c>
      <c r="B301" t="s">
        <v>549</v>
      </c>
      <c r="C301">
        <v>5</v>
      </c>
      <c r="D301" s="19">
        <v>43672</v>
      </c>
      <c r="E301" s="15">
        <v>0.9746527777777777</v>
      </c>
      <c r="F301" s="15" t="s">
        <v>713</v>
      </c>
      <c r="G301" s="33" t="s">
        <v>476</v>
      </c>
      <c r="H301" s="15" t="s">
        <v>1167</v>
      </c>
      <c r="I301" s="150" t="s">
        <v>1887</v>
      </c>
      <c r="J301">
        <v>7</v>
      </c>
      <c r="K301">
        <v>8</v>
      </c>
      <c r="L301" s="28">
        <v>1.1428571428571428</v>
      </c>
      <c r="M301" s="239">
        <v>0.375</v>
      </c>
    </row>
    <row r="302" spans="1:15" ht="17" thickBot="1">
      <c r="A302" s="168" t="s">
        <v>809</v>
      </c>
      <c r="B302" s="165" t="s">
        <v>549</v>
      </c>
      <c r="C302" s="165">
        <v>5</v>
      </c>
      <c r="D302" s="169">
        <v>43672</v>
      </c>
      <c r="E302" s="166">
        <v>0.97474537037037035</v>
      </c>
      <c r="F302" s="15" t="s">
        <v>713</v>
      </c>
      <c r="G302" s="569" t="s">
        <v>476</v>
      </c>
      <c r="H302" s="166" t="s">
        <v>1167</v>
      </c>
      <c r="I302" s="165" t="s">
        <v>1887</v>
      </c>
      <c r="J302" s="230">
        <v>10</v>
      </c>
      <c r="K302" s="230">
        <v>2</v>
      </c>
      <c r="L302" s="231">
        <v>0.2</v>
      </c>
      <c r="M302" s="248">
        <v>0.5</v>
      </c>
      <c r="N302" s="172" t="s">
        <v>566</v>
      </c>
      <c r="O302" s="475" t="s">
        <v>1229</v>
      </c>
    </row>
    <row r="303" spans="1:15" ht="18" thickTop="1" thickBot="1">
      <c r="A303" s="165"/>
      <c r="B303" s="165"/>
      <c r="C303" s="165"/>
      <c r="D303" s="165"/>
      <c r="E303" s="166"/>
      <c r="F303" s="176"/>
      <c r="G303" s="165"/>
      <c r="H303" s="183"/>
      <c r="I303" s="183"/>
      <c r="J303" s="165"/>
      <c r="K303" s="165"/>
      <c r="L303" s="165"/>
      <c r="M303" s="167"/>
      <c r="N303" s="165"/>
    </row>
    <row r="304" spans="1:15" ht="18" thickTop="1" thickBot="1">
      <c r="A304" s="175" t="s">
        <v>872</v>
      </c>
      <c r="B304" s="126"/>
      <c r="C304" s="126"/>
      <c r="D304" s="127"/>
      <c r="E304" s="128"/>
      <c r="F304" s="145"/>
      <c r="G304" s="126"/>
      <c r="H304" s="126"/>
      <c r="I304" s="126"/>
      <c r="J304" s="126"/>
      <c r="K304" s="126"/>
      <c r="L304" s="126"/>
      <c r="M304" s="146"/>
      <c r="N304" s="126"/>
    </row>
    <row r="305" spans="1:15" ht="18" thickTop="1" thickBot="1">
      <c r="A305" s="156" t="s">
        <v>810</v>
      </c>
      <c r="B305" s="148" t="s">
        <v>549</v>
      </c>
      <c r="C305" s="148">
        <v>2</v>
      </c>
      <c r="D305" s="157">
        <v>43673</v>
      </c>
      <c r="E305" s="149">
        <v>0.86593749999999992</v>
      </c>
      <c r="F305" s="149" t="s">
        <v>716</v>
      </c>
      <c r="G305" s="571" t="s">
        <v>476</v>
      </c>
      <c r="H305" s="148" t="s">
        <v>1169</v>
      </c>
      <c r="I305" s="237" t="s">
        <v>1155</v>
      </c>
      <c r="J305" s="148">
        <v>4</v>
      </c>
      <c r="K305" s="148">
        <v>12</v>
      </c>
      <c r="L305" s="210">
        <v>3</v>
      </c>
      <c r="M305" s="250">
        <v>0.5</v>
      </c>
      <c r="N305" s="158" t="s">
        <v>566</v>
      </c>
      <c r="O305" s="475" t="s">
        <v>1229</v>
      </c>
    </row>
    <row r="306" spans="1:15">
      <c r="A306" s="150" t="s">
        <v>811</v>
      </c>
      <c r="B306" t="s">
        <v>549</v>
      </c>
      <c r="C306">
        <v>3</v>
      </c>
      <c r="D306" s="19">
        <v>43673</v>
      </c>
      <c r="E306" s="15">
        <v>0.87385416666666671</v>
      </c>
      <c r="F306" s="15" t="s">
        <v>716</v>
      </c>
      <c r="G306" s="33" t="s">
        <v>476</v>
      </c>
      <c r="H306" t="s">
        <v>1171</v>
      </c>
      <c r="I306" t="s">
        <v>2085</v>
      </c>
      <c r="J306">
        <v>7</v>
      </c>
      <c r="K306">
        <v>13</v>
      </c>
      <c r="L306" s="28">
        <v>1.8571428571428572</v>
      </c>
      <c r="M306" s="9">
        <v>0.69230769230769229</v>
      </c>
    </row>
    <row r="307" spans="1:15">
      <c r="A307" s="150" t="s">
        <v>812</v>
      </c>
      <c r="B307" t="s">
        <v>549</v>
      </c>
      <c r="C307">
        <v>3</v>
      </c>
      <c r="D307" s="19">
        <v>43673</v>
      </c>
      <c r="E307" s="15">
        <v>0.8742361111111111</v>
      </c>
      <c r="F307" s="15" t="s">
        <v>716</v>
      </c>
      <c r="G307" s="33" t="s">
        <v>476</v>
      </c>
      <c r="H307" t="s">
        <v>1171</v>
      </c>
      <c r="I307" t="s">
        <v>2085</v>
      </c>
      <c r="J307">
        <v>7</v>
      </c>
      <c r="K307">
        <v>8</v>
      </c>
      <c r="L307" s="28">
        <v>1.1428571428571428</v>
      </c>
      <c r="M307" s="31">
        <v>0.5</v>
      </c>
    </row>
    <row r="308" spans="1:15">
      <c r="A308" s="150" t="s">
        <v>813</v>
      </c>
      <c r="B308" t="s">
        <v>549</v>
      </c>
      <c r="C308">
        <v>3</v>
      </c>
      <c r="D308" s="19">
        <v>43673</v>
      </c>
      <c r="E308" s="15">
        <v>0.8744791666666667</v>
      </c>
      <c r="F308" s="15" t="s">
        <v>716</v>
      </c>
      <c r="G308" s="33" t="s">
        <v>476</v>
      </c>
      <c r="H308" t="s">
        <v>1171</v>
      </c>
      <c r="I308" t="s">
        <v>2085</v>
      </c>
      <c r="J308">
        <v>5</v>
      </c>
      <c r="K308">
        <v>2</v>
      </c>
      <c r="L308" s="28">
        <v>0.4</v>
      </c>
      <c r="M308" s="31">
        <v>0.5</v>
      </c>
    </row>
    <row r="309" spans="1:15">
      <c r="A309" s="150" t="s">
        <v>814</v>
      </c>
      <c r="B309" t="s">
        <v>549</v>
      </c>
      <c r="C309">
        <v>3</v>
      </c>
      <c r="D309" s="19">
        <v>43673</v>
      </c>
      <c r="E309" s="15">
        <v>0.87460648148148146</v>
      </c>
      <c r="F309" s="15" t="s">
        <v>716</v>
      </c>
      <c r="G309" s="33" t="s">
        <v>476</v>
      </c>
      <c r="H309" t="s">
        <v>1171</v>
      </c>
      <c r="I309" t="s">
        <v>2085</v>
      </c>
      <c r="J309">
        <v>9</v>
      </c>
      <c r="K309">
        <v>14</v>
      </c>
      <c r="L309" s="28">
        <v>1.5555555555555556</v>
      </c>
      <c r="M309" s="9">
        <v>0.5714285714285714</v>
      </c>
    </row>
    <row r="310" spans="1:15" ht="17" thickBot="1">
      <c r="A310" s="150" t="s">
        <v>815</v>
      </c>
      <c r="B310" t="s">
        <v>549</v>
      </c>
      <c r="C310">
        <v>3</v>
      </c>
      <c r="D310" s="19">
        <v>43673</v>
      </c>
      <c r="E310" s="15">
        <v>0.8781944444444445</v>
      </c>
      <c r="F310" s="15" t="s">
        <v>714</v>
      </c>
      <c r="G310" s="33" t="s">
        <v>447</v>
      </c>
      <c r="H310" t="s">
        <v>1171</v>
      </c>
      <c r="I310" t="s">
        <v>2085</v>
      </c>
      <c r="J310">
        <v>7</v>
      </c>
      <c r="K310">
        <v>22</v>
      </c>
      <c r="L310" s="28">
        <v>3.1428571428571428</v>
      </c>
      <c r="M310" s="9">
        <v>0.59090909090909094</v>
      </c>
    </row>
    <row r="311" spans="1:15">
      <c r="A311" s="159" t="s">
        <v>816</v>
      </c>
      <c r="B311" s="65" t="s">
        <v>549</v>
      </c>
      <c r="C311" s="65">
        <v>4</v>
      </c>
      <c r="D311" s="66">
        <v>43673</v>
      </c>
      <c r="E311" s="67">
        <v>0.88657407407407407</v>
      </c>
      <c r="F311" s="65" t="s">
        <v>873</v>
      </c>
      <c r="G311" s="572" t="s">
        <v>495</v>
      </c>
      <c r="H311" s="65" t="s">
        <v>1173</v>
      </c>
      <c r="I311" s="124" t="s">
        <v>2086</v>
      </c>
      <c r="J311" s="65">
        <v>6</v>
      </c>
      <c r="K311" s="65">
        <v>12</v>
      </c>
      <c r="L311" s="211">
        <v>2</v>
      </c>
      <c r="M311" s="251">
        <v>0.33333333333333331</v>
      </c>
      <c r="N311" s="125" t="s">
        <v>486</v>
      </c>
      <c r="O311" s="302" t="s">
        <v>1232</v>
      </c>
    </row>
    <row r="312" spans="1:15">
      <c r="A312" s="150" t="s">
        <v>817</v>
      </c>
      <c r="B312" t="s">
        <v>549</v>
      </c>
      <c r="C312">
        <v>4</v>
      </c>
      <c r="D312" s="19">
        <v>43673</v>
      </c>
      <c r="E312" s="15">
        <v>0.88831018518518512</v>
      </c>
      <c r="F312" t="s">
        <v>716</v>
      </c>
      <c r="G312" s="562" t="s">
        <v>493</v>
      </c>
      <c r="H312" t="s">
        <v>1173</v>
      </c>
      <c r="I312" t="s">
        <v>2086</v>
      </c>
      <c r="J312">
        <v>7</v>
      </c>
      <c r="K312">
        <v>13</v>
      </c>
      <c r="L312" s="28">
        <v>1.8571428571428572</v>
      </c>
      <c r="M312" s="239">
        <v>0.30769230769230771</v>
      </c>
      <c r="N312" s="75" t="s">
        <v>557</v>
      </c>
      <c r="O312" s="213" t="s">
        <v>1237</v>
      </c>
    </row>
    <row r="313" spans="1:15">
      <c r="A313" s="150" t="s">
        <v>818</v>
      </c>
      <c r="B313" t="s">
        <v>549</v>
      </c>
      <c r="C313">
        <v>4</v>
      </c>
      <c r="D313" s="19">
        <v>43673</v>
      </c>
      <c r="E313" s="15">
        <v>0.88840277777777776</v>
      </c>
      <c r="F313" t="s">
        <v>716</v>
      </c>
      <c r="G313" s="33" t="s">
        <v>493</v>
      </c>
      <c r="H313" t="s">
        <v>1173</v>
      </c>
      <c r="I313" t="s">
        <v>2086</v>
      </c>
      <c r="J313">
        <v>4</v>
      </c>
      <c r="K313">
        <v>9</v>
      </c>
      <c r="L313" s="28">
        <v>2.25</v>
      </c>
      <c r="M313" s="239">
        <v>0.22222222222222221</v>
      </c>
    </row>
    <row r="314" spans="1:15">
      <c r="A314" s="150" t="s">
        <v>819</v>
      </c>
      <c r="B314" t="s">
        <v>549</v>
      </c>
      <c r="C314">
        <v>4</v>
      </c>
      <c r="D314" s="19">
        <v>43673</v>
      </c>
      <c r="E314" s="15">
        <v>0.88966435185185189</v>
      </c>
      <c r="F314" t="s">
        <v>713</v>
      </c>
      <c r="G314" s="33" t="s">
        <v>476</v>
      </c>
      <c r="H314" t="s">
        <v>1173</v>
      </c>
      <c r="I314" t="s">
        <v>2086</v>
      </c>
      <c r="J314">
        <v>7</v>
      </c>
      <c r="K314">
        <v>15</v>
      </c>
      <c r="L314" s="28">
        <f>K314/J314</f>
        <v>2.1428571428571428</v>
      </c>
      <c r="M314" s="239">
        <v>0.26666666666666666</v>
      </c>
    </row>
    <row r="315" spans="1:15">
      <c r="A315" s="150" t="s">
        <v>820</v>
      </c>
      <c r="B315" t="s">
        <v>549</v>
      </c>
      <c r="C315">
        <v>4</v>
      </c>
      <c r="D315" s="19">
        <v>43673</v>
      </c>
      <c r="E315" s="15">
        <v>0.89224537037037033</v>
      </c>
      <c r="F315" t="s">
        <v>715</v>
      </c>
      <c r="G315" s="33" t="s">
        <v>489</v>
      </c>
      <c r="H315" t="s">
        <v>1173</v>
      </c>
      <c r="I315" t="s">
        <v>2086</v>
      </c>
      <c r="J315">
        <v>5</v>
      </c>
      <c r="K315">
        <v>21</v>
      </c>
      <c r="L315" s="28">
        <f t="shared" ref="L315:L379" si="5">K315/J315</f>
        <v>4.2</v>
      </c>
      <c r="M315" s="239">
        <v>0.42857142857142855</v>
      </c>
    </row>
    <row r="316" spans="1:15" ht="17" thickBot="1">
      <c r="A316" s="150" t="s">
        <v>821</v>
      </c>
      <c r="B316" t="s">
        <v>549</v>
      </c>
      <c r="C316">
        <v>4</v>
      </c>
      <c r="D316" s="19">
        <v>43673</v>
      </c>
      <c r="E316" s="15">
        <v>0.89246527777777773</v>
      </c>
      <c r="F316" t="s">
        <v>715</v>
      </c>
      <c r="G316" s="562" t="s">
        <v>447</v>
      </c>
      <c r="H316" t="s">
        <v>1173</v>
      </c>
      <c r="I316" t="s">
        <v>2086</v>
      </c>
      <c r="J316">
        <v>11</v>
      </c>
      <c r="K316">
        <v>69</v>
      </c>
      <c r="L316" s="207">
        <f t="shared" si="5"/>
        <v>6.2727272727272725</v>
      </c>
      <c r="M316" s="9">
        <v>0.75362318840579712</v>
      </c>
    </row>
    <row r="317" spans="1:15">
      <c r="A317" s="226" t="s">
        <v>822</v>
      </c>
      <c r="B317" s="65" t="s">
        <v>549</v>
      </c>
      <c r="C317" s="65">
        <v>6</v>
      </c>
      <c r="D317" s="66">
        <v>43673</v>
      </c>
      <c r="E317" s="67">
        <v>0.90013888888888882</v>
      </c>
      <c r="F317" s="65" t="s">
        <v>709</v>
      </c>
      <c r="G317" s="572" t="s">
        <v>447</v>
      </c>
      <c r="H317" s="124" t="s">
        <v>1174</v>
      </c>
      <c r="I317" s="124" t="s">
        <v>2087</v>
      </c>
      <c r="J317" s="65">
        <v>4</v>
      </c>
      <c r="K317" s="65">
        <v>3</v>
      </c>
      <c r="L317" s="28">
        <f t="shared" si="5"/>
        <v>0.75</v>
      </c>
      <c r="M317" s="68">
        <v>1</v>
      </c>
      <c r="N317" s="125" t="s">
        <v>566</v>
      </c>
      <c r="O317" s="475" t="s">
        <v>1229</v>
      </c>
    </row>
    <row r="318" spans="1:15">
      <c r="A318" s="227" t="s">
        <v>823</v>
      </c>
      <c r="B318" t="s">
        <v>549</v>
      </c>
      <c r="C318">
        <v>6</v>
      </c>
      <c r="D318" s="19">
        <v>43673</v>
      </c>
      <c r="E318" s="15">
        <v>0.90019675925925924</v>
      </c>
      <c r="F318" t="s">
        <v>709</v>
      </c>
      <c r="G318" s="562" t="s">
        <v>447</v>
      </c>
      <c r="H318" t="s">
        <v>1174</v>
      </c>
      <c r="I318" t="s">
        <v>2087</v>
      </c>
      <c r="J318">
        <v>5</v>
      </c>
      <c r="K318">
        <v>10</v>
      </c>
      <c r="L318" s="28">
        <f t="shared" si="5"/>
        <v>2</v>
      </c>
      <c r="M318" s="9">
        <v>0.7</v>
      </c>
      <c r="N318" s="75" t="s">
        <v>566</v>
      </c>
      <c r="O318" s="475" t="s">
        <v>1229</v>
      </c>
    </row>
    <row r="319" spans="1:15">
      <c r="A319" s="227" t="s">
        <v>824</v>
      </c>
      <c r="B319" t="s">
        <v>549</v>
      </c>
      <c r="C319">
        <v>6</v>
      </c>
      <c r="D319" s="19">
        <v>43673</v>
      </c>
      <c r="E319" s="15">
        <v>0.90038194444444442</v>
      </c>
      <c r="F319" t="s">
        <v>709</v>
      </c>
      <c r="G319" s="33" t="s">
        <v>447</v>
      </c>
      <c r="H319" t="s">
        <v>1174</v>
      </c>
      <c r="I319" t="s">
        <v>2087</v>
      </c>
      <c r="J319">
        <v>12</v>
      </c>
      <c r="K319">
        <v>35</v>
      </c>
      <c r="L319" s="28">
        <f t="shared" si="5"/>
        <v>2.9166666666666665</v>
      </c>
      <c r="M319" s="239">
        <v>0.25714285714285712</v>
      </c>
    </row>
    <row r="320" spans="1:15">
      <c r="A320" s="227" t="s">
        <v>825</v>
      </c>
      <c r="B320" t="s">
        <v>549</v>
      </c>
      <c r="C320">
        <v>6</v>
      </c>
      <c r="D320" s="19">
        <v>43673</v>
      </c>
      <c r="E320" s="15">
        <v>0.9005671296296297</v>
      </c>
      <c r="F320" t="s">
        <v>709</v>
      </c>
      <c r="G320" s="562" t="s">
        <v>447</v>
      </c>
      <c r="H320" t="s">
        <v>1174</v>
      </c>
      <c r="I320" t="s">
        <v>2087</v>
      </c>
      <c r="J320">
        <v>9</v>
      </c>
      <c r="K320">
        <v>21</v>
      </c>
      <c r="L320" s="28">
        <f t="shared" si="5"/>
        <v>2.3333333333333335</v>
      </c>
      <c r="M320" s="31">
        <v>0.52380952380952384</v>
      </c>
      <c r="N320" s="75" t="s">
        <v>566</v>
      </c>
      <c r="O320" s="475" t="s">
        <v>1229</v>
      </c>
    </row>
    <row r="321" spans="1:15" ht="17" thickBot="1">
      <c r="A321" s="227" t="s">
        <v>826</v>
      </c>
      <c r="B321" t="s">
        <v>549</v>
      </c>
      <c r="C321">
        <v>6</v>
      </c>
      <c r="D321" s="19">
        <v>43673</v>
      </c>
      <c r="E321" s="15">
        <v>0.90082175925925922</v>
      </c>
      <c r="F321" t="s">
        <v>709</v>
      </c>
      <c r="G321" s="562" t="s">
        <v>447</v>
      </c>
      <c r="H321" t="s">
        <v>1174</v>
      </c>
      <c r="I321" t="s">
        <v>2087</v>
      </c>
      <c r="J321">
        <v>8</v>
      </c>
      <c r="K321">
        <v>22</v>
      </c>
      <c r="L321" s="28">
        <f t="shared" si="5"/>
        <v>2.75</v>
      </c>
      <c r="M321" s="31">
        <v>0.45454545454545453</v>
      </c>
      <c r="N321" s="75" t="s">
        <v>557</v>
      </c>
      <c r="O321" s="213" t="s">
        <v>1237</v>
      </c>
    </row>
    <row r="322" spans="1:15" ht="17" thickBot="1">
      <c r="A322" s="227" t="s">
        <v>827</v>
      </c>
      <c r="B322" t="s">
        <v>549</v>
      </c>
      <c r="C322">
        <v>6</v>
      </c>
      <c r="D322" s="19">
        <v>43673</v>
      </c>
      <c r="E322" s="15">
        <v>0.90092592592592602</v>
      </c>
      <c r="F322" t="s">
        <v>709</v>
      </c>
      <c r="G322" s="562" t="s">
        <v>447</v>
      </c>
      <c r="H322" t="s">
        <v>1174</v>
      </c>
      <c r="I322" t="s">
        <v>2087</v>
      </c>
      <c r="J322">
        <v>8</v>
      </c>
      <c r="K322">
        <v>20</v>
      </c>
      <c r="L322" s="28">
        <f t="shared" si="5"/>
        <v>2.5</v>
      </c>
      <c r="M322" s="247">
        <v>0.55000000000000004</v>
      </c>
      <c r="N322" s="75" t="s">
        <v>566</v>
      </c>
      <c r="O322" s="475" t="s">
        <v>1229</v>
      </c>
    </row>
    <row r="323" spans="1:15">
      <c r="A323" s="227" t="s">
        <v>828</v>
      </c>
      <c r="B323" t="s">
        <v>549</v>
      </c>
      <c r="C323">
        <v>6</v>
      </c>
      <c r="D323" s="19">
        <v>43673</v>
      </c>
      <c r="E323" s="15">
        <v>0.90104166666666663</v>
      </c>
      <c r="F323" t="s">
        <v>709</v>
      </c>
      <c r="G323" s="562" t="s">
        <v>447</v>
      </c>
      <c r="H323" t="s">
        <v>1174</v>
      </c>
      <c r="I323" t="s">
        <v>2087</v>
      </c>
      <c r="J323">
        <v>7</v>
      </c>
      <c r="K323">
        <v>23</v>
      </c>
      <c r="L323" s="28">
        <f t="shared" si="5"/>
        <v>3.2857142857142856</v>
      </c>
      <c r="M323" s="239">
        <v>0.39130434782608697</v>
      </c>
      <c r="N323" s="75" t="s">
        <v>557</v>
      </c>
      <c r="O323" s="213" t="s">
        <v>1237</v>
      </c>
    </row>
    <row r="324" spans="1:15">
      <c r="A324" s="227" t="s">
        <v>829</v>
      </c>
      <c r="B324" t="s">
        <v>549</v>
      </c>
      <c r="C324">
        <v>6</v>
      </c>
      <c r="D324" s="19">
        <v>43673</v>
      </c>
      <c r="E324" s="15">
        <v>0.90113425925925927</v>
      </c>
      <c r="F324" t="s">
        <v>709</v>
      </c>
      <c r="G324" s="562" t="s">
        <v>447</v>
      </c>
      <c r="H324" t="s">
        <v>1174</v>
      </c>
      <c r="I324" t="s">
        <v>2087</v>
      </c>
      <c r="J324">
        <v>12</v>
      </c>
      <c r="K324">
        <v>44</v>
      </c>
      <c r="L324" s="28">
        <f t="shared" si="5"/>
        <v>3.6666666666666665</v>
      </c>
      <c r="M324" s="31">
        <v>0.45454545454545453</v>
      </c>
      <c r="N324" s="75" t="s">
        <v>566</v>
      </c>
      <c r="O324" s="475" t="s">
        <v>1229</v>
      </c>
    </row>
    <row r="325" spans="1:15">
      <c r="A325" s="227" t="s">
        <v>830</v>
      </c>
      <c r="B325" t="s">
        <v>549</v>
      </c>
      <c r="C325">
        <v>6</v>
      </c>
      <c r="D325" s="19">
        <v>43673</v>
      </c>
      <c r="E325" s="15">
        <v>0.90129629629629626</v>
      </c>
      <c r="F325" t="s">
        <v>709</v>
      </c>
      <c r="G325" s="562" t="s">
        <v>447</v>
      </c>
      <c r="H325" t="s">
        <v>1174</v>
      </c>
      <c r="I325" t="s">
        <v>2087</v>
      </c>
      <c r="J325">
        <v>10</v>
      </c>
      <c r="K325">
        <v>27</v>
      </c>
      <c r="L325" s="28">
        <f t="shared" si="5"/>
        <v>2.7</v>
      </c>
      <c r="M325" s="239">
        <v>0.37037037037037035</v>
      </c>
      <c r="N325" s="75" t="s">
        <v>557</v>
      </c>
      <c r="O325" s="213" t="s">
        <v>1237</v>
      </c>
    </row>
    <row r="326" spans="1:15">
      <c r="A326" s="227" t="s">
        <v>831</v>
      </c>
      <c r="B326" t="s">
        <v>549</v>
      </c>
      <c r="C326">
        <v>6</v>
      </c>
      <c r="D326" s="19">
        <v>43673</v>
      </c>
      <c r="E326" s="15">
        <v>0.90143518518518517</v>
      </c>
      <c r="F326" t="s">
        <v>709</v>
      </c>
      <c r="G326" s="562" t="s">
        <v>447</v>
      </c>
      <c r="H326" t="s">
        <v>1174</v>
      </c>
      <c r="I326" t="s">
        <v>2087</v>
      </c>
      <c r="J326">
        <v>3</v>
      </c>
      <c r="K326">
        <v>5</v>
      </c>
      <c r="L326" s="28">
        <f t="shared" si="5"/>
        <v>1.6666666666666667</v>
      </c>
      <c r="M326" s="9">
        <v>0.6</v>
      </c>
      <c r="N326" s="75" t="s">
        <v>566</v>
      </c>
      <c r="O326" s="475" t="s">
        <v>1229</v>
      </c>
    </row>
    <row r="327" spans="1:15">
      <c r="A327" s="227" t="s">
        <v>832</v>
      </c>
      <c r="B327" t="s">
        <v>549</v>
      </c>
      <c r="C327">
        <v>6</v>
      </c>
      <c r="D327" s="19">
        <v>43673</v>
      </c>
      <c r="E327" s="15">
        <v>0.90171296296296299</v>
      </c>
      <c r="F327" t="s">
        <v>709</v>
      </c>
      <c r="G327" s="33" t="s">
        <v>476</v>
      </c>
      <c r="H327" t="s">
        <v>1174</v>
      </c>
      <c r="I327" t="s">
        <v>2087</v>
      </c>
      <c r="J327">
        <v>14</v>
      </c>
      <c r="K327">
        <v>28</v>
      </c>
      <c r="L327" s="28">
        <f t="shared" si="5"/>
        <v>2</v>
      </c>
      <c r="M327" s="239">
        <v>0.10714285714285714</v>
      </c>
    </row>
    <row r="328" spans="1:15">
      <c r="A328" s="227" t="s">
        <v>834</v>
      </c>
      <c r="B328" t="s">
        <v>549</v>
      </c>
      <c r="C328">
        <v>6</v>
      </c>
      <c r="D328" s="19">
        <v>43673</v>
      </c>
      <c r="E328" s="15">
        <v>0.9019328703703704</v>
      </c>
      <c r="F328" t="s">
        <v>710</v>
      </c>
      <c r="G328" s="76" t="s">
        <v>476</v>
      </c>
      <c r="H328" t="s">
        <v>1174</v>
      </c>
      <c r="I328" t="s">
        <v>2087</v>
      </c>
      <c r="J328">
        <v>12</v>
      </c>
      <c r="K328">
        <v>53</v>
      </c>
      <c r="L328" s="28">
        <f t="shared" si="5"/>
        <v>4.416666666666667</v>
      </c>
      <c r="M328" s="239">
        <v>0.30188679245283018</v>
      </c>
      <c r="N328" s="75" t="s">
        <v>566</v>
      </c>
      <c r="O328" s="475" t="s">
        <v>1229</v>
      </c>
    </row>
    <row r="329" spans="1:15">
      <c r="A329" s="227" t="s">
        <v>833</v>
      </c>
      <c r="B329" t="s">
        <v>549</v>
      </c>
      <c r="C329">
        <v>6</v>
      </c>
      <c r="D329" s="19">
        <v>43673</v>
      </c>
      <c r="E329" s="15">
        <v>0.90212962962962961</v>
      </c>
      <c r="F329" t="s">
        <v>710</v>
      </c>
      <c r="G329" s="562" t="s">
        <v>447</v>
      </c>
      <c r="H329" t="s">
        <v>1174</v>
      </c>
      <c r="I329" t="s">
        <v>2087</v>
      </c>
      <c r="J329">
        <v>8</v>
      </c>
      <c r="K329">
        <v>12</v>
      </c>
      <c r="L329" s="28">
        <f t="shared" si="5"/>
        <v>1.5</v>
      </c>
      <c r="M329" s="9">
        <v>0.66666666666666663</v>
      </c>
      <c r="N329" s="75" t="s">
        <v>566</v>
      </c>
      <c r="O329" s="475" t="s">
        <v>1229</v>
      </c>
    </row>
    <row r="330" spans="1:15">
      <c r="A330" s="150" t="s">
        <v>835</v>
      </c>
      <c r="B330" t="s">
        <v>549</v>
      </c>
      <c r="C330">
        <v>6</v>
      </c>
      <c r="D330" s="19">
        <v>43673</v>
      </c>
      <c r="E330" s="15">
        <v>0.90222222222222215</v>
      </c>
      <c r="F330" t="s">
        <v>710</v>
      </c>
      <c r="G330" s="562" t="s">
        <v>447</v>
      </c>
      <c r="H330" t="s">
        <v>1177</v>
      </c>
      <c r="I330" t="s">
        <v>1215</v>
      </c>
      <c r="J330">
        <v>14</v>
      </c>
      <c r="K330">
        <v>80</v>
      </c>
      <c r="L330" s="28">
        <f t="shared" si="5"/>
        <v>5.7142857142857144</v>
      </c>
      <c r="M330" s="9">
        <v>0.625</v>
      </c>
      <c r="N330" s="75" t="s">
        <v>557</v>
      </c>
      <c r="O330" s="213" t="s">
        <v>1237</v>
      </c>
    </row>
    <row r="331" spans="1:15">
      <c r="A331" s="150" t="s">
        <v>836</v>
      </c>
      <c r="B331" t="s">
        <v>549</v>
      </c>
      <c r="C331">
        <v>6</v>
      </c>
      <c r="D331" s="19">
        <v>43673</v>
      </c>
      <c r="E331" s="15">
        <v>0.90241898148148147</v>
      </c>
      <c r="F331" t="s">
        <v>710</v>
      </c>
      <c r="G331" s="562" t="s">
        <v>447</v>
      </c>
      <c r="H331" t="s">
        <v>1177</v>
      </c>
      <c r="I331" t="s">
        <v>1215</v>
      </c>
      <c r="J331">
        <v>5</v>
      </c>
      <c r="K331">
        <v>7</v>
      </c>
      <c r="L331" s="28">
        <f t="shared" si="5"/>
        <v>1.4</v>
      </c>
      <c r="M331" s="239">
        <v>0.14285714285714285</v>
      </c>
      <c r="N331" s="75" t="s">
        <v>557</v>
      </c>
      <c r="O331" s="213" t="s">
        <v>1237</v>
      </c>
    </row>
    <row r="332" spans="1:15">
      <c r="A332" s="150" t="s">
        <v>837</v>
      </c>
      <c r="B332" t="s">
        <v>549</v>
      </c>
      <c r="C332">
        <v>6</v>
      </c>
      <c r="D332" s="19">
        <v>43673</v>
      </c>
      <c r="E332" s="15">
        <v>0.90248842592592593</v>
      </c>
      <c r="F332" t="s">
        <v>710</v>
      </c>
      <c r="G332" s="562" t="s">
        <v>447</v>
      </c>
      <c r="H332" t="s">
        <v>1177</v>
      </c>
      <c r="I332" t="s">
        <v>1215</v>
      </c>
      <c r="J332">
        <v>14</v>
      </c>
      <c r="K332">
        <v>51</v>
      </c>
      <c r="L332" s="28">
        <f t="shared" si="5"/>
        <v>3.6428571428571428</v>
      </c>
      <c r="M332" s="239">
        <v>0.43137254901960786</v>
      </c>
      <c r="N332" s="75" t="s">
        <v>566</v>
      </c>
      <c r="O332" s="475" t="s">
        <v>1229</v>
      </c>
    </row>
    <row r="333" spans="1:15">
      <c r="A333" s="150" t="s">
        <v>838</v>
      </c>
      <c r="B333" t="s">
        <v>549</v>
      </c>
      <c r="C333">
        <v>6</v>
      </c>
      <c r="D333" s="19">
        <v>43673</v>
      </c>
      <c r="E333" s="15">
        <v>0.90267361111111111</v>
      </c>
      <c r="F333" t="s">
        <v>710</v>
      </c>
      <c r="G333" s="562" t="s">
        <v>447</v>
      </c>
      <c r="H333" t="s">
        <v>1177</v>
      </c>
      <c r="I333" t="s">
        <v>1215</v>
      </c>
      <c r="J333">
        <v>9</v>
      </c>
      <c r="K333">
        <v>25</v>
      </c>
      <c r="L333" s="28">
        <f t="shared" si="5"/>
        <v>2.7777777777777777</v>
      </c>
      <c r="M333" s="9">
        <v>0.64</v>
      </c>
      <c r="N333" s="75" t="s">
        <v>566</v>
      </c>
      <c r="O333" s="475" t="s">
        <v>1229</v>
      </c>
    </row>
    <row r="334" spans="1:15">
      <c r="A334" s="150" t="s">
        <v>839</v>
      </c>
      <c r="B334" t="s">
        <v>549</v>
      </c>
      <c r="C334">
        <v>6</v>
      </c>
      <c r="D334" s="19">
        <v>43673</v>
      </c>
      <c r="E334" s="15">
        <v>0.90284722222222225</v>
      </c>
      <c r="F334" t="s">
        <v>710</v>
      </c>
      <c r="G334" s="562" t="s">
        <v>447</v>
      </c>
      <c r="H334" t="s">
        <v>1177</v>
      </c>
      <c r="I334" t="s">
        <v>1215</v>
      </c>
      <c r="J334">
        <v>11</v>
      </c>
      <c r="K334">
        <v>43</v>
      </c>
      <c r="L334" s="28">
        <f t="shared" si="5"/>
        <v>3.9090909090909092</v>
      </c>
      <c r="M334" s="9">
        <v>0.67441860465116277</v>
      </c>
      <c r="N334" s="75" t="s">
        <v>566</v>
      </c>
      <c r="O334" s="475" t="s">
        <v>1229</v>
      </c>
    </row>
    <row r="335" spans="1:15">
      <c r="A335" s="150" t="s">
        <v>840</v>
      </c>
      <c r="B335" t="s">
        <v>549</v>
      </c>
      <c r="C335">
        <v>6</v>
      </c>
      <c r="D335" s="19">
        <v>43673</v>
      </c>
      <c r="E335" s="15">
        <v>0.90310185185185177</v>
      </c>
      <c r="F335" t="s">
        <v>710</v>
      </c>
      <c r="G335" s="562" t="s">
        <v>447</v>
      </c>
      <c r="H335" t="s">
        <v>1177</v>
      </c>
      <c r="I335" t="s">
        <v>1215</v>
      </c>
      <c r="J335">
        <v>8</v>
      </c>
      <c r="K335">
        <v>27</v>
      </c>
      <c r="L335" s="28">
        <f t="shared" si="5"/>
        <v>3.375</v>
      </c>
      <c r="M335" s="9">
        <v>0.88888888888888884</v>
      </c>
      <c r="N335" s="75" t="s">
        <v>566</v>
      </c>
      <c r="O335" s="475" t="s">
        <v>1229</v>
      </c>
    </row>
    <row r="336" spans="1:15">
      <c r="A336" s="150" t="s">
        <v>841</v>
      </c>
      <c r="B336" t="s">
        <v>549</v>
      </c>
      <c r="C336">
        <v>6</v>
      </c>
      <c r="D336" s="19">
        <v>43673</v>
      </c>
      <c r="E336" s="15">
        <v>0.90333333333333332</v>
      </c>
      <c r="F336" t="s">
        <v>710</v>
      </c>
      <c r="G336" s="562" t="s">
        <v>447</v>
      </c>
      <c r="H336" t="s">
        <v>1177</v>
      </c>
      <c r="I336" t="s">
        <v>1215</v>
      </c>
      <c r="J336">
        <v>7</v>
      </c>
      <c r="K336">
        <v>11</v>
      </c>
      <c r="L336" s="28">
        <f t="shared" si="5"/>
        <v>1.5714285714285714</v>
      </c>
      <c r="M336" s="31">
        <v>0.45454545454545453</v>
      </c>
      <c r="N336" s="75" t="s">
        <v>566</v>
      </c>
      <c r="O336" s="475" t="s">
        <v>1229</v>
      </c>
    </row>
    <row r="337" spans="1:15">
      <c r="A337" s="150" t="s">
        <v>842</v>
      </c>
      <c r="B337" t="s">
        <v>549</v>
      </c>
      <c r="C337">
        <v>6</v>
      </c>
      <c r="D337" s="19">
        <v>43673</v>
      </c>
      <c r="E337" s="15">
        <v>0.90346064814814808</v>
      </c>
      <c r="F337" t="s">
        <v>710</v>
      </c>
      <c r="G337" s="562" t="s">
        <v>447</v>
      </c>
      <c r="H337" t="s">
        <v>1177</v>
      </c>
      <c r="I337" t="s">
        <v>1215</v>
      </c>
      <c r="J337">
        <v>8</v>
      </c>
      <c r="K337">
        <v>19</v>
      </c>
      <c r="L337" s="28">
        <f t="shared" si="5"/>
        <v>2.375</v>
      </c>
      <c r="M337" s="9">
        <v>0.57894736842105265</v>
      </c>
      <c r="N337" s="75" t="s">
        <v>557</v>
      </c>
      <c r="O337" s="213" t="s">
        <v>1237</v>
      </c>
    </row>
    <row r="338" spans="1:15">
      <c r="A338" s="150" t="s">
        <v>843</v>
      </c>
      <c r="B338" t="s">
        <v>549</v>
      </c>
      <c r="C338">
        <v>6</v>
      </c>
      <c r="D338" s="19">
        <v>43673</v>
      </c>
      <c r="E338" s="15">
        <v>0.90361111111111114</v>
      </c>
      <c r="F338" t="s">
        <v>710</v>
      </c>
      <c r="G338" s="562" t="s">
        <v>447</v>
      </c>
      <c r="H338" t="s">
        <v>1177</v>
      </c>
      <c r="I338" t="s">
        <v>1215</v>
      </c>
      <c r="J338">
        <v>4</v>
      </c>
      <c r="K338">
        <v>6</v>
      </c>
      <c r="L338" s="28">
        <f t="shared" si="5"/>
        <v>1.5</v>
      </c>
      <c r="M338" s="9">
        <v>0.66666666666666663</v>
      </c>
      <c r="N338" s="75" t="s">
        <v>566</v>
      </c>
      <c r="O338" s="475" t="s">
        <v>1229</v>
      </c>
    </row>
    <row r="339" spans="1:15">
      <c r="A339" s="150" t="s">
        <v>844</v>
      </c>
      <c r="B339" t="s">
        <v>549</v>
      </c>
      <c r="C339">
        <v>6</v>
      </c>
      <c r="D339" s="19">
        <v>43673</v>
      </c>
      <c r="E339" s="15">
        <v>0.90388888888888896</v>
      </c>
      <c r="F339" t="s">
        <v>712</v>
      </c>
      <c r="G339" s="562" t="s">
        <v>476</v>
      </c>
      <c r="H339" t="s">
        <v>1177</v>
      </c>
      <c r="I339" t="s">
        <v>1215</v>
      </c>
      <c r="J339">
        <v>9</v>
      </c>
      <c r="K339">
        <v>12</v>
      </c>
      <c r="L339" s="28">
        <f t="shared" si="5"/>
        <v>1.3333333333333333</v>
      </c>
      <c r="M339" s="239">
        <v>0.41666666666666669</v>
      </c>
      <c r="N339" s="75" t="s">
        <v>566</v>
      </c>
      <c r="O339" s="475" t="s">
        <v>1229</v>
      </c>
    </row>
    <row r="340" spans="1:15">
      <c r="A340" s="150" t="s">
        <v>845</v>
      </c>
      <c r="B340" t="s">
        <v>549</v>
      </c>
      <c r="C340">
        <v>6</v>
      </c>
      <c r="D340" s="19">
        <v>43673</v>
      </c>
      <c r="E340" s="15">
        <v>0.90408564814814818</v>
      </c>
      <c r="F340" t="s">
        <v>712</v>
      </c>
      <c r="G340" s="562" t="s">
        <v>447</v>
      </c>
      <c r="H340" t="s">
        <v>1177</v>
      </c>
      <c r="I340" t="s">
        <v>1215</v>
      </c>
      <c r="J340">
        <v>6</v>
      </c>
      <c r="K340">
        <v>13</v>
      </c>
      <c r="L340" s="28">
        <f t="shared" si="5"/>
        <v>2.1666666666666665</v>
      </c>
      <c r="M340" s="239">
        <v>0.30769230769230771</v>
      </c>
      <c r="N340" s="75" t="s">
        <v>566</v>
      </c>
      <c r="O340" s="475" t="s">
        <v>1229</v>
      </c>
    </row>
    <row r="341" spans="1:15">
      <c r="A341" s="150" t="s">
        <v>846</v>
      </c>
      <c r="B341" t="s">
        <v>549</v>
      </c>
      <c r="C341">
        <v>6</v>
      </c>
      <c r="D341" s="19">
        <v>43673</v>
      </c>
      <c r="E341" s="15">
        <v>0.90445601851851853</v>
      </c>
      <c r="F341" t="s">
        <v>712</v>
      </c>
      <c r="G341" s="275" t="s">
        <v>433</v>
      </c>
      <c r="H341" t="s">
        <v>1177</v>
      </c>
      <c r="I341" t="s">
        <v>1215</v>
      </c>
      <c r="J341">
        <v>5</v>
      </c>
      <c r="K341">
        <v>8</v>
      </c>
      <c r="L341" s="28">
        <f t="shared" si="5"/>
        <v>1.6</v>
      </c>
      <c r="M341" s="239">
        <v>0.25</v>
      </c>
      <c r="N341" s="75" t="s">
        <v>557</v>
      </c>
      <c r="O341" s="213" t="s">
        <v>1237</v>
      </c>
    </row>
    <row r="342" spans="1:15">
      <c r="A342" s="150" t="s">
        <v>847</v>
      </c>
      <c r="B342" t="s">
        <v>549</v>
      </c>
      <c r="C342">
        <v>6</v>
      </c>
      <c r="D342" s="19">
        <v>43673</v>
      </c>
      <c r="E342" s="15">
        <v>0.90472222222222232</v>
      </c>
      <c r="F342" t="s">
        <v>712</v>
      </c>
      <c r="G342" s="562" t="s">
        <v>447</v>
      </c>
      <c r="H342" t="s">
        <v>1177</v>
      </c>
      <c r="I342" t="s">
        <v>1215</v>
      </c>
      <c r="J342">
        <v>10</v>
      </c>
      <c r="K342">
        <v>10</v>
      </c>
      <c r="L342" s="28">
        <f t="shared" si="5"/>
        <v>1</v>
      </c>
      <c r="M342" s="239">
        <v>0.3</v>
      </c>
      <c r="N342" s="75" t="s">
        <v>557</v>
      </c>
      <c r="O342" s="213" t="s">
        <v>1237</v>
      </c>
    </row>
    <row r="343" spans="1:15">
      <c r="A343" s="150" t="s">
        <v>849</v>
      </c>
      <c r="B343" t="s">
        <v>549</v>
      </c>
      <c r="C343">
        <v>6</v>
      </c>
      <c r="D343" s="19">
        <v>43673</v>
      </c>
      <c r="E343" s="15">
        <v>0.90499999999999992</v>
      </c>
      <c r="F343" t="s">
        <v>712</v>
      </c>
      <c r="G343" s="562" t="s">
        <v>447</v>
      </c>
      <c r="H343" t="s">
        <v>1177</v>
      </c>
      <c r="I343" t="s">
        <v>1215</v>
      </c>
      <c r="J343">
        <v>10</v>
      </c>
      <c r="K343">
        <v>22</v>
      </c>
      <c r="L343" s="28">
        <f t="shared" si="5"/>
        <v>2.2000000000000002</v>
      </c>
      <c r="M343" s="239">
        <v>0.27272727272727271</v>
      </c>
      <c r="N343" s="75" t="s">
        <v>557</v>
      </c>
      <c r="O343" s="213" t="s">
        <v>1237</v>
      </c>
    </row>
    <row r="344" spans="1:15">
      <c r="A344" s="150" t="s">
        <v>848</v>
      </c>
      <c r="B344" t="s">
        <v>549</v>
      </c>
      <c r="C344">
        <v>6</v>
      </c>
      <c r="D344" s="19">
        <v>43673</v>
      </c>
      <c r="E344" s="15">
        <v>0.90533564814814815</v>
      </c>
      <c r="F344" t="s">
        <v>711</v>
      </c>
      <c r="G344" s="275" t="s">
        <v>433</v>
      </c>
      <c r="H344" t="s">
        <v>1177</v>
      </c>
      <c r="I344" t="s">
        <v>1215</v>
      </c>
      <c r="J344">
        <v>7</v>
      </c>
      <c r="K344">
        <v>7</v>
      </c>
      <c r="L344" s="28">
        <f t="shared" si="5"/>
        <v>1</v>
      </c>
      <c r="M344" s="9">
        <v>0.5714285714285714</v>
      </c>
      <c r="N344" s="75" t="s">
        <v>553</v>
      </c>
    </row>
    <row r="345" spans="1:15">
      <c r="A345" s="150" t="s">
        <v>850</v>
      </c>
      <c r="B345" t="s">
        <v>549</v>
      </c>
      <c r="C345">
        <v>6</v>
      </c>
      <c r="D345" s="19">
        <v>43673</v>
      </c>
      <c r="E345" s="15">
        <v>0.90579861111111104</v>
      </c>
      <c r="F345" t="s">
        <v>711</v>
      </c>
      <c r="G345" s="275" t="s">
        <v>433</v>
      </c>
      <c r="H345" t="s">
        <v>1177</v>
      </c>
      <c r="I345" t="s">
        <v>1215</v>
      </c>
      <c r="J345">
        <v>5</v>
      </c>
      <c r="K345">
        <v>4</v>
      </c>
      <c r="L345" s="28">
        <f t="shared" si="5"/>
        <v>0.8</v>
      </c>
      <c r="M345" s="9">
        <v>0.75</v>
      </c>
      <c r="N345" s="75" t="s">
        <v>553</v>
      </c>
    </row>
    <row r="346" spans="1:15">
      <c r="A346" s="150" t="s">
        <v>851</v>
      </c>
      <c r="B346" t="s">
        <v>549</v>
      </c>
      <c r="C346">
        <v>6</v>
      </c>
      <c r="D346" s="19">
        <v>43673</v>
      </c>
      <c r="E346" s="15">
        <v>0.90627314814814808</v>
      </c>
      <c r="F346" t="s">
        <v>711</v>
      </c>
      <c r="G346" s="33" t="s">
        <v>447</v>
      </c>
      <c r="H346" t="s">
        <v>1177</v>
      </c>
      <c r="I346" t="s">
        <v>1215</v>
      </c>
      <c r="J346">
        <v>6</v>
      </c>
      <c r="K346">
        <v>4</v>
      </c>
      <c r="L346" s="28">
        <f t="shared" si="5"/>
        <v>0.66666666666666663</v>
      </c>
      <c r="M346" s="31">
        <v>0.5</v>
      </c>
    </row>
    <row r="347" spans="1:15">
      <c r="A347" s="150" t="s">
        <v>852</v>
      </c>
      <c r="B347" t="s">
        <v>549</v>
      </c>
      <c r="C347">
        <v>6</v>
      </c>
      <c r="D347" s="19">
        <v>43673</v>
      </c>
      <c r="E347" s="15">
        <v>0.9065509259259259</v>
      </c>
      <c r="F347" t="s">
        <v>711</v>
      </c>
      <c r="G347" s="275" t="s">
        <v>433</v>
      </c>
      <c r="H347" t="s">
        <v>1177</v>
      </c>
      <c r="I347" t="s">
        <v>1215</v>
      </c>
      <c r="J347">
        <v>2</v>
      </c>
      <c r="K347">
        <v>6</v>
      </c>
      <c r="L347" s="28">
        <f t="shared" si="5"/>
        <v>3</v>
      </c>
      <c r="M347" s="239">
        <v>0.33333333333333331</v>
      </c>
      <c r="N347" s="75" t="s">
        <v>553</v>
      </c>
    </row>
    <row r="348" spans="1:15" ht="17" thickBot="1">
      <c r="A348" s="160" t="s">
        <v>853</v>
      </c>
      <c r="B348" s="34" t="s">
        <v>549</v>
      </c>
      <c r="C348" s="34">
        <v>6</v>
      </c>
      <c r="D348" s="161">
        <v>43673</v>
      </c>
      <c r="E348" s="162">
        <v>0.90700231481481486</v>
      </c>
      <c r="F348" t="s">
        <v>711</v>
      </c>
      <c r="G348" s="527" t="s">
        <v>433</v>
      </c>
      <c r="H348" t="s">
        <v>1177</v>
      </c>
      <c r="I348" t="s">
        <v>1215</v>
      </c>
      <c r="J348" s="228">
        <v>14</v>
      </c>
      <c r="K348" s="228">
        <v>2</v>
      </c>
      <c r="L348" s="232">
        <f t="shared" si="5"/>
        <v>0.14285714285714285</v>
      </c>
      <c r="M348" s="240">
        <v>0.5</v>
      </c>
      <c r="N348" s="164" t="s">
        <v>553</v>
      </c>
    </row>
    <row r="349" spans="1:15">
      <c r="A349" s="150" t="s">
        <v>854</v>
      </c>
      <c r="B349" t="s">
        <v>549</v>
      </c>
      <c r="C349">
        <v>7</v>
      </c>
      <c r="D349" s="19">
        <v>43673</v>
      </c>
      <c r="E349" s="15">
        <v>0.91460648148148149</v>
      </c>
      <c r="F349" s="124" t="s">
        <v>715</v>
      </c>
      <c r="G349" s="33" t="s">
        <v>447</v>
      </c>
      <c r="H349" s="566" t="s">
        <v>1180</v>
      </c>
      <c r="I349" s="566" t="s">
        <v>1216</v>
      </c>
      <c r="J349">
        <v>14</v>
      </c>
      <c r="K349">
        <v>48</v>
      </c>
      <c r="L349" s="28">
        <f t="shared" si="5"/>
        <v>3.4285714285714284</v>
      </c>
      <c r="M349" s="239">
        <v>0.29166666666666669</v>
      </c>
    </row>
    <row r="350" spans="1:15">
      <c r="A350" s="150" t="s">
        <v>855</v>
      </c>
      <c r="B350" t="s">
        <v>549</v>
      </c>
      <c r="C350">
        <v>7</v>
      </c>
      <c r="D350" s="19">
        <v>43673</v>
      </c>
      <c r="E350" s="15">
        <v>0.91479166666666656</v>
      </c>
      <c r="F350" t="s">
        <v>715</v>
      </c>
      <c r="G350" s="33" t="s">
        <v>447</v>
      </c>
      <c r="H350" t="s">
        <v>1180</v>
      </c>
      <c r="I350" t="s">
        <v>1216</v>
      </c>
      <c r="J350">
        <v>7</v>
      </c>
      <c r="K350">
        <v>15</v>
      </c>
      <c r="L350" s="28">
        <f t="shared" si="5"/>
        <v>2.1428571428571428</v>
      </c>
      <c r="M350" s="239">
        <v>0.2</v>
      </c>
    </row>
    <row r="351" spans="1:15">
      <c r="A351" s="150" t="s">
        <v>856</v>
      </c>
      <c r="B351" t="s">
        <v>549</v>
      </c>
      <c r="C351">
        <v>7</v>
      </c>
      <c r="D351" s="19">
        <v>43673</v>
      </c>
      <c r="E351" s="15">
        <v>0.91489583333333335</v>
      </c>
      <c r="F351" t="s">
        <v>715</v>
      </c>
      <c r="G351" s="33" t="s">
        <v>447</v>
      </c>
      <c r="H351" t="s">
        <v>1180</v>
      </c>
      <c r="I351" t="s">
        <v>1216</v>
      </c>
      <c r="J351">
        <v>14</v>
      </c>
      <c r="K351">
        <v>39</v>
      </c>
      <c r="L351" s="28">
        <f t="shared" si="5"/>
        <v>2.7857142857142856</v>
      </c>
      <c r="M351" s="239">
        <v>0.41025641025641024</v>
      </c>
    </row>
    <row r="352" spans="1:15">
      <c r="A352" s="150" t="s">
        <v>857</v>
      </c>
      <c r="B352" t="s">
        <v>549</v>
      </c>
      <c r="C352">
        <v>7</v>
      </c>
      <c r="D352" s="19">
        <v>43673</v>
      </c>
      <c r="E352" s="15">
        <v>0.91508101851851853</v>
      </c>
      <c r="F352" t="s">
        <v>715</v>
      </c>
      <c r="G352" s="33" t="s">
        <v>447</v>
      </c>
      <c r="H352" t="s">
        <v>1180</v>
      </c>
      <c r="I352" t="s">
        <v>1216</v>
      </c>
      <c r="J352">
        <v>14</v>
      </c>
      <c r="K352">
        <v>34</v>
      </c>
      <c r="L352" s="28">
        <f t="shared" si="5"/>
        <v>2.4285714285714284</v>
      </c>
      <c r="M352" s="239">
        <v>0.35294117647058826</v>
      </c>
    </row>
    <row r="353" spans="1:15">
      <c r="A353" s="150" t="s">
        <v>858</v>
      </c>
      <c r="B353" t="s">
        <v>549</v>
      </c>
      <c r="C353">
        <v>7</v>
      </c>
      <c r="D353" s="19">
        <v>43673</v>
      </c>
      <c r="E353" s="15">
        <v>0.91525462962962967</v>
      </c>
      <c r="F353" t="s">
        <v>715</v>
      </c>
      <c r="G353" s="76" t="s">
        <v>447</v>
      </c>
      <c r="H353" t="s">
        <v>1180</v>
      </c>
      <c r="I353" t="s">
        <v>1216</v>
      </c>
      <c r="J353">
        <v>4</v>
      </c>
      <c r="K353">
        <v>6</v>
      </c>
      <c r="L353" s="28">
        <f t="shared" si="5"/>
        <v>1.5</v>
      </c>
      <c r="M353" s="239">
        <v>0.33333333333333331</v>
      </c>
      <c r="N353" s="75" t="s">
        <v>557</v>
      </c>
      <c r="O353" s="213" t="s">
        <v>1237</v>
      </c>
    </row>
    <row r="354" spans="1:15">
      <c r="A354" s="150" t="s">
        <v>859</v>
      </c>
      <c r="B354" t="s">
        <v>549</v>
      </c>
      <c r="C354">
        <v>7</v>
      </c>
      <c r="D354" s="19">
        <v>43673</v>
      </c>
      <c r="E354" s="15">
        <v>0.91532407407407401</v>
      </c>
      <c r="F354" t="s">
        <v>715</v>
      </c>
      <c r="G354" s="33" t="s">
        <v>447</v>
      </c>
      <c r="H354" t="s">
        <v>1180</v>
      </c>
      <c r="I354" t="s">
        <v>1216</v>
      </c>
      <c r="J354">
        <v>8</v>
      </c>
      <c r="K354">
        <v>29</v>
      </c>
      <c r="L354" s="28">
        <f t="shared" si="5"/>
        <v>3.625</v>
      </c>
      <c r="M354" s="239">
        <v>0.2413793103448276</v>
      </c>
    </row>
    <row r="355" spans="1:15">
      <c r="A355" s="150" t="s">
        <v>860</v>
      </c>
      <c r="B355" t="s">
        <v>549</v>
      </c>
      <c r="C355">
        <v>7</v>
      </c>
      <c r="D355" s="19">
        <v>43673</v>
      </c>
      <c r="E355" s="15">
        <v>0.9154282407407407</v>
      </c>
      <c r="F355" t="s">
        <v>715</v>
      </c>
      <c r="G355" s="76" t="s">
        <v>447</v>
      </c>
      <c r="H355" t="s">
        <v>1180</v>
      </c>
      <c r="I355" t="s">
        <v>1216</v>
      </c>
      <c r="J355">
        <v>8</v>
      </c>
      <c r="K355">
        <v>18</v>
      </c>
      <c r="L355" s="28">
        <f t="shared" si="5"/>
        <v>2.25</v>
      </c>
      <c r="M355" s="9">
        <v>0.61111111111111116</v>
      </c>
      <c r="N355" s="75" t="s">
        <v>557</v>
      </c>
      <c r="O355" s="213" t="s">
        <v>1237</v>
      </c>
    </row>
    <row r="356" spans="1:15">
      <c r="A356" s="150" t="s">
        <v>861</v>
      </c>
      <c r="B356" t="s">
        <v>549</v>
      </c>
      <c r="C356">
        <v>7</v>
      </c>
      <c r="D356" s="19">
        <v>43673</v>
      </c>
      <c r="E356" s="15">
        <v>0.91559027777777768</v>
      </c>
      <c r="F356" t="s">
        <v>715</v>
      </c>
      <c r="G356" s="33" t="s">
        <v>447</v>
      </c>
      <c r="H356" t="s">
        <v>1180</v>
      </c>
      <c r="I356" t="s">
        <v>1216</v>
      </c>
      <c r="J356">
        <v>7</v>
      </c>
      <c r="K356">
        <v>21</v>
      </c>
      <c r="L356" s="28">
        <f t="shared" si="5"/>
        <v>3</v>
      </c>
      <c r="M356" s="31">
        <v>0.52380952380952384</v>
      </c>
    </row>
    <row r="357" spans="1:15">
      <c r="A357" s="150" t="s">
        <v>862</v>
      </c>
      <c r="B357" t="s">
        <v>549</v>
      </c>
      <c r="C357">
        <v>7</v>
      </c>
      <c r="D357" s="19">
        <v>43673</v>
      </c>
      <c r="E357" s="15">
        <v>0.91568287037037033</v>
      </c>
      <c r="F357" t="s">
        <v>715</v>
      </c>
      <c r="G357" s="33" t="s">
        <v>447</v>
      </c>
      <c r="H357" t="s">
        <v>1180</v>
      </c>
      <c r="I357" t="s">
        <v>1216</v>
      </c>
      <c r="J357">
        <v>8</v>
      </c>
      <c r="K357">
        <v>27</v>
      </c>
      <c r="L357" s="28">
        <f t="shared" si="5"/>
        <v>3.375</v>
      </c>
      <c r="M357" s="239">
        <v>0.29629629629629628</v>
      </c>
    </row>
    <row r="358" spans="1:15">
      <c r="A358" s="150" t="s">
        <v>863</v>
      </c>
      <c r="B358" t="s">
        <v>549</v>
      </c>
      <c r="C358">
        <v>7</v>
      </c>
      <c r="D358" s="19">
        <v>43673</v>
      </c>
      <c r="E358" s="15">
        <v>0.91577546296296297</v>
      </c>
      <c r="F358" t="s">
        <v>715</v>
      </c>
      <c r="G358" s="33" t="s">
        <v>447</v>
      </c>
      <c r="H358" t="s">
        <v>1180</v>
      </c>
      <c r="I358" t="s">
        <v>1216</v>
      </c>
      <c r="J358">
        <v>14</v>
      </c>
      <c r="K358">
        <v>42</v>
      </c>
      <c r="L358" s="28">
        <f t="shared" si="5"/>
        <v>3</v>
      </c>
      <c r="M358" s="239">
        <v>0.30952380952380953</v>
      </c>
    </row>
    <row r="359" spans="1:15">
      <c r="A359" s="150" t="s">
        <v>864</v>
      </c>
      <c r="B359" t="s">
        <v>549</v>
      </c>
      <c r="C359">
        <v>7</v>
      </c>
      <c r="D359" s="19">
        <v>43673</v>
      </c>
      <c r="E359" s="15">
        <v>0.91596064814814815</v>
      </c>
      <c r="F359" t="s">
        <v>715</v>
      </c>
      <c r="G359" s="76" t="s">
        <v>447</v>
      </c>
      <c r="H359" t="s">
        <v>1180</v>
      </c>
      <c r="I359" t="s">
        <v>1216</v>
      </c>
      <c r="J359">
        <v>14</v>
      </c>
      <c r="K359">
        <v>56</v>
      </c>
      <c r="L359" s="28">
        <f t="shared" si="5"/>
        <v>4</v>
      </c>
      <c r="M359" s="31">
        <v>0.5357142857142857</v>
      </c>
      <c r="N359" s="75" t="s">
        <v>557</v>
      </c>
      <c r="O359" s="213" t="s">
        <v>1237</v>
      </c>
    </row>
    <row r="360" spans="1:15">
      <c r="A360" s="150" t="s">
        <v>865</v>
      </c>
      <c r="B360" t="s">
        <v>549</v>
      </c>
      <c r="C360">
        <v>7</v>
      </c>
      <c r="D360" s="19">
        <v>43673</v>
      </c>
      <c r="E360" s="21">
        <v>0.91614583333333333</v>
      </c>
      <c r="F360" t="s">
        <v>715</v>
      </c>
      <c r="G360" s="33" t="s">
        <v>447</v>
      </c>
      <c r="H360" t="s">
        <v>1180</v>
      </c>
      <c r="I360" t="s">
        <v>1216</v>
      </c>
      <c r="J360">
        <v>4</v>
      </c>
      <c r="K360">
        <v>13</v>
      </c>
      <c r="L360" s="28">
        <f t="shared" si="5"/>
        <v>3.25</v>
      </c>
      <c r="M360" s="239">
        <v>0.15384615384615385</v>
      </c>
    </row>
    <row r="361" spans="1:15">
      <c r="A361" s="150" t="s">
        <v>866</v>
      </c>
      <c r="B361" t="s">
        <v>549</v>
      </c>
      <c r="C361">
        <v>7</v>
      </c>
      <c r="D361" s="19">
        <v>43673</v>
      </c>
      <c r="E361" s="21">
        <v>0.91620370370370363</v>
      </c>
      <c r="F361" t="s">
        <v>715</v>
      </c>
      <c r="G361" s="33" t="s">
        <v>447</v>
      </c>
      <c r="H361" t="s">
        <v>1180</v>
      </c>
      <c r="I361" t="s">
        <v>1216</v>
      </c>
      <c r="J361">
        <v>14</v>
      </c>
      <c r="K361">
        <v>65</v>
      </c>
      <c r="L361" s="28">
        <f t="shared" si="5"/>
        <v>4.6428571428571432</v>
      </c>
      <c r="M361" s="239">
        <v>0.36923076923076925</v>
      </c>
    </row>
    <row r="362" spans="1:15">
      <c r="A362" s="150" t="s">
        <v>867</v>
      </c>
      <c r="B362" t="s">
        <v>549</v>
      </c>
      <c r="C362">
        <v>7</v>
      </c>
      <c r="D362" s="19">
        <v>43673</v>
      </c>
      <c r="E362" s="21">
        <v>0.91638888888888881</v>
      </c>
      <c r="F362" t="s">
        <v>714</v>
      </c>
      <c r="G362" s="33" t="s">
        <v>447</v>
      </c>
      <c r="H362" t="s">
        <v>1180</v>
      </c>
      <c r="I362" t="s">
        <v>1216</v>
      </c>
      <c r="J362">
        <v>5</v>
      </c>
      <c r="K362">
        <v>18</v>
      </c>
      <c r="L362" s="28">
        <f t="shared" si="5"/>
        <v>3.6</v>
      </c>
      <c r="M362" s="9">
        <v>0.66666666666666663</v>
      </c>
    </row>
    <row r="363" spans="1:15" ht="17" thickBot="1">
      <c r="A363" s="150" t="s">
        <v>868</v>
      </c>
      <c r="B363" t="s">
        <v>549</v>
      </c>
      <c r="C363">
        <v>7</v>
      </c>
      <c r="D363" s="19">
        <v>43673</v>
      </c>
      <c r="E363" s="21">
        <v>0.9164930555555556</v>
      </c>
      <c r="F363" t="s">
        <v>714</v>
      </c>
      <c r="G363" s="33" t="s">
        <v>447</v>
      </c>
      <c r="H363" t="s">
        <v>1180</v>
      </c>
      <c r="I363" t="s">
        <v>1216</v>
      </c>
      <c r="J363">
        <v>6</v>
      </c>
      <c r="K363">
        <v>18</v>
      </c>
      <c r="L363" s="28">
        <f t="shared" si="5"/>
        <v>3</v>
      </c>
      <c r="M363" s="239">
        <v>0.3888888888888889</v>
      </c>
    </row>
    <row r="364" spans="1:15" ht="17" thickBot="1">
      <c r="A364" s="150" t="s">
        <v>869</v>
      </c>
      <c r="B364" t="s">
        <v>549</v>
      </c>
      <c r="C364">
        <v>7</v>
      </c>
      <c r="D364" s="19">
        <v>43673</v>
      </c>
      <c r="E364" s="21">
        <v>0.91659722222222229</v>
      </c>
      <c r="F364" t="s">
        <v>714</v>
      </c>
      <c r="G364" s="33" t="s">
        <v>447</v>
      </c>
      <c r="H364" t="s">
        <v>1180</v>
      </c>
      <c r="I364" t="s">
        <v>1216</v>
      </c>
      <c r="J364">
        <v>4</v>
      </c>
      <c r="K364">
        <v>11</v>
      </c>
      <c r="L364" s="28">
        <f t="shared" si="5"/>
        <v>2.75</v>
      </c>
      <c r="M364" s="247">
        <v>0.54545454545454541</v>
      </c>
    </row>
    <row r="365" spans="1:15">
      <c r="A365" s="150" t="s">
        <v>870</v>
      </c>
      <c r="B365" t="s">
        <v>549</v>
      </c>
      <c r="C365">
        <v>7</v>
      </c>
      <c r="D365" s="19">
        <v>43673</v>
      </c>
      <c r="E365" s="15">
        <v>0.91678240740740735</v>
      </c>
      <c r="F365" t="s">
        <v>714</v>
      </c>
      <c r="G365" s="33" t="s">
        <v>447</v>
      </c>
      <c r="H365" t="s">
        <v>1180</v>
      </c>
      <c r="I365" t="s">
        <v>1216</v>
      </c>
      <c r="J365">
        <v>14</v>
      </c>
      <c r="K365">
        <v>82</v>
      </c>
      <c r="L365" s="28">
        <f t="shared" si="5"/>
        <v>5.8571428571428568</v>
      </c>
      <c r="M365" s="31">
        <v>0.46341463414634149</v>
      </c>
    </row>
    <row r="366" spans="1:15">
      <c r="A366" s="150" t="s">
        <v>874</v>
      </c>
      <c r="B366" t="s">
        <v>549</v>
      </c>
      <c r="C366">
        <v>7</v>
      </c>
      <c r="D366" s="19">
        <v>43673</v>
      </c>
      <c r="E366" s="15">
        <v>0.91696759259259253</v>
      </c>
      <c r="F366" t="s">
        <v>714</v>
      </c>
      <c r="G366" s="33" t="s">
        <v>447</v>
      </c>
      <c r="H366" t="s">
        <v>1180</v>
      </c>
      <c r="I366" t="s">
        <v>1216</v>
      </c>
      <c r="J366">
        <v>14</v>
      </c>
      <c r="K366">
        <v>48</v>
      </c>
      <c r="L366" s="28">
        <f t="shared" si="5"/>
        <v>3.4285714285714284</v>
      </c>
      <c r="M366" s="239">
        <v>0.4375</v>
      </c>
    </row>
    <row r="367" spans="1:15">
      <c r="A367" s="150" t="s">
        <v>875</v>
      </c>
      <c r="B367" t="s">
        <v>549</v>
      </c>
      <c r="C367">
        <v>7</v>
      </c>
      <c r="D367" s="19">
        <v>43673</v>
      </c>
      <c r="E367" s="15">
        <v>0.91760416666666667</v>
      </c>
      <c r="F367" t="s">
        <v>714</v>
      </c>
      <c r="G367" s="33" t="s">
        <v>447</v>
      </c>
      <c r="H367" t="s">
        <v>1180</v>
      </c>
      <c r="I367" t="s">
        <v>1216</v>
      </c>
      <c r="J367">
        <v>8</v>
      </c>
      <c r="K367">
        <v>26</v>
      </c>
      <c r="L367" s="28">
        <f t="shared" si="5"/>
        <v>3.25</v>
      </c>
      <c r="M367" s="31">
        <v>0.53846153846153844</v>
      </c>
    </row>
    <row r="368" spans="1:15">
      <c r="A368" s="150" t="s">
        <v>876</v>
      </c>
      <c r="B368" t="s">
        <v>549</v>
      </c>
      <c r="C368">
        <v>7</v>
      </c>
      <c r="D368" s="19">
        <v>43673</v>
      </c>
      <c r="E368" s="15">
        <v>0.91831018518518526</v>
      </c>
      <c r="F368" t="s">
        <v>716</v>
      </c>
      <c r="G368" s="33" t="s">
        <v>489</v>
      </c>
      <c r="H368" t="s">
        <v>1180</v>
      </c>
      <c r="I368" t="s">
        <v>1216</v>
      </c>
      <c r="J368">
        <v>8</v>
      </c>
      <c r="K368">
        <v>15</v>
      </c>
      <c r="L368" s="28">
        <f t="shared" si="5"/>
        <v>1.875</v>
      </c>
      <c r="M368" s="239">
        <v>0.26666666666666666</v>
      </c>
    </row>
    <row r="369" spans="1:16">
      <c r="A369" s="150" t="s">
        <v>877</v>
      </c>
      <c r="B369" t="s">
        <v>549</v>
      </c>
      <c r="C369">
        <v>7</v>
      </c>
      <c r="D369" s="19">
        <v>43673</v>
      </c>
      <c r="E369" s="15">
        <v>0.91843750000000002</v>
      </c>
      <c r="F369" t="s">
        <v>716</v>
      </c>
      <c r="G369" s="33" t="s">
        <v>532</v>
      </c>
      <c r="H369" t="s">
        <v>1180</v>
      </c>
      <c r="I369" t="s">
        <v>1216</v>
      </c>
      <c r="J369">
        <v>6</v>
      </c>
      <c r="K369">
        <v>10</v>
      </c>
      <c r="L369" s="28">
        <f t="shared" si="5"/>
        <v>1.6666666666666667</v>
      </c>
      <c r="M369" s="239">
        <v>0.4</v>
      </c>
    </row>
    <row r="370" spans="1:16" ht="17" thickBot="1">
      <c r="A370" s="150" t="s">
        <v>878</v>
      </c>
      <c r="B370" t="s">
        <v>549</v>
      </c>
      <c r="C370">
        <v>7</v>
      </c>
      <c r="D370" s="19">
        <v>43673</v>
      </c>
      <c r="E370" s="15">
        <v>0.9193634259259259</v>
      </c>
      <c r="F370" t="s">
        <v>716</v>
      </c>
      <c r="G370" s="76" t="s">
        <v>447</v>
      </c>
      <c r="H370" t="s">
        <v>1180</v>
      </c>
      <c r="I370" t="s">
        <v>1216</v>
      </c>
      <c r="J370">
        <v>10</v>
      </c>
      <c r="K370">
        <v>40</v>
      </c>
      <c r="L370" s="207">
        <f t="shared" si="5"/>
        <v>4</v>
      </c>
      <c r="M370" s="239">
        <v>0.42499999999999999</v>
      </c>
      <c r="N370" s="75" t="s">
        <v>557</v>
      </c>
      <c r="O370" s="213" t="s">
        <v>1237</v>
      </c>
    </row>
    <row r="371" spans="1:16">
      <c r="A371" s="178" t="s">
        <v>879</v>
      </c>
      <c r="B371" s="124" t="s">
        <v>549</v>
      </c>
      <c r="C371" s="124">
        <v>8</v>
      </c>
      <c r="D371" s="179">
        <v>43673</v>
      </c>
      <c r="E371" s="174">
        <v>0.93251157407407403</v>
      </c>
      <c r="F371" s="124" t="s">
        <v>716</v>
      </c>
      <c r="G371" s="554" t="s">
        <v>476</v>
      </c>
      <c r="H371" s="124" t="s">
        <v>1183</v>
      </c>
      <c r="I371" s="124" t="s">
        <v>2088</v>
      </c>
      <c r="J371" s="124">
        <v>14</v>
      </c>
      <c r="K371" s="124">
        <v>8</v>
      </c>
      <c r="L371" s="28">
        <f t="shared" si="5"/>
        <v>0.5714285714285714</v>
      </c>
      <c r="M371" s="180">
        <v>0.75</v>
      </c>
      <c r="N371" s="124"/>
    </row>
    <row r="372" spans="1:16" ht="17" thickBot="1">
      <c r="A372" s="150" t="s">
        <v>880</v>
      </c>
      <c r="B372" t="s">
        <v>549</v>
      </c>
      <c r="C372">
        <v>8</v>
      </c>
      <c r="D372" s="19">
        <v>43673</v>
      </c>
      <c r="E372" s="15">
        <v>0.9372800925925926</v>
      </c>
      <c r="F372" t="s">
        <v>715</v>
      </c>
      <c r="G372" s="275" t="s">
        <v>433</v>
      </c>
      <c r="H372" t="s">
        <v>1183</v>
      </c>
      <c r="I372" t="s">
        <v>2088</v>
      </c>
      <c r="J372">
        <v>11</v>
      </c>
      <c r="K372">
        <v>7</v>
      </c>
      <c r="L372" s="207">
        <f t="shared" si="5"/>
        <v>0.63636363636363635</v>
      </c>
      <c r="M372" s="239">
        <v>0.2857142857142857</v>
      </c>
      <c r="N372" s="75" t="s">
        <v>566</v>
      </c>
      <c r="O372" s="475" t="s">
        <v>1229</v>
      </c>
    </row>
    <row r="373" spans="1:16">
      <c r="A373" s="178" t="s">
        <v>881</v>
      </c>
      <c r="B373" s="124" t="s">
        <v>549</v>
      </c>
      <c r="C373" s="124">
        <v>10</v>
      </c>
      <c r="D373" s="179">
        <v>43673</v>
      </c>
      <c r="E373" s="174">
        <v>0.94798611111111108</v>
      </c>
      <c r="F373" s="124" t="s">
        <v>715</v>
      </c>
      <c r="G373" s="554" t="s">
        <v>447</v>
      </c>
      <c r="H373" s="124" t="s">
        <v>1184</v>
      </c>
      <c r="I373" s="124" t="s">
        <v>1213</v>
      </c>
      <c r="J373" s="233">
        <v>8</v>
      </c>
      <c r="K373" s="233">
        <v>2</v>
      </c>
      <c r="L373" s="218">
        <f t="shared" si="5"/>
        <v>0.25</v>
      </c>
      <c r="M373" s="243">
        <v>0.5</v>
      </c>
      <c r="N373" s="124"/>
    </row>
    <row r="374" spans="1:16">
      <c r="A374" s="150" t="s">
        <v>882</v>
      </c>
      <c r="B374" t="s">
        <v>549</v>
      </c>
      <c r="C374">
        <v>10</v>
      </c>
      <c r="D374" s="19">
        <v>43673</v>
      </c>
      <c r="E374" s="15">
        <v>0.94857638888888884</v>
      </c>
      <c r="F374" t="s">
        <v>715</v>
      </c>
      <c r="G374" s="33" t="s">
        <v>476</v>
      </c>
      <c r="H374" t="s">
        <v>1184</v>
      </c>
      <c r="I374" t="s">
        <v>1213</v>
      </c>
      <c r="J374">
        <v>12</v>
      </c>
      <c r="K374">
        <v>18</v>
      </c>
      <c r="L374" s="28">
        <f t="shared" si="5"/>
        <v>1.5</v>
      </c>
      <c r="M374" s="239">
        <v>0.3888888888888889</v>
      </c>
    </row>
    <row r="375" spans="1:16">
      <c r="A375" s="150" t="s">
        <v>2038</v>
      </c>
      <c r="B375" t="s">
        <v>549</v>
      </c>
      <c r="C375">
        <v>10</v>
      </c>
      <c r="D375" s="19">
        <v>43673</v>
      </c>
      <c r="E375" s="15">
        <v>0.94883101851851848</v>
      </c>
      <c r="F375" t="s">
        <v>715</v>
      </c>
      <c r="G375" s="562" t="s">
        <v>476</v>
      </c>
      <c r="H375" t="s">
        <v>1184</v>
      </c>
      <c r="I375" t="s">
        <v>1213</v>
      </c>
      <c r="J375">
        <v>4</v>
      </c>
      <c r="K375" s="275" t="s">
        <v>1304</v>
      </c>
      <c r="L375" s="517" t="s">
        <v>1304</v>
      </c>
      <c r="M375" s="518" t="s">
        <v>1304</v>
      </c>
    </row>
    <row r="376" spans="1:16">
      <c r="A376" s="150" t="s">
        <v>883</v>
      </c>
      <c r="B376" t="s">
        <v>549</v>
      </c>
      <c r="C376">
        <v>10</v>
      </c>
      <c r="D376" s="19">
        <v>43673</v>
      </c>
      <c r="E376" s="15">
        <v>0.95024305555555555</v>
      </c>
      <c r="F376" t="s">
        <v>713</v>
      </c>
      <c r="G376" s="33" t="s">
        <v>447</v>
      </c>
      <c r="H376" t="s">
        <v>1184</v>
      </c>
      <c r="I376" t="s">
        <v>1213</v>
      </c>
      <c r="J376">
        <v>5</v>
      </c>
      <c r="K376">
        <v>8</v>
      </c>
      <c r="L376" s="28">
        <f t="shared" si="5"/>
        <v>1.6</v>
      </c>
      <c r="M376" s="31">
        <v>0.5</v>
      </c>
    </row>
    <row r="377" spans="1:16">
      <c r="A377" s="150" t="s">
        <v>884</v>
      </c>
      <c r="B377" t="s">
        <v>549</v>
      </c>
      <c r="C377">
        <v>10</v>
      </c>
      <c r="D377" s="19">
        <v>43673</v>
      </c>
      <c r="E377" s="15">
        <v>0.95203703703703713</v>
      </c>
      <c r="F377" t="s">
        <v>716</v>
      </c>
      <c r="G377" s="33" t="s">
        <v>447</v>
      </c>
      <c r="H377" t="s">
        <v>1184</v>
      </c>
      <c r="I377" t="s">
        <v>1213</v>
      </c>
      <c r="J377">
        <v>10</v>
      </c>
      <c r="K377">
        <v>12</v>
      </c>
      <c r="L377" s="28">
        <f t="shared" si="5"/>
        <v>1.2</v>
      </c>
      <c r="M377" s="239">
        <v>0.16666666666666666</v>
      </c>
    </row>
    <row r="378" spans="1:16" ht="17" thickBot="1">
      <c r="A378" s="150" t="s">
        <v>885</v>
      </c>
      <c r="B378" t="s">
        <v>549</v>
      </c>
      <c r="C378">
        <v>10</v>
      </c>
      <c r="D378" s="19">
        <v>43673</v>
      </c>
      <c r="E378" s="15">
        <v>0.95217592592592604</v>
      </c>
      <c r="F378" t="s">
        <v>716</v>
      </c>
      <c r="G378" s="33" t="s">
        <v>476</v>
      </c>
      <c r="H378" t="s">
        <v>1184</v>
      </c>
      <c r="I378" t="s">
        <v>1213</v>
      </c>
      <c r="J378">
        <v>10</v>
      </c>
      <c r="K378">
        <v>10</v>
      </c>
      <c r="L378" s="207">
        <f t="shared" si="5"/>
        <v>1</v>
      </c>
      <c r="M378" s="239">
        <v>0.3</v>
      </c>
    </row>
    <row r="379" spans="1:16">
      <c r="A379" s="178" t="s">
        <v>886</v>
      </c>
      <c r="B379" s="124" t="s">
        <v>549</v>
      </c>
      <c r="C379" s="124">
        <v>11</v>
      </c>
      <c r="D379" s="179">
        <v>43673</v>
      </c>
      <c r="E379" s="174">
        <v>0.97460648148148143</v>
      </c>
      <c r="F379" s="124" t="s">
        <v>713</v>
      </c>
      <c r="G379" s="561" t="s">
        <v>495</v>
      </c>
      <c r="H379" s="124" t="s">
        <v>1185</v>
      </c>
      <c r="I379" s="124" t="s">
        <v>2089</v>
      </c>
      <c r="J379" s="124">
        <v>7</v>
      </c>
      <c r="K379" s="124">
        <v>13</v>
      </c>
      <c r="L379" s="28">
        <f t="shared" si="5"/>
        <v>1.8571428571428572</v>
      </c>
      <c r="M379" s="244">
        <v>0.23076923076923078</v>
      </c>
      <c r="N379" s="125" t="s">
        <v>486</v>
      </c>
      <c r="O379" s="302" t="s">
        <v>1232</v>
      </c>
    </row>
    <row r="380" spans="1:16" ht="17" thickBot="1">
      <c r="A380" s="150" t="s">
        <v>1117</v>
      </c>
      <c r="B380" t="s">
        <v>549</v>
      </c>
      <c r="C380">
        <v>11</v>
      </c>
      <c r="D380" s="19">
        <v>43673</v>
      </c>
      <c r="E380" s="15">
        <v>0.97841435185185188</v>
      </c>
      <c r="F380" t="s">
        <v>714</v>
      </c>
      <c r="G380" s="33" t="s">
        <v>447</v>
      </c>
      <c r="H380" t="s">
        <v>1186</v>
      </c>
      <c r="I380" t="s">
        <v>2090</v>
      </c>
      <c r="J380">
        <v>14</v>
      </c>
      <c r="K380">
        <v>51</v>
      </c>
      <c r="L380" s="207">
        <f t="shared" ref="L380:L408" si="6">K380/J380</f>
        <v>3.6428571428571428</v>
      </c>
      <c r="M380" s="246">
        <v>0.29411764705882354</v>
      </c>
    </row>
    <row r="381" spans="1:16">
      <c r="A381" s="178" t="s">
        <v>887</v>
      </c>
      <c r="B381" s="124" t="s">
        <v>549</v>
      </c>
      <c r="C381" s="124">
        <v>9</v>
      </c>
      <c r="D381" s="179">
        <v>43673</v>
      </c>
      <c r="E381" s="174">
        <v>0.9854398148148148</v>
      </c>
      <c r="F381" s="124" t="s">
        <v>713</v>
      </c>
      <c r="G381" s="561" t="s">
        <v>1988</v>
      </c>
      <c r="H381" s="124" t="s">
        <v>1191</v>
      </c>
      <c r="I381" s="124" t="s">
        <v>1192</v>
      </c>
      <c r="J381" s="124">
        <v>6</v>
      </c>
      <c r="K381" s="124">
        <v>35</v>
      </c>
      <c r="L381" s="28">
        <f t="shared" si="6"/>
        <v>5.833333333333333</v>
      </c>
      <c r="M381" s="9">
        <v>0.62857142857142856</v>
      </c>
      <c r="N381" s="181" t="s">
        <v>641</v>
      </c>
      <c r="O381" s="475" t="s">
        <v>1236</v>
      </c>
      <c r="P381" s="177" t="s">
        <v>1189</v>
      </c>
    </row>
    <row r="382" spans="1:16">
      <c r="A382" s="150" t="s">
        <v>888</v>
      </c>
      <c r="B382" t="s">
        <v>549</v>
      </c>
      <c r="C382">
        <v>9</v>
      </c>
      <c r="D382" s="19">
        <v>43673</v>
      </c>
      <c r="E382" s="15">
        <v>0.98564814814814816</v>
      </c>
      <c r="F382" t="s">
        <v>713</v>
      </c>
      <c r="G382" s="33" t="s">
        <v>456</v>
      </c>
      <c r="H382" t="s">
        <v>1191</v>
      </c>
      <c r="I382" t="s">
        <v>1192</v>
      </c>
      <c r="J382">
        <v>14</v>
      </c>
      <c r="K382">
        <v>196</v>
      </c>
      <c r="L382" s="28">
        <f t="shared" si="6"/>
        <v>14</v>
      </c>
      <c r="M382" s="239">
        <v>0.33163265306122447</v>
      </c>
    </row>
    <row r="383" spans="1:16">
      <c r="A383" s="150" t="s">
        <v>889</v>
      </c>
      <c r="B383" t="s">
        <v>549</v>
      </c>
      <c r="C383">
        <v>9</v>
      </c>
      <c r="D383" s="19">
        <v>43673</v>
      </c>
      <c r="E383" s="15">
        <v>0.98584490740740749</v>
      </c>
      <c r="F383" t="s">
        <v>713</v>
      </c>
      <c r="G383" s="562" t="s">
        <v>1988</v>
      </c>
      <c r="H383" t="s">
        <v>1191</v>
      </c>
      <c r="I383" t="s">
        <v>1192</v>
      </c>
      <c r="J383">
        <v>4</v>
      </c>
      <c r="K383">
        <v>26</v>
      </c>
      <c r="L383" s="28">
        <f t="shared" si="6"/>
        <v>6.5</v>
      </c>
      <c r="M383" s="9">
        <v>0.80769230769230771</v>
      </c>
      <c r="N383" s="122" t="s">
        <v>641</v>
      </c>
      <c r="O383" s="475" t="s">
        <v>1236</v>
      </c>
    </row>
    <row r="384" spans="1:16">
      <c r="A384" s="150" t="s">
        <v>890</v>
      </c>
      <c r="B384" t="s">
        <v>549</v>
      </c>
      <c r="C384">
        <v>9</v>
      </c>
      <c r="D384" s="19">
        <v>43673</v>
      </c>
      <c r="E384" s="15">
        <v>0.98591435185185183</v>
      </c>
      <c r="F384" t="s">
        <v>713</v>
      </c>
      <c r="G384" s="562" t="s">
        <v>1988</v>
      </c>
      <c r="H384" t="s">
        <v>1191</v>
      </c>
      <c r="I384" t="s">
        <v>1192</v>
      </c>
      <c r="J384">
        <v>14</v>
      </c>
      <c r="K384">
        <v>197</v>
      </c>
      <c r="L384" s="28">
        <f t="shared" si="6"/>
        <v>14.071428571428571</v>
      </c>
      <c r="M384" s="31">
        <v>0.48223350253807107</v>
      </c>
      <c r="N384" s="122" t="s">
        <v>641</v>
      </c>
      <c r="O384" s="475" t="s">
        <v>1236</v>
      </c>
    </row>
    <row r="385" spans="1:16">
      <c r="A385" s="150" t="s">
        <v>891</v>
      </c>
      <c r="B385" t="s">
        <v>549</v>
      </c>
      <c r="C385">
        <v>9</v>
      </c>
      <c r="D385" s="19">
        <v>43673</v>
      </c>
      <c r="E385" s="15">
        <v>0.98611111111111116</v>
      </c>
      <c r="F385" t="s">
        <v>713</v>
      </c>
      <c r="G385" s="562" t="s">
        <v>1988</v>
      </c>
      <c r="H385" t="s">
        <v>1191</v>
      </c>
      <c r="I385" t="s">
        <v>1192</v>
      </c>
      <c r="J385">
        <v>3</v>
      </c>
      <c r="K385">
        <v>14</v>
      </c>
      <c r="L385" s="28">
        <f t="shared" si="6"/>
        <v>4.666666666666667</v>
      </c>
      <c r="M385" s="9">
        <v>0.6428571428571429</v>
      </c>
      <c r="N385" s="122" t="s">
        <v>641</v>
      </c>
      <c r="O385" s="475" t="s">
        <v>1236</v>
      </c>
    </row>
    <row r="386" spans="1:16">
      <c r="A386" s="150" t="s">
        <v>892</v>
      </c>
      <c r="B386" t="s">
        <v>549</v>
      </c>
      <c r="C386">
        <v>9</v>
      </c>
      <c r="D386" s="19">
        <v>43673</v>
      </c>
      <c r="E386" s="15">
        <v>0.98625000000000007</v>
      </c>
      <c r="F386" t="s">
        <v>713</v>
      </c>
      <c r="G386" s="562" t="s">
        <v>1988</v>
      </c>
      <c r="H386" t="s">
        <v>1191</v>
      </c>
      <c r="I386" t="s">
        <v>1192</v>
      </c>
      <c r="J386">
        <v>14</v>
      </c>
      <c r="K386">
        <v>123</v>
      </c>
      <c r="L386" s="28">
        <f t="shared" si="6"/>
        <v>8.7857142857142865</v>
      </c>
      <c r="M386" s="9">
        <v>0.70731707317073167</v>
      </c>
      <c r="N386" s="122" t="s">
        <v>641</v>
      </c>
      <c r="O386" s="475" t="s">
        <v>1236</v>
      </c>
    </row>
    <row r="387" spans="1:16">
      <c r="A387" s="150" t="s">
        <v>893</v>
      </c>
      <c r="B387" t="s">
        <v>549</v>
      </c>
      <c r="C387">
        <v>9</v>
      </c>
      <c r="D387" s="19">
        <v>43673</v>
      </c>
      <c r="E387" s="15">
        <v>0.98644675925925929</v>
      </c>
      <c r="F387" t="s">
        <v>713</v>
      </c>
      <c r="G387" s="562" t="s">
        <v>1988</v>
      </c>
      <c r="H387" t="s">
        <v>1191</v>
      </c>
      <c r="I387" t="s">
        <v>1192</v>
      </c>
      <c r="J387">
        <v>14</v>
      </c>
      <c r="K387">
        <v>109</v>
      </c>
      <c r="L387" s="28">
        <f t="shared" si="6"/>
        <v>7.7857142857142856</v>
      </c>
      <c r="M387" s="239">
        <v>0.21100917431192662</v>
      </c>
      <c r="N387" s="122" t="s">
        <v>641</v>
      </c>
      <c r="O387" s="475" t="s">
        <v>1236</v>
      </c>
    </row>
    <row r="388" spans="1:16">
      <c r="A388" s="150" t="s">
        <v>894</v>
      </c>
      <c r="B388" t="s">
        <v>549</v>
      </c>
      <c r="C388">
        <v>9</v>
      </c>
      <c r="D388" s="19">
        <v>43673</v>
      </c>
      <c r="E388" s="15">
        <v>0.98682870370370368</v>
      </c>
      <c r="F388" t="s">
        <v>713</v>
      </c>
      <c r="G388" s="562" t="s">
        <v>1988</v>
      </c>
      <c r="H388" t="s">
        <v>1191</v>
      </c>
      <c r="I388" t="s">
        <v>1192</v>
      </c>
      <c r="J388">
        <v>5</v>
      </c>
      <c r="K388">
        <v>4</v>
      </c>
      <c r="L388" s="28">
        <f t="shared" si="6"/>
        <v>0.8</v>
      </c>
      <c r="M388" s="9">
        <v>1</v>
      </c>
      <c r="N388" s="75" t="s">
        <v>689</v>
      </c>
      <c r="O388" s="213" t="s">
        <v>1226</v>
      </c>
      <c r="P388" s="213" t="s">
        <v>1227</v>
      </c>
    </row>
    <row r="389" spans="1:16">
      <c r="A389" s="150" t="s">
        <v>895</v>
      </c>
      <c r="B389" t="s">
        <v>549</v>
      </c>
      <c r="C389">
        <v>9</v>
      </c>
      <c r="D389" s="19">
        <v>43673</v>
      </c>
      <c r="E389" s="15">
        <v>0.9868865740740741</v>
      </c>
      <c r="F389" t="s">
        <v>713</v>
      </c>
      <c r="G389" s="562" t="s">
        <v>1988</v>
      </c>
      <c r="H389" t="s">
        <v>1191</v>
      </c>
      <c r="I389" t="s">
        <v>1192</v>
      </c>
      <c r="J389">
        <v>14</v>
      </c>
      <c r="K389">
        <v>32</v>
      </c>
      <c r="L389" s="28">
        <f t="shared" si="6"/>
        <v>2.2857142857142856</v>
      </c>
      <c r="M389" s="9">
        <v>1</v>
      </c>
      <c r="N389" s="75" t="s">
        <v>689</v>
      </c>
      <c r="O389" s="213" t="s">
        <v>1226</v>
      </c>
      <c r="P389" s="213" t="s">
        <v>1227</v>
      </c>
    </row>
    <row r="390" spans="1:16">
      <c r="A390" s="150" t="s">
        <v>896</v>
      </c>
      <c r="B390" t="s">
        <v>549</v>
      </c>
      <c r="C390">
        <v>9</v>
      </c>
      <c r="D390" s="19">
        <v>43673</v>
      </c>
      <c r="E390" s="15">
        <v>0.98707175925925927</v>
      </c>
      <c r="F390" t="s">
        <v>713</v>
      </c>
      <c r="G390" s="562" t="s">
        <v>456</v>
      </c>
      <c r="H390" t="s">
        <v>1191</v>
      </c>
      <c r="I390" t="s">
        <v>1192</v>
      </c>
      <c r="J390">
        <v>8</v>
      </c>
      <c r="K390">
        <v>38</v>
      </c>
      <c r="L390" s="28">
        <f t="shared" si="6"/>
        <v>4.75</v>
      </c>
      <c r="M390" s="9">
        <v>0.57894736842105265</v>
      </c>
      <c r="N390" s="122" t="s">
        <v>641</v>
      </c>
      <c r="O390" s="475" t="s">
        <v>1236</v>
      </c>
    </row>
    <row r="391" spans="1:16">
      <c r="A391" s="150" t="s">
        <v>897</v>
      </c>
      <c r="B391" t="s">
        <v>549</v>
      </c>
      <c r="C391">
        <v>9</v>
      </c>
      <c r="D391" s="19">
        <v>43673</v>
      </c>
      <c r="E391" s="15">
        <v>0.98854166666666676</v>
      </c>
      <c r="F391" t="s">
        <v>715</v>
      </c>
      <c r="G391" s="562" t="s">
        <v>1988</v>
      </c>
      <c r="H391" t="s">
        <v>1191</v>
      </c>
      <c r="I391" t="s">
        <v>1192</v>
      </c>
      <c r="J391" s="213">
        <v>9</v>
      </c>
      <c r="K391" s="213">
        <v>2</v>
      </c>
      <c r="L391" s="218">
        <f t="shared" si="6"/>
        <v>0.22222222222222221</v>
      </c>
      <c r="M391" s="9">
        <v>1</v>
      </c>
      <c r="N391" s="75" t="s">
        <v>689</v>
      </c>
      <c r="O391" s="213" t="s">
        <v>1226</v>
      </c>
      <c r="P391" s="213" t="s">
        <v>1227</v>
      </c>
    </row>
    <row r="392" spans="1:16">
      <c r="A392" s="150" t="s">
        <v>898</v>
      </c>
      <c r="B392" t="s">
        <v>549</v>
      </c>
      <c r="C392">
        <v>9</v>
      </c>
      <c r="D392" s="19">
        <v>43673</v>
      </c>
      <c r="E392" s="15">
        <v>0.98991898148148139</v>
      </c>
      <c r="F392" t="s">
        <v>714</v>
      </c>
      <c r="G392" s="33" t="s">
        <v>532</v>
      </c>
      <c r="H392" t="s">
        <v>1191</v>
      </c>
      <c r="I392" t="s">
        <v>1192</v>
      </c>
      <c r="J392">
        <v>9</v>
      </c>
      <c r="K392">
        <v>10</v>
      </c>
      <c r="L392" s="28">
        <f t="shared" si="6"/>
        <v>1.1111111111111112</v>
      </c>
      <c r="M392" s="239">
        <v>0.3</v>
      </c>
      <c r="N392" s="147"/>
    </row>
    <row r="393" spans="1:16">
      <c r="A393" s="150" t="s">
        <v>899</v>
      </c>
      <c r="B393" t="s">
        <v>549</v>
      </c>
      <c r="C393">
        <v>9</v>
      </c>
      <c r="D393" s="19">
        <v>43673</v>
      </c>
      <c r="E393" s="15">
        <v>0.99065972222222232</v>
      </c>
      <c r="F393" t="s">
        <v>714</v>
      </c>
      <c r="G393" s="562" t="s">
        <v>1988</v>
      </c>
      <c r="H393" t="s">
        <v>1191</v>
      </c>
      <c r="I393" t="s">
        <v>1192</v>
      </c>
      <c r="J393">
        <v>14</v>
      </c>
      <c r="K393">
        <v>150</v>
      </c>
      <c r="L393" s="28">
        <f t="shared" si="6"/>
        <v>10.714285714285714</v>
      </c>
      <c r="M393" s="9">
        <v>1</v>
      </c>
      <c r="N393" s="75" t="s">
        <v>689</v>
      </c>
      <c r="O393" s="213" t="s">
        <v>1226</v>
      </c>
      <c r="P393" s="213" t="s">
        <v>1227</v>
      </c>
    </row>
    <row r="394" spans="1:16">
      <c r="A394" s="150" t="s">
        <v>900</v>
      </c>
      <c r="B394" t="s">
        <v>549</v>
      </c>
      <c r="C394">
        <v>9</v>
      </c>
      <c r="D394" s="19">
        <v>43673</v>
      </c>
      <c r="E394" s="15">
        <v>0.99084490740740738</v>
      </c>
      <c r="F394" t="s">
        <v>716</v>
      </c>
      <c r="G394" s="562" t="s">
        <v>1988</v>
      </c>
      <c r="H394" t="s">
        <v>1191</v>
      </c>
      <c r="I394" t="s">
        <v>1192</v>
      </c>
      <c r="J394">
        <v>14</v>
      </c>
      <c r="K394">
        <v>130</v>
      </c>
      <c r="L394" s="28">
        <f t="shared" si="6"/>
        <v>9.2857142857142865</v>
      </c>
      <c r="M394" s="9">
        <v>1</v>
      </c>
      <c r="N394" s="75" t="s">
        <v>689</v>
      </c>
      <c r="O394" s="213" t="s">
        <v>1226</v>
      </c>
      <c r="P394" s="213" t="s">
        <v>1227</v>
      </c>
    </row>
    <row r="395" spans="1:16">
      <c r="A395" s="150" t="s">
        <v>901</v>
      </c>
      <c r="B395" t="s">
        <v>549</v>
      </c>
      <c r="C395">
        <v>9</v>
      </c>
      <c r="D395" s="19">
        <v>43673</v>
      </c>
      <c r="E395" s="15">
        <v>0.99104166666666671</v>
      </c>
      <c r="F395" t="s">
        <v>716</v>
      </c>
      <c r="G395" s="562" t="s">
        <v>1988</v>
      </c>
      <c r="H395" t="s">
        <v>1191</v>
      </c>
      <c r="I395" t="s">
        <v>1192</v>
      </c>
      <c r="J395">
        <v>14</v>
      </c>
      <c r="K395">
        <v>151</v>
      </c>
      <c r="L395" s="28">
        <f t="shared" si="6"/>
        <v>10.785714285714286</v>
      </c>
      <c r="M395" s="9">
        <v>1</v>
      </c>
      <c r="N395" s="75" t="s">
        <v>689</v>
      </c>
      <c r="O395" s="213" t="s">
        <v>1226</v>
      </c>
      <c r="P395" s="213" t="s">
        <v>1227</v>
      </c>
    </row>
    <row r="396" spans="1:16">
      <c r="A396" s="150" t="s">
        <v>902</v>
      </c>
      <c r="B396" t="s">
        <v>549</v>
      </c>
      <c r="C396">
        <v>9</v>
      </c>
      <c r="D396" s="19">
        <v>43673</v>
      </c>
      <c r="E396" s="15">
        <v>0.99123842592592604</v>
      </c>
      <c r="F396" t="s">
        <v>716</v>
      </c>
      <c r="G396" s="562" t="s">
        <v>1988</v>
      </c>
      <c r="H396" t="s">
        <v>1191</v>
      </c>
      <c r="I396" t="s">
        <v>1192</v>
      </c>
      <c r="J396">
        <v>14</v>
      </c>
      <c r="K396">
        <v>122</v>
      </c>
      <c r="L396" s="28">
        <f t="shared" si="6"/>
        <v>8.7142857142857135</v>
      </c>
      <c r="M396" s="9">
        <v>1</v>
      </c>
      <c r="N396" s="75" t="s">
        <v>689</v>
      </c>
      <c r="O396" s="213" t="s">
        <v>1226</v>
      </c>
      <c r="P396" s="213" t="s">
        <v>1227</v>
      </c>
    </row>
    <row r="397" spans="1:16">
      <c r="A397" s="150" t="s">
        <v>903</v>
      </c>
      <c r="B397" t="s">
        <v>549</v>
      </c>
      <c r="C397">
        <v>9</v>
      </c>
      <c r="D397" s="19">
        <v>43673</v>
      </c>
      <c r="E397" s="15">
        <v>0.9914236111111111</v>
      </c>
      <c r="F397" t="s">
        <v>716</v>
      </c>
      <c r="G397" s="562" t="s">
        <v>1988</v>
      </c>
      <c r="H397" t="s">
        <v>1191</v>
      </c>
      <c r="I397" t="s">
        <v>1192</v>
      </c>
      <c r="J397">
        <v>14</v>
      </c>
      <c r="K397">
        <v>118</v>
      </c>
      <c r="L397" s="28">
        <f t="shared" si="6"/>
        <v>8.4285714285714288</v>
      </c>
      <c r="M397" s="9">
        <v>1</v>
      </c>
      <c r="N397" s="75" t="s">
        <v>689</v>
      </c>
      <c r="O397" s="213" t="s">
        <v>1226</v>
      </c>
      <c r="P397" s="213" t="s">
        <v>1227</v>
      </c>
    </row>
    <row r="398" spans="1:16">
      <c r="A398" s="150" t="s">
        <v>904</v>
      </c>
      <c r="B398" t="s">
        <v>549</v>
      </c>
      <c r="C398">
        <v>9</v>
      </c>
      <c r="D398" s="19">
        <v>43673</v>
      </c>
      <c r="E398" s="15">
        <v>0.99162037037037043</v>
      </c>
      <c r="F398" t="s">
        <v>716</v>
      </c>
      <c r="G398" s="562" t="s">
        <v>1988</v>
      </c>
      <c r="H398" t="s">
        <v>1191</v>
      </c>
      <c r="I398" t="s">
        <v>1192</v>
      </c>
      <c r="J398">
        <v>14</v>
      </c>
      <c r="K398">
        <v>136</v>
      </c>
      <c r="L398" s="28">
        <f t="shared" si="6"/>
        <v>9.7142857142857135</v>
      </c>
      <c r="M398" s="9">
        <v>1</v>
      </c>
      <c r="N398" s="75" t="s">
        <v>689</v>
      </c>
      <c r="O398" s="213" t="s">
        <v>1226</v>
      </c>
      <c r="P398" s="213" t="s">
        <v>1227</v>
      </c>
    </row>
    <row r="399" spans="1:16">
      <c r="A399" s="150" t="s">
        <v>905</v>
      </c>
      <c r="B399" t="s">
        <v>549</v>
      </c>
      <c r="C399">
        <v>9</v>
      </c>
      <c r="D399" s="19">
        <v>43673</v>
      </c>
      <c r="E399" s="15">
        <v>0.99180555555555561</v>
      </c>
      <c r="F399" t="s">
        <v>716</v>
      </c>
      <c r="G399" s="562" t="s">
        <v>1988</v>
      </c>
      <c r="H399" t="s">
        <v>1191</v>
      </c>
      <c r="I399" t="s">
        <v>1192</v>
      </c>
      <c r="J399">
        <v>14</v>
      </c>
      <c r="K399">
        <v>132</v>
      </c>
      <c r="L399" s="28">
        <f t="shared" si="6"/>
        <v>9.4285714285714288</v>
      </c>
      <c r="M399" s="9">
        <v>0.98484848484848486</v>
      </c>
      <c r="N399" s="75" t="s">
        <v>689</v>
      </c>
      <c r="O399" s="213" t="s">
        <v>1226</v>
      </c>
      <c r="P399" s="213" t="s">
        <v>1227</v>
      </c>
    </row>
    <row r="400" spans="1:16">
      <c r="A400" s="150" t="s">
        <v>906</v>
      </c>
      <c r="B400" t="s">
        <v>549</v>
      </c>
      <c r="C400">
        <v>9</v>
      </c>
      <c r="D400" s="19">
        <v>43673</v>
      </c>
      <c r="E400" s="15">
        <v>0.99200231481481482</v>
      </c>
      <c r="F400" t="s">
        <v>716</v>
      </c>
      <c r="G400" s="562" t="s">
        <v>1988</v>
      </c>
      <c r="H400" t="s">
        <v>1191</v>
      </c>
      <c r="I400" t="s">
        <v>1192</v>
      </c>
      <c r="J400">
        <v>4</v>
      </c>
      <c r="K400">
        <v>34</v>
      </c>
      <c r="L400" s="28">
        <f t="shared" si="6"/>
        <v>8.5</v>
      </c>
      <c r="M400" s="9">
        <v>0.97058823529411764</v>
      </c>
      <c r="N400" s="75" t="s">
        <v>689</v>
      </c>
      <c r="O400" s="213" t="s">
        <v>1226</v>
      </c>
      <c r="P400" s="213" t="s">
        <v>1227</v>
      </c>
    </row>
    <row r="401" spans="1:16">
      <c r="A401" s="150" t="s">
        <v>907</v>
      </c>
      <c r="B401" t="s">
        <v>549</v>
      </c>
      <c r="C401">
        <v>9</v>
      </c>
      <c r="D401" s="19">
        <v>43673</v>
      </c>
      <c r="E401" s="15">
        <v>0.99207175925925928</v>
      </c>
      <c r="F401" t="s">
        <v>716</v>
      </c>
      <c r="G401" s="562" t="s">
        <v>1988</v>
      </c>
      <c r="H401" t="s">
        <v>1191</v>
      </c>
      <c r="I401" t="s">
        <v>1192</v>
      </c>
      <c r="J401">
        <v>14</v>
      </c>
      <c r="K401">
        <v>88</v>
      </c>
      <c r="L401" s="28">
        <f t="shared" si="6"/>
        <v>6.2857142857142856</v>
      </c>
      <c r="M401" s="9">
        <v>0.98863636363636365</v>
      </c>
      <c r="N401" s="75" t="s">
        <v>689</v>
      </c>
      <c r="O401" s="213" t="s">
        <v>1226</v>
      </c>
      <c r="P401" s="213" t="s">
        <v>1227</v>
      </c>
    </row>
    <row r="402" spans="1:16">
      <c r="A402" s="150" t="s">
        <v>908</v>
      </c>
      <c r="B402" t="s">
        <v>549</v>
      </c>
      <c r="C402">
        <v>9</v>
      </c>
      <c r="D402" s="19">
        <v>43673</v>
      </c>
      <c r="E402" s="15">
        <v>0.99226851851851849</v>
      </c>
      <c r="F402" t="s">
        <v>716</v>
      </c>
      <c r="G402" s="562" t="s">
        <v>1988</v>
      </c>
      <c r="H402" t="s">
        <v>1191</v>
      </c>
      <c r="I402" t="s">
        <v>1192</v>
      </c>
      <c r="J402">
        <v>14</v>
      </c>
      <c r="K402">
        <v>93</v>
      </c>
      <c r="L402" s="28">
        <f t="shared" si="6"/>
        <v>6.6428571428571432</v>
      </c>
      <c r="M402" s="9">
        <v>1</v>
      </c>
      <c r="N402" s="75" t="s">
        <v>689</v>
      </c>
      <c r="O402" s="213" t="s">
        <v>1226</v>
      </c>
      <c r="P402" s="213" t="s">
        <v>1227</v>
      </c>
    </row>
    <row r="403" spans="1:16">
      <c r="A403" s="150" t="s">
        <v>909</v>
      </c>
      <c r="B403" t="s">
        <v>549</v>
      </c>
      <c r="C403">
        <v>9</v>
      </c>
      <c r="D403" s="19">
        <v>43673</v>
      </c>
      <c r="E403" s="15">
        <v>0.99246527777777782</v>
      </c>
      <c r="F403" t="s">
        <v>716</v>
      </c>
      <c r="G403" s="562" t="s">
        <v>1988</v>
      </c>
      <c r="H403" t="s">
        <v>1191</v>
      </c>
      <c r="I403" t="s">
        <v>1192</v>
      </c>
      <c r="J403">
        <v>14</v>
      </c>
      <c r="K403">
        <v>156</v>
      </c>
      <c r="L403" s="28">
        <f t="shared" si="6"/>
        <v>11.142857142857142</v>
      </c>
      <c r="M403" s="9">
        <v>0.97435897435897434</v>
      </c>
      <c r="N403" s="75" t="s">
        <v>689</v>
      </c>
      <c r="O403" s="213" t="s">
        <v>1226</v>
      </c>
      <c r="P403" s="213" t="s">
        <v>1227</v>
      </c>
    </row>
    <row r="404" spans="1:16" ht="17" thickBot="1">
      <c r="A404" s="150" t="s">
        <v>910</v>
      </c>
      <c r="B404" t="s">
        <v>549</v>
      </c>
      <c r="C404">
        <v>9</v>
      </c>
      <c r="D404" s="19">
        <v>43673</v>
      </c>
      <c r="E404" s="15">
        <v>0.992650462962963</v>
      </c>
      <c r="F404" t="s">
        <v>716</v>
      </c>
      <c r="G404" s="562" t="s">
        <v>1988</v>
      </c>
      <c r="H404" t="s">
        <v>1191</v>
      </c>
      <c r="I404" t="s">
        <v>1192</v>
      </c>
      <c r="J404">
        <v>10</v>
      </c>
      <c r="K404">
        <v>55</v>
      </c>
      <c r="L404" s="207">
        <f t="shared" si="6"/>
        <v>5.5</v>
      </c>
      <c r="M404" s="9">
        <v>0.8545454545454545</v>
      </c>
      <c r="N404" s="75" t="s">
        <v>689</v>
      </c>
      <c r="O404" s="213" t="s">
        <v>1226</v>
      </c>
      <c r="P404" s="213" t="s">
        <v>1227</v>
      </c>
    </row>
    <row r="405" spans="1:16">
      <c r="A405" s="178" t="s">
        <v>911</v>
      </c>
      <c r="B405" s="124" t="s">
        <v>549</v>
      </c>
      <c r="C405" s="124">
        <v>5</v>
      </c>
      <c r="D405" s="179">
        <v>43673</v>
      </c>
      <c r="E405" s="174">
        <v>0.99989583333333332</v>
      </c>
      <c r="F405" s="124" t="s">
        <v>714</v>
      </c>
      <c r="G405" s="554" t="s">
        <v>447</v>
      </c>
      <c r="H405" s="124" t="s">
        <v>1194</v>
      </c>
      <c r="I405" s="124" t="s">
        <v>1195</v>
      </c>
      <c r="J405" s="124">
        <v>14</v>
      </c>
      <c r="K405" s="124">
        <v>35</v>
      </c>
      <c r="L405" s="211">
        <f t="shared" si="6"/>
        <v>2.5</v>
      </c>
      <c r="M405" s="244">
        <v>0.37142857142857144</v>
      </c>
      <c r="N405" s="124"/>
    </row>
    <row r="406" spans="1:16">
      <c r="A406" s="150" t="s">
        <v>912</v>
      </c>
      <c r="B406" t="s">
        <v>549</v>
      </c>
      <c r="C406">
        <v>5</v>
      </c>
      <c r="D406" s="19">
        <v>43674</v>
      </c>
      <c r="E406" s="15">
        <v>2.5462962962962961E-3</v>
      </c>
      <c r="F406" t="s">
        <v>716</v>
      </c>
      <c r="G406" s="33" t="s">
        <v>447</v>
      </c>
      <c r="H406" t="s">
        <v>1194</v>
      </c>
      <c r="I406" t="s">
        <v>1195</v>
      </c>
      <c r="J406">
        <v>14</v>
      </c>
      <c r="K406">
        <v>34</v>
      </c>
      <c r="L406" s="28">
        <f t="shared" si="6"/>
        <v>2.4285714285714284</v>
      </c>
      <c r="M406" s="239">
        <v>0.44117647058823528</v>
      </c>
    </row>
    <row r="407" spans="1:16">
      <c r="A407" s="150" t="s">
        <v>913</v>
      </c>
      <c r="B407" t="s">
        <v>549</v>
      </c>
      <c r="C407">
        <v>5</v>
      </c>
      <c r="D407" s="19">
        <v>43674</v>
      </c>
      <c r="E407" s="15">
        <v>3.3680555555555551E-3</v>
      </c>
      <c r="F407" t="s">
        <v>713</v>
      </c>
      <c r="G407" s="33" t="s">
        <v>476</v>
      </c>
      <c r="H407" t="s">
        <v>1194</v>
      </c>
      <c r="I407" t="s">
        <v>1195</v>
      </c>
      <c r="J407">
        <v>11</v>
      </c>
      <c r="K407">
        <v>14</v>
      </c>
      <c r="L407" s="28">
        <f t="shared" si="6"/>
        <v>1.2727272727272727</v>
      </c>
      <c r="M407" s="239">
        <v>0.21428571428571427</v>
      </c>
    </row>
    <row r="408" spans="1:16" ht="17" thickBot="1">
      <c r="A408" s="168" t="s">
        <v>914</v>
      </c>
      <c r="B408" s="165" t="s">
        <v>549</v>
      </c>
      <c r="C408" s="165">
        <v>5</v>
      </c>
      <c r="D408" s="169">
        <v>43674</v>
      </c>
      <c r="E408" s="166">
        <v>4.2939814814814811E-3</v>
      </c>
      <c r="F408" s="165" t="s">
        <v>713</v>
      </c>
      <c r="G408" s="557" t="s">
        <v>476</v>
      </c>
      <c r="H408" s="165" t="s">
        <v>1194</v>
      </c>
      <c r="I408" t="s">
        <v>1195</v>
      </c>
      <c r="J408" s="230">
        <v>6</v>
      </c>
      <c r="K408" s="230">
        <v>3</v>
      </c>
      <c r="L408" s="218">
        <f t="shared" si="6"/>
        <v>0.5</v>
      </c>
      <c r="M408" s="171">
        <v>1</v>
      </c>
      <c r="N408" s="165"/>
    </row>
    <row r="409" spans="1:16" ht="18" thickTop="1" thickBot="1">
      <c r="A409" s="205"/>
      <c r="B409" s="183"/>
      <c r="C409" s="183"/>
      <c r="D409" s="194"/>
      <c r="E409" s="184"/>
      <c r="F409" s="183"/>
      <c r="G409" s="183"/>
      <c r="H409" s="183"/>
      <c r="I409" s="183"/>
      <c r="J409" s="183"/>
      <c r="K409" s="183"/>
      <c r="L409" s="183"/>
      <c r="M409" s="190"/>
      <c r="N409" s="183"/>
    </row>
    <row r="410" spans="1:16" ht="18" thickTop="1" thickBot="1">
      <c r="A410" s="214" t="s">
        <v>1050</v>
      </c>
      <c r="B410" s="183"/>
      <c r="C410" s="183"/>
      <c r="D410" s="194"/>
      <c r="E410" s="184"/>
      <c r="F410" s="183"/>
      <c r="G410" s="183"/>
      <c r="H410" s="183"/>
      <c r="I410" s="183"/>
      <c r="J410" s="183"/>
      <c r="K410" s="183"/>
      <c r="L410" s="183"/>
      <c r="M410" s="190"/>
      <c r="N410" s="183"/>
    </row>
    <row r="411" spans="1:16" ht="17" thickTop="1">
      <c r="A411" s="150" t="s">
        <v>938</v>
      </c>
      <c r="B411" t="s">
        <v>915</v>
      </c>
      <c r="C411">
        <v>1</v>
      </c>
      <c r="D411" s="19">
        <v>43674</v>
      </c>
      <c r="E411" s="15">
        <v>0.86020833333333335</v>
      </c>
      <c r="F411" t="s">
        <v>714</v>
      </c>
      <c r="G411" s="33" t="s">
        <v>447</v>
      </c>
      <c r="H411" t="s">
        <v>1199</v>
      </c>
      <c r="I411" t="s">
        <v>1200</v>
      </c>
      <c r="J411">
        <v>11</v>
      </c>
      <c r="K411">
        <v>34</v>
      </c>
      <c r="L411" s="28">
        <v>3.0909090909090908</v>
      </c>
      <c r="M411" s="239">
        <v>0.3235294117647059</v>
      </c>
    </row>
    <row r="412" spans="1:16">
      <c r="A412" s="150" t="s">
        <v>939</v>
      </c>
      <c r="B412" t="s">
        <v>915</v>
      </c>
      <c r="C412">
        <v>1</v>
      </c>
      <c r="D412" s="19">
        <v>43674</v>
      </c>
      <c r="E412" s="15">
        <v>0.86114583333333339</v>
      </c>
      <c r="F412" t="s">
        <v>714</v>
      </c>
      <c r="G412" s="33" t="s">
        <v>489</v>
      </c>
      <c r="H412" t="s">
        <v>1199</v>
      </c>
      <c r="I412" t="s">
        <v>1200</v>
      </c>
      <c r="J412">
        <v>6</v>
      </c>
      <c r="K412">
        <v>28</v>
      </c>
      <c r="L412" s="28">
        <v>4.666666666666667</v>
      </c>
      <c r="M412" s="31">
        <v>0.5357142857142857</v>
      </c>
    </row>
    <row r="413" spans="1:16" ht="17" thickBot="1">
      <c r="A413" s="150" t="s">
        <v>940</v>
      </c>
      <c r="B413" t="s">
        <v>915</v>
      </c>
      <c r="C413">
        <v>1</v>
      </c>
      <c r="D413" s="19">
        <v>43674</v>
      </c>
      <c r="E413" s="15">
        <v>0.86130787037037038</v>
      </c>
      <c r="F413" t="s">
        <v>714</v>
      </c>
      <c r="G413" s="564" t="s">
        <v>2062</v>
      </c>
      <c r="H413" t="s">
        <v>1199</v>
      </c>
      <c r="I413" s="63" t="s">
        <v>1200</v>
      </c>
      <c r="J413">
        <v>3</v>
      </c>
      <c r="K413">
        <v>7</v>
      </c>
      <c r="L413" s="28">
        <v>2.3333333333333335</v>
      </c>
      <c r="M413" s="9">
        <v>0.7142857142857143</v>
      </c>
      <c r="N413" s="75" t="s">
        <v>566</v>
      </c>
      <c r="O413" s="475" t="s">
        <v>1229</v>
      </c>
    </row>
    <row r="414" spans="1:16">
      <c r="A414" s="159" t="s">
        <v>941</v>
      </c>
      <c r="B414" s="65" t="s">
        <v>915</v>
      </c>
      <c r="C414" s="65">
        <v>2</v>
      </c>
      <c r="D414" s="66">
        <v>43674</v>
      </c>
      <c r="E414" s="67">
        <v>0.8702199074074074</v>
      </c>
      <c r="F414" s="65" t="s">
        <v>711</v>
      </c>
      <c r="G414" s="555" t="s">
        <v>447</v>
      </c>
      <c r="H414" s="65" t="s">
        <v>1201</v>
      </c>
      <c r="I414" t="s">
        <v>1202</v>
      </c>
      <c r="J414" s="65">
        <v>3</v>
      </c>
      <c r="K414" s="65">
        <v>3</v>
      </c>
      <c r="L414" s="211">
        <v>1</v>
      </c>
      <c r="M414" s="68">
        <v>0.66666666666666663</v>
      </c>
      <c r="N414" s="65"/>
    </row>
    <row r="415" spans="1:16">
      <c r="A415" s="150" t="s">
        <v>1118</v>
      </c>
      <c r="B415" t="s">
        <v>915</v>
      </c>
      <c r="C415">
        <v>2</v>
      </c>
      <c r="D415" s="19">
        <v>43674</v>
      </c>
      <c r="E415" s="15">
        <v>0.87034722222222216</v>
      </c>
      <c r="F415" t="s">
        <v>711</v>
      </c>
      <c r="G415" s="33" t="s">
        <v>447</v>
      </c>
      <c r="H415" t="s">
        <v>1204</v>
      </c>
      <c r="I415" t="s">
        <v>1203</v>
      </c>
      <c r="J415">
        <v>7</v>
      </c>
      <c r="K415">
        <v>17</v>
      </c>
      <c r="L415" s="28">
        <v>2.4285714285714284</v>
      </c>
      <c r="M415" s="9">
        <v>0.6470588235294118</v>
      </c>
    </row>
    <row r="416" spans="1:16">
      <c r="A416" s="150" t="s">
        <v>942</v>
      </c>
      <c r="B416" t="s">
        <v>915</v>
      </c>
      <c r="C416">
        <v>2</v>
      </c>
      <c r="D416" s="19">
        <v>43674</v>
      </c>
      <c r="E416" s="15">
        <v>0.87153935185185183</v>
      </c>
      <c r="F416" t="s">
        <v>711</v>
      </c>
      <c r="G416" s="33" t="s">
        <v>447</v>
      </c>
      <c r="H416" t="s">
        <v>1204</v>
      </c>
      <c r="I416" t="s">
        <v>1203</v>
      </c>
      <c r="J416">
        <v>6</v>
      </c>
      <c r="K416">
        <v>16</v>
      </c>
      <c r="L416" s="28">
        <v>2.6666666666666665</v>
      </c>
      <c r="M416" s="239">
        <v>0.3125</v>
      </c>
    </row>
    <row r="417" spans="1:15">
      <c r="A417" s="150" t="s">
        <v>943</v>
      </c>
      <c r="B417" t="s">
        <v>915</v>
      </c>
      <c r="C417">
        <v>2</v>
      </c>
      <c r="D417" s="19">
        <v>43674</v>
      </c>
      <c r="E417" s="15">
        <v>0.87162037037037043</v>
      </c>
      <c r="F417" t="s">
        <v>711</v>
      </c>
      <c r="G417" s="76" t="s">
        <v>447</v>
      </c>
      <c r="H417" t="s">
        <v>1204</v>
      </c>
      <c r="I417" t="s">
        <v>1203</v>
      </c>
      <c r="J417">
        <v>6</v>
      </c>
      <c r="K417">
        <v>15</v>
      </c>
      <c r="L417" s="28">
        <v>2.5</v>
      </c>
      <c r="M417" s="9">
        <v>0.6</v>
      </c>
      <c r="N417" s="75" t="s">
        <v>566</v>
      </c>
      <c r="O417" s="475" t="s">
        <v>1229</v>
      </c>
    </row>
    <row r="418" spans="1:15">
      <c r="A418" s="150" t="s">
        <v>944</v>
      </c>
      <c r="B418" t="s">
        <v>915</v>
      </c>
      <c r="C418">
        <v>2</v>
      </c>
      <c r="D418" s="19">
        <v>43674</v>
      </c>
      <c r="E418" s="15">
        <v>0.87290509259259252</v>
      </c>
      <c r="F418" t="s">
        <v>711</v>
      </c>
      <c r="G418" s="76" t="s">
        <v>447</v>
      </c>
      <c r="H418" t="s">
        <v>1204</v>
      </c>
      <c r="I418" t="s">
        <v>1203</v>
      </c>
      <c r="J418" s="213">
        <v>11</v>
      </c>
      <c r="K418" s="213">
        <v>3</v>
      </c>
      <c r="L418" s="218">
        <v>0.27272727272727298</v>
      </c>
      <c r="M418" s="9">
        <v>0.66666666666666663</v>
      </c>
      <c r="N418" s="75" t="s">
        <v>566</v>
      </c>
      <c r="O418" s="475" t="s">
        <v>1229</v>
      </c>
    </row>
    <row r="419" spans="1:15">
      <c r="A419" s="150" t="s">
        <v>945</v>
      </c>
      <c r="B419" t="s">
        <v>915</v>
      </c>
      <c r="C419">
        <v>2</v>
      </c>
      <c r="D419" s="19">
        <v>43674</v>
      </c>
      <c r="E419" s="15">
        <v>0.87327546296296299</v>
      </c>
      <c r="F419" t="s">
        <v>711</v>
      </c>
      <c r="G419" s="76" t="s">
        <v>447</v>
      </c>
      <c r="H419" t="s">
        <v>1204</v>
      </c>
      <c r="I419" t="s">
        <v>1203</v>
      </c>
      <c r="J419">
        <v>14</v>
      </c>
      <c r="K419">
        <v>18</v>
      </c>
      <c r="L419" s="28">
        <v>1.2857142857142858</v>
      </c>
      <c r="M419" s="31">
        <v>0.5</v>
      </c>
      <c r="N419" s="75" t="s">
        <v>566</v>
      </c>
      <c r="O419" s="475" t="s">
        <v>1229</v>
      </c>
    </row>
    <row r="420" spans="1:15">
      <c r="A420" s="150" t="s">
        <v>946</v>
      </c>
      <c r="B420" t="s">
        <v>915</v>
      </c>
      <c r="C420">
        <v>2</v>
      </c>
      <c r="D420" s="19">
        <v>43674</v>
      </c>
      <c r="E420" s="15">
        <v>0.87376157407407407</v>
      </c>
      <c r="F420" t="s">
        <v>709</v>
      </c>
      <c r="G420" s="33" t="s">
        <v>447</v>
      </c>
      <c r="H420" t="s">
        <v>1204</v>
      </c>
      <c r="I420" t="s">
        <v>1203</v>
      </c>
      <c r="J420">
        <v>4</v>
      </c>
      <c r="K420">
        <v>9</v>
      </c>
      <c r="L420" s="28">
        <v>2.25</v>
      </c>
      <c r="M420" s="239">
        <v>0.33333333333333331</v>
      </c>
    </row>
    <row r="421" spans="1:15">
      <c r="A421" s="150" t="s">
        <v>947</v>
      </c>
      <c r="B421" t="s">
        <v>915</v>
      </c>
      <c r="C421">
        <v>2</v>
      </c>
      <c r="D421" s="19">
        <v>43674</v>
      </c>
      <c r="E421" s="15">
        <v>0.87381944444444448</v>
      </c>
      <c r="F421" t="s">
        <v>709</v>
      </c>
      <c r="G421" s="76" t="s">
        <v>447</v>
      </c>
      <c r="H421" t="s">
        <v>1204</v>
      </c>
      <c r="I421" t="s">
        <v>1203</v>
      </c>
      <c r="J421">
        <v>5</v>
      </c>
      <c r="K421">
        <v>9</v>
      </c>
      <c r="L421" s="28">
        <v>1.8</v>
      </c>
      <c r="M421" s="239">
        <v>0.1111111111111111</v>
      </c>
      <c r="N421" s="75" t="s">
        <v>553</v>
      </c>
    </row>
    <row r="422" spans="1:15">
      <c r="A422" s="520" t="s">
        <v>2039</v>
      </c>
      <c r="B422" t="s">
        <v>915</v>
      </c>
      <c r="C422">
        <v>2</v>
      </c>
      <c r="D422" s="19">
        <v>43674</v>
      </c>
      <c r="E422" s="15">
        <v>0.87420138888888888</v>
      </c>
      <c r="F422" t="s">
        <v>709</v>
      </c>
      <c r="G422" s="275" t="s">
        <v>433</v>
      </c>
      <c r="H422" t="s">
        <v>1204</v>
      </c>
      <c r="I422" t="s">
        <v>1203</v>
      </c>
      <c r="J422">
        <v>4</v>
      </c>
      <c r="K422" s="213">
        <v>12</v>
      </c>
      <c r="L422" s="218">
        <f>12/4</f>
        <v>3</v>
      </c>
      <c r="M422" s="239"/>
      <c r="N422" s="75"/>
    </row>
    <row r="423" spans="1:15">
      <c r="A423" s="150" t="s">
        <v>948</v>
      </c>
      <c r="B423" t="s">
        <v>915</v>
      </c>
      <c r="C423">
        <v>2</v>
      </c>
      <c r="D423" s="19">
        <v>43674</v>
      </c>
      <c r="E423" s="15">
        <v>0.87465277777777783</v>
      </c>
      <c r="F423" t="s">
        <v>709</v>
      </c>
      <c r="G423" s="562" t="s">
        <v>476</v>
      </c>
      <c r="H423" t="s">
        <v>1204</v>
      </c>
      <c r="I423" t="s">
        <v>1203</v>
      </c>
      <c r="J423">
        <v>7</v>
      </c>
      <c r="K423">
        <v>4</v>
      </c>
      <c r="L423" s="28">
        <v>0.5714285714285714</v>
      </c>
      <c r="M423" s="31">
        <v>0.5</v>
      </c>
      <c r="N423" s="75" t="s">
        <v>566</v>
      </c>
      <c r="O423" s="475" t="s">
        <v>1229</v>
      </c>
    </row>
    <row r="424" spans="1:15">
      <c r="A424" s="150" t="s">
        <v>949</v>
      </c>
      <c r="B424" t="s">
        <v>915</v>
      </c>
      <c r="C424">
        <v>2</v>
      </c>
      <c r="D424" s="19">
        <v>43674</v>
      </c>
      <c r="E424" s="15">
        <v>0.87587962962962962</v>
      </c>
      <c r="F424" t="s">
        <v>709</v>
      </c>
      <c r="G424" s="562" t="s">
        <v>476</v>
      </c>
      <c r="H424" t="s">
        <v>1204</v>
      </c>
      <c r="I424" t="s">
        <v>1203</v>
      </c>
      <c r="J424">
        <v>5</v>
      </c>
      <c r="K424">
        <v>3</v>
      </c>
      <c r="L424" s="28">
        <v>0.6</v>
      </c>
      <c r="M424" s="9">
        <v>0.66666666666666663</v>
      </c>
      <c r="N424" s="75" t="s">
        <v>566</v>
      </c>
      <c r="O424" s="475" t="s">
        <v>1229</v>
      </c>
    </row>
    <row r="425" spans="1:15">
      <c r="A425" s="150" t="s">
        <v>950</v>
      </c>
      <c r="B425" t="s">
        <v>915</v>
      </c>
      <c r="C425">
        <v>2</v>
      </c>
      <c r="D425" s="19">
        <v>43674</v>
      </c>
      <c r="E425" s="15">
        <v>0.87649305555555557</v>
      </c>
      <c r="F425" t="s">
        <v>709</v>
      </c>
      <c r="G425" s="33" t="s">
        <v>447</v>
      </c>
      <c r="H425" t="s">
        <v>1204</v>
      </c>
      <c r="I425" t="s">
        <v>1203</v>
      </c>
      <c r="J425">
        <v>14</v>
      </c>
      <c r="K425">
        <v>47</v>
      </c>
      <c r="L425" s="28">
        <v>3.3571428571428572</v>
      </c>
      <c r="M425" s="239">
        <v>0.23404255319148937</v>
      </c>
    </row>
    <row r="426" spans="1:15">
      <c r="A426" s="150" t="s">
        <v>951</v>
      </c>
      <c r="B426" t="s">
        <v>915</v>
      </c>
      <c r="C426">
        <v>2</v>
      </c>
      <c r="D426" s="19">
        <v>43674</v>
      </c>
      <c r="E426" s="15">
        <v>0.87666666666666659</v>
      </c>
      <c r="F426" t="s">
        <v>709</v>
      </c>
      <c r="G426" s="33" t="s">
        <v>447</v>
      </c>
      <c r="H426" t="s">
        <v>1204</v>
      </c>
      <c r="I426" t="s">
        <v>1203</v>
      </c>
      <c r="J426">
        <v>14</v>
      </c>
      <c r="K426">
        <v>68</v>
      </c>
      <c r="L426" s="28">
        <v>4.8571428571428568</v>
      </c>
      <c r="M426" s="239">
        <v>0.25</v>
      </c>
    </row>
    <row r="427" spans="1:15">
      <c r="A427" s="150" t="s">
        <v>952</v>
      </c>
      <c r="B427" t="s">
        <v>915</v>
      </c>
      <c r="C427">
        <v>2</v>
      </c>
      <c r="D427" s="19">
        <v>43674</v>
      </c>
      <c r="E427" s="15">
        <v>0.87685185185185188</v>
      </c>
      <c r="F427" t="s">
        <v>709</v>
      </c>
      <c r="G427" s="562" t="s">
        <v>447</v>
      </c>
      <c r="H427" t="s">
        <v>1204</v>
      </c>
      <c r="I427" t="s">
        <v>1203</v>
      </c>
      <c r="J427">
        <v>14</v>
      </c>
      <c r="K427">
        <v>65</v>
      </c>
      <c r="L427" s="28">
        <v>4.6428571428571432</v>
      </c>
      <c r="M427" s="9">
        <v>0.69230769230769229</v>
      </c>
      <c r="N427" s="75" t="s">
        <v>566</v>
      </c>
      <c r="O427" s="475" t="s">
        <v>1229</v>
      </c>
    </row>
    <row r="428" spans="1:15">
      <c r="A428" s="150" t="s">
        <v>953</v>
      </c>
      <c r="B428" t="s">
        <v>915</v>
      </c>
      <c r="C428">
        <v>2</v>
      </c>
      <c r="D428" s="19">
        <v>43674</v>
      </c>
      <c r="E428" s="15">
        <v>0.87703703703703706</v>
      </c>
      <c r="F428" t="s">
        <v>709</v>
      </c>
      <c r="G428" s="33" t="s">
        <v>476</v>
      </c>
      <c r="H428" t="s">
        <v>1204</v>
      </c>
      <c r="I428" t="s">
        <v>1203</v>
      </c>
      <c r="J428">
        <v>8</v>
      </c>
      <c r="K428">
        <v>17</v>
      </c>
      <c r="L428" s="28">
        <v>2.125</v>
      </c>
      <c r="M428" s="239">
        <v>0.41176470588235292</v>
      </c>
    </row>
    <row r="429" spans="1:15">
      <c r="A429" s="150" t="s">
        <v>954</v>
      </c>
      <c r="B429" t="s">
        <v>915</v>
      </c>
      <c r="C429">
        <v>2</v>
      </c>
      <c r="D429" s="19">
        <v>43674</v>
      </c>
      <c r="E429" s="15">
        <v>0.87800925925925932</v>
      </c>
      <c r="F429" t="s">
        <v>710</v>
      </c>
      <c r="G429" s="33" t="s">
        <v>456</v>
      </c>
      <c r="H429" t="s">
        <v>1204</v>
      </c>
      <c r="I429" t="s">
        <v>1203</v>
      </c>
      <c r="J429">
        <v>11</v>
      </c>
      <c r="K429">
        <v>9</v>
      </c>
      <c r="L429" s="28">
        <v>0.81818181818181823</v>
      </c>
      <c r="M429" s="239">
        <v>0.33333333333333331</v>
      </c>
    </row>
    <row r="430" spans="1:15">
      <c r="A430" s="150" t="s">
        <v>955</v>
      </c>
      <c r="B430" t="s">
        <v>915</v>
      </c>
      <c r="C430">
        <v>2</v>
      </c>
      <c r="D430" s="19">
        <v>43674</v>
      </c>
      <c r="E430" s="15">
        <v>0.87817129629629631</v>
      </c>
      <c r="F430" t="s">
        <v>710</v>
      </c>
      <c r="G430" s="562" t="s">
        <v>495</v>
      </c>
      <c r="H430" t="s">
        <v>1204</v>
      </c>
      <c r="I430" t="s">
        <v>1203</v>
      </c>
      <c r="J430">
        <v>5</v>
      </c>
      <c r="K430">
        <v>4</v>
      </c>
      <c r="L430" s="28">
        <v>0.8</v>
      </c>
      <c r="M430" s="31">
        <v>0.5</v>
      </c>
      <c r="N430" s="75" t="s">
        <v>576</v>
      </c>
    </row>
    <row r="431" spans="1:15">
      <c r="A431" s="150" t="s">
        <v>956</v>
      </c>
      <c r="B431" t="s">
        <v>915</v>
      </c>
      <c r="C431">
        <v>2</v>
      </c>
      <c r="D431" s="19">
        <v>43674</v>
      </c>
      <c r="E431" s="15">
        <v>0.87834490740740734</v>
      </c>
      <c r="F431" t="s">
        <v>710</v>
      </c>
      <c r="G431" s="562" t="s">
        <v>495</v>
      </c>
      <c r="H431" t="s">
        <v>1204</v>
      </c>
      <c r="I431" t="s">
        <v>1203</v>
      </c>
      <c r="J431">
        <v>7</v>
      </c>
      <c r="K431">
        <v>6</v>
      </c>
      <c r="L431" s="28">
        <v>0.8571428571428571</v>
      </c>
      <c r="M431" s="239">
        <v>0.33333333333333331</v>
      </c>
      <c r="N431" s="75" t="s">
        <v>576</v>
      </c>
    </row>
    <row r="432" spans="1:15" ht="17" thickBot="1">
      <c r="A432" s="150" t="s">
        <v>957</v>
      </c>
      <c r="B432" t="s">
        <v>915</v>
      </c>
      <c r="C432">
        <v>2</v>
      </c>
      <c r="D432" s="19">
        <v>43674</v>
      </c>
      <c r="E432" s="15">
        <v>0.87988425925925917</v>
      </c>
      <c r="F432" t="s">
        <v>710</v>
      </c>
      <c r="G432" s="562" t="s">
        <v>495</v>
      </c>
      <c r="H432" t="s">
        <v>1204</v>
      </c>
      <c r="I432" t="s">
        <v>1203</v>
      </c>
      <c r="J432">
        <v>3</v>
      </c>
      <c r="K432">
        <v>5</v>
      </c>
      <c r="L432" s="28">
        <v>1.6666666666666667</v>
      </c>
      <c r="M432" s="9">
        <v>0.8</v>
      </c>
      <c r="N432" s="75" t="s">
        <v>576</v>
      </c>
    </row>
    <row r="433" spans="1:15">
      <c r="A433" s="159" t="s">
        <v>958</v>
      </c>
      <c r="B433" s="65" t="s">
        <v>915</v>
      </c>
      <c r="C433" s="65">
        <v>5</v>
      </c>
      <c r="D433" s="66">
        <v>43674</v>
      </c>
      <c r="E433" s="67">
        <v>0.89170138888888895</v>
      </c>
      <c r="F433" s="65" t="s">
        <v>711</v>
      </c>
      <c r="G433" s="573" t="s">
        <v>447</v>
      </c>
      <c r="H433" s="124" t="s">
        <v>1206</v>
      </c>
      <c r="I433" s="124" t="s">
        <v>1207</v>
      </c>
      <c r="J433" s="65">
        <v>4</v>
      </c>
      <c r="K433" s="65">
        <v>14</v>
      </c>
      <c r="L433" s="211">
        <f>K433/J433</f>
        <v>3.5</v>
      </c>
      <c r="M433" s="68">
        <v>0.7857142857142857</v>
      </c>
      <c r="N433" s="125" t="s">
        <v>557</v>
      </c>
      <c r="O433" s="213" t="s">
        <v>1237</v>
      </c>
    </row>
    <row r="434" spans="1:15" ht="17" thickBot="1">
      <c r="A434" s="150" t="s">
        <v>959</v>
      </c>
      <c r="B434" t="s">
        <v>915</v>
      </c>
      <c r="C434">
        <v>5</v>
      </c>
      <c r="D434" s="19">
        <v>43674</v>
      </c>
      <c r="E434" s="15">
        <v>0.89195601851851858</v>
      </c>
      <c r="F434" t="s">
        <v>711</v>
      </c>
      <c r="G434" s="76" t="s">
        <v>447</v>
      </c>
      <c r="H434" t="s">
        <v>1206</v>
      </c>
      <c r="I434" t="s">
        <v>1207</v>
      </c>
      <c r="J434">
        <v>6</v>
      </c>
      <c r="K434">
        <v>16</v>
      </c>
      <c r="L434" s="28">
        <f t="shared" ref="L434:L501" si="7">K434/J434</f>
        <v>2.6666666666666665</v>
      </c>
      <c r="M434" s="9">
        <v>0.5625</v>
      </c>
      <c r="N434" s="75" t="s">
        <v>557</v>
      </c>
      <c r="O434" s="213" t="s">
        <v>1237</v>
      </c>
    </row>
    <row r="435" spans="1:15" ht="17" thickBot="1">
      <c r="A435" s="150" t="s">
        <v>960</v>
      </c>
      <c r="B435" t="s">
        <v>915</v>
      </c>
      <c r="C435">
        <v>5</v>
      </c>
      <c r="D435" s="19">
        <v>43674</v>
      </c>
      <c r="E435" s="15">
        <v>0.89246527777777773</v>
      </c>
      <c r="F435" t="s">
        <v>711</v>
      </c>
      <c r="G435" s="76" t="s">
        <v>447</v>
      </c>
      <c r="H435" t="s">
        <v>1208</v>
      </c>
      <c r="I435" t="s">
        <v>1209</v>
      </c>
      <c r="J435">
        <v>5</v>
      </c>
      <c r="K435">
        <v>11</v>
      </c>
      <c r="L435" s="28">
        <f t="shared" si="7"/>
        <v>2.2000000000000002</v>
      </c>
      <c r="M435" s="273">
        <v>0.54545454545454541</v>
      </c>
      <c r="N435" s="75" t="s">
        <v>557</v>
      </c>
      <c r="O435" s="213" t="s">
        <v>1237</v>
      </c>
    </row>
    <row r="436" spans="1:15">
      <c r="A436" s="150" t="s">
        <v>961</v>
      </c>
      <c r="B436" t="s">
        <v>915</v>
      </c>
      <c r="C436">
        <v>5</v>
      </c>
      <c r="D436" s="19">
        <v>43674</v>
      </c>
      <c r="E436" s="15">
        <v>0.89265046296296291</v>
      </c>
      <c r="F436" t="s">
        <v>711</v>
      </c>
      <c r="G436" s="33" t="s">
        <v>447</v>
      </c>
      <c r="H436" t="s">
        <v>1208</v>
      </c>
      <c r="I436" t="s">
        <v>1209</v>
      </c>
      <c r="J436">
        <v>5</v>
      </c>
      <c r="K436">
        <v>12</v>
      </c>
      <c r="L436" s="28">
        <f t="shared" si="7"/>
        <v>2.4</v>
      </c>
      <c r="M436" s="239">
        <v>8.3333333333333329E-2</v>
      </c>
    </row>
    <row r="437" spans="1:15">
      <c r="A437" s="150" t="s">
        <v>962</v>
      </c>
      <c r="B437" t="s">
        <v>915</v>
      </c>
      <c r="C437">
        <v>5</v>
      </c>
      <c r="D437" s="19">
        <v>43674</v>
      </c>
      <c r="E437" s="15">
        <v>0.89290509259259254</v>
      </c>
      <c r="F437" t="s">
        <v>711</v>
      </c>
      <c r="G437" s="76" t="s">
        <v>447</v>
      </c>
      <c r="H437" t="s">
        <v>1208</v>
      </c>
      <c r="I437" t="s">
        <v>1209</v>
      </c>
      <c r="J437">
        <v>7</v>
      </c>
      <c r="K437">
        <v>19</v>
      </c>
      <c r="L437" s="28">
        <f t="shared" si="7"/>
        <v>2.7142857142857144</v>
      </c>
      <c r="M437" s="31">
        <v>0.47368421052631576</v>
      </c>
      <c r="N437" s="75" t="s">
        <v>557</v>
      </c>
      <c r="O437" s="213" t="s">
        <v>1237</v>
      </c>
    </row>
    <row r="438" spans="1:15">
      <c r="A438" s="150" t="s">
        <v>963</v>
      </c>
      <c r="B438" t="s">
        <v>915</v>
      </c>
      <c r="C438">
        <v>5</v>
      </c>
      <c r="D438" s="19">
        <v>43674</v>
      </c>
      <c r="E438" s="15">
        <v>0.89318287037037036</v>
      </c>
      <c r="F438" t="s">
        <v>711</v>
      </c>
      <c r="G438" s="76" t="s">
        <v>447</v>
      </c>
      <c r="H438" t="s">
        <v>1208</v>
      </c>
      <c r="I438" t="s">
        <v>1209</v>
      </c>
      <c r="J438">
        <v>6</v>
      </c>
      <c r="K438">
        <v>19</v>
      </c>
      <c r="L438" s="28">
        <f t="shared" si="7"/>
        <v>3.1666666666666665</v>
      </c>
      <c r="M438" s="239">
        <v>0.36842105263157893</v>
      </c>
      <c r="N438" s="75" t="s">
        <v>557</v>
      </c>
      <c r="O438" s="213" t="s">
        <v>1237</v>
      </c>
    </row>
    <row r="439" spans="1:15">
      <c r="A439" s="520" t="s">
        <v>2040</v>
      </c>
      <c r="B439" t="s">
        <v>915</v>
      </c>
      <c r="C439">
        <v>5</v>
      </c>
      <c r="D439" s="19">
        <v>43674</v>
      </c>
      <c r="E439" s="15">
        <v>0.89351851851851849</v>
      </c>
      <c r="F439" t="s">
        <v>711</v>
      </c>
      <c r="G439" s="562" t="s">
        <v>447</v>
      </c>
      <c r="H439" t="s">
        <v>1208</v>
      </c>
      <c r="I439" t="s">
        <v>1209</v>
      </c>
      <c r="J439">
        <v>6</v>
      </c>
      <c r="K439" s="275" t="s">
        <v>1304</v>
      </c>
      <c r="L439" s="517" t="s">
        <v>1304</v>
      </c>
      <c r="M439" s="518" t="s">
        <v>1304</v>
      </c>
      <c r="N439" s="75"/>
      <c r="O439" s="213"/>
    </row>
    <row r="440" spans="1:15">
      <c r="A440" s="520" t="s">
        <v>2041</v>
      </c>
      <c r="B440" t="s">
        <v>915</v>
      </c>
      <c r="C440">
        <v>5</v>
      </c>
      <c r="D440" s="19">
        <v>43674</v>
      </c>
      <c r="E440" s="15">
        <v>0.89369212962962974</v>
      </c>
      <c r="F440" t="s">
        <v>711</v>
      </c>
      <c r="G440" s="562" t="s">
        <v>447</v>
      </c>
      <c r="H440" t="s">
        <v>1208</v>
      </c>
      <c r="I440" t="s">
        <v>1209</v>
      </c>
      <c r="J440">
        <v>5</v>
      </c>
      <c r="K440" s="275">
        <v>14</v>
      </c>
      <c r="L440" s="517">
        <f>K440/J440</f>
        <v>2.8</v>
      </c>
      <c r="M440" s="518"/>
      <c r="N440" s="75"/>
      <c r="O440" s="213"/>
    </row>
    <row r="441" spans="1:15">
      <c r="A441" s="150" t="s">
        <v>964</v>
      </c>
      <c r="B441" t="s">
        <v>915</v>
      </c>
      <c r="C441">
        <v>5</v>
      </c>
      <c r="D441" s="19">
        <v>43674</v>
      </c>
      <c r="E441" s="15">
        <v>0.89394675925925926</v>
      </c>
      <c r="F441" t="s">
        <v>711</v>
      </c>
      <c r="G441" s="33" t="s">
        <v>447</v>
      </c>
      <c r="H441" t="s">
        <v>1208</v>
      </c>
      <c r="I441" t="s">
        <v>1209</v>
      </c>
      <c r="J441">
        <v>9</v>
      </c>
      <c r="K441">
        <v>22</v>
      </c>
      <c r="L441" s="28">
        <f t="shared" si="7"/>
        <v>2.4444444444444446</v>
      </c>
      <c r="M441" s="239">
        <v>0.18181818181818182</v>
      </c>
    </row>
    <row r="442" spans="1:15">
      <c r="A442" s="150" t="s">
        <v>965</v>
      </c>
      <c r="B442" t="s">
        <v>915</v>
      </c>
      <c r="C442">
        <v>5</v>
      </c>
      <c r="D442" s="19">
        <v>43674</v>
      </c>
      <c r="E442" s="15">
        <v>0.89421296296296304</v>
      </c>
      <c r="F442" t="s">
        <v>711</v>
      </c>
      <c r="G442" s="76" t="s">
        <v>447</v>
      </c>
      <c r="H442" t="s">
        <v>1208</v>
      </c>
      <c r="I442" t="s">
        <v>1209</v>
      </c>
      <c r="J442">
        <v>7</v>
      </c>
      <c r="K442">
        <v>18</v>
      </c>
      <c r="L442" s="28">
        <f t="shared" si="7"/>
        <v>2.5714285714285716</v>
      </c>
      <c r="M442" s="9">
        <v>0.66666666666666663</v>
      </c>
      <c r="N442" s="75" t="s">
        <v>557</v>
      </c>
      <c r="O442" s="213" t="s">
        <v>1237</v>
      </c>
    </row>
    <row r="443" spans="1:15">
      <c r="A443" s="150" t="s">
        <v>966</v>
      </c>
      <c r="B443" t="s">
        <v>915</v>
      </c>
      <c r="C443">
        <v>5</v>
      </c>
      <c r="D443" s="19">
        <v>43674</v>
      </c>
      <c r="E443" s="15">
        <v>0.89432870370370365</v>
      </c>
      <c r="F443" t="s">
        <v>711</v>
      </c>
      <c r="G443" s="76" t="s">
        <v>447</v>
      </c>
      <c r="H443" t="s">
        <v>1208</v>
      </c>
      <c r="I443" t="s">
        <v>1209</v>
      </c>
      <c r="J443">
        <v>6</v>
      </c>
      <c r="K443">
        <v>13</v>
      </c>
      <c r="L443" s="28">
        <f t="shared" si="7"/>
        <v>2.1666666666666665</v>
      </c>
      <c r="M443" s="31">
        <v>0.46153846153846156</v>
      </c>
      <c r="N443" s="75" t="s">
        <v>557</v>
      </c>
      <c r="O443" s="213" t="s">
        <v>1237</v>
      </c>
    </row>
    <row r="444" spans="1:15">
      <c r="A444" s="150" t="s">
        <v>967</v>
      </c>
      <c r="B444" t="s">
        <v>915</v>
      </c>
      <c r="C444">
        <v>5</v>
      </c>
      <c r="D444" s="19">
        <v>43674</v>
      </c>
      <c r="E444" s="15">
        <v>0.89457175925925936</v>
      </c>
      <c r="F444" t="s">
        <v>711</v>
      </c>
      <c r="G444" s="76" t="s">
        <v>447</v>
      </c>
      <c r="H444" t="s">
        <v>1208</v>
      </c>
      <c r="I444" t="s">
        <v>1209</v>
      </c>
      <c r="J444">
        <v>6</v>
      </c>
      <c r="K444">
        <v>25</v>
      </c>
      <c r="L444" s="28">
        <f t="shared" si="7"/>
        <v>4.166666666666667</v>
      </c>
      <c r="M444" s="239">
        <v>0.44</v>
      </c>
      <c r="N444" s="75" t="s">
        <v>557</v>
      </c>
      <c r="O444" s="213" t="s">
        <v>1237</v>
      </c>
    </row>
    <row r="445" spans="1:15">
      <c r="A445" s="150" t="s">
        <v>968</v>
      </c>
      <c r="B445" t="s">
        <v>915</v>
      </c>
      <c r="C445">
        <v>5</v>
      </c>
      <c r="D445" s="19">
        <v>43674</v>
      </c>
      <c r="E445" s="15">
        <v>0.89501157407407417</v>
      </c>
      <c r="F445" t="s">
        <v>711</v>
      </c>
      <c r="G445" s="76" t="s">
        <v>447</v>
      </c>
      <c r="H445" t="s">
        <v>1208</v>
      </c>
      <c r="I445" t="s">
        <v>1209</v>
      </c>
      <c r="J445">
        <v>7</v>
      </c>
      <c r="K445">
        <v>12</v>
      </c>
      <c r="L445" s="28">
        <f t="shared" si="7"/>
        <v>1.7142857142857142</v>
      </c>
      <c r="M445" s="239">
        <v>0.33333333333333331</v>
      </c>
      <c r="N445" s="75" t="s">
        <v>566</v>
      </c>
      <c r="O445" s="475" t="s">
        <v>1229</v>
      </c>
    </row>
    <row r="446" spans="1:15">
      <c r="A446" s="150" t="s">
        <v>969</v>
      </c>
      <c r="B446" t="s">
        <v>915</v>
      </c>
      <c r="C446">
        <v>5</v>
      </c>
      <c r="D446" s="19">
        <v>43674</v>
      </c>
      <c r="E446" s="15">
        <v>0.89525462962962965</v>
      </c>
      <c r="F446" t="s">
        <v>711</v>
      </c>
      <c r="G446" s="76" t="s">
        <v>447</v>
      </c>
      <c r="H446" t="s">
        <v>1208</v>
      </c>
      <c r="I446" t="s">
        <v>1209</v>
      </c>
      <c r="J446">
        <v>10</v>
      </c>
      <c r="K446">
        <v>47</v>
      </c>
      <c r="L446" s="28">
        <f t="shared" si="7"/>
        <v>4.7</v>
      </c>
      <c r="M446" s="31">
        <v>0.51063829787234039</v>
      </c>
      <c r="N446" s="75" t="s">
        <v>557</v>
      </c>
      <c r="O446" s="213" t="s">
        <v>1237</v>
      </c>
    </row>
    <row r="447" spans="1:15">
      <c r="A447" s="150" t="s">
        <v>970</v>
      </c>
      <c r="B447" t="s">
        <v>915</v>
      </c>
      <c r="C447">
        <v>5</v>
      </c>
      <c r="D447" s="19">
        <v>43674</v>
      </c>
      <c r="E447" s="15">
        <v>0.89546296296296291</v>
      </c>
      <c r="F447" t="s">
        <v>709</v>
      </c>
      <c r="G447" s="275" t="s">
        <v>433</v>
      </c>
      <c r="H447" t="s">
        <v>1208</v>
      </c>
      <c r="I447" t="s">
        <v>1209</v>
      </c>
      <c r="J447">
        <v>14</v>
      </c>
      <c r="K447">
        <v>106</v>
      </c>
      <c r="L447" s="28">
        <f t="shared" si="7"/>
        <v>7.5714285714285712</v>
      </c>
      <c r="M447" s="9">
        <v>0.57547169811320753</v>
      </c>
      <c r="N447" s="75" t="s">
        <v>557</v>
      </c>
      <c r="O447" s="213" t="s">
        <v>1237</v>
      </c>
    </row>
    <row r="448" spans="1:15">
      <c r="A448" s="150" t="s">
        <v>971</v>
      </c>
      <c r="B448" t="s">
        <v>915</v>
      </c>
      <c r="C448">
        <v>5</v>
      </c>
      <c r="D448" s="19">
        <v>43674</v>
      </c>
      <c r="E448" s="15">
        <v>0.89564814814814808</v>
      </c>
      <c r="F448" t="s">
        <v>709</v>
      </c>
      <c r="G448" s="33" t="s">
        <v>447</v>
      </c>
      <c r="H448" t="s">
        <v>1208</v>
      </c>
      <c r="I448" t="s">
        <v>1209</v>
      </c>
      <c r="J448">
        <v>10</v>
      </c>
      <c r="K448">
        <v>47</v>
      </c>
      <c r="L448" s="28">
        <f t="shared" si="7"/>
        <v>4.7</v>
      </c>
      <c r="M448" s="239">
        <v>0.19148936170212766</v>
      </c>
    </row>
    <row r="449" spans="1:15">
      <c r="A449" s="150" t="s">
        <v>979</v>
      </c>
      <c r="B449" t="s">
        <v>915</v>
      </c>
      <c r="C449">
        <v>5</v>
      </c>
      <c r="D449" s="19">
        <v>43674</v>
      </c>
      <c r="E449" s="15">
        <v>0.89628472222222222</v>
      </c>
      <c r="F449" t="s">
        <v>709</v>
      </c>
      <c r="G449" s="33" t="s">
        <v>447</v>
      </c>
      <c r="H449" t="s">
        <v>1208</v>
      </c>
      <c r="I449" t="s">
        <v>1209</v>
      </c>
      <c r="J449">
        <v>9</v>
      </c>
      <c r="K449">
        <v>22</v>
      </c>
      <c r="L449" s="28">
        <f t="shared" si="7"/>
        <v>2.4444444444444446</v>
      </c>
      <c r="M449" s="239">
        <v>0.13636363636363635</v>
      </c>
    </row>
    <row r="450" spans="1:15">
      <c r="A450" s="150" t="s">
        <v>978</v>
      </c>
      <c r="B450" t="s">
        <v>915</v>
      </c>
      <c r="C450">
        <v>5</v>
      </c>
      <c r="D450" s="19">
        <v>43674</v>
      </c>
      <c r="E450" s="15">
        <v>0.89657407407407408</v>
      </c>
      <c r="F450" t="s">
        <v>709</v>
      </c>
      <c r="G450" s="76" t="s">
        <v>447</v>
      </c>
      <c r="H450" t="s">
        <v>1208</v>
      </c>
      <c r="I450" t="s">
        <v>1209</v>
      </c>
      <c r="J450">
        <v>10</v>
      </c>
      <c r="K450">
        <v>49</v>
      </c>
      <c r="L450" s="28">
        <f t="shared" si="7"/>
        <v>4.9000000000000004</v>
      </c>
      <c r="M450" s="9">
        <v>0.58974358974358976</v>
      </c>
      <c r="N450" s="75" t="s">
        <v>557</v>
      </c>
      <c r="O450" s="213" t="s">
        <v>1237</v>
      </c>
    </row>
    <row r="451" spans="1:15">
      <c r="A451" s="150" t="s">
        <v>972</v>
      </c>
      <c r="B451" t="s">
        <v>915</v>
      </c>
      <c r="C451">
        <v>5</v>
      </c>
      <c r="D451" s="19">
        <v>43674</v>
      </c>
      <c r="E451" s="15">
        <v>0.8968518518518519</v>
      </c>
      <c r="F451" t="s">
        <v>709</v>
      </c>
      <c r="G451" s="76" t="s">
        <v>447</v>
      </c>
      <c r="H451" t="s">
        <v>1208</v>
      </c>
      <c r="I451" t="s">
        <v>1209</v>
      </c>
      <c r="J451">
        <v>10</v>
      </c>
      <c r="K451">
        <v>39</v>
      </c>
      <c r="L451" s="28">
        <f t="shared" si="7"/>
        <v>3.9</v>
      </c>
      <c r="M451" s="31">
        <v>0.48717948717948717</v>
      </c>
      <c r="N451" s="75" t="s">
        <v>557</v>
      </c>
      <c r="O451" s="213" t="s">
        <v>1237</v>
      </c>
    </row>
    <row r="452" spans="1:15">
      <c r="A452" s="150" t="s">
        <v>973</v>
      </c>
      <c r="B452" t="s">
        <v>915</v>
      </c>
      <c r="C452">
        <v>5</v>
      </c>
      <c r="D452" s="19">
        <v>43674</v>
      </c>
      <c r="E452" s="15">
        <v>0.8971527777777778</v>
      </c>
      <c r="F452" t="s">
        <v>709</v>
      </c>
      <c r="G452" s="76" t="s">
        <v>447</v>
      </c>
      <c r="H452" t="s">
        <v>1208</v>
      </c>
      <c r="I452" t="s">
        <v>1209</v>
      </c>
      <c r="J452">
        <v>9</v>
      </c>
      <c r="K452">
        <v>39</v>
      </c>
      <c r="L452" s="28">
        <f t="shared" si="7"/>
        <v>4.333333333333333</v>
      </c>
      <c r="M452" s="31">
        <v>0.5</v>
      </c>
      <c r="N452" s="75" t="s">
        <v>553</v>
      </c>
    </row>
    <row r="453" spans="1:15">
      <c r="A453" s="150" t="s">
        <v>974</v>
      </c>
      <c r="B453" t="s">
        <v>915</v>
      </c>
      <c r="C453">
        <v>5</v>
      </c>
      <c r="D453" s="19">
        <v>43674</v>
      </c>
      <c r="E453" s="15">
        <v>0.8973726851851852</v>
      </c>
      <c r="F453" t="s">
        <v>709</v>
      </c>
      <c r="G453" s="562" t="s">
        <v>447</v>
      </c>
      <c r="H453" t="s">
        <v>1208</v>
      </c>
      <c r="I453" t="s">
        <v>1209</v>
      </c>
      <c r="J453">
        <v>7</v>
      </c>
      <c r="K453" s="213">
        <v>2</v>
      </c>
      <c r="L453" s="218">
        <f t="shared" si="7"/>
        <v>0.2857142857142857</v>
      </c>
      <c r="M453" s="239">
        <v>0.31578947368421051</v>
      </c>
    </row>
    <row r="454" spans="1:15">
      <c r="A454" s="150" t="s">
        <v>975</v>
      </c>
      <c r="B454" t="s">
        <v>915</v>
      </c>
      <c r="C454">
        <v>5</v>
      </c>
      <c r="D454" s="19">
        <v>43674</v>
      </c>
      <c r="E454" s="15">
        <v>0.8974537037037037</v>
      </c>
      <c r="F454" t="s">
        <v>709</v>
      </c>
      <c r="G454" s="33" t="s">
        <v>447</v>
      </c>
      <c r="H454" t="s">
        <v>1208</v>
      </c>
      <c r="I454" t="s">
        <v>1209</v>
      </c>
      <c r="J454">
        <v>6</v>
      </c>
      <c r="K454">
        <v>19</v>
      </c>
      <c r="L454" s="28">
        <f t="shared" si="7"/>
        <v>3.1666666666666665</v>
      </c>
      <c r="M454" s="31">
        <v>0.52173913043478259</v>
      </c>
    </row>
    <row r="455" spans="1:15">
      <c r="A455" s="150" t="s">
        <v>976</v>
      </c>
      <c r="B455" t="s">
        <v>915</v>
      </c>
      <c r="C455">
        <v>5</v>
      </c>
      <c r="D455" s="19">
        <v>43674</v>
      </c>
      <c r="E455" s="15">
        <v>0.89760416666666665</v>
      </c>
      <c r="F455" t="s">
        <v>709</v>
      </c>
      <c r="G455" s="76" t="s">
        <v>447</v>
      </c>
      <c r="H455" t="s">
        <v>1208</v>
      </c>
      <c r="I455" t="s">
        <v>1209</v>
      </c>
      <c r="J455">
        <v>9</v>
      </c>
      <c r="K455">
        <v>46</v>
      </c>
      <c r="L455" s="28">
        <f t="shared" si="7"/>
        <v>5.1111111111111107</v>
      </c>
      <c r="M455" s="31">
        <v>0.52173913043478259</v>
      </c>
      <c r="N455" s="75" t="s">
        <v>557</v>
      </c>
      <c r="O455" s="213" t="s">
        <v>1237</v>
      </c>
    </row>
    <row r="456" spans="1:15">
      <c r="A456" s="150" t="s">
        <v>977</v>
      </c>
      <c r="B456" t="s">
        <v>915</v>
      </c>
      <c r="C456">
        <v>5</v>
      </c>
      <c r="D456" s="19">
        <v>43674</v>
      </c>
      <c r="E456" s="15">
        <v>0.89771990740740737</v>
      </c>
      <c r="F456" t="s">
        <v>709</v>
      </c>
      <c r="G456" s="33" t="s">
        <v>447</v>
      </c>
      <c r="H456" t="s">
        <v>1208</v>
      </c>
      <c r="I456" t="s">
        <v>1209</v>
      </c>
      <c r="J456">
        <v>4</v>
      </c>
      <c r="K456">
        <v>10</v>
      </c>
      <c r="L456" s="28">
        <f t="shared" si="7"/>
        <v>2.5</v>
      </c>
      <c r="M456" s="239">
        <v>0.2</v>
      </c>
    </row>
    <row r="457" spans="1:15">
      <c r="A457" s="150" t="s">
        <v>980</v>
      </c>
      <c r="B457" t="s">
        <v>915</v>
      </c>
      <c r="C457">
        <v>5</v>
      </c>
      <c r="D457" s="19">
        <v>43674</v>
      </c>
      <c r="E457" s="15">
        <v>0.89800925925925934</v>
      </c>
      <c r="F457" t="s">
        <v>709</v>
      </c>
      <c r="G457" s="33" t="s">
        <v>447</v>
      </c>
      <c r="H457" t="s">
        <v>1208</v>
      </c>
      <c r="I457" t="s">
        <v>1209</v>
      </c>
      <c r="J457">
        <v>9</v>
      </c>
      <c r="K457">
        <v>43</v>
      </c>
      <c r="L457" s="28">
        <f t="shared" si="7"/>
        <v>4.7777777777777777</v>
      </c>
      <c r="M457" s="239">
        <v>0.30232558139534882</v>
      </c>
    </row>
    <row r="458" spans="1:15">
      <c r="A458" s="575" t="s">
        <v>2042</v>
      </c>
      <c r="B458" t="s">
        <v>915</v>
      </c>
      <c r="C458">
        <v>5</v>
      </c>
      <c r="D458" s="19">
        <v>43674</v>
      </c>
      <c r="E458" s="15">
        <v>0.89824074074074067</v>
      </c>
      <c r="F458" t="s">
        <v>709</v>
      </c>
      <c r="G458" s="562" t="s">
        <v>447</v>
      </c>
      <c r="H458" t="s">
        <v>1208</v>
      </c>
      <c r="I458" t="s">
        <v>1209</v>
      </c>
      <c r="J458">
        <v>5</v>
      </c>
      <c r="K458" s="213">
        <v>22</v>
      </c>
      <c r="L458" s="218">
        <f t="shared" si="7"/>
        <v>4.4000000000000004</v>
      </c>
      <c r="M458" s="239"/>
    </row>
    <row r="459" spans="1:15">
      <c r="A459" s="150" t="s">
        <v>981</v>
      </c>
      <c r="B459" t="s">
        <v>915</v>
      </c>
      <c r="C459">
        <v>5</v>
      </c>
      <c r="D459" s="19">
        <v>43674</v>
      </c>
      <c r="E459" s="15">
        <v>0.89857638888888891</v>
      </c>
      <c r="F459" t="s">
        <v>709</v>
      </c>
      <c r="G459" s="76" t="s">
        <v>447</v>
      </c>
      <c r="H459" t="s">
        <v>1208</v>
      </c>
      <c r="I459" t="s">
        <v>1209</v>
      </c>
      <c r="J459">
        <v>8</v>
      </c>
      <c r="K459">
        <v>52</v>
      </c>
      <c r="L459" s="28">
        <f t="shared" si="7"/>
        <v>6.5</v>
      </c>
      <c r="M459" s="9">
        <v>0.67307692307692313</v>
      </c>
      <c r="N459" s="75" t="s">
        <v>557</v>
      </c>
      <c r="O459" s="213" t="s">
        <v>1237</v>
      </c>
    </row>
    <row r="460" spans="1:15">
      <c r="A460" s="150" t="s">
        <v>982</v>
      </c>
      <c r="B460" t="s">
        <v>915</v>
      </c>
      <c r="C460">
        <v>5</v>
      </c>
      <c r="D460" s="19">
        <v>43674</v>
      </c>
      <c r="E460" s="15">
        <v>0.89888888888888896</v>
      </c>
      <c r="F460" t="s">
        <v>710</v>
      </c>
      <c r="G460" s="76" t="s">
        <v>447</v>
      </c>
      <c r="H460" t="s">
        <v>1208</v>
      </c>
      <c r="I460" t="s">
        <v>1209</v>
      </c>
      <c r="J460">
        <v>14</v>
      </c>
      <c r="K460">
        <v>87</v>
      </c>
      <c r="L460" s="28">
        <f t="shared" si="7"/>
        <v>6.2142857142857144</v>
      </c>
      <c r="M460" s="9">
        <v>0.65517241379310343</v>
      </c>
      <c r="N460" s="75" t="s">
        <v>557</v>
      </c>
      <c r="O460" s="213" t="s">
        <v>1237</v>
      </c>
    </row>
    <row r="461" spans="1:15">
      <c r="A461" s="150" t="s">
        <v>983</v>
      </c>
      <c r="B461" t="s">
        <v>915</v>
      </c>
      <c r="C461">
        <v>5</v>
      </c>
      <c r="D461" s="19">
        <v>43674</v>
      </c>
      <c r="E461" s="15">
        <v>0.89915509259259263</v>
      </c>
      <c r="F461" t="s">
        <v>710</v>
      </c>
      <c r="G461" s="76" t="s">
        <v>447</v>
      </c>
      <c r="H461" t="s">
        <v>1208</v>
      </c>
      <c r="I461" t="s">
        <v>1209</v>
      </c>
      <c r="J461">
        <v>11</v>
      </c>
      <c r="K461">
        <v>51</v>
      </c>
      <c r="L461" s="28">
        <f t="shared" si="7"/>
        <v>4.6363636363636367</v>
      </c>
      <c r="M461" s="31">
        <v>0.50980392156862742</v>
      </c>
      <c r="N461" s="75" t="s">
        <v>557</v>
      </c>
      <c r="O461" s="213" t="s">
        <v>1237</v>
      </c>
    </row>
    <row r="462" spans="1:15">
      <c r="A462" s="150" t="s">
        <v>984</v>
      </c>
      <c r="B462" t="s">
        <v>915</v>
      </c>
      <c r="C462">
        <v>5</v>
      </c>
      <c r="D462" s="19">
        <v>43674</v>
      </c>
      <c r="E462" s="15">
        <v>0.89940972222222226</v>
      </c>
      <c r="F462" t="s">
        <v>710</v>
      </c>
      <c r="G462" s="562" t="s">
        <v>447</v>
      </c>
      <c r="H462" t="s">
        <v>1208</v>
      </c>
      <c r="I462" t="s">
        <v>1209</v>
      </c>
      <c r="J462">
        <v>11</v>
      </c>
      <c r="K462">
        <v>57</v>
      </c>
      <c r="L462" s="28">
        <f t="shared" si="7"/>
        <v>5.1818181818181817</v>
      </c>
      <c r="M462" s="9">
        <v>0.77192982456140347</v>
      </c>
      <c r="N462" s="75" t="s">
        <v>557</v>
      </c>
      <c r="O462" s="213" t="s">
        <v>1237</v>
      </c>
    </row>
    <row r="463" spans="1:15">
      <c r="A463" s="150" t="s">
        <v>985</v>
      </c>
      <c r="B463" t="s">
        <v>915</v>
      </c>
      <c r="C463">
        <v>5</v>
      </c>
      <c r="D463" s="19">
        <v>43674</v>
      </c>
      <c r="E463" s="15">
        <v>0.8997222222222222</v>
      </c>
      <c r="F463" t="s">
        <v>710</v>
      </c>
      <c r="G463" s="562" t="s">
        <v>447</v>
      </c>
      <c r="H463" t="s">
        <v>1208</v>
      </c>
      <c r="I463" t="s">
        <v>1209</v>
      </c>
      <c r="J463">
        <v>14</v>
      </c>
      <c r="K463">
        <v>85</v>
      </c>
      <c r="L463" s="28">
        <f t="shared" si="7"/>
        <v>6.0714285714285712</v>
      </c>
      <c r="M463" s="9">
        <v>0.63529411764705879</v>
      </c>
      <c r="N463" s="75" t="s">
        <v>557</v>
      </c>
      <c r="O463" s="213" t="s">
        <v>1237</v>
      </c>
    </row>
    <row r="464" spans="1:15">
      <c r="A464" s="150" t="s">
        <v>986</v>
      </c>
      <c r="B464" t="s">
        <v>915</v>
      </c>
      <c r="C464">
        <v>5</v>
      </c>
      <c r="D464" s="19">
        <v>43674</v>
      </c>
      <c r="E464" s="15">
        <v>0.89990740740740749</v>
      </c>
      <c r="F464" t="s">
        <v>710</v>
      </c>
      <c r="G464" s="76" t="s">
        <v>447</v>
      </c>
      <c r="H464" t="s">
        <v>1208</v>
      </c>
      <c r="I464" t="s">
        <v>1209</v>
      </c>
      <c r="J464">
        <v>12</v>
      </c>
      <c r="K464">
        <v>59</v>
      </c>
      <c r="L464" s="28">
        <f t="shared" si="7"/>
        <v>4.916666666666667</v>
      </c>
      <c r="M464" s="31">
        <v>0.4576271186440678</v>
      </c>
      <c r="N464" s="75" t="s">
        <v>557</v>
      </c>
      <c r="O464" s="213" t="s">
        <v>1237</v>
      </c>
    </row>
    <row r="465" spans="1:15">
      <c r="A465" s="150" t="s">
        <v>987</v>
      </c>
      <c r="B465" t="s">
        <v>915</v>
      </c>
      <c r="C465">
        <v>5</v>
      </c>
      <c r="D465" s="19">
        <v>43674</v>
      </c>
      <c r="E465" s="15">
        <v>0.90016203703703701</v>
      </c>
      <c r="F465" t="s">
        <v>710</v>
      </c>
      <c r="G465" s="562" t="s">
        <v>447</v>
      </c>
      <c r="H465" t="s">
        <v>1208</v>
      </c>
      <c r="I465" t="s">
        <v>1209</v>
      </c>
      <c r="J465">
        <v>14</v>
      </c>
      <c r="K465">
        <v>88</v>
      </c>
      <c r="L465" s="28">
        <f t="shared" si="7"/>
        <v>6.2857142857142856</v>
      </c>
      <c r="M465" s="9">
        <v>0.64772727272727271</v>
      </c>
      <c r="N465" s="75" t="s">
        <v>557</v>
      </c>
      <c r="O465" s="213" t="s">
        <v>1237</v>
      </c>
    </row>
    <row r="466" spans="1:15">
      <c r="A466" s="150" t="s">
        <v>988</v>
      </c>
      <c r="B466" t="s">
        <v>915</v>
      </c>
      <c r="C466">
        <v>5</v>
      </c>
      <c r="D466" s="19">
        <v>43674</v>
      </c>
      <c r="E466" s="15">
        <v>0.9003472222222223</v>
      </c>
      <c r="F466" t="s">
        <v>710</v>
      </c>
      <c r="G466" s="576" t="s">
        <v>447</v>
      </c>
      <c r="H466" t="s">
        <v>1208</v>
      </c>
      <c r="I466" t="s">
        <v>1209</v>
      </c>
      <c r="J466">
        <v>10</v>
      </c>
      <c r="K466">
        <v>66</v>
      </c>
      <c r="L466" s="28">
        <f t="shared" si="7"/>
        <v>6.6</v>
      </c>
      <c r="M466" s="9">
        <v>0.71212121212121215</v>
      </c>
      <c r="N466" s="75" t="s">
        <v>557</v>
      </c>
      <c r="O466" s="213" t="s">
        <v>1237</v>
      </c>
    </row>
    <row r="467" spans="1:15">
      <c r="A467" s="150" t="s">
        <v>989</v>
      </c>
      <c r="B467" t="s">
        <v>915</v>
      </c>
      <c r="C467">
        <v>5</v>
      </c>
      <c r="D467" s="19">
        <v>43674</v>
      </c>
      <c r="E467" s="15">
        <v>0.90157407407407408</v>
      </c>
      <c r="F467" t="s">
        <v>710</v>
      </c>
      <c r="G467" s="76" t="s">
        <v>447</v>
      </c>
      <c r="H467" t="s">
        <v>1208</v>
      </c>
      <c r="I467" t="s">
        <v>1209</v>
      </c>
      <c r="J467">
        <v>4</v>
      </c>
      <c r="K467">
        <v>9</v>
      </c>
      <c r="L467" s="28">
        <f t="shared" si="7"/>
        <v>2.25</v>
      </c>
      <c r="M467" s="9">
        <v>0.33333333333333331</v>
      </c>
      <c r="N467" s="75" t="s">
        <v>557</v>
      </c>
      <c r="O467" s="213" t="s">
        <v>1237</v>
      </c>
    </row>
    <row r="468" spans="1:15">
      <c r="A468" s="150" t="s">
        <v>990</v>
      </c>
      <c r="B468" t="s">
        <v>915</v>
      </c>
      <c r="C468">
        <v>5</v>
      </c>
      <c r="D468" s="19">
        <v>43674</v>
      </c>
      <c r="E468" s="15">
        <v>0.90167824074074077</v>
      </c>
      <c r="F468" t="s">
        <v>710</v>
      </c>
      <c r="G468" s="76" t="s">
        <v>447</v>
      </c>
      <c r="H468" t="s">
        <v>1208</v>
      </c>
      <c r="I468" t="s">
        <v>1209</v>
      </c>
      <c r="J468">
        <v>7</v>
      </c>
      <c r="K468">
        <v>33</v>
      </c>
      <c r="L468" s="28">
        <f t="shared" si="7"/>
        <v>4.7142857142857144</v>
      </c>
      <c r="M468" s="31">
        <v>0.51515151515151514</v>
      </c>
      <c r="N468" s="75" t="s">
        <v>557</v>
      </c>
      <c r="O468" s="213" t="s">
        <v>1237</v>
      </c>
    </row>
    <row r="469" spans="1:15">
      <c r="A469" s="150" t="s">
        <v>991</v>
      </c>
      <c r="B469" t="s">
        <v>915</v>
      </c>
      <c r="C469">
        <v>5</v>
      </c>
      <c r="D469" s="19">
        <v>43674</v>
      </c>
      <c r="E469" s="15">
        <v>0.90197916666666667</v>
      </c>
      <c r="F469" t="s">
        <v>710</v>
      </c>
      <c r="G469" s="576" t="s">
        <v>447</v>
      </c>
      <c r="H469" t="s">
        <v>1208</v>
      </c>
      <c r="I469" t="s">
        <v>1209</v>
      </c>
      <c r="J469">
        <v>14</v>
      </c>
      <c r="K469">
        <v>85</v>
      </c>
      <c r="L469" s="28">
        <f t="shared" si="7"/>
        <v>6.0714285714285712</v>
      </c>
      <c r="M469" s="9">
        <v>0.6705882352941176</v>
      </c>
      <c r="N469" s="75" t="s">
        <v>557</v>
      </c>
      <c r="O469" s="213" t="s">
        <v>1237</v>
      </c>
    </row>
    <row r="470" spans="1:15">
      <c r="A470" s="150" t="s">
        <v>992</v>
      </c>
      <c r="B470" t="s">
        <v>915</v>
      </c>
      <c r="C470">
        <v>5</v>
      </c>
      <c r="D470" s="19">
        <v>43674</v>
      </c>
      <c r="E470" s="15">
        <v>0.90218750000000003</v>
      </c>
      <c r="F470" t="s">
        <v>710</v>
      </c>
      <c r="G470" s="576" t="s">
        <v>447</v>
      </c>
      <c r="H470" t="s">
        <v>1208</v>
      </c>
      <c r="I470" t="s">
        <v>1209</v>
      </c>
      <c r="J470">
        <v>14</v>
      </c>
      <c r="K470">
        <v>50</v>
      </c>
      <c r="L470" s="28">
        <f t="shared" si="7"/>
        <v>3.5714285714285716</v>
      </c>
      <c r="M470" s="9">
        <v>0.78</v>
      </c>
      <c r="N470" s="75" t="s">
        <v>557</v>
      </c>
      <c r="O470" s="213" t="s">
        <v>1237</v>
      </c>
    </row>
    <row r="471" spans="1:15">
      <c r="A471" s="150" t="s">
        <v>993</v>
      </c>
      <c r="B471" t="s">
        <v>915</v>
      </c>
      <c r="C471">
        <v>5</v>
      </c>
      <c r="D471" s="19">
        <v>43674</v>
      </c>
      <c r="E471" s="15">
        <v>0.90243055555555562</v>
      </c>
      <c r="F471" t="s">
        <v>712</v>
      </c>
      <c r="G471" s="76" t="s">
        <v>447</v>
      </c>
      <c r="H471" t="s">
        <v>1208</v>
      </c>
      <c r="I471" t="s">
        <v>1209</v>
      </c>
      <c r="J471" s="213">
        <v>6</v>
      </c>
      <c r="K471" s="213">
        <v>2</v>
      </c>
      <c r="L471" s="218">
        <f t="shared" si="7"/>
        <v>0.33333333333333331</v>
      </c>
      <c r="M471" s="31">
        <v>0.5</v>
      </c>
      <c r="N471" s="75" t="s">
        <v>553</v>
      </c>
    </row>
    <row r="472" spans="1:15">
      <c r="A472" s="150" t="s">
        <v>994</v>
      </c>
      <c r="B472" t="s">
        <v>915</v>
      </c>
      <c r="C472">
        <v>5</v>
      </c>
      <c r="D472" s="19">
        <v>43674</v>
      </c>
      <c r="E472" s="15">
        <v>0.90255787037037039</v>
      </c>
      <c r="F472" t="s">
        <v>712</v>
      </c>
      <c r="G472" s="275" t="s">
        <v>433</v>
      </c>
      <c r="H472" t="s">
        <v>1208</v>
      </c>
      <c r="I472" t="s">
        <v>1209</v>
      </c>
      <c r="J472">
        <v>3</v>
      </c>
      <c r="K472">
        <v>4</v>
      </c>
      <c r="L472" s="28">
        <f t="shared" si="7"/>
        <v>1.3333333333333333</v>
      </c>
      <c r="M472" s="9">
        <v>0.75</v>
      </c>
      <c r="N472" s="75" t="s">
        <v>566</v>
      </c>
      <c r="O472" s="475" t="s">
        <v>1229</v>
      </c>
    </row>
    <row r="473" spans="1:15">
      <c r="A473" s="150" t="s">
        <v>995</v>
      </c>
      <c r="B473" t="s">
        <v>915</v>
      </c>
      <c r="C473">
        <v>5</v>
      </c>
      <c r="D473" s="19">
        <v>43674</v>
      </c>
      <c r="E473" s="15">
        <v>0.90260416666666676</v>
      </c>
      <c r="F473" t="s">
        <v>712</v>
      </c>
      <c r="G473" s="275" t="s">
        <v>433</v>
      </c>
      <c r="H473" t="s">
        <v>1208</v>
      </c>
      <c r="I473" t="s">
        <v>1209</v>
      </c>
      <c r="J473" s="213">
        <v>11</v>
      </c>
      <c r="K473" s="213">
        <v>3</v>
      </c>
      <c r="L473" s="218">
        <f t="shared" si="7"/>
        <v>0.27272727272727271</v>
      </c>
      <c r="M473" s="9">
        <v>0.66666666666666663</v>
      </c>
      <c r="N473" s="75" t="s">
        <v>566</v>
      </c>
      <c r="O473" s="475" t="s">
        <v>1229</v>
      </c>
    </row>
    <row r="474" spans="1:15">
      <c r="A474" s="150" t="s">
        <v>996</v>
      </c>
      <c r="B474" t="s">
        <v>915</v>
      </c>
      <c r="C474">
        <v>5</v>
      </c>
      <c r="D474" s="19">
        <v>43674</v>
      </c>
      <c r="E474" s="15">
        <v>0.90277777777777779</v>
      </c>
      <c r="F474" t="s">
        <v>712</v>
      </c>
      <c r="G474" s="275" t="s">
        <v>433</v>
      </c>
      <c r="H474" t="s">
        <v>1208</v>
      </c>
      <c r="I474" t="s">
        <v>1209</v>
      </c>
      <c r="J474">
        <v>7</v>
      </c>
      <c r="K474">
        <v>6</v>
      </c>
      <c r="L474" s="28">
        <f t="shared" si="7"/>
        <v>0.8571428571428571</v>
      </c>
      <c r="M474" s="31">
        <v>0.5</v>
      </c>
      <c r="N474" s="75" t="s">
        <v>566</v>
      </c>
      <c r="O474" s="475" t="s">
        <v>1229</v>
      </c>
    </row>
    <row r="475" spans="1:15">
      <c r="A475" s="150" t="s">
        <v>997</v>
      </c>
      <c r="B475" t="s">
        <v>915</v>
      </c>
      <c r="C475">
        <v>5</v>
      </c>
      <c r="D475" s="19">
        <v>43674</v>
      </c>
      <c r="E475" s="15">
        <v>0.90287037037037043</v>
      </c>
      <c r="F475" t="s">
        <v>712</v>
      </c>
      <c r="G475" s="275" t="s">
        <v>433</v>
      </c>
      <c r="H475" t="s">
        <v>1208</v>
      </c>
      <c r="I475" t="s">
        <v>1209</v>
      </c>
      <c r="J475">
        <v>10</v>
      </c>
      <c r="K475">
        <v>11</v>
      </c>
      <c r="L475" s="28">
        <f t="shared" si="7"/>
        <v>1.1000000000000001</v>
      </c>
      <c r="M475" s="31">
        <v>0.45454545454545453</v>
      </c>
      <c r="N475" s="75" t="s">
        <v>566</v>
      </c>
      <c r="O475" s="475" t="s">
        <v>1229</v>
      </c>
    </row>
    <row r="476" spans="1:15">
      <c r="A476" s="150" t="s">
        <v>998</v>
      </c>
      <c r="B476" t="s">
        <v>915</v>
      </c>
      <c r="C476">
        <v>5</v>
      </c>
      <c r="D476" s="19">
        <v>43674</v>
      </c>
      <c r="E476" s="15">
        <v>0.90298611111111116</v>
      </c>
      <c r="F476" t="s">
        <v>712</v>
      </c>
      <c r="G476" s="76" t="s">
        <v>447</v>
      </c>
      <c r="H476" t="s">
        <v>1208</v>
      </c>
      <c r="I476" t="s">
        <v>1209</v>
      </c>
      <c r="J476">
        <v>14</v>
      </c>
      <c r="K476">
        <v>33</v>
      </c>
      <c r="L476" s="28">
        <f t="shared" si="7"/>
        <v>2.3571428571428572</v>
      </c>
      <c r="M476" s="239">
        <v>0.36363636363636365</v>
      </c>
      <c r="N476" s="75" t="s">
        <v>566</v>
      </c>
      <c r="O476" s="475" t="s">
        <v>1229</v>
      </c>
    </row>
    <row r="477" spans="1:15">
      <c r="A477" s="150" t="s">
        <v>999</v>
      </c>
      <c r="B477" t="s">
        <v>915</v>
      </c>
      <c r="C477">
        <v>5</v>
      </c>
      <c r="D477" s="19">
        <v>43674</v>
      </c>
      <c r="E477" s="15">
        <v>0.90317129629629633</v>
      </c>
      <c r="F477" t="s">
        <v>712</v>
      </c>
      <c r="G477" s="275" t="s">
        <v>433</v>
      </c>
      <c r="H477" t="s">
        <v>1208</v>
      </c>
      <c r="I477" t="s">
        <v>1209</v>
      </c>
      <c r="J477">
        <v>4</v>
      </c>
      <c r="K477">
        <v>5</v>
      </c>
      <c r="L477" s="28">
        <f t="shared" si="7"/>
        <v>1.25</v>
      </c>
      <c r="M477" s="239">
        <v>0.4</v>
      </c>
      <c r="N477" s="75" t="s">
        <v>566</v>
      </c>
      <c r="O477" s="475" t="s">
        <v>1229</v>
      </c>
    </row>
    <row r="478" spans="1:15">
      <c r="A478" s="150" t="s">
        <v>1000</v>
      </c>
      <c r="B478" t="s">
        <v>915</v>
      </c>
      <c r="C478">
        <v>5</v>
      </c>
      <c r="D478" s="19">
        <v>43674</v>
      </c>
      <c r="E478" s="15">
        <v>0.90322916666666664</v>
      </c>
      <c r="F478" t="s">
        <v>712</v>
      </c>
      <c r="G478" s="76" t="s">
        <v>447</v>
      </c>
      <c r="H478" t="s">
        <v>1208</v>
      </c>
      <c r="I478" t="s">
        <v>1209</v>
      </c>
      <c r="J478">
        <v>5</v>
      </c>
      <c r="K478">
        <v>21</v>
      </c>
      <c r="L478" s="28">
        <f t="shared" si="7"/>
        <v>4.2</v>
      </c>
      <c r="M478" s="9">
        <v>0.7142857142857143</v>
      </c>
      <c r="N478" s="75" t="s">
        <v>557</v>
      </c>
      <c r="O478" s="213" t="s">
        <v>1237</v>
      </c>
    </row>
    <row r="479" spans="1:15">
      <c r="A479" s="150" t="s">
        <v>1001</v>
      </c>
      <c r="B479" t="s">
        <v>915</v>
      </c>
      <c r="C479">
        <v>5</v>
      </c>
      <c r="D479" s="19">
        <v>43674</v>
      </c>
      <c r="E479" s="15">
        <v>0.90332175925925917</v>
      </c>
      <c r="F479" t="s">
        <v>712</v>
      </c>
      <c r="G479" s="76" t="s">
        <v>447</v>
      </c>
      <c r="H479" t="s">
        <v>1208</v>
      </c>
      <c r="I479" t="s">
        <v>1209</v>
      </c>
      <c r="J479">
        <v>14</v>
      </c>
      <c r="K479">
        <v>31</v>
      </c>
      <c r="L479" s="28">
        <f t="shared" si="7"/>
        <v>2.2142857142857144</v>
      </c>
      <c r="M479" s="239">
        <v>0.41935483870967744</v>
      </c>
      <c r="N479" s="75" t="s">
        <v>557</v>
      </c>
      <c r="O479" s="213" t="s">
        <v>1237</v>
      </c>
    </row>
    <row r="480" spans="1:15">
      <c r="A480" s="150" t="s">
        <v>1002</v>
      </c>
      <c r="B480" t="s">
        <v>915</v>
      </c>
      <c r="C480">
        <v>5</v>
      </c>
      <c r="D480" s="19">
        <v>43674</v>
      </c>
      <c r="E480" s="15">
        <v>0.90357638888888892</v>
      </c>
      <c r="F480" t="s">
        <v>712</v>
      </c>
      <c r="G480" s="562" t="s">
        <v>447</v>
      </c>
      <c r="H480" t="s">
        <v>1208</v>
      </c>
      <c r="I480" t="s">
        <v>1209</v>
      </c>
      <c r="J480">
        <v>14</v>
      </c>
      <c r="K480">
        <v>27</v>
      </c>
      <c r="L480" s="28">
        <f t="shared" si="7"/>
        <v>1.9285714285714286</v>
      </c>
      <c r="M480" s="239">
        <v>0.44444444444444442</v>
      </c>
      <c r="N480" s="75" t="s">
        <v>566</v>
      </c>
      <c r="O480" s="475" t="s">
        <v>1229</v>
      </c>
    </row>
    <row r="481" spans="1:15">
      <c r="A481" s="150" t="s">
        <v>1003</v>
      </c>
      <c r="B481" t="s">
        <v>915</v>
      </c>
      <c r="C481">
        <v>5</v>
      </c>
      <c r="D481" s="19">
        <v>43674</v>
      </c>
      <c r="E481" s="15">
        <v>0.90375000000000005</v>
      </c>
      <c r="F481" t="s">
        <v>712</v>
      </c>
      <c r="G481" s="275" t="s">
        <v>433</v>
      </c>
      <c r="H481" t="s">
        <v>1208</v>
      </c>
      <c r="I481" t="s">
        <v>1209</v>
      </c>
      <c r="J481">
        <v>8</v>
      </c>
      <c r="K481">
        <v>6</v>
      </c>
      <c r="L481" s="28">
        <f t="shared" si="7"/>
        <v>0.75</v>
      </c>
      <c r="M481" s="31">
        <v>0.5</v>
      </c>
      <c r="N481" s="75" t="s">
        <v>566</v>
      </c>
      <c r="O481" s="475" t="s">
        <v>1229</v>
      </c>
    </row>
    <row r="482" spans="1:15">
      <c r="A482" s="150" t="s">
        <v>1004</v>
      </c>
      <c r="B482" t="s">
        <v>915</v>
      </c>
      <c r="C482">
        <v>5</v>
      </c>
      <c r="D482" s="19">
        <v>43674</v>
      </c>
      <c r="E482" s="15">
        <v>0.90408564814814818</v>
      </c>
      <c r="F482" t="s">
        <v>712</v>
      </c>
      <c r="G482" s="562" t="s">
        <v>447</v>
      </c>
      <c r="H482" t="s">
        <v>1208</v>
      </c>
      <c r="I482" t="s">
        <v>1209</v>
      </c>
      <c r="J482">
        <v>11</v>
      </c>
      <c r="K482">
        <v>13</v>
      </c>
      <c r="L482" s="28">
        <f t="shared" si="7"/>
        <v>1.1818181818181819</v>
      </c>
      <c r="M482" s="239">
        <v>0.38461538461538464</v>
      </c>
      <c r="N482" s="75" t="s">
        <v>566</v>
      </c>
      <c r="O482" s="475" t="s">
        <v>1229</v>
      </c>
    </row>
    <row r="483" spans="1:15">
      <c r="A483" s="150" t="s">
        <v>1005</v>
      </c>
      <c r="B483" t="s">
        <v>915</v>
      </c>
      <c r="C483">
        <v>5</v>
      </c>
      <c r="D483" s="19">
        <v>43674</v>
      </c>
      <c r="E483" s="15">
        <v>0.90440972222222227</v>
      </c>
      <c r="F483" t="s">
        <v>712</v>
      </c>
      <c r="G483" s="562" t="s">
        <v>1988</v>
      </c>
      <c r="H483" t="s">
        <v>1208</v>
      </c>
      <c r="I483" t="s">
        <v>1209</v>
      </c>
      <c r="J483">
        <v>3</v>
      </c>
      <c r="K483">
        <v>4</v>
      </c>
      <c r="L483" s="28">
        <f t="shared" si="7"/>
        <v>1.3333333333333333</v>
      </c>
      <c r="M483" s="239">
        <v>0.25</v>
      </c>
      <c r="N483" s="75" t="s">
        <v>566</v>
      </c>
      <c r="O483" s="475" t="s">
        <v>1229</v>
      </c>
    </row>
    <row r="484" spans="1:15">
      <c r="A484" s="150" t="s">
        <v>1006</v>
      </c>
      <c r="B484" t="s">
        <v>915</v>
      </c>
      <c r="C484">
        <v>5</v>
      </c>
      <c r="D484" s="19">
        <v>43674</v>
      </c>
      <c r="E484" s="15">
        <v>0.90465277777777775</v>
      </c>
      <c r="F484" t="s">
        <v>712</v>
      </c>
      <c r="G484" s="562" t="s">
        <v>1988</v>
      </c>
      <c r="H484" t="s">
        <v>1208</v>
      </c>
      <c r="I484" t="s">
        <v>1209</v>
      </c>
      <c r="J484">
        <v>9</v>
      </c>
      <c r="K484">
        <v>7</v>
      </c>
      <c r="L484" s="28">
        <f t="shared" si="7"/>
        <v>0.77777777777777779</v>
      </c>
      <c r="M484" s="239">
        <v>0.42857142857142855</v>
      </c>
      <c r="N484" s="75" t="s">
        <v>566</v>
      </c>
      <c r="O484" s="475" t="s">
        <v>1229</v>
      </c>
    </row>
    <row r="485" spans="1:15">
      <c r="A485" s="150" t="s">
        <v>1007</v>
      </c>
      <c r="B485" t="s">
        <v>915</v>
      </c>
      <c r="C485">
        <v>5</v>
      </c>
      <c r="D485" s="19">
        <v>43674</v>
      </c>
      <c r="E485" s="15">
        <v>0.90489583333333334</v>
      </c>
      <c r="F485" t="s">
        <v>712</v>
      </c>
      <c r="G485" s="562" t="s">
        <v>1988</v>
      </c>
      <c r="H485" t="s">
        <v>1208</v>
      </c>
      <c r="I485" t="s">
        <v>1209</v>
      </c>
      <c r="J485">
        <v>9</v>
      </c>
      <c r="K485">
        <v>4</v>
      </c>
      <c r="L485" s="28">
        <f t="shared" si="7"/>
        <v>0.44444444444444442</v>
      </c>
      <c r="M485" s="31">
        <v>0.5</v>
      </c>
      <c r="N485" s="75" t="s">
        <v>566</v>
      </c>
      <c r="O485" s="475" t="s">
        <v>1229</v>
      </c>
    </row>
    <row r="486" spans="1:15">
      <c r="A486" s="150" t="s">
        <v>1008</v>
      </c>
      <c r="B486" t="s">
        <v>915</v>
      </c>
      <c r="C486">
        <v>5</v>
      </c>
      <c r="D486" s="19">
        <v>43674</v>
      </c>
      <c r="E486" s="15">
        <v>0.90510416666666671</v>
      </c>
      <c r="F486" t="s">
        <v>712</v>
      </c>
      <c r="G486" s="562" t="s">
        <v>447</v>
      </c>
      <c r="H486" t="s">
        <v>1208</v>
      </c>
      <c r="I486" t="s">
        <v>1209</v>
      </c>
      <c r="J486">
        <v>14</v>
      </c>
      <c r="K486">
        <v>42</v>
      </c>
      <c r="L486" s="28">
        <f t="shared" si="7"/>
        <v>3</v>
      </c>
      <c r="M486" s="9">
        <v>0.6428571428571429</v>
      </c>
      <c r="N486" s="75" t="s">
        <v>566</v>
      </c>
      <c r="O486" s="475" t="s">
        <v>1229</v>
      </c>
    </row>
    <row r="487" spans="1:15">
      <c r="A487" s="150" t="s">
        <v>1009</v>
      </c>
      <c r="B487" t="s">
        <v>915</v>
      </c>
      <c r="C487">
        <v>5</v>
      </c>
      <c r="D487" s="19">
        <v>43674</v>
      </c>
      <c r="E487" s="15">
        <v>0.90552083333333344</v>
      </c>
      <c r="F487" t="s">
        <v>712</v>
      </c>
      <c r="G487" s="562" t="s">
        <v>447</v>
      </c>
      <c r="H487" t="s">
        <v>1208</v>
      </c>
      <c r="I487" t="s">
        <v>1209</v>
      </c>
      <c r="J487">
        <v>5</v>
      </c>
      <c r="K487">
        <v>9</v>
      </c>
      <c r="L487" s="28">
        <f t="shared" si="7"/>
        <v>1.8</v>
      </c>
      <c r="M487" s="9">
        <v>0.77777777777777779</v>
      </c>
      <c r="N487" s="75" t="s">
        <v>566</v>
      </c>
      <c r="O487" s="475" t="s">
        <v>1229</v>
      </c>
    </row>
    <row r="488" spans="1:15" ht="17" thickBot="1">
      <c r="A488" s="160" t="s">
        <v>1010</v>
      </c>
      <c r="B488" s="34" t="s">
        <v>915</v>
      </c>
      <c r="C488" s="34">
        <v>5</v>
      </c>
      <c r="D488" s="161">
        <v>43674</v>
      </c>
      <c r="E488" s="162">
        <v>0.90565972222222213</v>
      </c>
      <c r="F488" t="s">
        <v>712</v>
      </c>
      <c r="G488" s="527" t="s">
        <v>433</v>
      </c>
      <c r="H488" t="s">
        <v>1208</v>
      </c>
      <c r="I488" t="s">
        <v>1209</v>
      </c>
      <c r="J488" s="34">
        <v>6</v>
      </c>
      <c r="K488" s="34">
        <v>5</v>
      </c>
      <c r="L488" s="28">
        <f t="shared" si="7"/>
        <v>0.83333333333333337</v>
      </c>
      <c r="M488" s="241">
        <v>0.2</v>
      </c>
      <c r="N488" s="164" t="s">
        <v>566</v>
      </c>
      <c r="O488" s="475" t="s">
        <v>1229</v>
      </c>
    </row>
    <row r="489" spans="1:15">
      <c r="A489" s="178" t="s">
        <v>1011</v>
      </c>
      <c r="B489" s="124" t="s">
        <v>915</v>
      </c>
      <c r="C489" s="124">
        <v>9</v>
      </c>
      <c r="D489" s="179">
        <v>43674</v>
      </c>
      <c r="E489" s="174">
        <v>0.9135416666666667</v>
      </c>
      <c r="F489" s="124" t="s">
        <v>713</v>
      </c>
      <c r="G489" s="554" t="s">
        <v>447</v>
      </c>
      <c r="H489" s="124" t="s">
        <v>1248</v>
      </c>
      <c r="I489" s="65" t="s">
        <v>1247</v>
      </c>
      <c r="J489" s="124">
        <v>14</v>
      </c>
      <c r="K489" s="124">
        <v>64</v>
      </c>
      <c r="L489" s="211">
        <f t="shared" si="7"/>
        <v>4.5714285714285712</v>
      </c>
      <c r="M489" s="180">
        <v>0.59375</v>
      </c>
      <c r="N489" s="124"/>
    </row>
    <row r="490" spans="1:15">
      <c r="A490" s="150" t="s">
        <v>1012</v>
      </c>
      <c r="B490" t="s">
        <v>915</v>
      </c>
      <c r="C490">
        <v>9</v>
      </c>
      <c r="D490" s="19">
        <v>43674</v>
      </c>
      <c r="E490" s="15">
        <v>0.91408564814814808</v>
      </c>
      <c r="F490" t="s">
        <v>713</v>
      </c>
      <c r="G490" s="33" t="s">
        <v>493</v>
      </c>
      <c r="H490" t="s">
        <v>1248</v>
      </c>
      <c r="I490" t="s">
        <v>1247</v>
      </c>
      <c r="J490">
        <v>3</v>
      </c>
      <c r="K490">
        <v>17</v>
      </c>
      <c r="L490" s="28">
        <f t="shared" si="7"/>
        <v>5.666666666666667</v>
      </c>
      <c r="M490" s="239">
        <v>0.41176470588235292</v>
      </c>
    </row>
    <row r="491" spans="1:15">
      <c r="A491" s="150" t="s">
        <v>1013</v>
      </c>
      <c r="B491" t="s">
        <v>915</v>
      </c>
      <c r="C491">
        <v>9</v>
      </c>
      <c r="D491" s="19">
        <v>43674</v>
      </c>
      <c r="E491" s="15">
        <v>0.914525462962963</v>
      </c>
      <c r="F491" t="s">
        <v>713</v>
      </c>
      <c r="G491" s="33" t="s">
        <v>447</v>
      </c>
      <c r="H491" t="s">
        <v>1248</v>
      </c>
      <c r="I491" t="s">
        <v>1247</v>
      </c>
      <c r="J491">
        <v>5</v>
      </c>
      <c r="K491">
        <v>13</v>
      </c>
      <c r="L491" s="28">
        <f t="shared" si="7"/>
        <v>2.6</v>
      </c>
      <c r="M491" s="239">
        <v>0.23076923076923078</v>
      </c>
    </row>
    <row r="492" spans="1:15">
      <c r="A492" s="150" t="s">
        <v>1014</v>
      </c>
      <c r="B492" t="s">
        <v>915</v>
      </c>
      <c r="C492">
        <v>9</v>
      </c>
      <c r="D492" s="19">
        <v>43674</v>
      </c>
      <c r="E492" s="15">
        <v>0.91462962962962957</v>
      </c>
      <c r="F492" t="s">
        <v>713</v>
      </c>
      <c r="G492" s="76" t="s">
        <v>447</v>
      </c>
      <c r="H492" t="s">
        <v>1248</v>
      </c>
      <c r="I492" t="s">
        <v>1247</v>
      </c>
      <c r="J492">
        <v>9</v>
      </c>
      <c r="K492">
        <v>45</v>
      </c>
      <c r="L492" s="28">
        <f t="shared" si="7"/>
        <v>5</v>
      </c>
      <c r="M492" s="31">
        <v>0.48888888888888887</v>
      </c>
      <c r="N492" s="75" t="s">
        <v>557</v>
      </c>
      <c r="O492" s="213" t="s">
        <v>1237</v>
      </c>
    </row>
    <row r="493" spans="1:15">
      <c r="A493" s="150" t="s">
        <v>1015</v>
      </c>
      <c r="B493" t="s">
        <v>915</v>
      </c>
      <c r="C493">
        <v>9</v>
      </c>
      <c r="D493" s="19">
        <v>43674</v>
      </c>
      <c r="E493" s="15">
        <v>0.91489583333333335</v>
      </c>
      <c r="F493" t="s">
        <v>713</v>
      </c>
      <c r="G493" s="33" t="s">
        <v>447</v>
      </c>
      <c r="H493" t="s">
        <v>1248</v>
      </c>
      <c r="I493" t="s">
        <v>1247</v>
      </c>
      <c r="J493">
        <v>3</v>
      </c>
      <c r="K493">
        <v>5</v>
      </c>
      <c r="L493" s="28">
        <f t="shared" si="7"/>
        <v>1.6666666666666667</v>
      </c>
      <c r="M493" s="239">
        <v>0.4</v>
      </c>
    </row>
    <row r="494" spans="1:15">
      <c r="A494" s="150" t="s">
        <v>1016</v>
      </c>
      <c r="B494" t="s">
        <v>915</v>
      </c>
      <c r="C494">
        <v>9</v>
      </c>
      <c r="D494" s="19">
        <v>43674</v>
      </c>
      <c r="E494" s="15">
        <v>0.91643518518518519</v>
      </c>
      <c r="F494" t="s">
        <v>713</v>
      </c>
      <c r="G494" s="76" t="s">
        <v>447</v>
      </c>
      <c r="H494" t="s">
        <v>1248</v>
      </c>
      <c r="I494" t="s">
        <v>1247</v>
      </c>
      <c r="J494">
        <v>5</v>
      </c>
      <c r="K494">
        <v>15</v>
      </c>
      <c r="L494" s="28">
        <f t="shared" si="7"/>
        <v>3</v>
      </c>
      <c r="M494" s="9">
        <v>0.6</v>
      </c>
      <c r="N494" s="75" t="s">
        <v>566</v>
      </c>
      <c r="O494" s="475" t="s">
        <v>1229</v>
      </c>
    </row>
    <row r="495" spans="1:15">
      <c r="A495" s="150" t="s">
        <v>1017</v>
      </c>
      <c r="B495" t="s">
        <v>915</v>
      </c>
      <c r="C495">
        <v>9</v>
      </c>
      <c r="D495" s="19">
        <v>43674</v>
      </c>
      <c r="E495" s="15">
        <v>0.9178587962962963</v>
      </c>
      <c r="F495" t="s">
        <v>715</v>
      </c>
      <c r="G495" s="577" t="s">
        <v>476</v>
      </c>
      <c r="H495" t="s">
        <v>1248</v>
      </c>
      <c r="I495" t="s">
        <v>1247</v>
      </c>
      <c r="J495">
        <v>5</v>
      </c>
      <c r="K495">
        <v>4</v>
      </c>
      <c r="L495" s="28">
        <f t="shared" si="7"/>
        <v>0.8</v>
      </c>
      <c r="M495" s="239">
        <v>0.25</v>
      </c>
    </row>
    <row r="496" spans="1:15">
      <c r="A496" s="150" t="s">
        <v>1018</v>
      </c>
      <c r="B496" t="s">
        <v>915</v>
      </c>
      <c r="C496">
        <v>9</v>
      </c>
      <c r="D496" s="19">
        <v>43674</v>
      </c>
      <c r="E496" s="15">
        <v>0.91802083333333329</v>
      </c>
      <c r="F496" t="s">
        <v>715</v>
      </c>
      <c r="G496" s="33" t="s">
        <v>476</v>
      </c>
      <c r="H496" t="s">
        <v>1248</v>
      </c>
      <c r="I496" t="s">
        <v>1247</v>
      </c>
      <c r="J496">
        <v>4</v>
      </c>
      <c r="K496">
        <v>3</v>
      </c>
      <c r="L496" s="28">
        <f t="shared" si="7"/>
        <v>0.75</v>
      </c>
      <c r="M496" s="9">
        <v>0.66666666666666663</v>
      </c>
    </row>
    <row r="497" spans="1:15">
      <c r="A497" s="150" t="s">
        <v>1019</v>
      </c>
      <c r="B497" t="s">
        <v>915</v>
      </c>
      <c r="C497">
        <v>9</v>
      </c>
      <c r="D497" s="19">
        <v>43674</v>
      </c>
      <c r="E497" s="15">
        <v>0.91822916666666676</v>
      </c>
      <c r="F497" t="s">
        <v>715</v>
      </c>
      <c r="G497" s="33" t="s">
        <v>476</v>
      </c>
      <c r="H497" t="s">
        <v>1248</v>
      </c>
      <c r="I497" t="s">
        <v>1247</v>
      </c>
      <c r="J497">
        <v>11</v>
      </c>
      <c r="K497">
        <v>25</v>
      </c>
      <c r="L497" s="28">
        <f t="shared" si="7"/>
        <v>2.2727272727272729</v>
      </c>
      <c r="M497" s="31">
        <v>0.48</v>
      </c>
    </row>
    <row r="498" spans="1:15">
      <c r="A498" s="150" t="s">
        <v>1020</v>
      </c>
      <c r="B498" t="s">
        <v>915</v>
      </c>
      <c r="C498">
        <v>9</v>
      </c>
      <c r="D498" s="19">
        <v>43674</v>
      </c>
      <c r="E498" s="15">
        <v>0.9183796296296296</v>
      </c>
      <c r="F498" t="s">
        <v>715</v>
      </c>
      <c r="G498" s="33" t="s">
        <v>447</v>
      </c>
      <c r="H498" t="s">
        <v>1248</v>
      </c>
      <c r="I498" t="s">
        <v>1247</v>
      </c>
      <c r="J498">
        <v>5</v>
      </c>
      <c r="K498">
        <v>7</v>
      </c>
      <c r="L498" s="28">
        <f t="shared" si="7"/>
        <v>1.4</v>
      </c>
      <c r="M498" s="239">
        <v>0.2857142857142857</v>
      </c>
    </row>
    <row r="499" spans="1:15">
      <c r="A499" s="150" t="s">
        <v>2043</v>
      </c>
      <c r="B499" t="s">
        <v>915</v>
      </c>
      <c r="C499">
        <v>9</v>
      </c>
      <c r="D499" s="19">
        <v>43674</v>
      </c>
      <c r="E499" s="15">
        <v>0.91912037037037031</v>
      </c>
      <c r="F499" t="s">
        <v>715</v>
      </c>
      <c r="G499" s="562" t="s">
        <v>476</v>
      </c>
      <c r="H499" t="s">
        <v>1248</v>
      </c>
      <c r="I499" t="s">
        <v>1247</v>
      </c>
      <c r="J499">
        <v>4</v>
      </c>
      <c r="K499" s="213">
        <v>4</v>
      </c>
      <c r="L499" s="218">
        <f t="shared" si="7"/>
        <v>1</v>
      </c>
      <c r="M499" s="239"/>
    </row>
    <row r="500" spans="1:15">
      <c r="A500" s="150" t="s">
        <v>1021</v>
      </c>
      <c r="B500" t="s">
        <v>915</v>
      </c>
      <c r="C500">
        <v>9</v>
      </c>
      <c r="D500" s="19">
        <v>43674</v>
      </c>
      <c r="E500" s="15">
        <v>0.92043981481481485</v>
      </c>
      <c r="F500" t="s">
        <v>715</v>
      </c>
      <c r="G500" s="33" t="s">
        <v>447</v>
      </c>
      <c r="H500" t="s">
        <v>1250</v>
      </c>
      <c r="I500" t="s">
        <v>1249</v>
      </c>
      <c r="J500">
        <v>14</v>
      </c>
      <c r="K500">
        <v>119</v>
      </c>
      <c r="L500" s="28">
        <f t="shared" si="7"/>
        <v>8.5</v>
      </c>
      <c r="M500" s="239">
        <v>0.26050420168067229</v>
      </c>
    </row>
    <row r="501" spans="1:15">
      <c r="A501" s="150" t="s">
        <v>1022</v>
      </c>
      <c r="B501" t="s">
        <v>915</v>
      </c>
      <c r="C501">
        <v>9</v>
      </c>
      <c r="D501" s="19">
        <v>43674</v>
      </c>
      <c r="E501" s="15">
        <v>0.92062499999999992</v>
      </c>
      <c r="F501" t="s">
        <v>714</v>
      </c>
      <c r="G501" s="562" t="s">
        <v>476</v>
      </c>
      <c r="H501" t="s">
        <v>1250</v>
      </c>
      <c r="I501" t="s">
        <v>1249</v>
      </c>
      <c r="J501">
        <v>12</v>
      </c>
      <c r="K501">
        <v>18</v>
      </c>
      <c r="L501" s="28">
        <f t="shared" si="7"/>
        <v>1.5</v>
      </c>
      <c r="M501" s="239">
        <v>0.3888888888888889</v>
      </c>
      <c r="N501" s="75" t="s">
        <v>566</v>
      </c>
      <c r="O501" s="475" t="s">
        <v>1229</v>
      </c>
    </row>
    <row r="502" spans="1:15">
      <c r="A502" s="150" t="s">
        <v>1023</v>
      </c>
      <c r="B502" t="s">
        <v>915</v>
      </c>
      <c r="C502">
        <v>9</v>
      </c>
      <c r="D502" s="19">
        <v>43674</v>
      </c>
      <c r="E502" s="15">
        <v>0.92077546296296298</v>
      </c>
      <c r="F502" t="s">
        <v>714</v>
      </c>
      <c r="G502" s="33" t="s">
        <v>476</v>
      </c>
      <c r="H502" t="s">
        <v>1250</v>
      </c>
      <c r="I502" t="s">
        <v>1249</v>
      </c>
      <c r="J502">
        <v>6</v>
      </c>
      <c r="K502">
        <v>10</v>
      </c>
      <c r="L502" s="28">
        <f t="shared" ref="L502:L522" si="8">K502/J502</f>
        <v>1.6666666666666667</v>
      </c>
      <c r="M502" s="239">
        <v>0.4</v>
      </c>
    </row>
    <row r="503" spans="1:15">
      <c r="A503" s="150" t="s">
        <v>1024</v>
      </c>
      <c r="B503" t="s">
        <v>915</v>
      </c>
      <c r="C503">
        <v>9</v>
      </c>
      <c r="D503" s="19">
        <v>43674</v>
      </c>
      <c r="E503" s="15">
        <v>0.92087962962962966</v>
      </c>
      <c r="F503" t="s">
        <v>714</v>
      </c>
      <c r="G503" s="33" t="s">
        <v>447</v>
      </c>
      <c r="H503" t="s">
        <v>1250</v>
      </c>
      <c r="I503" t="s">
        <v>1249</v>
      </c>
      <c r="J503">
        <v>14</v>
      </c>
      <c r="K503">
        <v>70</v>
      </c>
      <c r="L503" s="28">
        <f t="shared" si="8"/>
        <v>5</v>
      </c>
      <c r="M503" s="239">
        <v>0.3</v>
      </c>
    </row>
    <row r="504" spans="1:15">
      <c r="A504" s="150" t="s">
        <v>1025</v>
      </c>
      <c r="B504" t="s">
        <v>915</v>
      </c>
      <c r="C504">
        <v>9</v>
      </c>
      <c r="D504" s="19">
        <v>43674</v>
      </c>
      <c r="E504" s="15">
        <v>0.92106481481481473</v>
      </c>
      <c r="F504" t="s">
        <v>714</v>
      </c>
      <c r="G504" s="33" t="s">
        <v>447</v>
      </c>
      <c r="H504" t="s">
        <v>1250</v>
      </c>
      <c r="I504" t="s">
        <v>1249</v>
      </c>
      <c r="J504">
        <v>3</v>
      </c>
      <c r="K504">
        <v>13</v>
      </c>
      <c r="L504" s="28">
        <f t="shared" si="8"/>
        <v>4.333333333333333</v>
      </c>
      <c r="M504" s="239">
        <v>0.23076923076923078</v>
      </c>
    </row>
    <row r="505" spans="1:15">
      <c r="A505" s="150" t="s">
        <v>1026</v>
      </c>
      <c r="B505" t="s">
        <v>915</v>
      </c>
      <c r="C505">
        <v>9</v>
      </c>
      <c r="D505" s="19">
        <v>43674</v>
      </c>
      <c r="E505" s="15">
        <v>0.9211111111111111</v>
      </c>
      <c r="F505" t="s">
        <v>714</v>
      </c>
      <c r="G505" s="33" t="s">
        <v>447</v>
      </c>
      <c r="H505" t="s">
        <v>1250</v>
      </c>
      <c r="I505" t="s">
        <v>1249</v>
      </c>
      <c r="J505">
        <v>8</v>
      </c>
      <c r="K505">
        <v>14</v>
      </c>
      <c r="L505" s="28">
        <f t="shared" si="8"/>
        <v>1.75</v>
      </c>
      <c r="M505" s="239">
        <v>0.35714285714285715</v>
      </c>
    </row>
    <row r="506" spans="1:15">
      <c r="A506" s="150" t="s">
        <v>1027</v>
      </c>
      <c r="B506" t="s">
        <v>915</v>
      </c>
      <c r="C506">
        <v>9</v>
      </c>
      <c r="D506" s="19">
        <v>43674</v>
      </c>
      <c r="E506" s="15">
        <v>0.92121527777777779</v>
      </c>
      <c r="F506" t="s">
        <v>714</v>
      </c>
      <c r="G506" s="33" t="s">
        <v>447</v>
      </c>
      <c r="H506" t="s">
        <v>1250</v>
      </c>
      <c r="I506" t="s">
        <v>1249</v>
      </c>
      <c r="J506">
        <v>14</v>
      </c>
      <c r="K506">
        <v>77</v>
      </c>
      <c r="L506" s="28">
        <f t="shared" si="8"/>
        <v>5.5</v>
      </c>
      <c r="M506" s="239">
        <v>0.31168831168831168</v>
      </c>
    </row>
    <row r="507" spans="1:15">
      <c r="A507" s="150" t="s">
        <v>1028</v>
      </c>
      <c r="B507" t="s">
        <v>915</v>
      </c>
      <c r="C507">
        <v>9</v>
      </c>
      <c r="D507" s="19">
        <v>43674</v>
      </c>
      <c r="E507" s="15">
        <v>0.92159722222222218</v>
      </c>
      <c r="F507" t="s">
        <v>714</v>
      </c>
      <c r="G507" s="33" t="s">
        <v>447</v>
      </c>
      <c r="H507" t="s">
        <v>1250</v>
      </c>
      <c r="I507" t="s">
        <v>1249</v>
      </c>
      <c r="J507">
        <v>3</v>
      </c>
      <c r="K507">
        <v>8</v>
      </c>
      <c r="L507" s="28">
        <f t="shared" si="8"/>
        <v>2.6666666666666665</v>
      </c>
      <c r="M507" s="239">
        <v>0.375</v>
      </c>
    </row>
    <row r="508" spans="1:15">
      <c r="A508" s="150" t="s">
        <v>1029</v>
      </c>
      <c r="B508" t="s">
        <v>915</v>
      </c>
      <c r="C508">
        <v>9</v>
      </c>
      <c r="D508" s="19">
        <v>43674</v>
      </c>
      <c r="E508" s="15">
        <v>0.92284722222222226</v>
      </c>
      <c r="F508" t="s">
        <v>714</v>
      </c>
      <c r="G508" s="33" t="s">
        <v>447</v>
      </c>
      <c r="H508" t="s">
        <v>1250</v>
      </c>
      <c r="I508" t="s">
        <v>1249</v>
      </c>
      <c r="J508">
        <v>5</v>
      </c>
      <c r="K508">
        <v>3</v>
      </c>
      <c r="L508" s="28">
        <f t="shared" si="8"/>
        <v>0.6</v>
      </c>
      <c r="M508" s="239">
        <v>0.33333333333333331</v>
      </c>
    </row>
    <row r="509" spans="1:15" ht="17" thickBot="1">
      <c r="A509" s="150" t="s">
        <v>1030</v>
      </c>
      <c r="B509" t="s">
        <v>915</v>
      </c>
      <c r="C509">
        <v>9</v>
      </c>
      <c r="D509" s="19">
        <v>43674</v>
      </c>
      <c r="E509" s="15">
        <v>0.92314814814814816</v>
      </c>
      <c r="F509" t="s">
        <v>714</v>
      </c>
      <c r="G509" s="33" t="s">
        <v>447</v>
      </c>
      <c r="H509" t="s">
        <v>1250</v>
      </c>
      <c r="I509" t="s">
        <v>1249</v>
      </c>
      <c r="J509">
        <v>12</v>
      </c>
      <c r="K509">
        <v>46</v>
      </c>
      <c r="L509" s="28">
        <f t="shared" si="8"/>
        <v>3.8333333333333335</v>
      </c>
      <c r="M509" s="239">
        <v>0.41304347826086957</v>
      </c>
    </row>
    <row r="510" spans="1:15">
      <c r="A510" s="178" t="s">
        <v>2063</v>
      </c>
      <c r="B510" s="579" t="s">
        <v>915</v>
      </c>
      <c r="C510" s="579">
        <v>10</v>
      </c>
      <c r="D510" s="580">
        <v>43674</v>
      </c>
      <c r="E510" s="581">
        <v>0.9353703703703703</v>
      </c>
      <c r="F510" s="579" t="s">
        <v>715</v>
      </c>
      <c r="G510" s="582" t="s">
        <v>495</v>
      </c>
      <c r="H510" s="579" t="s">
        <v>1252</v>
      </c>
      <c r="I510" s="579" t="s">
        <v>1251</v>
      </c>
      <c r="J510" s="124">
        <v>5</v>
      </c>
      <c r="K510" s="233">
        <v>6</v>
      </c>
      <c r="L510" s="578">
        <f t="shared" si="8"/>
        <v>1.2</v>
      </c>
      <c r="M510" s="244"/>
      <c r="N510" s="124"/>
    </row>
    <row r="511" spans="1:15">
      <c r="A511" s="150" t="s">
        <v>1031</v>
      </c>
      <c r="B511" t="s">
        <v>915</v>
      </c>
      <c r="C511">
        <v>10</v>
      </c>
      <c r="D511" s="19">
        <v>43674</v>
      </c>
      <c r="E511" s="15">
        <v>0.93590277777777775</v>
      </c>
      <c r="F511" t="s">
        <v>715</v>
      </c>
      <c r="G511" s="33" t="s">
        <v>447</v>
      </c>
      <c r="H511" t="s">
        <v>1252</v>
      </c>
      <c r="I511" t="s">
        <v>1251</v>
      </c>
      <c r="J511">
        <v>3</v>
      </c>
      <c r="K511">
        <v>4</v>
      </c>
      <c r="L511" s="28">
        <f t="shared" si="8"/>
        <v>1.3333333333333333</v>
      </c>
      <c r="M511" s="31">
        <v>0.5</v>
      </c>
    </row>
    <row r="512" spans="1:15">
      <c r="A512" s="150" t="s">
        <v>1032</v>
      </c>
      <c r="B512" t="s">
        <v>915</v>
      </c>
      <c r="C512">
        <v>10</v>
      </c>
      <c r="D512" s="19">
        <v>43674</v>
      </c>
      <c r="E512" s="15">
        <v>0.9403125</v>
      </c>
      <c r="F512" t="s">
        <v>714</v>
      </c>
      <c r="G512" s="33" t="s">
        <v>447</v>
      </c>
      <c r="H512" t="s">
        <v>1252</v>
      </c>
      <c r="I512" t="s">
        <v>1251</v>
      </c>
      <c r="J512">
        <v>13</v>
      </c>
      <c r="K512">
        <v>19</v>
      </c>
      <c r="L512" s="28">
        <f t="shared" si="8"/>
        <v>1.4615384615384615</v>
      </c>
      <c r="M512" s="239">
        <v>0.10526315789473684</v>
      </c>
    </row>
    <row r="513" spans="1:15">
      <c r="A513" s="150" t="s">
        <v>1033</v>
      </c>
      <c r="B513" t="s">
        <v>915</v>
      </c>
      <c r="C513">
        <v>10</v>
      </c>
      <c r="D513" s="19">
        <v>43674</v>
      </c>
      <c r="E513" s="15">
        <v>0.94131944444444438</v>
      </c>
      <c r="F513" t="s">
        <v>716</v>
      </c>
      <c r="G513" s="33" t="s">
        <v>447</v>
      </c>
      <c r="H513" t="s">
        <v>1252</v>
      </c>
      <c r="I513" t="s">
        <v>1251</v>
      </c>
      <c r="J513">
        <v>6</v>
      </c>
      <c r="K513">
        <v>16</v>
      </c>
      <c r="L513" s="28">
        <f t="shared" si="8"/>
        <v>2.6666666666666665</v>
      </c>
      <c r="M513" s="239">
        <v>0.125</v>
      </c>
    </row>
    <row r="514" spans="1:15">
      <c r="A514" s="150" t="s">
        <v>1034</v>
      </c>
      <c r="B514" t="s">
        <v>915</v>
      </c>
      <c r="C514">
        <v>10</v>
      </c>
      <c r="D514" s="19">
        <v>43674</v>
      </c>
      <c r="E514" s="15">
        <v>0.94150462962962955</v>
      </c>
      <c r="F514" t="s">
        <v>716</v>
      </c>
      <c r="G514" s="562" t="s">
        <v>1988</v>
      </c>
      <c r="H514" t="s">
        <v>1252</v>
      </c>
      <c r="I514" t="s">
        <v>1251</v>
      </c>
      <c r="J514">
        <v>5</v>
      </c>
      <c r="K514">
        <v>2</v>
      </c>
      <c r="L514" s="28">
        <f t="shared" si="8"/>
        <v>0.4</v>
      </c>
      <c r="M514" s="31">
        <v>0.5</v>
      </c>
      <c r="N514" s="75" t="s">
        <v>566</v>
      </c>
      <c r="O514" s="475" t="s">
        <v>1229</v>
      </c>
    </row>
    <row r="515" spans="1:15">
      <c r="A515" s="150" t="s">
        <v>1035</v>
      </c>
      <c r="B515" t="s">
        <v>915</v>
      </c>
      <c r="C515">
        <v>10</v>
      </c>
      <c r="D515" s="19">
        <v>43674</v>
      </c>
      <c r="E515" s="15">
        <v>0.94177083333333333</v>
      </c>
      <c r="F515" t="s">
        <v>716</v>
      </c>
      <c r="G515" s="275" t="s">
        <v>476</v>
      </c>
      <c r="H515" t="s">
        <v>1252</v>
      </c>
      <c r="I515" t="s">
        <v>1251</v>
      </c>
      <c r="J515">
        <v>5</v>
      </c>
      <c r="K515">
        <v>15</v>
      </c>
      <c r="L515" s="28">
        <f t="shared" si="8"/>
        <v>3</v>
      </c>
      <c r="M515" s="31">
        <v>0.53333333333333333</v>
      </c>
      <c r="N515" s="75" t="s">
        <v>566</v>
      </c>
      <c r="O515" s="475" t="s">
        <v>1229</v>
      </c>
    </row>
    <row r="516" spans="1:15">
      <c r="A516" s="150" t="s">
        <v>1036</v>
      </c>
      <c r="B516" t="s">
        <v>915</v>
      </c>
      <c r="C516">
        <v>10</v>
      </c>
      <c r="D516" s="19">
        <v>43674</v>
      </c>
      <c r="E516" s="15">
        <v>0.93508101851851855</v>
      </c>
      <c r="F516" t="s">
        <v>716</v>
      </c>
      <c r="G516" s="33" t="s">
        <v>447</v>
      </c>
      <c r="H516" t="s">
        <v>1252</v>
      </c>
      <c r="I516" t="s">
        <v>1251</v>
      </c>
      <c r="J516">
        <v>11</v>
      </c>
      <c r="K516">
        <v>42</v>
      </c>
      <c r="L516" s="28">
        <f t="shared" si="8"/>
        <v>3.8181818181818183</v>
      </c>
      <c r="M516" s="239">
        <v>0.14285714285714285</v>
      </c>
    </row>
    <row r="517" spans="1:15">
      <c r="A517" s="150" t="s">
        <v>1037</v>
      </c>
      <c r="B517" t="s">
        <v>915</v>
      </c>
      <c r="C517">
        <v>10</v>
      </c>
      <c r="D517" s="19">
        <v>43674</v>
      </c>
      <c r="E517" s="15">
        <v>0.94232638888888898</v>
      </c>
      <c r="F517" t="s">
        <v>716</v>
      </c>
      <c r="G517" s="562" t="s">
        <v>447</v>
      </c>
      <c r="H517" t="s">
        <v>1252</v>
      </c>
      <c r="I517" t="s">
        <v>1251</v>
      </c>
      <c r="J517">
        <v>7</v>
      </c>
      <c r="K517">
        <v>16</v>
      </c>
      <c r="L517" s="28">
        <f t="shared" si="8"/>
        <v>2.2857142857142856</v>
      </c>
      <c r="M517" s="31">
        <v>0.5</v>
      </c>
      <c r="N517" s="75" t="s">
        <v>557</v>
      </c>
      <c r="O517" s="213" t="s">
        <v>1237</v>
      </c>
    </row>
    <row r="518" spans="1:15">
      <c r="A518" s="150" t="s">
        <v>1038</v>
      </c>
      <c r="B518" t="s">
        <v>915</v>
      </c>
      <c r="C518">
        <v>10</v>
      </c>
      <c r="D518" s="19">
        <v>43674</v>
      </c>
      <c r="E518" s="15">
        <v>0.94303240740740746</v>
      </c>
      <c r="F518" t="s">
        <v>716</v>
      </c>
      <c r="G518" s="33" t="s">
        <v>447</v>
      </c>
      <c r="H518" t="s">
        <v>1252</v>
      </c>
      <c r="I518" t="s">
        <v>1251</v>
      </c>
      <c r="J518">
        <v>8</v>
      </c>
      <c r="K518">
        <v>20</v>
      </c>
      <c r="L518" s="28">
        <f t="shared" si="8"/>
        <v>2.5</v>
      </c>
      <c r="M518" s="239">
        <v>0.05</v>
      </c>
    </row>
    <row r="519" spans="1:15">
      <c r="A519" s="150" t="s">
        <v>1039</v>
      </c>
      <c r="B519" t="s">
        <v>915</v>
      </c>
      <c r="C519">
        <v>10</v>
      </c>
      <c r="D519" s="19">
        <v>43674</v>
      </c>
      <c r="E519" s="15">
        <v>0.94334490740740751</v>
      </c>
      <c r="F519" t="s">
        <v>716</v>
      </c>
      <c r="G519" s="562" t="s">
        <v>447</v>
      </c>
      <c r="H519" t="s">
        <v>1252</v>
      </c>
      <c r="I519" t="s">
        <v>1251</v>
      </c>
      <c r="J519">
        <v>6</v>
      </c>
      <c r="K519">
        <v>23</v>
      </c>
      <c r="L519" s="28">
        <f t="shared" si="8"/>
        <v>3.8333333333333335</v>
      </c>
      <c r="M519" s="31">
        <v>0.52173913043478259</v>
      </c>
      <c r="N519" s="75" t="s">
        <v>557</v>
      </c>
      <c r="O519" s="213" t="s">
        <v>1237</v>
      </c>
    </row>
    <row r="520" spans="1:15">
      <c r="A520" s="150" t="s">
        <v>1040</v>
      </c>
      <c r="B520" t="s">
        <v>915</v>
      </c>
      <c r="C520">
        <v>10</v>
      </c>
      <c r="D520" s="19">
        <v>43674</v>
      </c>
      <c r="E520" s="15">
        <v>0.94347222222222227</v>
      </c>
      <c r="F520" t="s">
        <v>716</v>
      </c>
      <c r="G520" s="562" t="s">
        <v>447</v>
      </c>
      <c r="H520" t="s">
        <v>1252</v>
      </c>
      <c r="I520" t="s">
        <v>1251</v>
      </c>
      <c r="J520">
        <v>8</v>
      </c>
      <c r="K520">
        <v>16</v>
      </c>
      <c r="L520" s="28">
        <f t="shared" si="8"/>
        <v>2</v>
      </c>
      <c r="M520" s="9">
        <v>0.5625</v>
      </c>
      <c r="N520" s="75" t="s">
        <v>557</v>
      </c>
      <c r="O520" s="213" t="s">
        <v>1237</v>
      </c>
    </row>
    <row r="521" spans="1:15" ht="17" thickBot="1">
      <c r="A521" s="150" t="s">
        <v>1041</v>
      </c>
      <c r="B521" t="s">
        <v>915</v>
      </c>
      <c r="C521">
        <v>10</v>
      </c>
      <c r="D521" s="19">
        <v>43674</v>
      </c>
      <c r="E521" s="15">
        <v>0.94378472222222232</v>
      </c>
      <c r="F521" t="s">
        <v>716</v>
      </c>
      <c r="G521" s="33" t="s">
        <v>447</v>
      </c>
      <c r="H521" s="63" t="s">
        <v>1252</v>
      </c>
      <c r="I521" s="63" t="s">
        <v>1251</v>
      </c>
      <c r="J521">
        <v>10</v>
      </c>
      <c r="K521">
        <v>8</v>
      </c>
      <c r="L521" s="28">
        <f t="shared" si="8"/>
        <v>0.8</v>
      </c>
      <c r="M521" s="239">
        <v>0.125</v>
      </c>
    </row>
    <row r="522" spans="1:15" ht="17" thickBot="1">
      <c r="A522" s="257" t="s">
        <v>1047</v>
      </c>
      <c r="B522" s="258" t="s">
        <v>915</v>
      </c>
      <c r="C522" s="258">
        <v>6</v>
      </c>
      <c r="D522" s="259">
        <v>43674</v>
      </c>
      <c r="E522" s="574">
        <v>0.96526620370370375</v>
      </c>
      <c r="F522" s="258" t="s">
        <v>716</v>
      </c>
      <c r="G522" s="548" t="s">
        <v>433</v>
      </c>
      <c r="H522" s="324" t="s">
        <v>1281</v>
      </c>
      <c r="I522" s="325" t="s">
        <v>1282</v>
      </c>
      <c r="J522" s="261">
        <v>9</v>
      </c>
      <c r="K522" s="261">
        <v>3</v>
      </c>
      <c r="L522" s="262">
        <f t="shared" si="8"/>
        <v>0.33333333333333331</v>
      </c>
      <c r="M522" s="263">
        <v>0.33333333333333331</v>
      </c>
      <c r="N522" s="264" t="s">
        <v>486</v>
      </c>
      <c r="O522" s="302" t="s">
        <v>1232</v>
      </c>
    </row>
    <row r="523" spans="1:15" ht="18" thickTop="1" thickBot="1">
      <c r="A523" s="126"/>
      <c r="B523" s="126"/>
      <c r="C523" s="126"/>
      <c r="D523" s="126"/>
      <c r="E523" s="126"/>
      <c r="F523" s="126"/>
      <c r="G523" s="126"/>
      <c r="H523" s="126"/>
      <c r="I523" s="265"/>
      <c r="J523" s="265"/>
      <c r="K523" s="265"/>
      <c r="L523" s="265"/>
      <c r="M523" s="266"/>
      <c r="N523" s="265"/>
    </row>
    <row r="524" spans="1:15" ht="19" customHeight="1" thickTop="1" thickBot="1">
      <c r="A524" s="256" t="s">
        <v>1049</v>
      </c>
      <c r="B524" s="126"/>
      <c r="C524" s="126"/>
      <c r="D524" s="126"/>
      <c r="E524" s="126"/>
      <c r="F524" s="126"/>
      <c r="G524" s="126"/>
      <c r="H524" s="165"/>
      <c r="I524" s="165"/>
      <c r="J524" s="165"/>
      <c r="K524" s="165"/>
      <c r="L524" s="165"/>
      <c r="M524" s="167"/>
      <c r="N524" s="165"/>
    </row>
    <row r="525" spans="1:15" ht="18" thickTop="1" thickBot="1">
      <c r="A525" s="254" t="s">
        <v>1048</v>
      </c>
      <c r="B525" s="34" t="s">
        <v>915</v>
      </c>
      <c r="C525" s="34">
        <v>2</v>
      </c>
      <c r="D525" s="161">
        <v>43675</v>
      </c>
      <c r="E525" s="162">
        <v>0.85972222222222217</v>
      </c>
      <c r="F525" s="34" t="s">
        <v>712</v>
      </c>
      <c r="G525" s="563" t="s">
        <v>495</v>
      </c>
      <c r="H525" s="201" t="s">
        <v>1283</v>
      </c>
      <c r="I525" s="191" t="s">
        <v>1202</v>
      </c>
      <c r="J525" s="234">
        <v>14</v>
      </c>
      <c r="K525" s="234">
        <v>5</v>
      </c>
      <c r="L525" s="235">
        <f>K525/J525</f>
        <v>0.35714285714285715</v>
      </c>
      <c r="M525" s="252">
        <v>0.2</v>
      </c>
      <c r="N525" s="215" t="s">
        <v>486</v>
      </c>
      <c r="O525" s="302" t="s">
        <v>1232</v>
      </c>
    </row>
    <row r="526" spans="1:15">
      <c r="A526" s="178" t="s">
        <v>1051</v>
      </c>
      <c r="B526" s="124" t="s">
        <v>915</v>
      </c>
      <c r="C526" s="124">
        <v>7</v>
      </c>
      <c r="D526" s="179">
        <v>43675</v>
      </c>
      <c r="E526" s="174">
        <v>0.86655092592592586</v>
      </c>
      <c r="F526" s="124" t="s">
        <v>712</v>
      </c>
      <c r="G526" s="554" t="s">
        <v>447</v>
      </c>
      <c r="H526" s="124" t="s">
        <v>1284</v>
      </c>
      <c r="I526" s="65" t="s">
        <v>1285</v>
      </c>
      <c r="J526" s="124">
        <v>14</v>
      </c>
      <c r="K526" s="124">
        <v>61</v>
      </c>
      <c r="L526" s="217">
        <f>K526/J526</f>
        <v>4.3571428571428568</v>
      </c>
      <c r="M526" s="244">
        <v>0.42622950819672129</v>
      </c>
      <c r="N526" s="182" t="s">
        <v>566</v>
      </c>
      <c r="O526" s="475" t="s">
        <v>1229</v>
      </c>
    </row>
    <row r="527" spans="1:15">
      <c r="A527" s="150" t="s">
        <v>1052</v>
      </c>
      <c r="B527" t="s">
        <v>915</v>
      </c>
      <c r="C527">
        <v>7</v>
      </c>
      <c r="D527" s="19">
        <v>43675</v>
      </c>
      <c r="E527" s="15">
        <v>0.86674768518518519</v>
      </c>
      <c r="F527" t="s">
        <v>712</v>
      </c>
      <c r="G527" s="33" t="s">
        <v>2022</v>
      </c>
      <c r="H527" t="s">
        <v>1286</v>
      </c>
      <c r="I527" t="s">
        <v>1249</v>
      </c>
      <c r="J527">
        <v>6</v>
      </c>
      <c r="K527">
        <v>10</v>
      </c>
      <c r="L527" s="28">
        <f>K527/J527</f>
        <v>1.6666666666666667</v>
      </c>
      <c r="M527" s="239">
        <v>0.4</v>
      </c>
      <c r="N527" s="75" t="s">
        <v>566</v>
      </c>
      <c r="O527" s="475" t="s">
        <v>1229</v>
      </c>
    </row>
    <row r="528" spans="1:15">
      <c r="A528" s="150" t="s">
        <v>1053</v>
      </c>
      <c r="B528" t="s">
        <v>915</v>
      </c>
      <c r="C528">
        <v>7</v>
      </c>
      <c r="D528" s="19">
        <v>43675</v>
      </c>
      <c r="E528" s="15">
        <v>0.86832175925925925</v>
      </c>
      <c r="F528" t="s">
        <v>712</v>
      </c>
      <c r="G528" s="33" t="s">
        <v>447</v>
      </c>
      <c r="H528" t="s">
        <v>1287</v>
      </c>
      <c r="I528" t="s">
        <v>1247</v>
      </c>
      <c r="J528">
        <v>5</v>
      </c>
      <c r="K528">
        <v>5</v>
      </c>
      <c r="L528" s="28">
        <f t="shared" ref="L528:L571" si="9">K528/J528</f>
        <v>1</v>
      </c>
      <c r="M528" s="239">
        <v>0.4</v>
      </c>
    </row>
    <row r="529" spans="1:15">
      <c r="A529" s="150" t="s">
        <v>1054</v>
      </c>
      <c r="B529" t="s">
        <v>915</v>
      </c>
      <c r="C529">
        <v>7</v>
      </c>
      <c r="D529" s="19">
        <v>43675</v>
      </c>
      <c r="E529" s="15">
        <v>0.86839120370370371</v>
      </c>
      <c r="F529" t="s">
        <v>712</v>
      </c>
      <c r="G529" s="33" t="s">
        <v>447</v>
      </c>
      <c r="H529" t="s">
        <v>1287</v>
      </c>
      <c r="I529" t="s">
        <v>1247</v>
      </c>
      <c r="J529">
        <v>10</v>
      </c>
      <c r="K529">
        <v>48</v>
      </c>
      <c r="L529" s="28">
        <f t="shared" si="9"/>
        <v>4.8</v>
      </c>
      <c r="M529" s="31">
        <v>0.45833333333333331</v>
      </c>
    </row>
    <row r="530" spans="1:15">
      <c r="A530" t="s">
        <v>1055</v>
      </c>
      <c r="B530" t="s">
        <v>915</v>
      </c>
      <c r="C530">
        <v>7</v>
      </c>
      <c r="D530" s="19">
        <v>43675</v>
      </c>
      <c r="E530" s="15">
        <v>0.86908564814814815</v>
      </c>
      <c r="F530" t="s">
        <v>711</v>
      </c>
      <c r="G530" s="76" t="s">
        <v>447</v>
      </c>
      <c r="H530" t="s">
        <v>1287</v>
      </c>
      <c r="I530" t="s">
        <v>1247</v>
      </c>
      <c r="J530">
        <v>9</v>
      </c>
      <c r="K530">
        <v>22</v>
      </c>
      <c r="L530" s="28">
        <f t="shared" si="9"/>
        <v>2.4444444444444446</v>
      </c>
      <c r="M530" s="31">
        <v>0.5</v>
      </c>
      <c r="N530" s="75" t="s">
        <v>566</v>
      </c>
      <c r="O530" s="475" t="s">
        <v>1229</v>
      </c>
    </row>
    <row r="531" spans="1:15">
      <c r="A531" s="150" t="s">
        <v>1056</v>
      </c>
      <c r="B531" t="s">
        <v>915</v>
      </c>
      <c r="C531">
        <v>7</v>
      </c>
      <c r="D531" s="19">
        <v>43675</v>
      </c>
      <c r="E531" s="15">
        <v>0.86935185185185182</v>
      </c>
      <c r="F531" t="s">
        <v>711</v>
      </c>
      <c r="G531" s="33" t="s">
        <v>447</v>
      </c>
      <c r="H531" t="s">
        <v>1287</v>
      </c>
      <c r="I531" t="s">
        <v>1247</v>
      </c>
      <c r="J531">
        <v>14</v>
      </c>
      <c r="K531">
        <v>55</v>
      </c>
      <c r="L531" s="28">
        <f t="shared" si="9"/>
        <v>3.9285714285714284</v>
      </c>
      <c r="M531" s="239">
        <v>0.43636363636363634</v>
      </c>
    </row>
    <row r="532" spans="1:15">
      <c r="A532" s="150" t="s">
        <v>1057</v>
      </c>
      <c r="B532" t="s">
        <v>915</v>
      </c>
      <c r="C532">
        <v>7</v>
      </c>
      <c r="D532" s="19">
        <v>43675</v>
      </c>
      <c r="E532" s="15">
        <v>0.86983796296296301</v>
      </c>
      <c r="F532" t="s">
        <v>711</v>
      </c>
      <c r="G532" s="33" t="s">
        <v>447</v>
      </c>
      <c r="H532" t="s">
        <v>1287</v>
      </c>
      <c r="I532" t="s">
        <v>1247</v>
      </c>
      <c r="J532">
        <v>9</v>
      </c>
      <c r="K532">
        <v>31</v>
      </c>
      <c r="L532" s="28">
        <f t="shared" si="9"/>
        <v>3.4444444444444446</v>
      </c>
      <c r="M532" s="239">
        <v>0.38709677419354838</v>
      </c>
    </row>
    <row r="533" spans="1:15">
      <c r="A533" s="150" t="s">
        <v>1058</v>
      </c>
      <c r="B533" t="s">
        <v>915</v>
      </c>
      <c r="C533">
        <v>7</v>
      </c>
      <c r="D533" s="19">
        <v>43675</v>
      </c>
      <c r="E533" s="15">
        <v>0.87015046296296295</v>
      </c>
      <c r="F533" t="s">
        <v>711</v>
      </c>
      <c r="G533" s="33" t="s">
        <v>447</v>
      </c>
      <c r="H533" t="s">
        <v>1287</v>
      </c>
      <c r="I533" t="s">
        <v>1247</v>
      </c>
      <c r="J533">
        <v>14</v>
      </c>
      <c r="K533">
        <v>70</v>
      </c>
      <c r="L533" s="28">
        <f t="shared" si="9"/>
        <v>5</v>
      </c>
      <c r="M533" s="239">
        <v>0.24285714285714285</v>
      </c>
    </row>
    <row r="534" spans="1:15">
      <c r="A534" s="150" t="s">
        <v>1059</v>
      </c>
      <c r="B534" t="s">
        <v>915</v>
      </c>
      <c r="C534">
        <v>7</v>
      </c>
      <c r="D534" s="19">
        <v>43675</v>
      </c>
      <c r="E534" s="15">
        <v>0.87034722222222216</v>
      </c>
      <c r="F534" t="s">
        <v>709</v>
      </c>
      <c r="G534" s="33" t="s">
        <v>447</v>
      </c>
      <c r="H534" t="s">
        <v>1287</v>
      </c>
      <c r="I534" t="s">
        <v>1247</v>
      </c>
      <c r="J534">
        <v>4</v>
      </c>
      <c r="K534">
        <v>17</v>
      </c>
      <c r="L534" s="28">
        <f t="shared" si="9"/>
        <v>4.25</v>
      </c>
      <c r="M534" s="239">
        <v>0.41176470588235292</v>
      </c>
    </row>
    <row r="535" spans="1:15">
      <c r="A535" s="150" t="s">
        <v>1060</v>
      </c>
      <c r="B535" t="s">
        <v>915</v>
      </c>
      <c r="C535">
        <v>7</v>
      </c>
      <c r="D535" s="19">
        <v>43675</v>
      </c>
      <c r="E535" s="15">
        <v>0.87064814814814817</v>
      </c>
      <c r="F535" t="s">
        <v>709</v>
      </c>
      <c r="G535" s="76" t="s">
        <v>447</v>
      </c>
      <c r="H535" t="s">
        <v>1287</v>
      </c>
      <c r="I535" t="s">
        <v>1247</v>
      </c>
      <c r="J535">
        <v>14</v>
      </c>
      <c r="K535">
        <v>25</v>
      </c>
      <c r="L535" s="28">
        <f t="shared" si="9"/>
        <v>1.7857142857142858</v>
      </c>
      <c r="M535" s="239">
        <v>0.28000000000000003</v>
      </c>
      <c r="N535" s="75" t="s">
        <v>566</v>
      </c>
      <c r="O535" s="475" t="s">
        <v>1229</v>
      </c>
    </row>
    <row r="536" spans="1:15">
      <c r="A536" s="150" t="s">
        <v>1061</v>
      </c>
      <c r="B536" t="s">
        <v>915</v>
      </c>
      <c r="C536">
        <v>7</v>
      </c>
      <c r="D536" s="19">
        <v>43675</v>
      </c>
      <c r="E536" s="15">
        <v>0.87096064814814811</v>
      </c>
      <c r="F536" t="s">
        <v>709</v>
      </c>
      <c r="G536" s="33" t="s">
        <v>447</v>
      </c>
      <c r="H536" t="s">
        <v>1287</v>
      </c>
      <c r="I536" t="s">
        <v>1247</v>
      </c>
      <c r="J536">
        <v>7</v>
      </c>
      <c r="K536">
        <v>31</v>
      </c>
      <c r="L536" s="28">
        <f t="shared" si="9"/>
        <v>4.4285714285714288</v>
      </c>
      <c r="M536" s="239">
        <v>0.29032258064516131</v>
      </c>
    </row>
    <row r="537" spans="1:15">
      <c r="A537" s="150" t="s">
        <v>1062</v>
      </c>
      <c r="B537" t="s">
        <v>915</v>
      </c>
      <c r="C537">
        <v>7</v>
      </c>
      <c r="D537" s="19">
        <v>43675</v>
      </c>
      <c r="E537" s="15">
        <v>0.87105324074074064</v>
      </c>
      <c r="F537" t="s">
        <v>709</v>
      </c>
      <c r="G537" s="33" t="s">
        <v>447</v>
      </c>
      <c r="H537" t="s">
        <v>1287</v>
      </c>
      <c r="I537" t="s">
        <v>1247</v>
      </c>
      <c r="J537">
        <v>9</v>
      </c>
      <c r="K537">
        <v>19</v>
      </c>
      <c r="L537" s="28">
        <f t="shared" si="9"/>
        <v>2.1111111111111112</v>
      </c>
      <c r="M537" s="239">
        <v>0.42105263157894735</v>
      </c>
    </row>
    <row r="538" spans="1:15" ht="17" thickBot="1">
      <c r="A538" s="150" t="s">
        <v>1063</v>
      </c>
      <c r="B538" t="s">
        <v>915</v>
      </c>
      <c r="C538">
        <v>7</v>
      </c>
      <c r="D538" s="19">
        <v>43675</v>
      </c>
      <c r="E538" s="15">
        <v>0.87216435185185182</v>
      </c>
      <c r="F538" t="s">
        <v>710</v>
      </c>
      <c r="G538" s="562" t="s">
        <v>495</v>
      </c>
      <c r="H538" t="s">
        <v>1287</v>
      </c>
      <c r="I538" t="s">
        <v>1247</v>
      </c>
      <c r="J538">
        <v>7</v>
      </c>
      <c r="K538">
        <v>6</v>
      </c>
      <c r="L538" s="28">
        <f t="shared" si="9"/>
        <v>0.8571428571428571</v>
      </c>
      <c r="M538" s="239">
        <v>0.33333333333333331</v>
      </c>
      <c r="N538" s="75" t="s">
        <v>588</v>
      </c>
    </row>
    <row r="539" spans="1:15">
      <c r="A539" s="178" t="s">
        <v>1064</v>
      </c>
      <c r="B539" s="124" t="s">
        <v>915</v>
      </c>
      <c r="C539" s="124">
        <v>8</v>
      </c>
      <c r="D539" s="179">
        <v>43675</v>
      </c>
      <c r="E539" s="174">
        <v>0.88016203703703699</v>
      </c>
      <c r="F539" s="124" t="s">
        <v>710</v>
      </c>
      <c r="G539" s="561" t="s">
        <v>447</v>
      </c>
      <c r="H539" s="124" t="s">
        <v>1288</v>
      </c>
      <c r="I539" s="65" t="s">
        <v>1289</v>
      </c>
      <c r="J539" s="124">
        <v>10</v>
      </c>
      <c r="K539" s="124">
        <v>7</v>
      </c>
      <c r="L539" s="217">
        <f t="shared" si="9"/>
        <v>0.7</v>
      </c>
      <c r="M539" s="180">
        <v>0.5714285714285714</v>
      </c>
      <c r="N539" s="182" t="s">
        <v>566</v>
      </c>
      <c r="O539" s="475" t="s">
        <v>1229</v>
      </c>
    </row>
    <row r="540" spans="1:15">
      <c r="A540" s="150" t="s">
        <v>1065</v>
      </c>
      <c r="B540" t="s">
        <v>915</v>
      </c>
      <c r="C540">
        <v>8</v>
      </c>
      <c r="D540" s="19">
        <v>43675</v>
      </c>
      <c r="E540" s="15">
        <v>0.88084490740740751</v>
      </c>
      <c r="F540" t="s">
        <v>710</v>
      </c>
      <c r="G540" s="562" t="s">
        <v>447</v>
      </c>
      <c r="H540" t="s">
        <v>1288</v>
      </c>
      <c r="I540" t="s">
        <v>1289</v>
      </c>
      <c r="J540">
        <v>8</v>
      </c>
      <c r="K540">
        <v>12</v>
      </c>
      <c r="L540" s="28">
        <f t="shared" si="9"/>
        <v>1.5</v>
      </c>
      <c r="M540" s="9">
        <v>0.66666666666666663</v>
      </c>
      <c r="N540" s="75" t="s">
        <v>566</v>
      </c>
      <c r="O540" s="475" t="s">
        <v>1229</v>
      </c>
    </row>
    <row r="541" spans="1:15">
      <c r="A541" s="150" t="s">
        <v>1066</v>
      </c>
      <c r="B541" t="s">
        <v>915</v>
      </c>
      <c r="C541">
        <v>8</v>
      </c>
      <c r="D541" s="19">
        <v>43675</v>
      </c>
      <c r="E541" s="15">
        <v>1.8810185185185184</v>
      </c>
      <c r="F541" t="s">
        <v>712</v>
      </c>
      <c r="G541" s="275" t="s">
        <v>2064</v>
      </c>
      <c r="H541" t="s">
        <v>1288</v>
      </c>
      <c r="I541" t="s">
        <v>1289</v>
      </c>
      <c r="J541">
        <v>13</v>
      </c>
      <c r="K541">
        <v>25</v>
      </c>
      <c r="L541" s="28">
        <f t="shared" si="9"/>
        <v>1.9230769230769231</v>
      </c>
      <c r="M541" s="239">
        <v>0.12</v>
      </c>
      <c r="N541" s="75" t="s">
        <v>1067</v>
      </c>
    </row>
    <row r="542" spans="1:15">
      <c r="A542" s="150" t="s">
        <v>1068</v>
      </c>
      <c r="B542" t="s">
        <v>915</v>
      </c>
      <c r="C542">
        <v>8</v>
      </c>
      <c r="D542" s="19">
        <v>43675</v>
      </c>
      <c r="E542" s="15">
        <v>0.88131944444444443</v>
      </c>
      <c r="F542" t="s">
        <v>712</v>
      </c>
      <c r="G542" s="275" t="s">
        <v>2064</v>
      </c>
      <c r="H542" t="s">
        <v>1288</v>
      </c>
      <c r="I542" t="s">
        <v>1289</v>
      </c>
      <c r="J542">
        <v>7</v>
      </c>
      <c r="K542">
        <v>10</v>
      </c>
      <c r="L542" s="28">
        <f t="shared" si="9"/>
        <v>1.4285714285714286</v>
      </c>
      <c r="M542" s="31">
        <v>0.5</v>
      </c>
      <c r="N542" s="75" t="s">
        <v>1067</v>
      </c>
    </row>
    <row r="543" spans="1:15">
      <c r="A543" s="150" t="s">
        <v>1069</v>
      </c>
      <c r="B543" t="s">
        <v>915</v>
      </c>
      <c r="C543">
        <v>8</v>
      </c>
      <c r="D543" s="19">
        <v>43675</v>
      </c>
      <c r="E543" s="15">
        <v>0.88253472222222218</v>
      </c>
      <c r="F543" t="s">
        <v>712</v>
      </c>
      <c r="G543" s="275" t="s">
        <v>2064</v>
      </c>
      <c r="H543" t="s">
        <v>1288</v>
      </c>
      <c r="I543" t="s">
        <v>1289</v>
      </c>
      <c r="J543">
        <v>7</v>
      </c>
      <c r="K543">
        <v>10</v>
      </c>
      <c r="L543" s="28">
        <f t="shared" si="9"/>
        <v>1.4285714285714286</v>
      </c>
      <c r="M543" s="9">
        <v>0.6</v>
      </c>
      <c r="N543" s="75" t="s">
        <v>1067</v>
      </c>
    </row>
    <row r="544" spans="1:15">
      <c r="A544" s="150" t="s">
        <v>1070</v>
      </c>
      <c r="B544" t="s">
        <v>915</v>
      </c>
      <c r="C544">
        <v>8</v>
      </c>
      <c r="D544" s="19">
        <v>43675</v>
      </c>
      <c r="E544" s="15">
        <v>0.88270833333333332</v>
      </c>
      <c r="F544" t="s">
        <v>712</v>
      </c>
      <c r="G544" s="275" t="s">
        <v>2064</v>
      </c>
      <c r="H544" t="s">
        <v>1288</v>
      </c>
      <c r="I544" t="s">
        <v>1289</v>
      </c>
      <c r="J544">
        <v>14</v>
      </c>
      <c r="K544">
        <v>37</v>
      </c>
      <c r="L544" s="28">
        <f t="shared" si="9"/>
        <v>2.6428571428571428</v>
      </c>
      <c r="M544" s="239">
        <v>0.35135135135135137</v>
      </c>
      <c r="N544" s="75" t="s">
        <v>1067</v>
      </c>
    </row>
    <row r="545" spans="1:15">
      <c r="A545" s="150" t="s">
        <v>1071</v>
      </c>
      <c r="B545" t="s">
        <v>915</v>
      </c>
      <c r="C545">
        <v>8</v>
      </c>
      <c r="D545" s="19">
        <v>43675</v>
      </c>
      <c r="E545" s="15">
        <v>0.88297453703703699</v>
      </c>
      <c r="F545" t="s">
        <v>711</v>
      </c>
      <c r="G545" s="275" t="s">
        <v>2064</v>
      </c>
      <c r="H545" t="s">
        <v>1288</v>
      </c>
      <c r="I545" t="s">
        <v>1289</v>
      </c>
      <c r="J545">
        <v>13</v>
      </c>
      <c r="K545">
        <v>38</v>
      </c>
      <c r="L545" s="28">
        <f t="shared" si="9"/>
        <v>2.9230769230769229</v>
      </c>
      <c r="M545" s="239">
        <v>0.39473684210526316</v>
      </c>
      <c r="N545" s="75" t="s">
        <v>1067</v>
      </c>
    </row>
    <row r="546" spans="1:15">
      <c r="A546" s="150" t="s">
        <v>1072</v>
      </c>
      <c r="B546" t="s">
        <v>915</v>
      </c>
      <c r="C546">
        <v>8</v>
      </c>
      <c r="D546" s="19">
        <v>43675</v>
      </c>
      <c r="E546" s="15">
        <v>0.8840972222222222</v>
      </c>
      <c r="F546" t="s">
        <v>711</v>
      </c>
      <c r="G546" s="275" t="s">
        <v>2064</v>
      </c>
      <c r="H546" t="s">
        <v>1288</v>
      </c>
      <c r="I546" t="s">
        <v>1289</v>
      </c>
      <c r="J546">
        <v>11</v>
      </c>
      <c r="K546">
        <v>33</v>
      </c>
      <c r="L546" s="28">
        <f t="shared" si="9"/>
        <v>3</v>
      </c>
      <c r="M546" s="239">
        <v>0.42424242424242425</v>
      </c>
      <c r="N546" s="75" t="s">
        <v>1067</v>
      </c>
    </row>
    <row r="547" spans="1:15">
      <c r="A547" s="150" t="s">
        <v>1073</v>
      </c>
      <c r="B547" t="s">
        <v>915</v>
      </c>
      <c r="C547">
        <v>8</v>
      </c>
      <c r="D547" s="19">
        <v>43675</v>
      </c>
      <c r="E547" s="15">
        <v>0.88429398148148142</v>
      </c>
      <c r="F547" t="s">
        <v>711</v>
      </c>
      <c r="G547" s="275" t="s">
        <v>2064</v>
      </c>
      <c r="H547" t="s">
        <v>1288</v>
      </c>
      <c r="I547" t="s">
        <v>1289</v>
      </c>
      <c r="J547">
        <v>14</v>
      </c>
      <c r="K547">
        <v>34</v>
      </c>
      <c r="L547" s="28">
        <f t="shared" si="9"/>
        <v>2.4285714285714284</v>
      </c>
      <c r="M547" s="239">
        <v>0.41176470588235292</v>
      </c>
      <c r="N547" s="75" t="s">
        <v>1067</v>
      </c>
    </row>
    <row r="548" spans="1:15">
      <c r="A548" s="150" t="s">
        <v>1074</v>
      </c>
      <c r="B548" t="s">
        <v>915</v>
      </c>
      <c r="C548">
        <v>8</v>
      </c>
      <c r="D548" s="19">
        <v>43675</v>
      </c>
      <c r="E548" s="15">
        <v>0.88456018518518509</v>
      </c>
      <c r="F548" t="s">
        <v>709</v>
      </c>
      <c r="G548" s="275" t="s">
        <v>2064</v>
      </c>
      <c r="H548" t="s">
        <v>1288</v>
      </c>
      <c r="I548" t="s">
        <v>1289</v>
      </c>
      <c r="J548">
        <v>9</v>
      </c>
      <c r="K548">
        <v>13</v>
      </c>
      <c r="L548" s="28">
        <f t="shared" si="9"/>
        <v>1.4444444444444444</v>
      </c>
      <c r="M548" s="31">
        <v>0.46153846153846156</v>
      </c>
      <c r="N548" s="75" t="s">
        <v>1067</v>
      </c>
    </row>
    <row r="549" spans="1:15">
      <c r="A549" s="150" t="s">
        <v>1075</v>
      </c>
      <c r="B549" t="s">
        <v>915</v>
      </c>
      <c r="C549">
        <v>8</v>
      </c>
      <c r="D549" s="19">
        <v>43675</v>
      </c>
      <c r="E549" s="15">
        <v>0.88528935185185187</v>
      </c>
      <c r="F549" t="s">
        <v>709</v>
      </c>
      <c r="G549" s="275" t="s">
        <v>2064</v>
      </c>
      <c r="H549" t="s">
        <v>1288</v>
      </c>
      <c r="I549" t="s">
        <v>1289</v>
      </c>
      <c r="J549" s="213">
        <v>6</v>
      </c>
      <c r="K549" s="213">
        <v>3</v>
      </c>
      <c r="L549" s="218">
        <f t="shared" si="9"/>
        <v>0.5</v>
      </c>
      <c r="M549" s="239">
        <v>0.33333333333333331</v>
      </c>
      <c r="N549" s="75" t="s">
        <v>1067</v>
      </c>
    </row>
    <row r="550" spans="1:15">
      <c r="A550" s="150" t="s">
        <v>1076</v>
      </c>
      <c r="B550" t="s">
        <v>915</v>
      </c>
      <c r="C550">
        <v>8</v>
      </c>
      <c r="D550" s="19">
        <v>43675</v>
      </c>
      <c r="E550" s="15">
        <v>0.88537037037037036</v>
      </c>
      <c r="F550" t="s">
        <v>709</v>
      </c>
      <c r="G550" s="275" t="s">
        <v>2064</v>
      </c>
      <c r="H550" t="s">
        <v>1288</v>
      </c>
      <c r="I550" t="s">
        <v>1289</v>
      </c>
      <c r="J550" s="213">
        <v>8</v>
      </c>
      <c r="K550" s="213">
        <v>3</v>
      </c>
      <c r="L550" s="218">
        <f t="shared" si="9"/>
        <v>0.375</v>
      </c>
      <c r="M550" s="239">
        <v>0.33333333333333331</v>
      </c>
      <c r="N550" s="75" t="s">
        <v>1067</v>
      </c>
    </row>
    <row r="551" spans="1:15">
      <c r="A551" s="150" t="s">
        <v>2065</v>
      </c>
      <c r="B551" t="s">
        <v>915</v>
      </c>
      <c r="C551">
        <v>8</v>
      </c>
      <c r="D551" s="19">
        <v>43675</v>
      </c>
      <c r="E551" s="15">
        <v>0.8860069444444445</v>
      </c>
      <c r="F551" t="s">
        <v>709</v>
      </c>
      <c r="G551" s="275" t="s">
        <v>2064</v>
      </c>
      <c r="H551" t="s">
        <v>1288</v>
      </c>
      <c r="I551" t="s">
        <v>1289</v>
      </c>
      <c r="J551" s="213"/>
      <c r="K551" s="213"/>
      <c r="L551" s="218"/>
      <c r="M551" s="239"/>
      <c r="N551" s="75"/>
    </row>
    <row r="552" spans="1:15" ht="17" thickBot="1">
      <c r="A552" s="150" t="s">
        <v>1077</v>
      </c>
      <c r="B552" t="s">
        <v>915</v>
      </c>
      <c r="C552">
        <v>8</v>
      </c>
      <c r="D552" s="19">
        <v>43675</v>
      </c>
      <c r="E552" s="15">
        <v>0.88612268518518522</v>
      </c>
      <c r="F552" t="s">
        <v>709</v>
      </c>
      <c r="G552" s="275" t="s">
        <v>2064</v>
      </c>
      <c r="H552" t="s">
        <v>1288</v>
      </c>
      <c r="I552" t="s">
        <v>1289</v>
      </c>
      <c r="J552">
        <v>3</v>
      </c>
      <c r="K552">
        <v>2</v>
      </c>
      <c r="L552" s="28">
        <f t="shared" si="9"/>
        <v>0.66666666666666663</v>
      </c>
      <c r="M552" s="31">
        <v>0.5</v>
      </c>
      <c r="N552" s="75" t="s">
        <v>1067</v>
      </c>
    </row>
    <row r="553" spans="1:15" ht="17" thickBot="1">
      <c r="A553" s="178" t="s">
        <v>1078</v>
      </c>
      <c r="B553" s="124" t="s">
        <v>915</v>
      </c>
      <c r="C553" s="124">
        <v>11</v>
      </c>
      <c r="D553" s="179">
        <v>43675</v>
      </c>
      <c r="E553" s="174">
        <v>0.90079861111111104</v>
      </c>
      <c r="F553" s="124" t="s">
        <v>712</v>
      </c>
      <c r="G553" s="561" t="s">
        <v>447</v>
      </c>
      <c r="H553" s="124" t="s">
        <v>1290</v>
      </c>
      <c r="I553" s="326" t="s">
        <v>1291</v>
      </c>
      <c r="J553" s="124">
        <v>11</v>
      </c>
      <c r="K553" s="124">
        <v>26</v>
      </c>
      <c r="L553" s="217">
        <f t="shared" si="9"/>
        <v>2.3636363636363638</v>
      </c>
      <c r="M553" s="180">
        <v>0.73076923076923073</v>
      </c>
      <c r="N553" s="182" t="s">
        <v>566</v>
      </c>
      <c r="O553" s="475" t="s">
        <v>1229</v>
      </c>
    </row>
    <row r="554" spans="1:15" ht="17" thickBot="1">
      <c r="A554" s="178" t="s">
        <v>1079</v>
      </c>
      <c r="B554" s="124" t="s">
        <v>915</v>
      </c>
      <c r="C554" s="124">
        <v>5</v>
      </c>
      <c r="D554" s="179">
        <v>43675</v>
      </c>
      <c r="E554" s="174">
        <v>0.95190972222222225</v>
      </c>
      <c r="F554" s="124" t="s">
        <v>711</v>
      </c>
      <c r="G554" s="554" t="s">
        <v>489</v>
      </c>
      <c r="H554" s="124" t="s">
        <v>1292</v>
      </c>
      <c r="I554" t="s">
        <v>1293</v>
      </c>
      <c r="J554" s="124">
        <v>9</v>
      </c>
      <c r="K554" s="124">
        <v>19</v>
      </c>
      <c r="L554" s="217">
        <f t="shared" si="9"/>
        <v>2.1111111111111112</v>
      </c>
      <c r="M554" s="244">
        <v>0.21052631578947367</v>
      </c>
      <c r="N554" s="124"/>
    </row>
    <row r="555" spans="1:15" ht="17" thickBot="1">
      <c r="A555" s="178" t="s">
        <v>1080</v>
      </c>
      <c r="B555" s="124" t="s">
        <v>915</v>
      </c>
      <c r="C555" s="124">
        <v>6</v>
      </c>
      <c r="D555" s="179">
        <v>43675</v>
      </c>
      <c r="E555" s="174">
        <v>0.97184027777777782</v>
      </c>
      <c r="F555" s="124" t="s">
        <v>713</v>
      </c>
      <c r="G555" s="554" t="s">
        <v>447</v>
      </c>
      <c r="H555" s="327" t="s">
        <v>1294</v>
      </c>
      <c r="I555" s="328" t="s">
        <v>1282</v>
      </c>
      <c r="J555" s="124">
        <v>4</v>
      </c>
      <c r="K555" s="124">
        <v>4</v>
      </c>
      <c r="L555" s="217">
        <f t="shared" si="9"/>
        <v>1</v>
      </c>
      <c r="M555" s="243">
        <v>0.5</v>
      </c>
      <c r="N555" s="124"/>
    </row>
    <row r="556" spans="1:15">
      <c r="A556" s="178" t="s">
        <v>1081</v>
      </c>
      <c r="B556" s="124" t="s">
        <v>915</v>
      </c>
      <c r="C556" s="124">
        <v>3</v>
      </c>
      <c r="D556" s="179">
        <v>43675</v>
      </c>
      <c r="E556" s="174">
        <v>0.97934027777777777</v>
      </c>
      <c r="F556" s="124" t="s">
        <v>709</v>
      </c>
      <c r="G556" s="561" t="s">
        <v>447</v>
      </c>
      <c r="H556" s="124" t="s">
        <v>1295</v>
      </c>
      <c r="I556" t="s">
        <v>1296</v>
      </c>
      <c r="J556" s="124">
        <v>4</v>
      </c>
      <c r="K556" s="124">
        <v>6</v>
      </c>
      <c r="L556" s="217">
        <f t="shared" si="9"/>
        <v>1.5</v>
      </c>
      <c r="M556" s="244">
        <v>0.33333333333333331</v>
      </c>
      <c r="N556" s="182" t="s">
        <v>566</v>
      </c>
      <c r="O556" s="475" t="s">
        <v>1229</v>
      </c>
    </row>
    <row r="557" spans="1:15">
      <c r="A557" s="150" t="s">
        <v>1082</v>
      </c>
      <c r="B557" t="s">
        <v>915</v>
      </c>
      <c r="C557">
        <v>3</v>
      </c>
      <c r="D557" s="19">
        <v>43675</v>
      </c>
      <c r="E557" s="15">
        <v>0.98131944444444441</v>
      </c>
      <c r="F557" t="s">
        <v>710</v>
      </c>
      <c r="G557" s="562" t="s">
        <v>493</v>
      </c>
      <c r="H557" t="s">
        <v>1295</v>
      </c>
      <c r="I557" t="s">
        <v>1296</v>
      </c>
      <c r="J557">
        <v>4</v>
      </c>
      <c r="K557">
        <v>7</v>
      </c>
      <c r="L557" s="28">
        <f t="shared" si="9"/>
        <v>1.75</v>
      </c>
      <c r="M557" s="239">
        <v>0.42857142857142855</v>
      </c>
      <c r="N557" s="75" t="s">
        <v>615</v>
      </c>
      <c r="O557" s="302" t="s">
        <v>1232</v>
      </c>
    </row>
    <row r="558" spans="1:15">
      <c r="A558" s="150" t="s">
        <v>1083</v>
      </c>
      <c r="B558" t="s">
        <v>915</v>
      </c>
      <c r="C558">
        <v>3</v>
      </c>
      <c r="D558" s="19">
        <v>43675</v>
      </c>
      <c r="E558" s="15">
        <v>0.98153935185185182</v>
      </c>
      <c r="F558" t="s">
        <v>710</v>
      </c>
      <c r="G558" s="33" t="s">
        <v>493</v>
      </c>
      <c r="H558" t="s">
        <v>1295</v>
      </c>
      <c r="I558" t="s">
        <v>1296</v>
      </c>
      <c r="J558">
        <v>4</v>
      </c>
      <c r="K558">
        <v>4</v>
      </c>
      <c r="L558" s="28">
        <f t="shared" si="9"/>
        <v>1</v>
      </c>
      <c r="M558" s="9">
        <v>0.75</v>
      </c>
    </row>
    <row r="559" spans="1:15">
      <c r="A559" s="150" t="s">
        <v>1084</v>
      </c>
      <c r="B559" t="s">
        <v>915</v>
      </c>
      <c r="C559">
        <v>3</v>
      </c>
      <c r="D559" s="19">
        <v>43675</v>
      </c>
      <c r="E559" s="15">
        <v>0.98363425925925929</v>
      </c>
      <c r="F559" t="s">
        <v>712</v>
      </c>
      <c r="G559" s="33" t="s">
        <v>447</v>
      </c>
      <c r="H559" t="s">
        <v>1295</v>
      </c>
      <c r="I559" t="s">
        <v>1296</v>
      </c>
      <c r="J559">
        <v>6</v>
      </c>
      <c r="K559">
        <v>10</v>
      </c>
      <c r="L559" s="28">
        <f t="shared" si="9"/>
        <v>1.6666666666666667</v>
      </c>
      <c r="M559" s="239">
        <v>0.4</v>
      </c>
    </row>
    <row r="560" spans="1:15" ht="17" thickBot="1">
      <c r="A560" s="150" t="s">
        <v>1085</v>
      </c>
      <c r="B560" t="s">
        <v>915</v>
      </c>
      <c r="C560">
        <v>3</v>
      </c>
      <c r="D560" s="19">
        <v>43675</v>
      </c>
      <c r="E560" s="15">
        <v>0.98408564814814825</v>
      </c>
      <c r="F560" t="s">
        <v>711</v>
      </c>
      <c r="G560" s="33" t="s">
        <v>447</v>
      </c>
      <c r="H560" t="s">
        <v>1295</v>
      </c>
      <c r="I560" t="s">
        <v>1296</v>
      </c>
      <c r="J560">
        <v>8</v>
      </c>
      <c r="K560">
        <v>8</v>
      </c>
      <c r="L560" s="28">
        <f t="shared" si="9"/>
        <v>1</v>
      </c>
      <c r="M560" s="239">
        <v>0.375</v>
      </c>
    </row>
    <row r="561" spans="1:21">
      <c r="A561" s="178" t="s">
        <v>1086</v>
      </c>
      <c r="B561" s="124" t="s">
        <v>915</v>
      </c>
      <c r="C561" s="124">
        <v>4</v>
      </c>
      <c r="D561" s="179">
        <v>43675</v>
      </c>
      <c r="E561" s="174">
        <v>0.99137731481481473</v>
      </c>
      <c r="F561" s="124" t="s">
        <v>709</v>
      </c>
      <c r="G561" s="561" t="s">
        <v>1988</v>
      </c>
      <c r="H561" s="124" t="s">
        <v>1298</v>
      </c>
      <c r="I561" s="65" t="s">
        <v>1297</v>
      </c>
      <c r="J561" s="124">
        <v>13</v>
      </c>
      <c r="K561" s="124">
        <v>13</v>
      </c>
      <c r="L561" s="217">
        <f t="shared" si="9"/>
        <v>1</v>
      </c>
      <c r="M561" s="180">
        <v>0.92307692307692313</v>
      </c>
      <c r="N561" s="182" t="s">
        <v>689</v>
      </c>
      <c r="O561" s="233" t="s">
        <v>1226</v>
      </c>
      <c r="P561" s="233" t="s">
        <v>1227</v>
      </c>
      <c r="Q561" s="124"/>
      <c r="R561" s="124"/>
      <c r="S561" s="124"/>
      <c r="T561" s="124"/>
      <c r="U561" s="124"/>
    </row>
    <row r="562" spans="1:21">
      <c r="A562" s="150" t="s">
        <v>1087</v>
      </c>
      <c r="B562" t="s">
        <v>915</v>
      </c>
      <c r="C562">
        <v>4</v>
      </c>
      <c r="D562" s="19">
        <v>43675</v>
      </c>
      <c r="E562" s="15">
        <v>0.99155092592592586</v>
      </c>
      <c r="F562" t="s">
        <v>709</v>
      </c>
      <c r="G562" s="562" t="s">
        <v>1988</v>
      </c>
      <c r="H562" t="s">
        <v>1298</v>
      </c>
      <c r="I562" t="s">
        <v>1297</v>
      </c>
      <c r="J562">
        <v>14</v>
      </c>
      <c r="K562">
        <v>64</v>
      </c>
      <c r="L562" s="28">
        <f t="shared" si="9"/>
        <v>4.5714285714285712</v>
      </c>
      <c r="M562" s="9">
        <v>0.859375</v>
      </c>
      <c r="N562" s="75" t="s">
        <v>689</v>
      </c>
      <c r="O562" s="213" t="s">
        <v>1226</v>
      </c>
      <c r="P562" s="213" t="s">
        <v>1227</v>
      </c>
    </row>
    <row r="563" spans="1:21">
      <c r="A563" s="150" t="s">
        <v>1088</v>
      </c>
      <c r="B563" t="s">
        <v>915</v>
      </c>
      <c r="C563">
        <v>4</v>
      </c>
      <c r="D563" s="19">
        <v>43675</v>
      </c>
      <c r="E563" s="15">
        <v>0.99173611111111104</v>
      </c>
      <c r="F563" t="s">
        <v>709</v>
      </c>
      <c r="G563" s="562" t="s">
        <v>1988</v>
      </c>
      <c r="H563" t="s">
        <v>1299</v>
      </c>
      <c r="I563" t="s">
        <v>1300</v>
      </c>
      <c r="J563">
        <v>5</v>
      </c>
      <c r="K563">
        <v>8</v>
      </c>
      <c r="L563" s="28">
        <f t="shared" si="9"/>
        <v>1.6</v>
      </c>
      <c r="M563" s="9">
        <v>1</v>
      </c>
      <c r="N563" s="75" t="s">
        <v>689</v>
      </c>
      <c r="O563" s="213" t="s">
        <v>1226</v>
      </c>
      <c r="P563" s="213" t="s">
        <v>1227</v>
      </c>
    </row>
    <row r="564" spans="1:21">
      <c r="A564" s="150" t="s">
        <v>1089</v>
      </c>
      <c r="B564" t="s">
        <v>915</v>
      </c>
      <c r="C564">
        <v>4</v>
      </c>
      <c r="D564" s="19">
        <v>43675</v>
      </c>
      <c r="E564" s="15">
        <v>0.99180555555555561</v>
      </c>
      <c r="F564" t="s">
        <v>709</v>
      </c>
      <c r="G564" s="562" t="s">
        <v>1988</v>
      </c>
      <c r="H564" t="s">
        <v>1299</v>
      </c>
      <c r="I564" t="s">
        <v>1300</v>
      </c>
      <c r="J564">
        <v>5</v>
      </c>
      <c r="K564">
        <v>5</v>
      </c>
      <c r="L564" s="28">
        <f t="shared" si="9"/>
        <v>1</v>
      </c>
      <c r="M564" s="9">
        <v>1</v>
      </c>
      <c r="N564" s="75" t="s">
        <v>689</v>
      </c>
      <c r="O564" s="213" t="s">
        <v>1226</v>
      </c>
      <c r="P564" s="213" t="s">
        <v>1227</v>
      </c>
    </row>
    <row r="565" spans="1:21">
      <c r="A565" s="150" t="s">
        <v>1090</v>
      </c>
      <c r="B565" t="s">
        <v>915</v>
      </c>
      <c r="C565">
        <v>4</v>
      </c>
      <c r="D565" s="19">
        <v>43675</v>
      </c>
      <c r="E565" s="15">
        <v>0.9918865740740741</v>
      </c>
      <c r="F565" t="s">
        <v>709</v>
      </c>
      <c r="G565" s="562" t="s">
        <v>1988</v>
      </c>
      <c r="H565" t="s">
        <v>1299</v>
      </c>
      <c r="I565" t="s">
        <v>1300</v>
      </c>
      <c r="J565">
        <v>3</v>
      </c>
      <c r="K565">
        <v>14</v>
      </c>
      <c r="L565" s="28">
        <f t="shared" si="9"/>
        <v>4.666666666666667</v>
      </c>
      <c r="M565" s="9">
        <v>1</v>
      </c>
      <c r="N565" s="75" t="s">
        <v>689</v>
      </c>
      <c r="O565" s="213" t="s">
        <v>1226</v>
      </c>
      <c r="P565" s="213" t="s">
        <v>1227</v>
      </c>
    </row>
    <row r="566" spans="1:21">
      <c r="A566" s="150" t="s">
        <v>1091</v>
      </c>
      <c r="B566" t="s">
        <v>915</v>
      </c>
      <c r="C566">
        <v>4</v>
      </c>
      <c r="D566" s="19">
        <v>43675</v>
      </c>
      <c r="E566" s="15">
        <v>0.9919675925925926</v>
      </c>
      <c r="F566" t="s">
        <v>709</v>
      </c>
      <c r="G566" s="562" t="s">
        <v>1988</v>
      </c>
      <c r="H566" t="s">
        <v>1299</v>
      </c>
      <c r="I566" t="s">
        <v>1300</v>
      </c>
      <c r="J566">
        <v>14</v>
      </c>
      <c r="K566">
        <v>16</v>
      </c>
      <c r="L566" s="28">
        <f t="shared" si="9"/>
        <v>1.1428571428571428</v>
      </c>
      <c r="M566" s="9">
        <v>1</v>
      </c>
      <c r="N566" s="75" t="s">
        <v>689</v>
      </c>
      <c r="O566" s="213" t="s">
        <v>1226</v>
      </c>
      <c r="P566" s="213" t="s">
        <v>1227</v>
      </c>
    </row>
    <row r="567" spans="1:21">
      <c r="A567" s="150" t="s">
        <v>1092</v>
      </c>
      <c r="B567" t="s">
        <v>915</v>
      </c>
      <c r="C567">
        <v>4</v>
      </c>
      <c r="D567" s="19">
        <v>43675</v>
      </c>
      <c r="E567" s="15">
        <v>0.992650462962963</v>
      </c>
      <c r="F567" t="s">
        <v>710</v>
      </c>
      <c r="G567" s="562" t="s">
        <v>1988</v>
      </c>
      <c r="H567" t="s">
        <v>1299</v>
      </c>
      <c r="I567" t="s">
        <v>1300</v>
      </c>
      <c r="J567" s="213">
        <v>14</v>
      </c>
      <c r="K567" s="213">
        <v>2</v>
      </c>
      <c r="L567" s="218">
        <f t="shared" si="9"/>
        <v>0.14285714285714285</v>
      </c>
      <c r="M567" s="31">
        <v>0.5</v>
      </c>
      <c r="N567" s="75" t="s">
        <v>553</v>
      </c>
    </row>
    <row r="568" spans="1:21">
      <c r="A568" s="150" t="s">
        <v>1093</v>
      </c>
      <c r="B568" t="s">
        <v>915</v>
      </c>
      <c r="C568">
        <v>4</v>
      </c>
      <c r="D568" s="19">
        <v>43675</v>
      </c>
      <c r="E568" s="15">
        <v>0.99307870370370377</v>
      </c>
      <c r="F568" t="s">
        <v>710</v>
      </c>
      <c r="G568" s="562" t="s">
        <v>1988</v>
      </c>
      <c r="H568" t="s">
        <v>1299</v>
      </c>
      <c r="I568" t="s">
        <v>1300</v>
      </c>
      <c r="J568" s="213">
        <v>14</v>
      </c>
      <c r="K568" s="213">
        <v>4</v>
      </c>
      <c r="L568" s="218">
        <f t="shared" si="9"/>
        <v>0.2857142857142857</v>
      </c>
      <c r="M568" s="9">
        <v>0.75</v>
      </c>
      <c r="N568" s="75" t="s">
        <v>566</v>
      </c>
      <c r="O568" s="475" t="s">
        <v>1229</v>
      </c>
    </row>
    <row r="569" spans="1:21">
      <c r="A569" s="150" t="s">
        <v>1094</v>
      </c>
      <c r="B569" t="s">
        <v>915</v>
      </c>
      <c r="C569">
        <v>4</v>
      </c>
      <c r="D569" s="19">
        <v>43675</v>
      </c>
      <c r="E569" s="15">
        <v>0.99326388888888895</v>
      </c>
      <c r="F569" t="s">
        <v>710</v>
      </c>
      <c r="G569" s="562" t="s">
        <v>1988</v>
      </c>
      <c r="H569" t="s">
        <v>1299</v>
      </c>
      <c r="I569" t="s">
        <v>1300</v>
      </c>
      <c r="J569">
        <v>14</v>
      </c>
      <c r="K569" s="213">
        <v>3</v>
      </c>
      <c r="L569" s="218">
        <f t="shared" si="9"/>
        <v>0.21428571428571427</v>
      </c>
      <c r="M569" s="9">
        <v>0.66666666666666663</v>
      </c>
      <c r="N569" s="75" t="s">
        <v>566</v>
      </c>
      <c r="O569" s="475" t="s">
        <v>1229</v>
      </c>
    </row>
    <row r="570" spans="1:21">
      <c r="A570" s="150" t="s">
        <v>1095</v>
      </c>
      <c r="B570" t="s">
        <v>915</v>
      </c>
      <c r="C570">
        <v>4</v>
      </c>
      <c r="D570" s="19">
        <v>43675</v>
      </c>
      <c r="E570" s="15">
        <v>0.99362268518518526</v>
      </c>
      <c r="F570" t="s">
        <v>710</v>
      </c>
      <c r="G570" s="33" t="s">
        <v>447</v>
      </c>
      <c r="H570" t="s">
        <v>1299</v>
      </c>
      <c r="I570" t="s">
        <v>1300</v>
      </c>
      <c r="J570">
        <v>14</v>
      </c>
      <c r="K570">
        <v>4</v>
      </c>
      <c r="L570" s="218">
        <f t="shared" si="9"/>
        <v>0.2857142857142857</v>
      </c>
      <c r="M570" s="31">
        <v>0.5</v>
      </c>
    </row>
    <row r="571" spans="1:21" ht="17" thickBot="1">
      <c r="A571" s="150" t="s">
        <v>1096</v>
      </c>
      <c r="B571" t="s">
        <v>915</v>
      </c>
      <c r="C571">
        <v>4</v>
      </c>
      <c r="D571" s="19">
        <v>43675</v>
      </c>
      <c r="E571" s="15">
        <v>0.99416666666666664</v>
      </c>
      <c r="F571" t="s">
        <v>712</v>
      </c>
      <c r="G571" s="33" t="s">
        <v>447</v>
      </c>
      <c r="H571" t="s">
        <v>1299</v>
      </c>
      <c r="I571" t="s">
        <v>1300</v>
      </c>
      <c r="J571">
        <v>14</v>
      </c>
      <c r="K571">
        <v>5</v>
      </c>
      <c r="L571" s="218">
        <f t="shared" si="9"/>
        <v>0.35714285714285715</v>
      </c>
      <c r="M571" s="9">
        <v>0.6</v>
      </c>
    </row>
    <row r="572" spans="1:21" ht="18" thickTop="1" thickBot="1">
      <c r="A572" s="193"/>
      <c r="B572" s="183"/>
      <c r="C572" s="183"/>
      <c r="D572" s="194"/>
      <c r="E572" s="184"/>
      <c r="F572" s="183"/>
      <c r="G572" s="183"/>
      <c r="H572" s="183"/>
      <c r="I572" s="183"/>
      <c r="J572" s="183"/>
      <c r="K572" s="189"/>
      <c r="L572" s="193"/>
      <c r="M572" s="190"/>
      <c r="N572" s="189"/>
    </row>
    <row r="573" spans="1:21" ht="18" thickTop="1" thickBot="1">
      <c r="A573" s="193"/>
      <c r="B573" s="183"/>
      <c r="C573" s="183"/>
      <c r="D573" s="194"/>
      <c r="E573" s="184"/>
      <c r="F573" s="183"/>
      <c r="G573" s="183"/>
      <c r="H573" s="183"/>
      <c r="I573" s="183"/>
      <c r="J573" s="183"/>
      <c r="K573" s="189"/>
      <c r="L573" s="193"/>
      <c r="M573" s="224"/>
      <c r="N573" s="183"/>
    </row>
    <row r="574" spans="1:21" ht="20" thickTop="1">
      <c r="A574" s="131" t="s">
        <v>30</v>
      </c>
      <c r="C574" s="19"/>
      <c r="D574" s="15"/>
      <c r="F574" s="20"/>
      <c r="H574" s="28"/>
      <c r="I574" s="28"/>
      <c r="J574" s="28"/>
      <c r="M574" s="22"/>
    </row>
    <row r="575" spans="1:21">
      <c r="D575" s="19"/>
      <c r="E575" s="15"/>
      <c r="M575" s="22"/>
    </row>
    <row r="576" spans="1:21">
      <c r="A576" s="333" t="s">
        <v>1197</v>
      </c>
      <c r="D576" s="19"/>
      <c r="E576" s="15"/>
      <c r="M576" s="22"/>
    </row>
    <row r="577" spans="1:15" ht="17" thickBot="1">
      <c r="A577" s="7" t="s">
        <v>72</v>
      </c>
      <c r="B577" s="61" t="s">
        <v>73</v>
      </c>
      <c r="C577" s="61" t="s">
        <v>411</v>
      </c>
      <c r="D577" s="61" t="s">
        <v>74</v>
      </c>
      <c r="E577" s="61" t="s">
        <v>75</v>
      </c>
      <c r="F577" s="61" t="s">
        <v>708</v>
      </c>
      <c r="G577" s="61" t="s">
        <v>95</v>
      </c>
      <c r="H577" s="61" t="s">
        <v>920</v>
      </c>
      <c r="I577" s="61" t="s">
        <v>921</v>
      </c>
      <c r="J577" s="61" t="s">
        <v>720</v>
      </c>
      <c r="K577" s="61" t="s">
        <v>649</v>
      </c>
      <c r="L577" s="61" t="s">
        <v>919</v>
      </c>
      <c r="M577" s="61" t="s">
        <v>650</v>
      </c>
    </row>
    <row r="578" spans="1:15" ht="18" thickTop="1" thickBot="1">
      <c r="A578" s="267" t="s">
        <v>1301</v>
      </c>
      <c r="B578" s="267" t="s">
        <v>410</v>
      </c>
      <c r="C578" s="267">
        <v>7</v>
      </c>
      <c r="D578" s="268">
        <v>43695</v>
      </c>
      <c r="E578" s="269">
        <v>0.83138888888888884</v>
      </c>
      <c r="F578" s="267" t="s">
        <v>716</v>
      </c>
      <c r="G578" s="589" t="s">
        <v>1988</v>
      </c>
      <c r="H578" s="267" t="s">
        <v>2011</v>
      </c>
      <c r="I578" s="175" t="s">
        <v>1360</v>
      </c>
      <c r="J578" s="267">
        <v>5</v>
      </c>
      <c r="K578" s="267">
        <v>2</v>
      </c>
      <c r="L578" s="330">
        <f>K578/J578</f>
        <v>0.4</v>
      </c>
      <c r="M578" s="329">
        <v>0.5</v>
      </c>
      <c r="N578" s="271" t="s">
        <v>1302</v>
      </c>
    </row>
    <row r="579" spans="1:15">
      <c r="A579" s="332" t="s">
        <v>1303</v>
      </c>
      <c r="B579" s="65" t="s">
        <v>410</v>
      </c>
      <c r="C579" s="65">
        <v>5</v>
      </c>
      <c r="D579" s="66">
        <v>43695</v>
      </c>
      <c r="E579" s="67">
        <v>0.85909722222222218</v>
      </c>
      <c r="F579" s="65" t="s">
        <v>710</v>
      </c>
      <c r="G579" s="275" t="s">
        <v>2064</v>
      </c>
      <c r="H579" s="334" t="s">
        <v>1361</v>
      </c>
      <c r="I579" s="334" t="s">
        <v>1362</v>
      </c>
      <c r="J579" s="65">
        <v>3</v>
      </c>
      <c r="K579" s="253" t="s">
        <v>1304</v>
      </c>
      <c r="L579" s="253" t="s">
        <v>1304</v>
      </c>
      <c r="M579" s="253" t="s">
        <v>1304</v>
      </c>
      <c r="N579" s="253" t="s">
        <v>433</v>
      </c>
    </row>
    <row r="580" spans="1:15" ht="17" thickBot="1">
      <c r="A580" s="213" t="s">
        <v>1305</v>
      </c>
      <c r="B580" t="s">
        <v>410</v>
      </c>
      <c r="C580">
        <v>5</v>
      </c>
      <c r="D580" s="19">
        <v>43695</v>
      </c>
      <c r="E580" s="15">
        <v>0.86042824074074076</v>
      </c>
      <c r="F580" t="s">
        <v>710</v>
      </c>
      <c r="G580" s="562" t="s">
        <v>476</v>
      </c>
      <c r="H580" s="625" t="s">
        <v>1361</v>
      </c>
      <c r="I580" s="625" t="s">
        <v>1362</v>
      </c>
      <c r="J580">
        <v>5</v>
      </c>
      <c r="K580" s="275" t="s">
        <v>1304</v>
      </c>
      <c r="L580" s="275" t="s">
        <v>1304</v>
      </c>
      <c r="M580" s="275" t="s">
        <v>1304</v>
      </c>
      <c r="N580" s="275" t="s">
        <v>433</v>
      </c>
    </row>
    <row r="581" spans="1:15">
      <c r="A581" s="65" t="s">
        <v>1306</v>
      </c>
      <c r="B581" s="65" t="s">
        <v>410</v>
      </c>
      <c r="C581" s="65">
        <v>8</v>
      </c>
      <c r="D581" s="66">
        <v>43695</v>
      </c>
      <c r="E581" s="67">
        <v>0.87071759259259263</v>
      </c>
      <c r="F581" s="67" t="s">
        <v>714</v>
      </c>
      <c r="G581" s="573" t="s">
        <v>447</v>
      </c>
      <c r="H581" t="s">
        <v>2074</v>
      </c>
      <c r="I581" t="s">
        <v>2073</v>
      </c>
      <c r="J581">
        <v>8</v>
      </c>
      <c r="K581">
        <v>15</v>
      </c>
      <c r="L581" s="28">
        <f t="shared" ref="L581:L612" si="10">K581/J581</f>
        <v>1.875</v>
      </c>
      <c r="M581" s="9">
        <v>0.6</v>
      </c>
      <c r="N581" s="75" t="s">
        <v>566</v>
      </c>
      <c r="O581" s="475" t="s">
        <v>1229</v>
      </c>
    </row>
    <row r="582" spans="1:15">
      <c r="A582" t="s">
        <v>1307</v>
      </c>
      <c r="B582" t="s">
        <v>410</v>
      </c>
      <c r="C582">
        <v>8</v>
      </c>
      <c r="D582" s="19">
        <v>43695</v>
      </c>
      <c r="E582" s="15">
        <v>0.87083333333333324</v>
      </c>
      <c r="F582" s="15" t="s">
        <v>714</v>
      </c>
      <c r="G582" s="76" t="s">
        <v>447</v>
      </c>
      <c r="H582" t="s">
        <v>1365</v>
      </c>
      <c r="I582" t="s">
        <v>1366</v>
      </c>
      <c r="J582">
        <v>14</v>
      </c>
      <c r="K582">
        <v>56</v>
      </c>
      <c r="L582" s="28">
        <f t="shared" si="10"/>
        <v>4</v>
      </c>
      <c r="M582" s="9">
        <v>0.5714285714285714</v>
      </c>
      <c r="N582" s="75" t="s">
        <v>557</v>
      </c>
      <c r="O582" s="213" t="s">
        <v>1237</v>
      </c>
    </row>
    <row r="583" spans="1:15">
      <c r="A583" t="s">
        <v>1308</v>
      </c>
      <c r="B583" t="s">
        <v>410</v>
      </c>
      <c r="C583">
        <v>8</v>
      </c>
      <c r="D583" s="19">
        <v>43695</v>
      </c>
      <c r="E583" s="15">
        <v>0.87105324074074064</v>
      </c>
      <c r="F583" s="15" t="s">
        <v>714</v>
      </c>
      <c r="G583" s="76" t="s">
        <v>447</v>
      </c>
      <c r="H583" t="s">
        <v>1365</v>
      </c>
      <c r="I583" t="s">
        <v>1366</v>
      </c>
      <c r="J583">
        <v>14</v>
      </c>
      <c r="K583">
        <v>63</v>
      </c>
      <c r="L583" s="28">
        <f t="shared" si="10"/>
        <v>4.5</v>
      </c>
      <c r="M583" s="9">
        <v>0.5714285714285714</v>
      </c>
      <c r="N583" s="75" t="s">
        <v>557</v>
      </c>
      <c r="O583" s="213" t="s">
        <v>1237</v>
      </c>
    </row>
    <row r="584" spans="1:15">
      <c r="A584" t="s">
        <v>1309</v>
      </c>
      <c r="B584" t="s">
        <v>410</v>
      </c>
      <c r="C584">
        <v>8</v>
      </c>
      <c r="D584" s="19">
        <v>43695</v>
      </c>
      <c r="E584" s="15">
        <v>0.87123842592592593</v>
      </c>
      <c r="F584" s="15" t="s">
        <v>714</v>
      </c>
      <c r="G584" s="76" t="s">
        <v>447</v>
      </c>
      <c r="H584" t="s">
        <v>1367</v>
      </c>
      <c r="I584" t="s">
        <v>1368</v>
      </c>
      <c r="J584">
        <v>14</v>
      </c>
      <c r="K584">
        <v>64</v>
      </c>
      <c r="L584" s="28">
        <f t="shared" si="10"/>
        <v>4.5714285714285712</v>
      </c>
      <c r="M584" s="9">
        <v>0.578125</v>
      </c>
      <c r="N584" s="75" t="s">
        <v>557</v>
      </c>
      <c r="O584" s="213" t="s">
        <v>1237</v>
      </c>
    </row>
    <row r="585" spans="1:15">
      <c r="A585" t="s">
        <v>1310</v>
      </c>
      <c r="B585" t="s">
        <v>410</v>
      </c>
      <c r="C585">
        <v>8</v>
      </c>
      <c r="D585" s="19">
        <v>43695</v>
      </c>
      <c r="E585" s="15">
        <v>0.8718055555555555</v>
      </c>
      <c r="F585" s="15" t="s">
        <v>714</v>
      </c>
      <c r="G585" s="275" t="s">
        <v>495</v>
      </c>
      <c r="H585" t="s">
        <v>1367</v>
      </c>
      <c r="I585" t="s">
        <v>1368</v>
      </c>
      <c r="J585">
        <v>8</v>
      </c>
      <c r="K585">
        <v>36</v>
      </c>
      <c r="L585" s="28">
        <f t="shared" si="10"/>
        <v>4.5</v>
      </c>
      <c r="M585" s="9">
        <v>0.30555555555555558</v>
      </c>
      <c r="N585" s="75" t="s">
        <v>557</v>
      </c>
      <c r="O585" s="213" t="s">
        <v>1237</v>
      </c>
    </row>
    <row r="586" spans="1:15">
      <c r="A586" t="s">
        <v>1311</v>
      </c>
      <c r="B586" t="s">
        <v>410</v>
      </c>
      <c r="C586">
        <v>8</v>
      </c>
      <c r="D586" s="19">
        <v>43695</v>
      </c>
      <c r="E586" s="15">
        <v>0.87204861111111109</v>
      </c>
      <c r="F586" s="15" t="s">
        <v>714</v>
      </c>
      <c r="G586" s="275" t="s">
        <v>495</v>
      </c>
      <c r="H586" t="s">
        <v>1367</v>
      </c>
      <c r="I586" t="s">
        <v>1368</v>
      </c>
      <c r="J586">
        <v>9</v>
      </c>
      <c r="K586">
        <v>27</v>
      </c>
      <c r="L586" s="28">
        <f t="shared" si="10"/>
        <v>3</v>
      </c>
      <c r="M586" s="9">
        <v>0.18518518518518517</v>
      </c>
      <c r="N586" s="75" t="s">
        <v>557</v>
      </c>
      <c r="O586" s="213" t="s">
        <v>1237</v>
      </c>
    </row>
    <row r="587" spans="1:15">
      <c r="A587" t="s">
        <v>1312</v>
      </c>
      <c r="B587" t="s">
        <v>410</v>
      </c>
      <c r="C587">
        <v>8</v>
      </c>
      <c r="D587" s="19">
        <v>43695</v>
      </c>
      <c r="E587" s="15">
        <v>0.87512731481481476</v>
      </c>
      <c r="F587" t="s">
        <v>713</v>
      </c>
      <c r="G587" s="275" t="s">
        <v>493</v>
      </c>
      <c r="H587" t="s">
        <v>1367</v>
      </c>
      <c r="I587" t="s">
        <v>1368</v>
      </c>
      <c r="J587">
        <v>5</v>
      </c>
      <c r="K587">
        <v>12</v>
      </c>
      <c r="L587" s="28">
        <f t="shared" si="10"/>
        <v>2.4</v>
      </c>
      <c r="M587" s="9">
        <v>0.33333333333333331</v>
      </c>
      <c r="N587" s="75" t="s">
        <v>571</v>
      </c>
    </row>
    <row r="588" spans="1:15">
      <c r="A588" t="s">
        <v>1313</v>
      </c>
      <c r="B588" t="s">
        <v>410</v>
      </c>
      <c r="C588">
        <v>8</v>
      </c>
      <c r="D588" s="19">
        <v>43695</v>
      </c>
      <c r="E588" s="15">
        <v>0.87592592592592589</v>
      </c>
      <c r="F588" t="s">
        <v>715</v>
      </c>
      <c r="G588" s="76" t="s">
        <v>447</v>
      </c>
      <c r="H588" t="s">
        <v>1367</v>
      </c>
      <c r="I588" t="s">
        <v>1368</v>
      </c>
      <c r="J588">
        <v>9</v>
      </c>
      <c r="K588">
        <v>35</v>
      </c>
      <c r="L588" s="28">
        <f t="shared" si="10"/>
        <v>3.8888888888888888</v>
      </c>
      <c r="M588" s="9">
        <v>0.45714285714285713</v>
      </c>
      <c r="N588" s="75" t="s">
        <v>557</v>
      </c>
      <c r="O588" s="213" t="s">
        <v>1237</v>
      </c>
    </row>
    <row r="589" spans="1:15">
      <c r="A589" t="s">
        <v>1314</v>
      </c>
      <c r="B589" t="s">
        <v>410</v>
      </c>
      <c r="C589">
        <v>8</v>
      </c>
      <c r="D589" s="19">
        <v>43695</v>
      </c>
      <c r="E589" s="15">
        <v>0.87605324074074076</v>
      </c>
      <c r="F589" t="s">
        <v>715</v>
      </c>
      <c r="G589" s="76" t="s">
        <v>447</v>
      </c>
      <c r="H589" t="s">
        <v>1367</v>
      </c>
      <c r="I589" t="s">
        <v>1368</v>
      </c>
      <c r="J589">
        <v>4</v>
      </c>
      <c r="K589">
        <v>18</v>
      </c>
      <c r="L589" s="28">
        <f t="shared" si="10"/>
        <v>4.5</v>
      </c>
      <c r="M589" s="9">
        <v>0.44444444444444442</v>
      </c>
      <c r="N589" s="75" t="s">
        <v>557</v>
      </c>
      <c r="O589" s="213" t="s">
        <v>1237</v>
      </c>
    </row>
    <row r="590" spans="1:15">
      <c r="A590" t="s">
        <v>1315</v>
      </c>
      <c r="B590" t="s">
        <v>410</v>
      </c>
      <c r="C590">
        <v>8</v>
      </c>
      <c r="D590" s="19">
        <v>43695</v>
      </c>
      <c r="E590" s="15">
        <v>0.87612268518518521</v>
      </c>
      <c r="F590" t="s">
        <v>715</v>
      </c>
      <c r="G590" s="33" t="s">
        <v>447</v>
      </c>
      <c r="H590" t="s">
        <v>1367</v>
      </c>
      <c r="I590" t="s">
        <v>1368</v>
      </c>
      <c r="J590">
        <v>4</v>
      </c>
      <c r="K590">
        <v>20</v>
      </c>
      <c r="L590" s="28">
        <f t="shared" si="10"/>
        <v>5</v>
      </c>
      <c r="M590" s="9">
        <v>0.35</v>
      </c>
    </row>
    <row r="591" spans="1:15">
      <c r="A591" t="s">
        <v>1316</v>
      </c>
      <c r="B591" t="s">
        <v>410</v>
      </c>
      <c r="C591">
        <v>8</v>
      </c>
      <c r="D591" s="19">
        <v>43695</v>
      </c>
      <c r="E591" s="15">
        <v>0.87618055555555552</v>
      </c>
      <c r="F591" t="s">
        <v>715</v>
      </c>
      <c r="G591" s="33" t="s">
        <v>447</v>
      </c>
      <c r="H591" t="s">
        <v>1367</v>
      </c>
      <c r="I591" t="s">
        <v>1368</v>
      </c>
      <c r="J591">
        <v>5</v>
      </c>
      <c r="K591">
        <v>23</v>
      </c>
      <c r="L591" s="28">
        <f t="shared" si="10"/>
        <v>4.5999999999999996</v>
      </c>
      <c r="M591" s="9">
        <v>0.21739130434782608</v>
      </c>
    </row>
    <row r="592" spans="1:15">
      <c r="A592" t="s">
        <v>1317</v>
      </c>
      <c r="B592" t="s">
        <v>410</v>
      </c>
      <c r="C592">
        <v>8</v>
      </c>
      <c r="D592" s="19">
        <v>43695</v>
      </c>
      <c r="E592" s="15">
        <v>0.87627314814814816</v>
      </c>
      <c r="F592" t="s">
        <v>715</v>
      </c>
      <c r="G592" s="275" t="s">
        <v>493</v>
      </c>
      <c r="H592" t="s">
        <v>1367</v>
      </c>
      <c r="I592" t="s">
        <v>1368</v>
      </c>
      <c r="J592">
        <v>4</v>
      </c>
      <c r="K592">
        <v>6</v>
      </c>
      <c r="L592" s="28">
        <f t="shared" si="10"/>
        <v>1.5</v>
      </c>
      <c r="M592" s="9">
        <v>0.33333333333333331</v>
      </c>
      <c r="N592" s="75" t="s">
        <v>615</v>
      </c>
      <c r="O592" s="302" t="s">
        <v>1232</v>
      </c>
    </row>
    <row r="593" spans="1:15" ht="17" thickBot="1">
      <c r="A593" t="s">
        <v>1318</v>
      </c>
      <c r="B593" t="s">
        <v>410</v>
      </c>
      <c r="C593">
        <v>8</v>
      </c>
      <c r="D593" s="19">
        <v>43695</v>
      </c>
      <c r="E593" s="15">
        <v>0.87651620370370376</v>
      </c>
      <c r="F593" t="s">
        <v>715</v>
      </c>
      <c r="G593" s="275" t="s">
        <v>495</v>
      </c>
      <c r="H593" t="s">
        <v>1367</v>
      </c>
      <c r="I593" t="s">
        <v>1368</v>
      </c>
      <c r="J593">
        <v>4</v>
      </c>
      <c r="K593">
        <v>7</v>
      </c>
      <c r="L593" s="28">
        <f t="shared" si="10"/>
        <v>1.75</v>
      </c>
      <c r="M593" s="9">
        <v>0.42857142857142855</v>
      </c>
      <c r="N593" s="75" t="s">
        <v>1319</v>
      </c>
    </row>
    <row r="594" spans="1:15" ht="17" thickBot="1">
      <c r="A594" s="65" t="s">
        <v>1320</v>
      </c>
      <c r="B594" s="65" t="s">
        <v>410</v>
      </c>
      <c r="C594" s="65">
        <v>3</v>
      </c>
      <c r="D594" s="66">
        <v>43695</v>
      </c>
      <c r="E594" s="67">
        <v>0.91077546296296286</v>
      </c>
      <c r="F594" s="65" t="s">
        <v>711</v>
      </c>
      <c r="G594" s="555" t="s">
        <v>476</v>
      </c>
      <c r="H594" s="65" t="s">
        <v>2005</v>
      </c>
      <c r="I594" s="195" t="s">
        <v>1370</v>
      </c>
      <c r="J594" s="65">
        <v>5</v>
      </c>
      <c r="K594" s="65">
        <v>9</v>
      </c>
      <c r="L594" s="211">
        <f t="shared" si="10"/>
        <v>1.8</v>
      </c>
      <c r="M594" s="68">
        <v>0.55555555555555558</v>
      </c>
      <c r="N594" s="125" t="s">
        <v>566</v>
      </c>
      <c r="O594" s="475" t="s">
        <v>1229</v>
      </c>
    </row>
    <row r="595" spans="1:15">
      <c r="A595" s="65" t="s">
        <v>1321</v>
      </c>
      <c r="B595" s="65" t="s">
        <v>410</v>
      </c>
      <c r="C595" s="65">
        <v>11</v>
      </c>
      <c r="D595" s="66">
        <v>43695</v>
      </c>
      <c r="E595" s="67">
        <v>0.95893518518518517</v>
      </c>
      <c r="F595" s="65" t="s">
        <v>711</v>
      </c>
      <c r="G595" s="573" t="s">
        <v>1988</v>
      </c>
      <c r="H595" s="65" t="s">
        <v>2010</v>
      </c>
      <c r="I595" s="124" t="s">
        <v>1372</v>
      </c>
      <c r="J595" s="65">
        <v>8</v>
      </c>
      <c r="K595" s="65">
        <v>2</v>
      </c>
      <c r="L595" s="211">
        <f t="shared" si="10"/>
        <v>0.25</v>
      </c>
      <c r="M595" s="68">
        <v>0.5</v>
      </c>
      <c r="N595" s="125" t="s">
        <v>553</v>
      </c>
    </row>
    <row r="596" spans="1:15" ht="17" thickBot="1">
      <c r="A596" t="s">
        <v>1322</v>
      </c>
      <c r="B596" t="s">
        <v>410</v>
      </c>
      <c r="C596">
        <v>11</v>
      </c>
      <c r="D596" s="19">
        <v>43695</v>
      </c>
      <c r="E596" s="15">
        <v>0.95956018518518515</v>
      </c>
      <c r="F596" t="s">
        <v>711</v>
      </c>
      <c r="G596" s="76" t="s">
        <v>1988</v>
      </c>
      <c r="H596" t="s">
        <v>2010</v>
      </c>
      <c r="I596" s="336" t="s">
        <v>1372</v>
      </c>
      <c r="J596">
        <v>10</v>
      </c>
      <c r="K596">
        <v>4</v>
      </c>
      <c r="L596" s="28">
        <f t="shared" si="10"/>
        <v>0.4</v>
      </c>
      <c r="M596" s="9">
        <v>0.25</v>
      </c>
      <c r="N596" s="122" t="s">
        <v>641</v>
      </c>
    </row>
    <row r="597" spans="1:15">
      <c r="A597" s="65" t="s">
        <v>1323</v>
      </c>
      <c r="B597" s="65" t="s">
        <v>410</v>
      </c>
      <c r="C597" s="65">
        <v>2</v>
      </c>
      <c r="D597" s="66">
        <v>43695</v>
      </c>
      <c r="E597" s="67">
        <v>0.96800925925925929</v>
      </c>
      <c r="F597" s="65" t="s">
        <v>711</v>
      </c>
      <c r="G597" s="573" t="s">
        <v>447</v>
      </c>
      <c r="H597" s="65" t="s">
        <v>1375</v>
      </c>
      <c r="I597" s="506" t="s">
        <v>1376</v>
      </c>
      <c r="J597" s="65">
        <v>8</v>
      </c>
      <c r="K597" s="65">
        <v>40</v>
      </c>
      <c r="L597" s="211">
        <f t="shared" si="10"/>
        <v>5</v>
      </c>
      <c r="M597" s="68">
        <v>0.52500000000000002</v>
      </c>
      <c r="N597" s="125" t="s">
        <v>557</v>
      </c>
      <c r="O597" s="213" t="s">
        <v>1237</v>
      </c>
    </row>
    <row r="598" spans="1:15">
      <c r="A598" t="s">
        <v>1324</v>
      </c>
      <c r="B598" t="s">
        <v>410</v>
      </c>
      <c r="C598">
        <v>2</v>
      </c>
      <c r="D598" s="19">
        <v>43695</v>
      </c>
      <c r="E598" s="15">
        <v>0.96811342592592586</v>
      </c>
      <c r="F598" t="s">
        <v>711</v>
      </c>
      <c r="G598" s="76" t="s">
        <v>447</v>
      </c>
      <c r="H598" t="s">
        <v>1375</v>
      </c>
      <c r="I598" t="s">
        <v>1376</v>
      </c>
      <c r="J598">
        <v>14</v>
      </c>
      <c r="K598">
        <v>95</v>
      </c>
      <c r="L598" s="28">
        <f t="shared" si="10"/>
        <v>6.7857142857142856</v>
      </c>
      <c r="M598" s="9">
        <v>0.56842105263157894</v>
      </c>
      <c r="N598" s="75" t="s">
        <v>557</v>
      </c>
      <c r="O598" s="213" t="s">
        <v>1237</v>
      </c>
    </row>
    <row r="599" spans="1:15">
      <c r="A599" t="s">
        <v>1325</v>
      </c>
      <c r="B599" t="s">
        <v>410</v>
      </c>
      <c r="C599">
        <v>2</v>
      </c>
      <c r="D599" s="19">
        <v>43695</v>
      </c>
      <c r="E599" s="15">
        <v>0.92664351851851856</v>
      </c>
      <c r="F599" t="s">
        <v>711</v>
      </c>
      <c r="G599" s="76" t="s">
        <v>447</v>
      </c>
      <c r="H599" t="s">
        <v>1377</v>
      </c>
      <c r="I599" t="s">
        <v>1378</v>
      </c>
      <c r="J599">
        <v>4</v>
      </c>
      <c r="K599">
        <v>19</v>
      </c>
      <c r="L599" s="28">
        <f t="shared" si="10"/>
        <v>4.75</v>
      </c>
      <c r="M599" s="9">
        <v>0.73684210526315785</v>
      </c>
      <c r="N599" s="75" t="s">
        <v>557</v>
      </c>
      <c r="O599" s="213" t="s">
        <v>1237</v>
      </c>
    </row>
    <row r="600" spans="1:15">
      <c r="A600" t="s">
        <v>1326</v>
      </c>
      <c r="B600" t="s">
        <v>410</v>
      </c>
      <c r="C600">
        <v>2</v>
      </c>
      <c r="D600" s="19">
        <v>43695</v>
      </c>
      <c r="E600" s="15">
        <v>0.92670138888888898</v>
      </c>
      <c r="F600" t="s">
        <v>711</v>
      </c>
      <c r="G600" s="76" t="s">
        <v>447</v>
      </c>
      <c r="H600" t="s">
        <v>1377</v>
      </c>
      <c r="I600" t="s">
        <v>1378</v>
      </c>
      <c r="J600">
        <v>13</v>
      </c>
      <c r="K600">
        <v>66</v>
      </c>
      <c r="L600" s="28">
        <f t="shared" si="10"/>
        <v>5.0769230769230766</v>
      </c>
      <c r="M600" s="9">
        <v>0.37878787878787878</v>
      </c>
      <c r="N600" s="75" t="s">
        <v>557</v>
      </c>
      <c r="O600" s="213" t="s">
        <v>1237</v>
      </c>
    </row>
    <row r="601" spans="1:15">
      <c r="A601" t="s">
        <v>1327</v>
      </c>
      <c r="B601" t="s">
        <v>410</v>
      </c>
      <c r="C601">
        <v>2</v>
      </c>
      <c r="D601" s="19">
        <v>43695</v>
      </c>
      <c r="E601" s="15">
        <v>0.926875</v>
      </c>
      <c r="F601" t="s">
        <v>711</v>
      </c>
      <c r="G601" s="76" t="s">
        <v>447</v>
      </c>
      <c r="H601" t="s">
        <v>1377</v>
      </c>
      <c r="I601" t="s">
        <v>1378</v>
      </c>
      <c r="J601">
        <v>14</v>
      </c>
      <c r="K601">
        <v>101</v>
      </c>
      <c r="L601" s="28">
        <f t="shared" si="10"/>
        <v>7.2142857142857144</v>
      </c>
      <c r="M601" s="9">
        <v>0.48514851485148514</v>
      </c>
      <c r="N601" s="75" t="s">
        <v>557</v>
      </c>
      <c r="O601" s="213" t="s">
        <v>1237</v>
      </c>
    </row>
    <row r="602" spans="1:15">
      <c r="A602" t="s">
        <v>1328</v>
      </c>
      <c r="B602" t="s">
        <v>410</v>
      </c>
      <c r="C602">
        <v>2</v>
      </c>
      <c r="D602" s="19">
        <v>43695</v>
      </c>
      <c r="E602" s="15">
        <v>0.92707175925925922</v>
      </c>
      <c r="F602" t="s">
        <v>711</v>
      </c>
      <c r="G602" s="76" t="s">
        <v>447</v>
      </c>
      <c r="H602" t="s">
        <v>1377</v>
      </c>
      <c r="I602" t="s">
        <v>1378</v>
      </c>
      <c r="J602">
        <v>14</v>
      </c>
      <c r="K602">
        <v>92</v>
      </c>
      <c r="L602" s="28">
        <f t="shared" si="10"/>
        <v>6.5714285714285712</v>
      </c>
      <c r="M602" s="9">
        <v>0.72826086956521741</v>
      </c>
      <c r="N602" s="75" t="s">
        <v>557</v>
      </c>
      <c r="O602" s="213" t="s">
        <v>1237</v>
      </c>
    </row>
    <row r="603" spans="1:15">
      <c r="A603" t="s">
        <v>1329</v>
      </c>
      <c r="B603" t="s">
        <v>410</v>
      </c>
      <c r="C603">
        <v>2</v>
      </c>
      <c r="D603" s="19">
        <v>43695</v>
      </c>
      <c r="E603" s="15">
        <v>0.96892361111111114</v>
      </c>
      <c r="F603" t="s">
        <v>711</v>
      </c>
      <c r="G603" s="76" t="s">
        <v>447</v>
      </c>
      <c r="H603" t="s">
        <v>1379</v>
      </c>
      <c r="I603" t="s">
        <v>1380</v>
      </c>
      <c r="J603">
        <v>14</v>
      </c>
      <c r="K603">
        <v>70</v>
      </c>
      <c r="L603" s="28">
        <f t="shared" si="10"/>
        <v>5</v>
      </c>
      <c r="M603" s="9">
        <v>0.62857142857142856</v>
      </c>
      <c r="N603" s="75" t="s">
        <v>557</v>
      </c>
      <c r="O603" s="213" t="s">
        <v>1237</v>
      </c>
    </row>
    <row r="604" spans="1:15">
      <c r="A604" t="s">
        <v>1330</v>
      </c>
      <c r="B604" t="s">
        <v>410</v>
      </c>
      <c r="C604">
        <v>2</v>
      </c>
      <c r="D604" s="19">
        <v>43695</v>
      </c>
      <c r="E604" s="15">
        <v>0.96912037037037047</v>
      </c>
      <c r="F604" t="s">
        <v>711</v>
      </c>
      <c r="G604" s="76" t="s">
        <v>447</v>
      </c>
      <c r="H604" t="s">
        <v>1379</v>
      </c>
      <c r="I604" t="s">
        <v>1380</v>
      </c>
      <c r="J604">
        <v>11</v>
      </c>
      <c r="K604">
        <v>68</v>
      </c>
      <c r="L604" s="28">
        <f t="shared" si="10"/>
        <v>6.1818181818181817</v>
      </c>
      <c r="M604" s="9">
        <v>0.6470588235294118</v>
      </c>
      <c r="N604" s="75" t="s">
        <v>557</v>
      </c>
      <c r="O604" s="213" t="s">
        <v>1237</v>
      </c>
    </row>
    <row r="605" spans="1:15">
      <c r="A605" t="s">
        <v>1331</v>
      </c>
      <c r="B605" t="s">
        <v>410</v>
      </c>
      <c r="C605">
        <v>2</v>
      </c>
      <c r="D605" s="19">
        <v>43695</v>
      </c>
      <c r="E605" s="15">
        <v>0.96925925925925915</v>
      </c>
      <c r="F605" t="s">
        <v>711</v>
      </c>
      <c r="G605" s="76" t="s">
        <v>447</v>
      </c>
      <c r="H605" t="s">
        <v>1379</v>
      </c>
      <c r="I605" t="s">
        <v>1380</v>
      </c>
      <c r="J605">
        <v>14</v>
      </c>
      <c r="K605">
        <v>85</v>
      </c>
      <c r="L605" s="28">
        <f t="shared" si="10"/>
        <v>6.0714285714285712</v>
      </c>
      <c r="M605" s="9">
        <v>0.51764705882352946</v>
      </c>
      <c r="N605" s="75" t="s">
        <v>557</v>
      </c>
      <c r="O605" s="213" t="s">
        <v>1237</v>
      </c>
    </row>
    <row r="606" spans="1:15">
      <c r="A606" t="s">
        <v>1332</v>
      </c>
      <c r="B606" t="s">
        <v>410</v>
      </c>
      <c r="C606">
        <v>2</v>
      </c>
      <c r="D606" s="19">
        <v>43695</v>
      </c>
      <c r="E606" s="15">
        <v>0.96944444444444444</v>
      </c>
      <c r="F606" t="s">
        <v>711</v>
      </c>
      <c r="G606" s="76" t="s">
        <v>447</v>
      </c>
      <c r="H606" t="s">
        <v>1379</v>
      </c>
      <c r="I606" t="s">
        <v>1380</v>
      </c>
      <c r="J606">
        <v>14</v>
      </c>
      <c r="K606">
        <v>106</v>
      </c>
      <c r="L606" s="28">
        <f t="shared" si="10"/>
        <v>7.5714285714285712</v>
      </c>
      <c r="M606" s="9">
        <v>0.5</v>
      </c>
      <c r="N606" s="75" t="s">
        <v>557</v>
      </c>
      <c r="O606" s="213" t="s">
        <v>1237</v>
      </c>
    </row>
    <row r="607" spans="1:15">
      <c r="A607" t="s">
        <v>1333</v>
      </c>
      <c r="B607" t="s">
        <v>410</v>
      </c>
      <c r="C607">
        <v>2</v>
      </c>
      <c r="D607" s="19">
        <v>43695</v>
      </c>
      <c r="E607" s="15">
        <v>0.96962962962962962</v>
      </c>
      <c r="F607" t="s">
        <v>711</v>
      </c>
      <c r="G607" s="76" t="s">
        <v>447</v>
      </c>
      <c r="H607" t="s">
        <v>1379</v>
      </c>
      <c r="I607" t="s">
        <v>1380</v>
      </c>
      <c r="J607">
        <v>14</v>
      </c>
      <c r="K607">
        <v>102</v>
      </c>
      <c r="L607" s="28">
        <f t="shared" si="10"/>
        <v>7.2857142857142856</v>
      </c>
      <c r="M607" s="9">
        <v>0.53921568627450978</v>
      </c>
      <c r="N607" s="75" t="s">
        <v>557</v>
      </c>
      <c r="O607" s="213" t="s">
        <v>1237</v>
      </c>
    </row>
    <row r="608" spans="1:15">
      <c r="A608" t="s">
        <v>1334</v>
      </c>
      <c r="B608" t="s">
        <v>410</v>
      </c>
      <c r="C608">
        <v>2</v>
      </c>
      <c r="D608" s="19">
        <v>43695</v>
      </c>
      <c r="E608" s="15">
        <v>0.96982638888888895</v>
      </c>
      <c r="F608" t="s">
        <v>711</v>
      </c>
      <c r="G608" s="33" t="s">
        <v>447</v>
      </c>
      <c r="H608" t="s">
        <v>1379</v>
      </c>
      <c r="I608" t="s">
        <v>1380</v>
      </c>
      <c r="J608">
        <v>14</v>
      </c>
      <c r="K608">
        <v>90</v>
      </c>
      <c r="L608" s="28">
        <f t="shared" si="10"/>
        <v>6.4285714285714288</v>
      </c>
      <c r="M608" s="9">
        <v>0.35555555555555557</v>
      </c>
    </row>
    <row r="609" spans="1:15">
      <c r="A609" t="s">
        <v>1335</v>
      </c>
      <c r="B609" t="s">
        <v>410</v>
      </c>
      <c r="C609">
        <v>2</v>
      </c>
      <c r="D609" s="19">
        <v>43695</v>
      </c>
      <c r="E609" s="15">
        <v>0.97001157407407401</v>
      </c>
      <c r="F609" t="s">
        <v>709</v>
      </c>
      <c r="G609" s="33" t="s">
        <v>447</v>
      </c>
      <c r="H609" t="s">
        <v>1379</v>
      </c>
      <c r="I609" t="s">
        <v>1380</v>
      </c>
      <c r="J609">
        <v>14</v>
      </c>
      <c r="K609">
        <v>97</v>
      </c>
      <c r="L609" s="28">
        <f t="shared" si="10"/>
        <v>6.9285714285714288</v>
      </c>
      <c r="M609" s="9">
        <v>0.28865979381443296</v>
      </c>
    </row>
    <row r="610" spans="1:15">
      <c r="A610" t="s">
        <v>1336</v>
      </c>
      <c r="B610" t="s">
        <v>410</v>
      </c>
      <c r="C610">
        <v>2</v>
      </c>
      <c r="D610" s="19">
        <v>43695</v>
      </c>
      <c r="E610" s="15">
        <v>0.97020833333333334</v>
      </c>
      <c r="F610" t="s">
        <v>709</v>
      </c>
      <c r="G610" s="76" t="s">
        <v>447</v>
      </c>
      <c r="H610" t="s">
        <v>1379</v>
      </c>
      <c r="I610" t="s">
        <v>1380</v>
      </c>
      <c r="J610">
        <v>14</v>
      </c>
      <c r="K610">
        <v>84</v>
      </c>
      <c r="L610" s="28">
        <f t="shared" si="10"/>
        <v>6</v>
      </c>
      <c r="M610" s="9">
        <v>0.58333333333333337</v>
      </c>
      <c r="N610" s="75" t="s">
        <v>557</v>
      </c>
      <c r="O610" s="213" t="s">
        <v>1237</v>
      </c>
    </row>
    <row r="611" spans="1:15">
      <c r="A611" t="s">
        <v>1337</v>
      </c>
      <c r="B611" t="s">
        <v>410</v>
      </c>
      <c r="C611">
        <v>2</v>
      </c>
      <c r="D611" s="19">
        <v>43695</v>
      </c>
      <c r="E611" s="15">
        <v>0.97039351851851852</v>
      </c>
      <c r="F611" t="s">
        <v>709</v>
      </c>
      <c r="G611" s="76" t="s">
        <v>447</v>
      </c>
      <c r="H611" t="s">
        <v>1379</v>
      </c>
      <c r="I611" t="s">
        <v>1380</v>
      </c>
      <c r="J611">
        <v>13</v>
      </c>
      <c r="K611">
        <v>75</v>
      </c>
      <c r="L611" s="28">
        <f t="shared" si="10"/>
        <v>5.7692307692307692</v>
      </c>
      <c r="M611" s="9">
        <v>0.53333333333333333</v>
      </c>
      <c r="N611" s="75" t="s">
        <v>557</v>
      </c>
      <c r="O611" s="213" t="s">
        <v>1237</v>
      </c>
    </row>
    <row r="612" spans="1:15">
      <c r="A612" t="s">
        <v>1338</v>
      </c>
      <c r="B612" t="s">
        <v>410</v>
      </c>
      <c r="C612">
        <v>2</v>
      </c>
      <c r="D612" s="19">
        <v>43695</v>
      </c>
      <c r="E612" s="15">
        <v>0.9705555555555555</v>
      </c>
      <c r="F612" t="s">
        <v>709</v>
      </c>
      <c r="G612" s="76" t="s">
        <v>447</v>
      </c>
      <c r="H612" t="s">
        <v>1379</v>
      </c>
      <c r="I612" t="s">
        <v>1380</v>
      </c>
      <c r="J612">
        <v>14</v>
      </c>
      <c r="K612">
        <v>85</v>
      </c>
      <c r="L612" s="28">
        <f t="shared" si="10"/>
        <v>6.0714285714285712</v>
      </c>
      <c r="M612" s="9">
        <v>0.69411764705882351</v>
      </c>
      <c r="N612" s="75" t="s">
        <v>557</v>
      </c>
      <c r="O612" s="213" t="s">
        <v>1237</v>
      </c>
    </row>
    <row r="613" spans="1:15">
      <c r="A613" t="s">
        <v>1339</v>
      </c>
      <c r="B613" t="s">
        <v>410</v>
      </c>
      <c r="C613">
        <v>2</v>
      </c>
      <c r="D613" s="19">
        <v>43695</v>
      </c>
      <c r="E613" s="15">
        <v>0.97075231481481483</v>
      </c>
      <c r="F613" t="s">
        <v>709</v>
      </c>
      <c r="G613" s="76" t="s">
        <v>447</v>
      </c>
      <c r="H613" t="s">
        <v>1379</v>
      </c>
      <c r="I613" t="s">
        <v>1380</v>
      </c>
      <c r="J613">
        <v>12</v>
      </c>
      <c r="K613">
        <v>51</v>
      </c>
      <c r="L613" s="28">
        <f t="shared" ref="L613:L633" si="11">K613/J613</f>
        <v>4.25</v>
      </c>
      <c r="M613" s="9">
        <v>0.39215686274509803</v>
      </c>
      <c r="N613" s="75" t="s">
        <v>557</v>
      </c>
      <c r="O613" s="213" t="s">
        <v>1237</v>
      </c>
    </row>
    <row r="614" spans="1:15">
      <c r="A614" t="s">
        <v>1340</v>
      </c>
      <c r="B614" t="s">
        <v>410</v>
      </c>
      <c r="C614">
        <v>2</v>
      </c>
      <c r="D614" s="19">
        <v>43695</v>
      </c>
      <c r="E614" s="15">
        <v>0.97090277777777778</v>
      </c>
      <c r="F614" t="s">
        <v>709</v>
      </c>
      <c r="G614" s="33" t="s">
        <v>447</v>
      </c>
      <c r="H614" t="s">
        <v>1379</v>
      </c>
      <c r="I614" t="s">
        <v>1380</v>
      </c>
      <c r="J614">
        <v>14</v>
      </c>
      <c r="K614">
        <v>72</v>
      </c>
      <c r="L614" s="28">
        <f t="shared" si="11"/>
        <v>5.1428571428571432</v>
      </c>
      <c r="M614" s="9">
        <v>0.51923076923076927</v>
      </c>
    </row>
    <row r="615" spans="1:15">
      <c r="A615" t="s">
        <v>1341</v>
      </c>
      <c r="B615" t="s">
        <v>410</v>
      </c>
      <c r="C615">
        <v>2</v>
      </c>
      <c r="D615" s="19">
        <v>43695</v>
      </c>
      <c r="E615" s="15">
        <v>0.97108796296296296</v>
      </c>
      <c r="F615" t="s">
        <v>709</v>
      </c>
      <c r="G615" s="33" t="s">
        <v>447</v>
      </c>
      <c r="H615" t="s">
        <v>1379</v>
      </c>
      <c r="I615" t="s">
        <v>1380</v>
      </c>
      <c r="J615">
        <v>14</v>
      </c>
      <c r="K615">
        <v>78</v>
      </c>
      <c r="L615" s="28">
        <f t="shared" si="11"/>
        <v>5.5714285714285712</v>
      </c>
      <c r="M615" s="9">
        <v>0.52564102564102566</v>
      </c>
    </row>
    <row r="616" spans="1:15">
      <c r="A616" t="s">
        <v>1342</v>
      </c>
      <c r="B616" t="s">
        <v>410</v>
      </c>
      <c r="C616">
        <v>2</v>
      </c>
      <c r="D616" s="19">
        <v>43695</v>
      </c>
      <c r="E616" s="15">
        <v>0.97127314814814814</v>
      </c>
      <c r="F616" t="s">
        <v>709</v>
      </c>
      <c r="G616" s="76" t="s">
        <v>447</v>
      </c>
      <c r="H616" t="s">
        <v>1379</v>
      </c>
      <c r="I616" t="s">
        <v>1380</v>
      </c>
      <c r="J616">
        <v>14</v>
      </c>
      <c r="K616">
        <v>114</v>
      </c>
      <c r="L616" s="28">
        <f t="shared" si="11"/>
        <v>8.1428571428571423</v>
      </c>
      <c r="M616" s="9">
        <v>0.64035087719298245</v>
      </c>
      <c r="N616" s="75" t="s">
        <v>557</v>
      </c>
      <c r="O616" s="213" t="s">
        <v>1237</v>
      </c>
    </row>
    <row r="617" spans="1:15">
      <c r="A617" t="s">
        <v>1343</v>
      </c>
      <c r="B617" t="s">
        <v>410</v>
      </c>
      <c r="C617">
        <v>2</v>
      </c>
      <c r="D617" s="19">
        <v>43695</v>
      </c>
      <c r="E617" s="15">
        <v>0.97152777777777777</v>
      </c>
      <c r="F617" t="s">
        <v>709</v>
      </c>
      <c r="G617" s="562" t="s">
        <v>447</v>
      </c>
      <c r="H617" t="s">
        <v>1379</v>
      </c>
      <c r="I617" t="s">
        <v>1380</v>
      </c>
      <c r="J617">
        <v>7</v>
      </c>
      <c r="K617">
        <v>17</v>
      </c>
      <c r="L617" s="28">
        <f t="shared" si="11"/>
        <v>2.4285714285714284</v>
      </c>
      <c r="M617" s="9">
        <v>0.35294117647058826</v>
      </c>
      <c r="N617" s="75" t="s">
        <v>566</v>
      </c>
      <c r="O617" s="475" t="s">
        <v>1229</v>
      </c>
    </row>
    <row r="618" spans="1:15">
      <c r="A618" t="s">
        <v>1344</v>
      </c>
      <c r="B618" t="s">
        <v>410</v>
      </c>
      <c r="C618">
        <v>2</v>
      </c>
      <c r="D618" s="19">
        <v>43695</v>
      </c>
      <c r="E618" s="15">
        <v>0.97164351851851849</v>
      </c>
      <c r="F618" t="s">
        <v>710</v>
      </c>
      <c r="G618" s="33" t="s">
        <v>447</v>
      </c>
      <c r="H618" t="s">
        <v>1379</v>
      </c>
      <c r="I618" t="s">
        <v>1380</v>
      </c>
      <c r="J618">
        <v>9</v>
      </c>
      <c r="K618">
        <v>32</v>
      </c>
      <c r="L618" s="28">
        <f t="shared" si="11"/>
        <v>3.5555555555555554</v>
      </c>
      <c r="M618" s="9">
        <v>0.34375</v>
      </c>
    </row>
    <row r="619" spans="1:15">
      <c r="A619" t="s">
        <v>1345</v>
      </c>
      <c r="B619" t="s">
        <v>410</v>
      </c>
      <c r="C619">
        <v>2</v>
      </c>
      <c r="D619" s="19">
        <v>43695</v>
      </c>
      <c r="E619" s="15">
        <v>0.97181712962962974</v>
      </c>
      <c r="F619" t="s">
        <v>710</v>
      </c>
      <c r="G619" s="33" t="s">
        <v>447</v>
      </c>
      <c r="H619" t="s">
        <v>1379</v>
      </c>
      <c r="I619" t="s">
        <v>1380</v>
      </c>
      <c r="J619">
        <v>8</v>
      </c>
      <c r="K619">
        <v>36</v>
      </c>
      <c r="L619" s="28">
        <f t="shared" si="11"/>
        <v>4.5</v>
      </c>
      <c r="M619" s="9">
        <v>0.3611111111111111</v>
      </c>
    </row>
    <row r="620" spans="1:15">
      <c r="A620" t="s">
        <v>1346</v>
      </c>
      <c r="B620" t="s">
        <v>410</v>
      </c>
      <c r="C620">
        <v>2</v>
      </c>
      <c r="D620" s="19">
        <v>43695</v>
      </c>
      <c r="E620" s="15">
        <v>0.97210648148148149</v>
      </c>
      <c r="F620" t="s">
        <v>710</v>
      </c>
      <c r="G620" s="562" t="s">
        <v>447</v>
      </c>
      <c r="H620" t="s">
        <v>1379</v>
      </c>
      <c r="I620" t="s">
        <v>1380</v>
      </c>
      <c r="J620">
        <v>6</v>
      </c>
      <c r="K620">
        <v>36</v>
      </c>
      <c r="L620" s="28">
        <f t="shared" si="11"/>
        <v>6</v>
      </c>
      <c r="M620" s="9">
        <v>0.3888888888888889</v>
      </c>
      <c r="N620" s="75" t="s">
        <v>557</v>
      </c>
      <c r="O620" s="213" t="s">
        <v>1237</v>
      </c>
    </row>
    <row r="621" spans="1:15">
      <c r="A621" t="s">
        <v>1347</v>
      </c>
      <c r="B621" t="s">
        <v>410</v>
      </c>
      <c r="C621">
        <v>2</v>
      </c>
      <c r="D621" s="19">
        <v>43695</v>
      </c>
      <c r="E621" s="15">
        <v>0.97228009259259263</v>
      </c>
      <c r="F621" t="s">
        <v>710</v>
      </c>
      <c r="G621" s="33" t="s">
        <v>447</v>
      </c>
      <c r="H621" t="s">
        <v>1379</v>
      </c>
      <c r="I621" t="s">
        <v>1380</v>
      </c>
      <c r="J621">
        <v>7</v>
      </c>
      <c r="K621">
        <v>28</v>
      </c>
      <c r="L621" s="28">
        <f t="shared" si="11"/>
        <v>4</v>
      </c>
      <c r="M621" s="9">
        <v>0.2857142857142857</v>
      </c>
    </row>
    <row r="622" spans="1:15">
      <c r="A622" t="s">
        <v>1348</v>
      </c>
      <c r="B622" t="s">
        <v>410</v>
      </c>
      <c r="C622">
        <v>2</v>
      </c>
      <c r="D622" s="19">
        <v>43695</v>
      </c>
      <c r="E622" s="15">
        <v>0.97244212962962961</v>
      </c>
      <c r="F622" t="s">
        <v>710</v>
      </c>
      <c r="G622" s="33" t="s">
        <v>447</v>
      </c>
      <c r="H622" t="s">
        <v>1379</v>
      </c>
      <c r="I622" t="s">
        <v>1380</v>
      </c>
      <c r="J622">
        <v>8</v>
      </c>
      <c r="K622">
        <v>20</v>
      </c>
      <c r="L622" s="28">
        <f t="shared" si="11"/>
        <v>2.5</v>
      </c>
      <c r="M622" s="9">
        <v>0.4</v>
      </c>
    </row>
    <row r="623" spans="1:15">
      <c r="A623" t="s">
        <v>1349</v>
      </c>
      <c r="B623" t="s">
        <v>410</v>
      </c>
      <c r="C623">
        <v>2</v>
      </c>
      <c r="D623" s="19">
        <v>43695</v>
      </c>
      <c r="E623" s="15">
        <v>0.97260416666666671</v>
      </c>
      <c r="F623" t="s">
        <v>710</v>
      </c>
      <c r="G623" s="33" t="s">
        <v>447</v>
      </c>
      <c r="H623" t="s">
        <v>1379</v>
      </c>
      <c r="I623" t="s">
        <v>1380</v>
      </c>
      <c r="J623">
        <v>9</v>
      </c>
      <c r="K623">
        <v>24</v>
      </c>
      <c r="L623" s="28">
        <f t="shared" si="11"/>
        <v>2.6666666666666665</v>
      </c>
      <c r="M623" s="9">
        <v>0.33333333333333331</v>
      </c>
    </row>
    <row r="624" spans="1:15">
      <c r="A624" t="s">
        <v>1350</v>
      </c>
      <c r="B624" t="s">
        <v>410</v>
      </c>
      <c r="C624">
        <v>2</v>
      </c>
      <c r="D624" s="19">
        <v>43695</v>
      </c>
      <c r="E624" s="15">
        <v>0.9727662037037037</v>
      </c>
      <c r="F624" t="s">
        <v>710</v>
      </c>
      <c r="G624" s="33" t="s">
        <v>447</v>
      </c>
      <c r="H624" t="s">
        <v>1379</v>
      </c>
      <c r="I624" t="s">
        <v>1380</v>
      </c>
      <c r="J624">
        <v>8</v>
      </c>
      <c r="K624">
        <v>20</v>
      </c>
      <c r="L624" s="28">
        <f t="shared" si="11"/>
        <v>2.5</v>
      </c>
      <c r="M624" s="9">
        <v>0.25</v>
      </c>
    </row>
    <row r="625" spans="1:15">
      <c r="A625" t="s">
        <v>1351</v>
      </c>
      <c r="B625" t="s">
        <v>410</v>
      </c>
      <c r="C625">
        <v>2</v>
      </c>
      <c r="D625" s="19">
        <v>43695</v>
      </c>
      <c r="E625" s="15">
        <v>0.97292824074074069</v>
      </c>
      <c r="F625" t="s">
        <v>710</v>
      </c>
      <c r="G625" s="33" t="s">
        <v>447</v>
      </c>
      <c r="H625" t="s">
        <v>1379</v>
      </c>
      <c r="I625" t="s">
        <v>1380</v>
      </c>
      <c r="J625">
        <v>6</v>
      </c>
      <c r="K625">
        <v>16</v>
      </c>
      <c r="L625" s="28">
        <f t="shared" si="11"/>
        <v>2.6666666666666665</v>
      </c>
      <c r="M625" s="9">
        <v>0.375</v>
      </c>
    </row>
    <row r="626" spans="1:15">
      <c r="A626" t="s">
        <v>1352</v>
      </c>
      <c r="B626" t="s">
        <v>410</v>
      </c>
      <c r="C626">
        <v>2</v>
      </c>
      <c r="D626" s="19">
        <v>43695</v>
      </c>
      <c r="E626" s="15">
        <v>0.97307870370370375</v>
      </c>
      <c r="F626" t="s">
        <v>710</v>
      </c>
      <c r="G626" s="33" t="s">
        <v>447</v>
      </c>
      <c r="H626" t="s">
        <v>1379</v>
      </c>
      <c r="I626" t="s">
        <v>1380</v>
      </c>
      <c r="J626">
        <v>7</v>
      </c>
      <c r="K626">
        <v>28</v>
      </c>
      <c r="L626" s="28">
        <f t="shared" si="11"/>
        <v>4</v>
      </c>
      <c r="M626" s="9">
        <v>0.2857142857142857</v>
      </c>
    </row>
    <row r="627" spans="1:15">
      <c r="A627" t="s">
        <v>1353</v>
      </c>
      <c r="B627" t="s">
        <v>410</v>
      </c>
      <c r="C627">
        <v>2</v>
      </c>
      <c r="D627" s="19">
        <v>43695</v>
      </c>
      <c r="E627" s="15">
        <v>0.97320601851851851</v>
      </c>
      <c r="F627" t="s">
        <v>710</v>
      </c>
      <c r="G627" s="562" t="s">
        <v>447</v>
      </c>
      <c r="H627" t="s">
        <v>1379</v>
      </c>
      <c r="I627" t="s">
        <v>1380</v>
      </c>
      <c r="J627">
        <v>9</v>
      </c>
      <c r="K627">
        <v>15</v>
      </c>
      <c r="L627" s="28">
        <f t="shared" si="11"/>
        <v>1.6666666666666667</v>
      </c>
      <c r="M627" s="9">
        <v>0.26666666666666666</v>
      </c>
      <c r="N627" s="75" t="s">
        <v>553</v>
      </c>
    </row>
    <row r="628" spans="1:15">
      <c r="A628" t="s">
        <v>1354</v>
      </c>
      <c r="B628" t="s">
        <v>410</v>
      </c>
      <c r="C628">
        <v>2</v>
      </c>
      <c r="D628" s="19">
        <v>43695</v>
      </c>
      <c r="E628" s="15">
        <v>0.97340277777777784</v>
      </c>
      <c r="F628" t="s">
        <v>712</v>
      </c>
      <c r="G628" s="33" t="s">
        <v>447</v>
      </c>
      <c r="H628" t="s">
        <v>1379</v>
      </c>
      <c r="I628" t="s">
        <v>1380</v>
      </c>
      <c r="J628">
        <v>7</v>
      </c>
      <c r="K628">
        <v>28</v>
      </c>
      <c r="L628" s="28">
        <f t="shared" si="11"/>
        <v>4</v>
      </c>
      <c r="M628" s="9">
        <v>0.25</v>
      </c>
    </row>
    <row r="629" spans="1:15">
      <c r="A629" t="s">
        <v>1355</v>
      </c>
      <c r="B629" t="s">
        <v>410</v>
      </c>
      <c r="C629">
        <v>2</v>
      </c>
      <c r="D629" s="19">
        <v>43695</v>
      </c>
      <c r="E629" s="15">
        <v>0.97356481481481483</v>
      </c>
      <c r="F629" t="s">
        <v>712</v>
      </c>
      <c r="G629" s="76" t="s">
        <v>447</v>
      </c>
      <c r="H629" t="s">
        <v>1379</v>
      </c>
      <c r="I629" t="s">
        <v>1380</v>
      </c>
      <c r="J629">
        <v>7</v>
      </c>
      <c r="K629">
        <v>30</v>
      </c>
      <c r="L629" s="28">
        <f t="shared" si="11"/>
        <v>4.2857142857142856</v>
      </c>
      <c r="M629" s="9">
        <v>0.46666666666666667</v>
      </c>
      <c r="N629" s="75" t="s">
        <v>566</v>
      </c>
      <c r="O629" s="475" t="s">
        <v>1229</v>
      </c>
    </row>
    <row r="630" spans="1:15">
      <c r="A630" t="s">
        <v>1356</v>
      </c>
      <c r="B630" t="s">
        <v>410</v>
      </c>
      <c r="C630">
        <v>2</v>
      </c>
      <c r="D630" s="19">
        <v>43695</v>
      </c>
      <c r="E630" s="15">
        <v>0.97371527777777767</v>
      </c>
      <c r="F630" t="s">
        <v>712</v>
      </c>
      <c r="G630" s="76" t="s">
        <v>447</v>
      </c>
      <c r="H630" t="s">
        <v>1379</v>
      </c>
      <c r="I630" t="s">
        <v>1380</v>
      </c>
      <c r="J630">
        <v>8</v>
      </c>
      <c r="K630">
        <v>23</v>
      </c>
      <c r="L630" s="28">
        <f t="shared" si="11"/>
        <v>2.875</v>
      </c>
      <c r="M630" s="9">
        <v>0.43478260869565216</v>
      </c>
      <c r="N630" s="75" t="s">
        <v>566</v>
      </c>
      <c r="O630" s="475" t="s">
        <v>1229</v>
      </c>
    </row>
    <row r="631" spans="1:15">
      <c r="A631" t="s">
        <v>1357</v>
      </c>
      <c r="B631" t="s">
        <v>410</v>
      </c>
      <c r="C631">
        <v>2</v>
      </c>
      <c r="D631" s="19">
        <v>43695</v>
      </c>
      <c r="E631" s="15">
        <v>0.97388888888888892</v>
      </c>
      <c r="F631" t="s">
        <v>712</v>
      </c>
      <c r="G631" s="33" t="s">
        <v>447</v>
      </c>
      <c r="H631" t="s">
        <v>1379</v>
      </c>
      <c r="I631" t="s">
        <v>1380</v>
      </c>
      <c r="J631">
        <v>8</v>
      </c>
      <c r="K631">
        <v>24</v>
      </c>
      <c r="L631" s="28">
        <f t="shared" si="11"/>
        <v>3</v>
      </c>
      <c r="M631" s="9">
        <v>0.16666666666666666</v>
      </c>
    </row>
    <row r="632" spans="1:15">
      <c r="A632" t="s">
        <v>1358</v>
      </c>
      <c r="B632" t="s">
        <v>410</v>
      </c>
      <c r="C632">
        <v>2</v>
      </c>
      <c r="D632" s="19">
        <v>43695</v>
      </c>
      <c r="E632" s="15">
        <v>0.97406250000000005</v>
      </c>
      <c r="F632" t="s">
        <v>712</v>
      </c>
      <c r="G632" s="33" t="s">
        <v>447</v>
      </c>
      <c r="H632" t="s">
        <v>1379</v>
      </c>
      <c r="I632" t="s">
        <v>1380</v>
      </c>
      <c r="J632">
        <v>9</v>
      </c>
      <c r="K632">
        <v>20</v>
      </c>
      <c r="L632" s="28">
        <f t="shared" si="11"/>
        <v>2.2222222222222223</v>
      </c>
      <c r="M632" s="9">
        <v>0.3</v>
      </c>
    </row>
    <row r="633" spans="1:15" ht="17" thickBot="1">
      <c r="A633" s="165" t="s">
        <v>1359</v>
      </c>
      <c r="B633" s="165" t="s">
        <v>410</v>
      </c>
      <c r="C633" s="165">
        <v>2</v>
      </c>
      <c r="D633" s="169">
        <v>43696</v>
      </c>
      <c r="E633" s="166">
        <v>0.93266203703703709</v>
      </c>
      <c r="F633" s="165" t="s">
        <v>712</v>
      </c>
      <c r="G633" s="590" t="s">
        <v>447</v>
      </c>
      <c r="H633" s="165" t="s">
        <v>1379</v>
      </c>
      <c r="I633" s="165" t="s">
        <v>1380</v>
      </c>
      <c r="J633" s="165">
        <v>7</v>
      </c>
      <c r="K633" s="165">
        <v>19</v>
      </c>
      <c r="L633" s="339">
        <f t="shared" si="11"/>
        <v>2.7142857142857144</v>
      </c>
      <c r="M633" s="171">
        <v>0.57894736842105265</v>
      </c>
      <c r="N633" s="172" t="s">
        <v>566</v>
      </c>
      <c r="O633" s="475" t="s">
        <v>1229</v>
      </c>
    </row>
    <row r="634" spans="1:15" ht="18" thickTop="1" thickBot="1">
      <c r="A634" s="183"/>
      <c r="B634" s="183"/>
      <c r="C634" s="183"/>
      <c r="D634" s="183"/>
      <c r="E634" s="183"/>
      <c r="F634" s="183"/>
      <c r="G634" s="183"/>
      <c r="H634" s="183"/>
      <c r="I634" s="183"/>
      <c r="J634" s="183"/>
      <c r="K634" s="183"/>
      <c r="L634" s="340"/>
      <c r="M634" s="190"/>
      <c r="N634" s="183"/>
    </row>
    <row r="635" spans="1:15" ht="18" thickTop="1" thickBot="1">
      <c r="A635" s="170" t="s">
        <v>1381</v>
      </c>
      <c r="B635" s="165"/>
      <c r="C635" s="165"/>
      <c r="D635" s="165"/>
      <c r="E635" s="165"/>
      <c r="F635" s="165"/>
      <c r="G635" s="165"/>
      <c r="H635" s="165"/>
      <c r="I635" s="165"/>
      <c r="J635" s="165"/>
      <c r="K635" s="165"/>
      <c r="L635" s="339"/>
      <c r="M635" s="167"/>
      <c r="N635" s="165"/>
    </row>
    <row r="636" spans="1:15" ht="17" thickTop="1">
      <c r="A636" s="213" t="s">
        <v>1389</v>
      </c>
      <c r="B636" t="s">
        <v>410</v>
      </c>
      <c r="C636">
        <v>5</v>
      </c>
      <c r="D636" s="19">
        <v>43697</v>
      </c>
      <c r="E636" s="15">
        <v>0.84471064814814811</v>
      </c>
      <c r="F636" s="6"/>
      <c r="G636" s="562" t="s">
        <v>1988</v>
      </c>
      <c r="H636" s="496" t="s">
        <v>1836</v>
      </c>
      <c r="I636" s="496" t="s">
        <v>1364</v>
      </c>
      <c r="J636">
        <v>5</v>
      </c>
      <c r="K636" s="275" t="s">
        <v>1304</v>
      </c>
      <c r="L636" s="275" t="s">
        <v>1304</v>
      </c>
      <c r="M636" s="275" t="s">
        <v>1304</v>
      </c>
      <c r="N636" s="275" t="s">
        <v>433</v>
      </c>
    </row>
    <row r="637" spans="1:15">
      <c r="A637" t="s">
        <v>1390</v>
      </c>
      <c r="B637" t="s">
        <v>410</v>
      </c>
      <c r="C637">
        <v>5</v>
      </c>
      <c r="D637" s="19">
        <v>43697</v>
      </c>
      <c r="E637" s="15">
        <v>0.85821759259259256</v>
      </c>
      <c r="F637" s="6"/>
      <c r="G637" s="562" t="s">
        <v>489</v>
      </c>
      <c r="H637" t="s">
        <v>1836</v>
      </c>
      <c r="I637" t="s">
        <v>1364</v>
      </c>
      <c r="J637">
        <v>5</v>
      </c>
      <c r="K637">
        <v>7</v>
      </c>
      <c r="L637" s="28">
        <f t="shared" ref="L637:L708" si="12">K637/J637</f>
        <v>1.4</v>
      </c>
      <c r="M637" s="9">
        <v>0.5714285714285714</v>
      </c>
      <c r="N637" s="75" t="s">
        <v>1391</v>
      </c>
    </row>
    <row r="638" spans="1:15" ht="17" thickBot="1">
      <c r="A638" s="34" t="s">
        <v>1392</v>
      </c>
      <c r="B638" s="34" t="s">
        <v>410</v>
      </c>
      <c r="C638" s="34">
        <v>5</v>
      </c>
      <c r="D638" s="161">
        <v>43697</v>
      </c>
      <c r="E638" s="162">
        <v>0.85502314814814817</v>
      </c>
      <c r="F638" s="352"/>
      <c r="G638" s="568" t="s">
        <v>447</v>
      </c>
      <c r="H638" s="34" t="s">
        <v>1836</v>
      </c>
      <c r="I638" s="34" t="s">
        <v>1364</v>
      </c>
      <c r="J638" s="34">
        <v>5</v>
      </c>
      <c r="K638" s="34">
        <v>19</v>
      </c>
      <c r="L638" s="288">
        <f t="shared" si="12"/>
        <v>3.8</v>
      </c>
      <c r="M638" s="289">
        <v>0.52631578947368418</v>
      </c>
      <c r="N638" s="164" t="s">
        <v>557</v>
      </c>
      <c r="O638" s="213" t="s">
        <v>1237</v>
      </c>
    </row>
    <row r="639" spans="1:15" ht="17" thickBot="1">
      <c r="A639" s="34" t="s">
        <v>1393</v>
      </c>
      <c r="B639" s="34" t="s">
        <v>410</v>
      </c>
      <c r="C639" s="34">
        <v>4</v>
      </c>
      <c r="D639" s="161">
        <v>43697</v>
      </c>
      <c r="E639" s="162">
        <v>0.8624074074074074</v>
      </c>
      <c r="F639" s="352"/>
      <c r="G639" s="568" t="s">
        <v>447</v>
      </c>
      <c r="H639" s="34" t="s">
        <v>1837</v>
      </c>
      <c r="I639" s="34" t="s">
        <v>926</v>
      </c>
      <c r="J639" s="34">
        <v>6</v>
      </c>
      <c r="K639" s="34">
        <v>18</v>
      </c>
      <c r="L639" s="288">
        <f t="shared" si="12"/>
        <v>3</v>
      </c>
      <c r="M639" s="289">
        <v>0.66666666666666663</v>
      </c>
      <c r="N639" s="164" t="s">
        <v>557</v>
      </c>
      <c r="O639" s="213" t="s">
        <v>1237</v>
      </c>
    </row>
    <row r="640" spans="1:15">
      <c r="A640" s="124" t="s">
        <v>1394</v>
      </c>
      <c r="B640" s="124" t="s">
        <v>410</v>
      </c>
      <c r="C640" s="124">
        <v>3</v>
      </c>
      <c r="D640" s="179">
        <v>43697</v>
      </c>
      <c r="E640" s="174">
        <v>0.88817129629629632</v>
      </c>
      <c r="F640" s="327"/>
      <c r="G640" s="554" t="s">
        <v>489</v>
      </c>
      <c r="H640" s="124" t="s">
        <v>2006</v>
      </c>
      <c r="I640" s="124" t="s">
        <v>1838</v>
      </c>
      <c r="J640" s="124">
        <v>6</v>
      </c>
      <c r="K640" s="124">
        <v>29</v>
      </c>
      <c r="L640" s="217">
        <f t="shared" si="12"/>
        <v>4.833333333333333</v>
      </c>
      <c r="M640" s="180">
        <v>0.27586206896551724</v>
      </c>
      <c r="N640" s="124"/>
    </row>
    <row r="641" spans="1:15">
      <c r="A641" t="s">
        <v>1395</v>
      </c>
      <c r="B641" t="s">
        <v>410</v>
      </c>
      <c r="C641">
        <v>3</v>
      </c>
      <c r="D641" s="19">
        <v>43697</v>
      </c>
      <c r="E641" s="15">
        <v>0.89054398148148151</v>
      </c>
      <c r="F641" s="6"/>
      <c r="G641" s="76" t="s">
        <v>447</v>
      </c>
      <c r="H641" t="s">
        <v>2006</v>
      </c>
      <c r="I641" t="s">
        <v>1838</v>
      </c>
      <c r="J641">
        <v>8</v>
      </c>
      <c r="K641">
        <v>23</v>
      </c>
      <c r="L641" s="28">
        <f t="shared" si="12"/>
        <v>2.875</v>
      </c>
      <c r="M641" s="9">
        <v>0.47826086956521741</v>
      </c>
      <c r="N641" s="75" t="s">
        <v>557</v>
      </c>
      <c r="O641" s="213" t="s">
        <v>1237</v>
      </c>
    </row>
    <row r="642" spans="1:15" ht="17" thickBot="1">
      <c r="A642" t="s">
        <v>1396</v>
      </c>
      <c r="B642" t="s">
        <v>410</v>
      </c>
      <c r="C642">
        <v>3</v>
      </c>
      <c r="D642" s="19">
        <v>43697</v>
      </c>
      <c r="E642" s="15">
        <v>0.89325231481481471</v>
      </c>
      <c r="F642" s="6"/>
      <c r="G642" s="76" t="s">
        <v>2066</v>
      </c>
      <c r="H642" t="s">
        <v>2007</v>
      </c>
      <c r="I642" t="s">
        <v>1370</v>
      </c>
      <c r="J642">
        <v>7</v>
      </c>
      <c r="K642">
        <v>24</v>
      </c>
      <c r="L642" s="28">
        <f t="shared" si="12"/>
        <v>3.4285714285714284</v>
      </c>
      <c r="M642" s="9">
        <v>0.45833333333333331</v>
      </c>
      <c r="N642" s="75" t="s">
        <v>1397</v>
      </c>
    </row>
    <row r="643" spans="1:15">
      <c r="A643" s="124" t="s">
        <v>1398</v>
      </c>
      <c r="B643" s="124" t="s">
        <v>410</v>
      </c>
      <c r="C643" s="124">
        <v>2</v>
      </c>
      <c r="D643" s="179">
        <v>43697</v>
      </c>
      <c r="E643" s="174">
        <v>0.92259259259259263</v>
      </c>
      <c r="F643" s="327"/>
      <c r="G643" s="238" t="s">
        <v>447</v>
      </c>
      <c r="H643" s="124" t="s">
        <v>1839</v>
      </c>
      <c r="I643" s="124" t="s">
        <v>1840</v>
      </c>
      <c r="J643" s="124">
        <v>14</v>
      </c>
      <c r="K643" s="124">
        <v>96</v>
      </c>
      <c r="L643" s="217">
        <f t="shared" si="12"/>
        <v>6.8571428571428568</v>
      </c>
      <c r="M643" s="180">
        <v>6.25E-2</v>
      </c>
      <c r="N643" s="182" t="s">
        <v>553</v>
      </c>
    </row>
    <row r="644" spans="1:15">
      <c r="A644" t="s">
        <v>1399</v>
      </c>
      <c r="B644" t="s">
        <v>410</v>
      </c>
      <c r="C644">
        <v>2</v>
      </c>
      <c r="D644" s="19">
        <v>43697</v>
      </c>
      <c r="E644" s="15">
        <v>0.92278935185185185</v>
      </c>
      <c r="F644" s="6"/>
      <c r="G644" s="275" t="s">
        <v>447</v>
      </c>
      <c r="H644" t="s">
        <v>1839</v>
      </c>
      <c r="I644" t="s">
        <v>1840</v>
      </c>
      <c r="J644">
        <v>14</v>
      </c>
      <c r="K644">
        <v>111</v>
      </c>
      <c r="L644" s="28">
        <f t="shared" si="12"/>
        <v>7.9285714285714288</v>
      </c>
      <c r="M644" s="22">
        <v>5.4054054054054057E-2</v>
      </c>
      <c r="N644" s="75" t="s">
        <v>553</v>
      </c>
    </row>
    <row r="645" spans="1:15">
      <c r="A645" t="s">
        <v>1400</v>
      </c>
      <c r="B645" t="s">
        <v>410</v>
      </c>
      <c r="C645">
        <v>2</v>
      </c>
      <c r="D645" s="19">
        <v>43697</v>
      </c>
      <c r="E645" s="15">
        <v>0.92298611111111117</v>
      </c>
      <c r="F645" s="6"/>
      <c r="G645" s="275" t="s">
        <v>447</v>
      </c>
      <c r="H645" t="s">
        <v>1839</v>
      </c>
      <c r="I645" t="s">
        <v>1840</v>
      </c>
      <c r="J645">
        <v>6</v>
      </c>
      <c r="K645">
        <v>24</v>
      </c>
      <c r="L645" s="28">
        <f t="shared" si="12"/>
        <v>4</v>
      </c>
      <c r="M645" s="9">
        <v>0.29166666666666669</v>
      </c>
      <c r="N645" s="75" t="s">
        <v>553</v>
      </c>
    </row>
    <row r="646" spans="1:15">
      <c r="A646" t="s">
        <v>1401</v>
      </c>
      <c r="B646" t="s">
        <v>410</v>
      </c>
      <c r="C646">
        <v>2</v>
      </c>
      <c r="D646" s="19">
        <v>43697</v>
      </c>
      <c r="E646" s="15">
        <v>0.92306712962962967</v>
      </c>
      <c r="F646" s="6"/>
      <c r="G646" s="275" t="s">
        <v>447</v>
      </c>
      <c r="H646" t="s">
        <v>1839</v>
      </c>
      <c r="I646" t="s">
        <v>1840</v>
      </c>
      <c r="J646">
        <v>12</v>
      </c>
      <c r="K646">
        <v>60</v>
      </c>
      <c r="L646" s="28">
        <f t="shared" si="12"/>
        <v>5</v>
      </c>
      <c r="M646" s="9">
        <v>0.11666666666666667</v>
      </c>
      <c r="N646" s="75" t="s">
        <v>553</v>
      </c>
    </row>
    <row r="647" spans="1:15">
      <c r="A647" t="s">
        <v>1402</v>
      </c>
      <c r="B647" t="s">
        <v>410</v>
      </c>
      <c r="C647">
        <v>2</v>
      </c>
      <c r="D647" s="19">
        <v>43697</v>
      </c>
      <c r="E647" s="15">
        <v>0.92321759259259262</v>
      </c>
      <c r="F647" s="6"/>
      <c r="G647" s="275" t="s">
        <v>447</v>
      </c>
      <c r="H647" t="s">
        <v>1839</v>
      </c>
      <c r="I647" t="s">
        <v>1840</v>
      </c>
      <c r="J647">
        <v>14</v>
      </c>
      <c r="K647">
        <v>87</v>
      </c>
      <c r="L647" s="28">
        <f t="shared" si="12"/>
        <v>6.2142857142857144</v>
      </c>
      <c r="M647" s="9">
        <v>9.1954022988505746E-2</v>
      </c>
      <c r="N647" s="75" t="s">
        <v>553</v>
      </c>
    </row>
    <row r="648" spans="1:15">
      <c r="A648" t="s">
        <v>1403</v>
      </c>
      <c r="B648" t="s">
        <v>410</v>
      </c>
      <c r="C648">
        <v>2</v>
      </c>
      <c r="D648" s="19">
        <v>43697</v>
      </c>
      <c r="E648" s="15">
        <v>0.92340277777777768</v>
      </c>
      <c r="F648" s="6"/>
      <c r="G648" s="562" t="s">
        <v>447</v>
      </c>
      <c r="H648" t="s">
        <v>1839</v>
      </c>
      <c r="I648" t="s">
        <v>1840</v>
      </c>
      <c r="J648">
        <v>14</v>
      </c>
      <c r="K648">
        <v>81</v>
      </c>
      <c r="L648" s="28">
        <f t="shared" si="12"/>
        <v>5.7857142857142856</v>
      </c>
      <c r="M648" s="9">
        <v>8.6419753086419748E-2</v>
      </c>
      <c r="N648" s="75" t="s">
        <v>553</v>
      </c>
    </row>
    <row r="649" spans="1:15">
      <c r="A649" t="s">
        <v>1404</v>
      </c>
      <c r="B649" t="s">
        <v>410</v>
      </c>
      <c r="C649">
        <v>2</v>
      </c>
      <c r="D649" s="19">
        <v>43697</v>
      </c>
      <c r="E649" s="15">
        <v>0.92358796296296297</v>
      </c>
      <c r="F649" s="6"/>
      <c r="G649" s="33" t="s">
        <v>447</v>
      </c>
      <c r="H649" t="s">
        <v>1839</v>
      </c>
      <c r="I649" t="s">
        <v>1840</v>
      </c>
      <c r="J649">
        <v>10</v>
      </c>
      <c r="K649">
        <v>46</v>
      </c>
      <c r="L649" s="28">
        <f t="shared" si="12"/>
        <v>4.5999999999999996</v>
      </c>
      <c r="M649" s="9">
        <v>0.30434782608695654</v>
      </c>
    </row>
    <row r="650" spans="1:15">
      <c r="A650" t="s">
        <v>1405</v>
      </c>
      <c r="B650" t="s">
        <v>410</v>
      </c>
      <c r="C650">
        <v>2</v>
      </c>
      <c r="D650" s="19">
        <v>43697</v>
      </c>
      <c r="E650" s="15">
        <v>2.923726851851852</v>
      </c>
      <c r="F650" s="6"/>
      <c r="G650" s="76" t="s">
        <v>447</v>
      </c>
      <c r="H650" t="s">
        <v>1839</v>
      </c>
      <c r="I650" t="s">
        <v>1840</v>
      </c>
      <c r="J650">
        <v>9</v>
      </c>
      <c r="K650">
        <v>37</v>
      </c>
      <c r="L650" s="28">
        <f t="shared" si="12"/>
        <v>4.1111111111111107</v>
      </c>
      <c r="M650" s="9">
        <v>0.43243243243243246</v>
      </c>
      <c r="N650" s="75" t="s">
        <v>557</v>
      </c>
      <c r="O650" s="213" t="s">
        <v>1237</v>
      </c>
    </row>
    <row r="651" spans="1:15">
      <c r="A651" t="s">
        <v>1406</v>
      </c>
      <c r="B651" t="s">
        <v>410</v>
      </c>
      <c r="C651">
        <v>2</v>
      </c>
      <c r="D651" s="19">
        <v>43697</v>
      </c>
      <c r="E651" s="15">
        <v>0.92388888888888887</v>
      </c>
      <c r="F651" s="6"/>
      <c r="G651" s="76" t="s">
        <v>447</v>
      </c>
      <c r="H651" t="s">
        <v>1839</v>
      </c>
      <c r="I651" t="s">
        <v>1840</v>
      </c>
      <c r="J651">
        <v>3</v>
      </c>
      <c r="K651">
        <v>15</v>
      </c>
      <c r="L651" s="28">
        <f t="shared" si="12"/>
        <v>5</v>
      </c>
      <c r="M651" s="9">
        <v>0.8</v>
      </c>
      <c r="N651" s="75" t="s">
        <v>566</v>
      </c>
      <c r="O651" s="475" t="s">
        <v>1229</v>
      </c>
    </row>
    <row r="652" spans="1:15">
      <c r="A652" t="s">
        <v>1407</v>
      </c>
      <c r="B652" t="s">
        <v>410</v>
      </c>
      <c r="C652">
        <v>2</v>
      </c>
      <c r="D652" s="19">
        <v>43697</v>
      </c>
      <c r="E652" s="15">
        <v>0.92393518518518514</v>
      </c>
      <c r="F652" s="6"/>
      <c r="G652" s="275" t="s">
        <v>447</v>
      </c>
      <c r="H652" t="s">
        <v>1839</v>
      </c>
      <c r="I652" t="s">
        <v>1840</v>
      </c>
      <c r="J652">
        <v>14</v>
      </c>
      <c r="K652">
        <v>97</v>
      </c>
      <c r="L652" s="28">
        <f t="shared" si="12"/>
        <v>6.9285714285714288</v>
      </c>
      <c r="M652" s="9">
        <v>8.247422680412371E-2</v>
      </c>
      <c r="N652" s="75" t="s">
        <v>553</v>
      </c>
    </row>
    <row r="653" spans="1:15">
      <c r="A653" t="s">
        <v>1408</v>
      </c>
      <c r="B653" t="s">
        <v>410</v>
      </c>
      <c r="C653">
        <v>2</v>
      </c>
      <c r="D653" s="19">
        <v>43697</v>
      </c>
      <c r="E653" s="15">
        <v>0.92412037037037031</v>
      </c>
      <c r="F653" s="6"/>
      <c r="G653" s="275" t="s">
        <v>447</v>
      </c>
      <c r="H653" t="s">
        <v>1839</v>
      </c>
      <c r="I653" t="s">
        <v>1840</v>
      </c>
      <c r="J653">
        <v>14</v>
      </c>
      <c r="K653">
        <v>87</v>
      </c>
      <c r="L653" s="28">
        <f t="shared" si="12"/>
        <v>6.2142857142857144</v>
      </c>
      <c r="M653" s="9">
        <v>8.0459770114942528E-2</v>
      </c>
      <c r="N653" s="75" t="s">
        <v>553</v>
      </c>
    </row>
    <row r="654" spans="1:15">
      <c r="A654" t="s">
        <v>1409</v>
      </c>
      <c r="B654" t="s">
        <v>410</v>
      </c>
      <c r="C654">
        <v>2</v>
      </c>
      <c r="D654" s="19">
        <v>43697</v>
      </c>
      <c r="E654" s="15">
        <v>0.9243055555555556</v>
      </c>
      <c r="F654" s="6"/>
      <c r="G654" s="562" t="s">
        <v>447</v>
      </c>
      <c r="H654" t="s">
        <v>1839</v>
      </c>
      <c r="I654" t="s">
        <v>1840</v>
      </c>
      <c r="J654">
        <v>14</v>
      </c>
      <c r="K654">
        <v>99</v>
      </c>
      <c r="L654" s="28">
        <f t="shared" si="12"/>
        <v>7.0714285714285712</v>
      </c>
      <c r="M654" s="9">
        <v>4.0404040404040407E-2</v>
      </c>
      <c r="N654" s="75" t="s">
        <v>553</v>
      </c>
    </row>
    <row r="655" spans="1:15">
      <c r="A655" t="s">
        <v>1410</v>
      </c>
      <c r="B655" t="s">
        <v>410</v>
      </c>
      <c r="C655">
        <v>2</v>
      </c>
      <c r="D655" s="19">
        <v>43697</v>
      </c>
      <c r="E655" s="15">
        <v>0.92450231481481471</v>
      </c>
      <c r="F655" s="6"/>
      <c r="G655" s="562" t="s">
        <v>447</v>
      </c>
      <c r="H655" t="s">
        <v>1839</v>
      </c>
      <c r="I655" t="s">
        <v>1840</v>
      </c>
      <c r="J655">
        <v>12</v>
      </c>
      <c r="K655">
        <v>79</v>
      </c>
      <c r="L655" s="28">
        <f t="shared" si="12"/>
        <v>6.583333333333333</v>
      </c>
      <c r="M655" s="9">
        <v>0.13924050632911392</v>
      </c>
      <c r="N655" s="75" t="s">
        <v>553</v>
      </c>
    </row>
    <row r="656" spans="1:15">
      <c r="A656" t="s">
        <v>1411</v>
      </c>
      <c r="B656" t="s">
        <v>410</v>
      </c>
      <c r="C656">
        <v>2</v>
      </c>
      <c r="D656" s="19">
        <v>43697</v>
      </c>
      <c r="E656" s="15">
        <v>0.92465277777777777</v>
      </c>
      <c r="F656" s="6"/>
      <c r="G656" s="275" t="s">
        <v>447</v>
      </c>
      <c r="H656" t="s">
        <v>1839</v>
      </c>
      <c r="I656" t="s">
        <v>1840</v>
      </c>
      <c r="J656">
        <v>14</v>
      </c>
      <c r="K656">
        <v>94</v>
      </c>
      <c r="L656" s="28">
        <f t="shared" si="12"/>
        <v>6.7142857142857144</v>
      </c>
      <c r="M656" s="9">
        <v>9.5744680851063829E-2</v>
      </c>
      <c r="N656" s="75" t="s">
        <v>553</v>
      </c>
    </row>
    <row r="657" spans="1:15">
      <c r="A657" t="s">
        <v>1412</v>
      </c>
      <c r="B657" t="s">
        <v>410</v>
      </c>
      <c r="C657">
        <v>2</v>
      </c>
      <c r="D657" s="19">
        <v>43697</v>
      </c>
      <c r="E657" s="15">
        <v>0.92483796296296295</v>
      </c>
      <c r="F657" s="6"/>
      <c r="G657" s="275" t="s">
        <v>447</v>
      </c>
      <c r="H657" t="s">
        <v>1839</v>
      </c>
      <c r="I657" t="s">
        <v>1840</v>
      </c>
      <c r="J657">
        <v>14</v>
      </c>
      <c r="K657">
        <v>84</v>
      </c>
      <c r="L657" s="28">
        <f t="shared" si="12"/>
        <v>6</v>
      </c>
      <c r="M657" s="9">
        <v>0.13095238095238096</v>
      </c>
      <c r="N657" s="75" t="s">
        <v>553</v>
      </c>
    </row>
    <row r="658" spans="1:15">
      <c r="A658" t="s">
        <v>1413</v>
      </c>
      <c r="B658" t="s">
        <v>410</v>
      </c>
      <c r="C658">
        <v>2</v>
      </c>
      <c r="D658" s="19">
        <v>43697</v>
      </c>
      <c r="E658" s="15">
        <v>0.92502314814814823</v>
      </c>
      <c r="F658" s="6"/>
      <c r="G658" s="275" t="s">
        <v>447</v>
      </c>
      <c r="H658" t="s">
        <v>1839</v>
      </c>
      <c r="I658" t="s">
        <v>1840</v>
      </c>
      <c r="J658">
        <v>14</v>
      </c>
      <c r="K658">
        <v>92</v>
      </c>
      <c r="L658" s="28">
        <f t="shared" si="12"/>
        <v>6.5714285714285712</v>
      </c>
      <c r="M658" s="9">
        <v>6.5217391304347824E-2</v>
      </c>
      <c r="N658" s="75" t="s">
        <v>553</v>
      </c>
    </row>
    <row r="659" spans="1:15">
      <c r="A659" t="s">
        <v>1414</v>
      </c>
      <c r="B659" t="s">
        <v>410</v>
      </c>
      <c r="C659">
        <v>2</v>
      </c>
      <c r="D659" s="19">
        <v>43697</v>
      </c>
      <c r="E659" s="15">
        <v>0.9252083333333333</v>
      </c>
      <c r="F659" s="6"/>
      <c r="G659" s="562" t="s">
        <v>447</v>
      </c>
      <c r="H659" t="s">
        <v>1839</v>
      </c>
      <c r="I659" t="s">
        <v>1840</v>
      </c>
      <c r="J659">
        <v>14</v>
      </c>
      <c r="K659">
        <v>103</v>
      </c>
      <c r="L659" s="28">
        <f t="shared" si="12"/>
        <v>7.3571428571428568</v>
      </c>
      <c r="M659" s="9">
        <v>0.30097087378640774</v>
      </c>
      <c r="N659" s="75" t="s">
        <v>557</v>
      </c>
      <c r="O659" s="213" t="s">
        <v>1237</v>
      </c>
    </row>
    <row r="660" spans="1:15">
      <c r="A660" t="s">
        <v>1415</v>
      </c>
      <c r="B660" t="s">
        <v>410</v>
      </c>
      <c r="C660">
        <v>2</v>
      </c>
      <c r="D660" s="19">
        <v>43697</v>
      </c>
      <c r="E660" s="15">
        <v>0.92540509259259263</v>
      </c>
      <c r="F660" s="6"/>
      <c r="G660" s="562" t="s">
        <v>447</v>
      </c>
      <c r="H660" t="s">
        <v>1839</v>
      </c>
      <c r="I660" t="s">
        <v>1840</v>
      </c>
      <c r="J660">
        <v>14</v>
      </c>
      <c r="K660">
        <v>83</v>
      </c>
      <c r="L660" s="28">
        <f t="shared" si="12"/>
        <v>5.9285714285714288</v>
      </c>
      <c r="M660" s="9">
        <v>6.0240963855421686E-2</v>
      </c>
      <c r="N660" s="75" t="s">
        <v>553</v>
      </c>
    </row>
    <row r="661" spans="1:15">
      <c r="A661" t="s">
        <v>1416</v>
      </c>
      <c r="B661" t="s">
        <v>410</v>
      </c>
      <c r="C661">
        <v>2</v>
      </c>
      <c r="D661" s="19">
        <v>43697</v>
      </c>
      <c r="E661" s="15">
        <v>0.9255902777777778</v>
      </c>
      <c r="F661" s="6"/>
      <c r="G661" s="562" t="s">
        <v>447</v>
      </c>
      <c r="H661" t="s">
        <v>1839</v>
      </c>
      <c r="I661" t="s">
        <v>1840</v>
      </c>
      <c r="J661">
        <v>14</v>
      </c>
      <c r="K661">
        <v>91</v>
      </c>
      <c r="L661" s="28">
        <f t="shared" si="12"/>
        <v>6.5</v>
      </c>
      <c r="M661" s="9">
        <v>0.15384615384615385</v>
      </c>
      <c r="N661" s="75" t="s">
        <v>553</v>
      </c>
    </row>
    <row r="662" spans="1:15">
      <c r="A662" t="s">
        <v>1417</v>
      </c>
      <c r="B662" t="s">
        <v>410</v>
      </c>
      <c r="C662">
        <v>2</v>
      </c>
      <c r="D662" s="19">
        <v>43697</v>
      </c>
      <c r="E662" s="15">
        <v>0.92577546296296298</v>
      </c>
      <c r="F662" s="6"/>
      <c r="G662" s="562" t="s">
        <v>447</v>
      </c>
      <c r="H662" t="s">
        <v>1839</v>
      </c>
      <c r="I662" t="s">
        <v>1840</v>
      </c>
      <c r="J662">
        <v>14</v>
      </c>
      <c r="K662">
        <v>82</v>
      </c>
      <c r="L662" s="28">
        <f t="shared" si="12"/>
        <v>5.8571428571428568</v>
      </c>
      <c r="M662" s="9">
        <v>0.12195121951219512</v>
      </c>
      <c r="N662" s="75" t="s">
        <v>553</v>
      </c>
    </row>
    <row r="663" spans="1:15">
      <c r="A663" t="s">
        <v>1418</v>
      </c>
      <c r="B663" t="s">
        <v>410</v>
      </c>
      <c r="C663">
        <v>2</v>
      </c>
      <c r="D663" s="19">
        <v>43697</v>
      </c>
      <c r="E663" s="15">
        <v>0.92596064814814805</v>
      </c>
      <c r="F663" s="6"/>
      <c r="G663" s="562" t="s">
        <v>447</v>
      </c>
      <c r="H663" t="s">
        <v>1839</v>
      </c>
      <c r="I663" t="s">
        <v>1840</v>
      </c>
      <c r="J663">
        <v>13</v>
      </c>
      <c r="K663">
        <v>64</v>
      </c>
      <c r="L663" s="28">
        <f t="shared" si="12"/>
        <v>4.9230769230769234</v>
      </c>
      <c r="M663" s="9">
        <v>4.6875E-2</v>
      </c>
      <c r="N663" s="75" t="s">
        <v>553</v>
      </c>
    </row>
    <row r="664" spans="1:15">
      <c r="A664" t="s">
        <v>1419</v>
      </c>
      <c r="B664" t="s">
        <v>410</v>
      </c>
      <c r="C664">
        <v>2</v>
      </c>
      <c r="D664" s="19">
        <v>43697</v>
      </c>
      <c r="E664" s="15">
        <v>0.9261342592592593</v>
      </c>
      <c r="F664" s="6"/>
      <c r="G664" s="562" t="s">
        <v>447</v>
      </c>
      <c r="H664" t="s">
        <v>1839</v>
      </c>
      <c r="I664" t="s">
        <v>1840</v>
      </c>
      <c r="J664">
        <v>6</v>
      </c>
      <c r="K664">
        <v>36</v>
      </c>
      <c r="L664" s="28">
        <f t="shared" si="12"/>
        <v>6</v>
      </c>
      <c r="M664" s="9">
        <v>5.5555555555555552E-2</v>
      </c>
      <c r="N664" s="75" t="s">
        <v>553</v>
      </c>
    </row>
    <row r="665" spans="1:15">
      <c r="A665" t="s">
        <v>1420</v>
      </c>
      <c r="B665" t="s">
        <v>410</v>
      </c>
      <c r="C665">
        <v>2</v>
      </c>
      <c r="D665" s="19">
        <v>43697</v>
      </c>
      <c r="E665" s="15">
        <v>0.92628472222222225</v>
      </c>
      <c r="F665" s="6"/>
      <c r="G665" s="562" t="s">
        <v>447</v>
      </c>
      <c r="H665" t="s">
        <v>1839</v>
      </c>
      <c r="I665" t="s">
        <v>1840</v>
      </c>
      <c r="J665">
        <v>5</v>
      </c>
      <c r="K665">
        <v>34</v>
      </c>
      <c r="L665" s="28">
        <f t="shared" si="12"/>
        <v>6.8</v>
      </c>
      <c r="M665" s="9">
        <v>0.3235294117647059</v>
      </c>
      <c r="N665" s="75" t="s">
        <v>557</v>
      </c>
      <c r="O665" s="213" t="s">
        <v>1237</v>
      </c>
    </row>
    <row r="666" spans="1:15">
      <c r="A666" t="s">
        <v>1421</v>
      </c>
      <c r="B666" t="s">
        <v>410</v>
      </c>
      <c r="C666">
        <v>2</v>
      </c>
      <c r="D666" s="19">
        <v>43697</v>
      </c>
      <c r="E666" s="15">
        <v>0.92643518518518519</v>
      </c>
      <c r="F666" s="6"/>
      <c r="G666" s="562" t="s">
        <v>447</v>
      </c>
      <c r="H666" t="s">
        <v>1839</v>
      </c>
      <c r="I666" t="s">
        <v>1840</v>
      </c>
      <c r="J666">
        <v>8</v>
      </c>
      <c r="K666">
        <v>34</v>
      </c>
      <c r="L666" s="28">
        <f t="shared" si="12"/>
        <v>4.25</v>
      </c>
      <c r="M666" s="9">
        <v>0.5</v>
      </c>
      <c r="N666" s="75" t="s">
        <v>557</v>
      </c>
      <c r="O666" s="213" t="s">
        <v>1237</v>
      </c>
    </row>
    <row r="667" spans="1:15">
      <c r="A667" t="s">
        <v>1422</v>
      </c>
      <c r="B667" t="s">
        <v>410</v>
      </c>
      <c r="C667">
        <v>2</v>
      </c>
      <c r="D667" s="19">
        <v>43697</v>
      </c>
      <c r="E667" s="15">
        <v>0.92653935185185177</v>
      </c>
      <c r="F667" s="6"/>
      <c r="G667" s="562" t="s">
        <v>447</v>
      </c>
      <c r="H667" t="s">
        <v>1839</v>
      </c>
      <c r="I667" t="s">
        <v>1840</v>
      </c>
      <c r="J667">
        <v>8</v>
      </c>
      <c r="K667">
        <v>43</v>
      </c>
      <c r="L667" s="28">
        <f t="shared" si="12"/>
        <v>5.375</v>
      </c>
      <c r="M667" s="9">
        <v>0.34883720930232559</v>
      </c>
      <c r="N667" s="75" t="s">
        <v>557</v>
      </c>
      <c r="O667" s="213" t="s">
        <v>1237</v>
      </c>
    </row>
    <row r="668" spans="1:15">
      <c r="A668" t="s">
        <v>1423</v>
      </c>
      <c r="B668" t="s">
        <v>410</v>
      </c>
      <c r="C668">
        <v>2</v>
      </c>
      <c r="D668" s="19">
        <v>43697</v>
      </c>
      <c r="E668" s="15">
        <v>0.92668981481481483</v>
      </c>
      <c r="F668" s="6"/>
      <c r="G668" s="562" t="s">
        <v>447</v>
      </c>
      <c r="H668" t="s">
        <v>1839</v>
      </c>
      <c r="I668" t="s">
        <v>1840</v>
      </c>
      <c r="J668">
        <v>7</v>
      </c>
      <c r="K668">
        <v>33</v>
      </c>
      <c r="L668" s="28">
        <f t="shared" si="12"/>
        <v>4.7142857142857144</v>
      </c>
      <c r="M668" s="9">
        <v>0.39393939393939392</v>
      </c>
      <c r="N668" s="75" t="s">
        <v>557</v>
      </c>
      <c r="O668" s="213" t="s">
        <v>1237</v>
      </c>
    </row>
    <row r="669" spans="1:15">
      <c r="A669" t="s">
        <v>1424</v>
      </c>
      <c r="B669" t="s">
        <v>410</v>
      </c>
      <c r="C669">
        <v>2</v>
      </c>
      <c r="D669" s="19">
        <v>43697</v>
      </c>
      <c r="E669" s="15">
        <v>0.92679398148148151</v>
      </c>
      <c r="F669" s="6"/>
      <c r="G669" s="562" t="s">
        <v>447</v>
      </c>
      <c r="H669" t="s">
        <v>1839</v>
      </c>
      <c r="I669" t="s">
        <v>1840</v>
      </c>
      <c r="J669">
        <v>7</v>
      </c>
      <c r="K669">
        <v>31</v>
      </c>
      <c r="L669" s="28">
        <f t="shared" si="12"/>
        <v>4.4285714285714288</v>
      </c>
      <c r="M669" s="9">
        <v>0.29032258064516131</v>
      </c>
      <c r="N669" s="75" t="s">
        <v>557</v>
      </c>
      <c r="O669" s="213" t="s">
        <v>1237</v>
      </c>
    </row>
    <row r="670" spans="1:15">
      <c r="A670" t="s">
        <v>1426</v>
      </c>
      <c r="B670" t="s">
        <v>410</v>
      </c>
      <c r="C670">
        <v>2</v>
      </c>
      <c r="D670" s="19">
        <v>43697</v>
      </c>
      <c r="E670" s="15">
        <v>0.92689814814814808</v>
      </c>
      <c r="F670" s="6"/>
      <c r="G670" s="562" t="s">
        <v>447</v>
      </c>
      <c r="H670" t="s">
        <v>1839</v>
      </c>
      <c r="I670" t="s">
        <v>1840</v>
      </c>
      <c r="J670">
        <v>6</v>
      </c>
      <c r="K670">
        <v>29</v>
      </c>
      <c r="L670" s="28">
        <f t="shared" si="12"/>
        <v>4.833333333333333</v>
      </c>
      <c r="M670" s="9">
        <v>6.8965517241379309E-2</v>
      </c>
      <c r="N670" s="75" t="s">
        <v>553</v>
      </c>
    </row>
    <row r="671" spans="1:15">
      <c r="A671" t="s">
        <v>1425</v>
      </c>
      <c r="B671" t="s">
        <v>410</v>
      </c>
      <c r="C671">
        <v>2</v>
      </c>
      <c r="D671" s="19">
        <v>43697</v>
      </c>
      <c r="E671" s="15">
        <v>0.92701388888888892</v>
      </c>
      <c r="F671" s="6"/>
      <c r="G671" s="562" t="s">
        <v>447</v>
      </c>
      <c r="H671" t="s">
        <v>1839</v>
      </c>
      <c r="I671" t="s">
        <v>1840</v>
      </c>
      <c r="J671">
        <v>7</v>
      </c>
      <c r="K671">
        <v>37</v>
      </c>
      <c r="L671" s="28">
        <f t="shared" si="12"/>
        <v>5.2857142857142856</v>
      </c>
      <c r="M671" s="9">
        <v>0.40540540540540543</v>
      </c>
      <c r="N671" s="75" t="s">
        <v>557</v>
      </c>
      <c r="O671" s="213" t="s">
        <v>1237</v>
      </c>
    </row>
    <row r="672" spans="1:15">
      <c r="A672" t="s">
        <v>1427</v>
      </c>
      <c r="B672" t="s">
        <v>410</v>
      </c>
      <c r="C672">
        <v>2</v>
      </c>
      <c r="D672" s="19">
        <v>43697</v>
      </c>
      <c r="E672" s="15">
        <v>0.92711805555555549</v>
      </c>
      <c r="F672" s="6"/>
      <c r="G672" s="562" t="s">
        <v>447</v>
      </c>
      <c r="H672" t="s">
        <v>1839</v>
      </c>
      <c r="I672" t="s">
        <v>1840</v>
      </c>
      <c r="J672">
        <v>6</v>
      </c>
      <c r="K672">
        <v>31</v>
      </c>
      <c r="L672" s="28">
        <f t="shared" si="12"/>
        <v>5.166666666666667</v>
      </c>
      <c r="M672" s="9">
        <v>0.35483870967741937</v>
      </c>
      <c r="N672" s="75" t="s">
        <v>557</v>
      </c>
      <c r="O672" s="213" t="s">
        <v>1237</v>
      </c>
    </row>
    <row r="673" spans="1:15">
      <c r="A673" t="s">
        <v>1428</v>
      </c>
      <c r="B673" t="s">
        <v>410</v>
      </c>
      <c r="C673">
        <v>2</v>
      </c>
      <c r="D673" s="19">
        <v>43697</v>
      </c>
      <c r="E673" s="15">
        <v>0.92723379629629632</v>
      </c>
      <c r="F673" s="6"/>
      <c r="G673" s="562" t="s">
        <v>447</v>
      </c>
      <c r="H673" t="s">
        <v>1839</v>
      </c>
      <c r="I673" t="s">
        <v>1840</v>
      </c>
      <c r="J673">
        <v>7</v>
      </c>
      <c r="K673">
        <v>33</v>
      </c>
      <c r="L673" s="28">
        <f t="shared" si="12"/>
        <v>4.7142857142857144</v>
      </c>
      <c r="M673" s="9">
        <v>0.36363636363636365</v>
      </c>
      <c r="N673" s="75" t="s">
        <v>566</v>
      </c>
    </row>
    <row r="674" spans="1:15">
      <c r="A674" s="225" t="s">
        <v>1429</v>
      </c>
      <c r="B674" s="225" t="s">
        <v>410</v>
      </c>
      <c r="C674" s="225">
        <v>2</v>
      </c>
      <c r="D674" s="591">
        <v>43697</v>
      </c>
      <c r="E674" s="592">
        <v>0.92734953703703704</v>
      </c>
      <c r="F674" s="225"/>
      <c r="G674" s="562" t="s">
        <v>447</v>
      </c>
      <c r="H674" t="s">
        <v>1839</v>
      </c>
      <c r="I674" t="s">
        <v>1840</v>
      </c>
      <c r="J674">
        <v>9</v>
      </c>
      <c r="K674">
        <v>53</v>
      </c>
      <c r="L674" s="28">
        <f t="shared" si="12"/>
        <v>5.8888888888888893</v>
      </c>
      <c r="M674" s="9">
        <v>0.32075471698113206</v>
      </c>
      <c r="N674" s="75" t="s">
        <v>557</v>
      </c>
      <c r="O674" s="213" t="s">
        <v>1237</v>
      </c>
    </row>
    <row r="675" spans="1:15">
      <c r="A675" t="s">
        <v>1430</v>
      </c>
      <c r="B675" t="s">
        <v>410</v>
      </c>
      <c r="C675">
        <v>2</v>
      </c>
      <c r="D675" s="19">
        <v>43697</v>
      </c>
      <c r="E675" s="15">
        <v>0.92748842592592595</v>
      </c>
      <c r="F675" s="6"/>
      <c r="G675" s="562" t="s">
        <v>447</v>
      </c>
      <c r="H675" t="s">
        <v>1839</v>
      </c>
      <c r="I675" t="s">
        <v>1840</v>
      </c>
      <c r="J675">
        <v>7</v>
      </c>
      <c r="K675">
        <v>34</v>
      </c>
      <c r="L675" s="28">
        <f t="shared" si="12"/>
        <v>4.8571428571428568</v>
      </c>
      <c r="M675" s="9">
        <v>5.8823529411764705E-2</v>
      </c>
      <c r="N675" s="75" t="s">
        <v>553</v>
      </c>
    </row>
    <row r="676" spans="1:15">
      <c r="A676" t="s">
        <v>1431</v>
      </c>
      <c r="B676" t="s">
        <v>410</v>
      </c>
      <c r="C676">
        <v>2</v>
      </c>
      <c r="D676" s="19">
        <v>43697</v>
      </c>
      <c r="E676" s="15">
        <v>0.92761574074074071</v>
      </c>
      <c r="F676" s="6"/>
      <c r="G676" s="562" t="s">
        <v>447</v>
      </c>
      <c r="H676" t="s">
        <v>1839</v>
      </c>
      <c r="I676" t="s">
        <v>1840</v>
      </c>
      <c r="J676">
        <v>7</v>
      </c>
      <c r="K676">
        <v>38</v>
      </c>
      <c r="L676" s="28">
        <f t="shared" si="12"/>
        <v>5.4285714285714288</v>
      </c>
      <c r="M676" s="9">
        <v>2.6315789473684209E-2</v>
      </c>
      <c r="N676" s="75" t="s">
        <v>553</v>
      </c>
    </row>
    <row r="677" spans="1:15">
      <c r="A677" t="s">
        <v>1432</v>
      </c>
      <c r="B677" t="s">
        <v>410</v>
      </c>
      <c r="C677">
        <v>2</v>
      </c>
      <c r="D677" s="19">
        <v>43697</v>
      </c>
      <c r="E677" s="15">
        <v>0.92775462962962962</v>
      </c>
      <c r="F677" s="6"/>
      <c r="G677" s="562" t="s">
        <v>447</v>
      </c>
      <c r="H677" t="s">
        <v>1839</v>
      </c>
      <c r="I677" t="s">
        <v>1840</v>
      </c>
      <c r="J677">
        <v>10</v>
      </c>
      <c r="K677">
        <v>52</v>
      </c>
      <c r="L677" s="28">
        <f t="shared" si="12"/>
        <v>5.2</v>
      </c>
      <c r="M677" s="9">
        <v>7.6923076923076927E-2</v>
      </c>
      <c r="N677" s="75" t="s">
        <v>553</v>
      </c>
    </row>
    <row r="678" spans="1:15">
      <c r="A678" t="s">
        <v>1452</v>
      </c>
      <c r="B678" t="s">
        <v>410</v>
      </c>
      <c r="C678">
        <v>2</v>
      </c>
      <c r="D678" s="19">
        <v>43697</v>
      </c>
      <c r="E678" s="15">
        <v>0.92797453703703703</v>
      </c>
      <c r="F678" s="6"/>
      <c r="G678" s="562" t="s">
        <v>447</v>
      </c>
      <c r="H678" t="s">
        <v>1839</v>
      </c>
      <c r="I678" t="s">
        <v>1840</v>
      </c>
      <c r="J678">
        <v>7</v>
      </c>
      <c r="K678">
        <v>30</v>
      </c>
      <c r="L678" s="28">
        <f t="shared" si="12"/>
        <v>4.2857142857142856</v>
      </c>
      <c r="M678" s="9">
        <v>0.4</v>
      </c>
      <c r="N678" s="75" t="s">
        <v>557</v>
      </c>
      <c r="O678" s="213" t="s">
        <v>1237</v>
      </c>
    </row>
    <row r="679" spans="1:15">
      <c r="A679" t="s">
        <v>1453</v>
      </c>
      <c r="B679" t="s">
        <v>410</v>
      </c>
      <c r="C679">
        <v>2</v>
      </c>
      <c r="D679" s="19">
        <v>43697</v>
      </c>
      <c r="E679" s="15">
        <v>0.92818287037037039</v>
      </c>
      <c r="F679" s="6"/>
      <c r="G679" s="562" t="s">
        <v>447</v>
      </c>
      <c r="H679" t="s">
        <v>1839</v>
      </c>
      <c r="I679" t="s">
        <v>1840</v>
      </c>
      <c r="J679">
        <v>10</v>
      </c>
      <c r="K679">
        <v>43</v>
      </c>
      <c r="L679" s="28">
        <f t="shared" si="12"/>
        <v>4.3</v>
      </c>
      <c r="M679" s="9">
        <v>0.30232558139534882</v>
      </c>
      <c r="N679" s="75" t="s">
        <v>557</v>
      </c>
      <c r="O679" s="213" t="s">
        <v>1237</v>
      </c>
    </row>
    <row r="680" spans="1:15">
      <c r="A680" s="213" t="s">
        <v>1487</v>
      </c>
      <c r="B680" t="s">
        <v>410</v>
      </c>
      <c r="C680">
        <v>2</v>
      </c>
      <c r="D680" s="19">
        <v>43697</v>
      </c>
      <c r="E680" s="15">
        <v>0.92833333333333334</v>
      </c>
      <c r="F680" s="6"/>
      <c r="G680" s="562" t="s">
        <v>447</v>
      </c>
      <c r="H680" t="s">
        <v>1839</v>
      </c>
      <c r="I680" t="s">
        <v>1840</v>
      </c>
      <c r="J680">
        <v>8</v>
      </c>
      <c r="K680" s="275" t="s">
        <v>1304</v>
      </c>
      <c r="L680" s="275" t="s">
        <v>1304</v>
      </c>
      <c r="M680" s="275" t="s">
        <v>1304</v>
      </c>
      <c r="N680" s="374" t="s">
        <v>433</v>
      </c>
    </row>
    <row r="681" spans="1:15">
      <c r="A681" t="s">
        <v>1454</v>
      </c>
      <c r="B681" t="s">
        <v>410</v>
      </c>
      <c r="C681">
        <v>2</v>
      </c>
      <c r="D681" s="19">
        <v>43697</v>
      </c>
      <c r="E681" s="15">
        <v>0.92844907407407407</v>
      </c>
      <c r="F681" s="6"/>
      <c r="G681" s="562" t="s">
        <v>447</v>
      </c>
      <c r="H681" t="s">
        <v>1839</v>
      </c>
      <c r="I681" t="s">
        <v>1840</v>
      </c>
      <c r="J681">
        <v>7</v>
      </c>
      <c r="K681">
        <v>37</v>
      </c>
      <c r="L681" s="28">
        <f t="shared" si="12"/>
        <v>5.2857142857142856</v>
      </c>
      <c r="M681" s="9">
        <v>5.4054054054054057E-2</v>
      </c>
      <c r="N681" s="75" t="s">
        <v>553</v>
      </c>
    </row>
    <row r="682" spans="1:15">
      <c r="A682" t="s">
        <v>1455</v>
      </c>
      <c r="B682" t="s">
        <v>410</v>
      </c>
      <c r="C682">
        <v>2</v>
      </c>
      <c r="D682" s="19">
        <v>43697</v>
      </c>
      <c r="E682" s="15">
        <v>0.92856481481481479</v>
      </c>
      <c r="F682" s="6"/>
      <c r="G682" s="562" t="s">
        <v>447</v>
      </c>
      <c r="H682" t="s">
        <v>1839</v>
      </c>
      <c r="I682" t="s">
        <v>1840</v>
      </c>
      <c r="J682">
        <v>8</v>
      </c>
      <c r="K682">
        <v>36</v>
      </c>
      <c r="L682" s="28">
        <f t="shared" si="12"/>
        <v>4.5</v>
      </c>
      <c r="M682" s="9">
        <v>0.16666666666666666</v>
      </c>
      <c r="N682" s="75" t="s">
        <v>553</v>
      </c>
    </row>
    <row r="683" spans="1:15">
      <c r="A683" t="s">
        <v>1456</v>
      </c>
      <c r="B683" t="s">
        <v>410</v>
      </c>
      <c r="C683">
        <v>2</v>
      </c>
      <c r="D683" s="19">
        <v>43697</v>
      </c>
      <c r="E683" s="15">
        <v>0.92869212962962966</v>
      </c>
      <c r="F683" s="6"/>
      <c r="G683" s="562" t="s">
        <v>447</v>
      </c>
      <c r="H683" t="s">
        <v>1839</v>
      </c>
      <c r="I683" t="s">
        <v>1840</v>
      </c>
      <c r="J683">
        <v>8</v>
      </c>
      <c r="K683">
        <v>42</v>
      </c>
      <c r="L683" s="28">
        <f t="shared" si="12"/>
        <v>5.25</v>
      </c>
      <c r="M683" s="9">
        <v>0.11904761904761904</v>
      </c>
      <c r="N683" s="75" t="s">
        <v>553</v>
      </c>
    </row>
    <row r="684" spans="1:15">
      <c r="A684" t="s">
        <v>1457</v>
      </c>
      <c r="B684" t="s">
        <v>410</v>
      </c>
      <c r="C684">
        <v>2</v>
      </c>
      <c r="D684" s="19">
        <v>43697</v>
      </c>
      <c r="E684" s="15">
        <v>0.92883101851851846</v>
      </c>
      <c r="F684" s="6"/>
      <c r="G684" s="562" t="s">
        <v>447</v>
      </c>
      <c r="H684" t="s">
        <v>1839</v>
      </c>
      <c r="I684" t="s">
        <v>1840</v>
      </c>
      <c r="J684">
        <v>5</v>
      </c>
      <c r="K684">
        <v>26</v>
      </c>
      <c r="L684" s="28">
        <f t="shared" si="12"/>
        <v>5.2</v>
      </c>
      <c r="M684" s="9">
        <v>0.15384615384615385</v>
      </c>
      <c r="N684" s="75" t="s">
        <v>553</v>
      </c>
    </row>
    <row r="685" spans="1:15">
      <c r="A685" t="s">
        <v>1458</v>
      </c>
      <c r="B685" t="s">
        <v>410</v>
      </c>
      <c r="C685">
        <v>2</v>
      </c>
      <c r="D685" s="19">
        <v>43697</v>
      </c>
      <c r="E685" s="15">
        <v>0.92894675925925929</v>
      </c>
      <c r="F685" s="6"/>
      <c r="G685" s="562" t="s">
        <v>447</v>
      </c>
      <c r="H685" t="s">
        <v>1839</v>
      </c>
      <c r="I685" t="s">
        <v>1840</v>
      </c>
      <c r="J685">
        <v>9</v>
      </c>
      <c r="K685">
        <v>34</v>
      </c>
      <c r="L685" s="28">
        <f t="shared" si="12"/>
        <v>3.7777777777777777</v>
      </c>
      <c r="M685" s="9">
        <v>8.8235294117647065E-2</v>
      </c>
      <c r="N685" s="75" t="s">
        <v>553</v>
      </c>
    </row>
    <row r="686" spans="1:15">
      <c r="A686" t="s">
        <v>1459</v>
      </c>
      <c r="B686" t="s">
        <v>410</v>
      </c>
      <c r="C686">
        <v>2</v>
      </c>
      <c r="D686" s="19">
        <v>43697</v>
      </c>
      <c r="E686" s="15">
        <v>0.92909722222222213</v>
      </c>
      <c r="F686" s="6"/>
      <c r="G686" s="562" t="s">
        <v>447</v>
      </c>
      <c r="H686" t="s">
        <v>1839</v>
      </c>
      <c r="I686" t="s">
        <v>1840</v>
      </c>
      <c r="J686">
        <v>7</v>
      </c>
      <c r="K686">
        <v>43</v>
      </c>
      <c r="L686" s="28">
        <f t="shared" si="12"/>
        <v>6.1428571428571432</v>
      </c>
      <c r="M686" s="9">
        <v>6.9767441860465115E-2</v>
      </c>
      <c r="N686" s="75" t="s">
        <v>553</v>
      </c>
    </row>
    <row r="687" spans="1:15">
      <c r="A687" t="s">
        <v>1460</v>
      </c>
      <c r="B687" t="s">
        <v>410</v>
      </c>
      <c r="C687">
        <v>2</v>
      </c>
      <c r="D687" s="19">
        <v>43697</v>
      </c>
      <c r="E687" s="15">
        <v>0.929224537037037</v>
      </c>
      <c r="F687" s="6"/>
      <c r="G687" s="562" t="s">
        <v>447</v>
      </c>
      <c r="H687" t="s">
        <v>1839</v>
      </c>
      <c r="I687" t="s">
        <v>1840</v>
      </c>
      <c r="J687">
        <v>9</v>
      </c>
      <c r="K687">
        <v>41</v>
      </c>
      <c r="L687" s="28">
        <f t="shared" si="12"/>
        <v>4.5555555555555554</v>
      </c>
      <c r="M687" s="9">
        <v>4.878048780487805E-2</v>
      </c>
      <c r="N687" s="75" t="s">
        <v>553</v>
      </c>
    </row>
    <row r="688" spans="1:15">
      <c r="A688" t="s">
        <v>1461</v>
      </c>
      <c r="B688" t="s">
        <v>410</v>
      </c>
      <c r="C688">
        <v>2</v>
      </c>
      <c r="D688" s="19">
        <v>43697</v>
      </c>
      <c r="E688" s="15">
        <v>0.9293865740740741</v>
      </c>
      <c r="F688" s="6"/>
      <c r="G688" s="562" t="s">
        <v>447</v>
      </c>
      <c r="H688" t="s">
        <v>1839</v>
      </c>
      <c r="I688" t="s">
        <v>1840</v>
      </c>
      <c r="J688">
        <v>9</v>
      </c>
      <c r="K688">
        <v>46</v>
      </c>
      <c r="L688" s="28">
        <f t="shared" si="12"/>
        <v>5.1111111111111107</v>
      </c>
      <c r="M688" s="9">
        <v>2.1739130434782608E-2</v>
      </c>
      <c r="N688" s="75" t="s">
        <v>553</v>
      </c>
    </row>
    <row r="689" spans="1:15" ht="17" thickBot="1">
      <c r="A689" t="s">
        <v>1462</v>
      </c>
      <c r="B689" t="s">
        <v>410</v>
      </c>
      <c r="C689">
        <v>2</v>
      </c>
      <c r="D689" s="19">
        <v>43697</v>
      </c>
      <c r="E689" s="15">
        <v>0.92954861111111109</v>
      </c>
      <c r="F689" s="6"/>
      <c r="G689" s="562" t="s">
        <v>447</v>
      </c>
      <c r="H689" t="s">
        <v>1839</v>
      </c>
      <c r="I689" t="s">
        <v>1840</v>
      </c>
      <c r="J689">
        <v>9</v>
      </c>
      <c r="K689">
        <v>43</v>
      </c>
      <c r="L689" s="28">
        <f t="shared" si="12"/>
        <v>4.7777777777777777</v>
      </c>
      <c r="M689" s="9">
        <v>4.6511627906976744E-2</v>
      </c>
      <c r="N689" s="75" t="s">
        <v>553</v>
      </c>
    </row>
    <row r="690" spans="1:15" ht="17" thickTop="1">
      <c r="A690" s="213" t="s">
        <v>1486</v>
      </c>
      <c r="B690" s="213" t="s">
        <v>410</v>
      </c>
      <c r="C690" s="213">
        <v>2</v>
      </c>
      <c r="D690" s="278">
        <v>43697</v>
      </c>
      <c r="E690" s="279">
        <v>0.92993055555555559</v>
      </c>
      <c r="F690" s="6"/>
      <c r="G690" s="626" t="s">
        <v>447</v>
      </c>
      <c r="H690" t="s">
        <v>1839</v>
      </c>
      <c r="I690" t="s">
        <v>1840</v>
      </c>
      <c r="J690">
        <v>3</v>
      </c>
      <c r="K690" s="275" t="s">
        <v>1304</v>
      </c>
      <c r="L690" s="275" t="s">
        <v>1304</v>
      </c>
      <c r="M690" s="275" t="s">
        <v>1304</v>
      </c>
      <c r="N690" s="374" t="s">
        <v>433</v>
      </c>
    </row>
    <row r="691" spans="1:15" ht="17" thickBot="1">
      <c r="A691" s="213" t="s">
        <v>2082</v>
      </c>
      <c r="B691" s="213" t="s">
        <v>410</v>
      </c>
      <c r="C691" s="213">
        <v>2</v>
      </c>
      <c r="D691" s="278">
        <v>43697</v>
      </c>
      <c r="E691" s="279">
        <v>0.93027777777777787</v>
      </c>
      <c r="F691" s="6"/>
      <c r="G691" s="627" t="s">
        <v>447</v>
      </c>
      <c r="H691" t="s">
        <v>1839</v>
      </c>
      <c r="I691" t="s">
        <v>1840</v>
      </c>
      <c r="J691">
        <v>7</v>
      </c>
      <c r="K691">
        <v>8</v>
      </c>
      <c r="L691" s="28">
        <f>K691/J691</f>
        <v>1.1428571428571428</v>
      </c>
      <c r="M691" s="9">
        <v>0.125</v>
      </c>
      <c r="N691" s="374"/>
    </row>
    <row r="692" spans="1:15" ht="17" thickTop="1">
      <c r="A692" s="213" t="s">
        <v>2083</v>
      </c>
      <c r="B692" s="213" t="s">
        <v>410</v>
      </c>
      <c r="C692" s="213">
        <v>2</v>
      </c>
      <c r="D692" s="278">
        <v>43697</v>
      </c>
      <c r="E692" s="279"/>
      <c r="F692" s="6"/>
      <c r="G692" s="562"/>
      <c r="H692" t="s">
        <v>1839</v>
      </c>
      <c r="I692" t="s">
        <v>1840</v>
      </c>
      <c r="K692" s="275"/>
      <c r="L692" s="275"/>
      <c r="M692" s="275"/>
      <c r="N692" s="374"/>
    </row>
    <row r="693" spans="1:15">
      <c r="A693" s="213" t="s">
        <v>2084</v>
      </c>
      <c r="B693" s="213" t="s">
        <v>410</v>
      </c>
      <c r="C693" s="213">
        <v>2</v>
      </c>
      <c r="D693" s="278">
        <v>43697</v>
      </c>
      <c r="E693" s="279"/>
      <c r="F693" s="6"/>
      <c r="G693" s="562"/>
      <c r="H693" t="s">
        <v>1839</v>
      </c>
      <c r="I693" t="s">
        <v>1840</v>
      </c>
      <c r="K693" s="275"/>
      <c r="L693" s="275"/>
      <c r="M693" s="275"/>
      <c r="N693" s="374"/>
    </row>
    <row r="694" spans="1:15">
      <c r="A694" s="213" t="s">
        <v>2081</v>
      </c>
      <c r="B694" s="213" t="s">
        <v>410</v>
      </c>
      <c r="C694" s="213">
        <v>1</v>
      </c>
      <c r="D694" s="278"/>
      <c r="E694" s="279"/>
      <c r="F694" s="6"/>
      <c r="G694" s="562"/>
      <c r="H694" t="s">
        <v>1839</v>
      </c>
      <c r="I694" t="s">
        <v>1840</v>
      </c>
      <c r="K694" s="275"/>
      <c r="L694" s="275"/>
      <c r="M694" s="275"/>
      <c r="N694" s="374"/>
    </row>
    <row r="695" spans="1:15">
      <c r="A695" s="213" t="s">
        <v>2081</v>
      </c>
      <c r="B695" s="213" t="s">
        <v>410</v>
      </c>
      <c r="C695" s="213">
        <v>2</v>
      </c>
      <c r="D695" s="278">
        <v>43697</v>
      </c>
      <c r="E695" s="279"/>
      <c r="F695" s="6"/>
      <c r="G695" s="562" t="s">
        <v>447</v>
      </c>
      <c r="H695" t="s">
        <v>1839</v>
      </c>
      <c r="I695" t="s">
        <v>1840</v>
      </c>
      <c r="K695" s="275"/>
      <c r="L695" s="275"/>
      <c r="M695" s="275"/>
      <c r="N695" s="374"/>
    </row>
    <row r="696" spans="1:15">
      <c r="A696" t="s">
        <v>1463</v>
      </c>
      <c r="B696" t="s">
        <v>410</v>
      </c>
      <c r="C696">
        <v>2</v>
      </c>
      <c r="D696" s="19">
        <v>43697</v>
      </c>
      <c r="E696" s="15">
        <v>0.93361111111111106</v>
      </c>
      <c r="F696" s="6"/>
      <c r="G696" s="562" t="s">
        <v>447</v>
      </c>
      <c r="H696" t="s">
        <v>1839</v>
      </c>
      <c r="I696" t="s">
        <v>1840</v>
      </c>
      <c r="J696">
        <v>9</v>
      </c>
      <c r="K696">
        <v>29</v>
      </c>
      <c r="L696" s="28">
        <f t="shared" si="12"/>
        <v>3.2222222222222223</v>
      </c>
      <c r="M696" s="9">
        <v>0.31034482758620691</v>
      </c>
      <c r="N696" s="75" t="s">
        <v>557</v>
      </c>
      <c r="O696" s="213" t="s">
        <v>1237</v>
      </c>
    </row>
    <row r="697" spans="1:15">
      <c r="A697" t="s">
        <v>1464</v>
      </c>
      <c r="B697" t="s">
        <v>410</v>
      </c>
      <c r="C697">
        <v>2</v>
      </c>
      <c r="D697" s="19">
        <v>43697</v>
      </c>
      <c r="E697" s="15">
        <v>0.93376157407407412</v>
      </c>
      <c r="F697" s="6"/>
      <c r="G697" s="275" t="s">
        <v>433</v>
      </c>
      <c r="H697" t="s">
        <v>1839</v>
      </c>
      <c r="I697" t="s">
        <v>1840</v>
      </c>
      <c r="J697">
        <v>7</v>
      </c>
      <c r="K697">
        <v>16</v>
      </c>
      <c r="L697" s="28">
        <f t="shared" si="12"/>
        <v>2.2857142857142856</v>
      </c>
      <c r="M697" s="9">
        <v>0.25</v>
      </c>
      <c r="N697" s="75" t="s">
        <v>553</v>
      </c>
    </row>
    <row r="698" spans="1:15">
      <c r="A698" t="s">
        <v>1465</v>
      </c>
      <c r="B698" t="s">
        <v>410</v>
      </c>
      <c r="C698">
        <v>2</v>
      </c>
      <c r="D698" s="19">
        <v>43697</v>
      </c>
      <c r="E698" s="15">
        <v>0.93386574074074069</v>
      </c>
      <c r="F698" s="6"/>
      <c r="G698" s="275" t="s">
        <v>433</v>
      </c>
      <c r="H698" t="s">
        <v>1839</v>
      </c>
      <c r="I698" t="s">
        <v>1840</v>
      </c>
      <c r="J698">
        <v>7</v>
      </c>
      <c r="K698">
        <v>25</v>
      </c>
      <c r="L698" s="28">
        <f t="shared" si="12"/>
        <v>3.5714285714285716</v>
      </c>
      <c r="M698" s="9">
        <v>0.08</v>
      </c>
      <c r="N698" s="75" t="s">
        <v>553</v>
      </c>
    </row>
    <row r="699" spans="1:15">
      <c r="A699" t="s">
        <v>1466</v>
      </c>
      <c r="B699" t="s">
        <v>410</v>
      </c>
      <c r="C699">
        <v>2</v>
      </c>
      <c r="D699" s="19">
        <v>43697</v>
      </c>
      <c r="E699" s="15">
        <v>0.93407407407407417</v>
      </c>
      <c r="F699" s="6"/>
      <c r="G699" s="275" t="s">
        <v>433</v>
      </c>
      <c r="H699" t="s">
        <v>1839</v>
      </c>
      <c r="I699" t="s">
        <v>1840</v>
      </c>
      <c r="J699">
        <v>5</v>
      </c>
      <c r="K699">
        <v>2</v>
      </c>
      <c r="L699" s="28">
        <f t="shared" si="12"/>
        <v>0.4</v>
      </c>
      <c r="M699" s="9">
        <v>0.5</v>
      </c>
      <c r="N699" s="75" t="s">
        <v>571</v>
      </c>
    </row>
    <row r="700" spans="1:15">
      <c r="A700" t="s">
        <v>1467</v>
      </c>
      <c r="B700" t="s">
        <v>410</v>
      </c>
      <c r="C700">
        <v>2</v>
      </c>
      <c r="D700" s="19">
        <v>43697</v>
      </c>
      <c r="E700" s="15">
        <v>0.93418981481481478</v>
      </c>
      <c r="F700" s="6"/>
      <c r="G700" s="275" t="s">
        <v>433</v>
      </c>
      <c r="H700" t="s">
        <v>1839</v>
      </c>
      <c r="I700" t="s">
        <v>1840</v>
      </c>
      <c r="J700">
        <v>6</v>
      </c>
      <c r="K700">
        <v>18</v>
      </c>
      <c r="L700" s="28">
        <f t="shared" si="12"/>
        <v>3</v>
      </c>
      <c r="M700" s="9">
        <v>0.22222222222222221</v>
      </c>
      <c r="N700" s="75" t="s">
        <v>553</v>
      </c>
    </row>
    <row r="701" spans="1:15">
      <c r="A701" t="s">
        <v>1468</v>
      </c>
      <c r="B701" t="s">
        <v>410</v>
      </c>
      <c r="C701">
        <v>2</v>
      </c>
      <c r="D701" s="19">
        <v>43697</v>
      </c>
      <c r="E701" s="15">
        <v>0.93431712962962965</v>
      </c>
      <c r="F701" s="6"/>
      <c r="G701" s="275" t="s">
        <v>433</v>
      </c>
      <c r="H701" t="s">
        <v>1839</v>
      </c>
      <c r="I701" t="s">
        <v>1840</v>
      </c>
      <c r="J701">
        <v>6</v>
      </c>
      <c r="K701">
        <v>20</v>
      </c>
      <c r="L701" s="28">
        <f t="shared" si="12"/>
        <v>3.3333333333333335</v>
      </c>
      <c r="M701" s="9">
        <v>0.25</v>
      </c>
      <c r="N701" s="75" t="s">
        <v>553</v>
      </c>
    </row>
    <row r="702" spans="1:15">
      <c r="A702" t="s">
        <v>1469</v>
      </c>
      <c r="B702" t="s">
        <v>410</v>
      </c>
      <c r="C702">
        <v>2</v>
      </c>
      <c r="D702" s="19">
        <v>43697</v>
      </c>
      <c r="E702" s="15">
        <v>0.93452546296296291</v>
      </c>
      <c r="F702" s="6"/>
      <c r="G702" s="275" t="s">
        <v>433</v>
      </c>
      <c r="H702" t="s">
        <v>1839</v>
      </c>
      <c r="I702" t="s">
        <v>1840</v>
      </c>
      <c r="J702">
        <v>5</v>
      </c>
      <c r="K702">
        <v>7</v>
      </c>
      <c r="L702" s="28">
        <f t="shared" si="12"/>
        <v>1.4</v>
      </c>
      <c r="M702" s="9">
        <v>0.14285714285714285</v>
      </c>
      <c r="N702" s="75" t="s">
        <v>553</v>
      </c>
    </row>
    <row r="703" spans="1:15">
      <c r="A703" t="s">
        <v>1470</v>
      </c>
      <c r="B703" t="s">
        <v>410</v>
      </c>
      <c r="C703">
        <v>2</v>
      </c>
      <c r="D703" s="19">
        <v>43697</v>
      </c>
      <c r="E703" s="15">
        <v>0.93474537037037031</v>
      </c>
      <c r="F703" s="6"/>
      <c r="G703" s="275" t="s">
        <v>433</v>
      </c>
      <c r="H703" t="s">
        <v>1839</v>
      </c>
      <c r="I703" t="s">
        <v>1840</v>
      </c>
      <c r="J703">
        <v>7</v>
      </c>
      <c r="K703">
        <v>37</v>
      </c>
      <c r="L703" s="28">
        <f t="shared" si="12"/>
        <v>5.2857142857142856</v>
      </c>
      <c r="M703" s="9">
        <v>0.42857142857142855</v>
      </c>
      <c r="N703" s="75" t="s">
        <v>553</v>
      </c>
    </row>
    <row r="704" spans="1:15">
      <c r="A704" t="s">
        <v>1471</v>
      </c>
      <c r="B704" t="s">
        <v>410</v>
      </c>
      <c r="C704">
        <v>2</v>
      </c>
      <c r="D704" s="19">
        <v>43697</v>
      </c>
      <c r="E704" s="15">
        <v>0.93484953703703699</v>
      </c>
      <c r="F704" s="6"/>
      <c r="G704" s="275" t="s">
        <v>433</v>
      </c>
      <c r="H704" t="s">
        <v>1839</v>
      </c>
      <c r="I704" t="s">
        <v>1840</v>
      </c>
      <c r="J704">
        <v>8</v>
      </c>
      <c r="K704">
        <v>25</v>
      </c>
      <c r="L704" s="28">
        <f t="shared" si="12"/>
        <v>3.125</v>
      </c>
      <c r="M704" s="9">
        <v>0.12</v>
      </c>
      <c r="N704" s="75" t="s">
        <v>553</v>
      </c>
    </row>
    <row r="705" spans="1:14">
      <c r="A705" t="s">
        <v>1472</v>
      </c>
      <c r="B705" t="s">
        <v>410</v>
      </c>
      <c r="C705">
        <v>2</v>
      </c>
      <c r="D705" s="19">
        <v>43697</v>
      </c>
      <c r="E705" s="15">
        <v>0.93500000000000005</v>
      </c>
      <c r="F705" s="6"/>
      <c r="G705" s="275" t="s">
        <v>433</v>
      </c>
      <c r="H705" t="s">
        <v>1839</v>
      </c>
      <c r="I705" t="s">
        <v>1840</v>
      </c>
      <c r="J705">
        <v>6</v>
      </c>
      <c r="K705">
        <v>5</v>
      </c>
      <c r="L705" s="28">
        <f t="shared" si="12"/>
        <v>0.83333333333333337</v>
      </c>
      <c r="M705" s="9">
        <v>0.2</v>
      </c>
      <c r="N705" s="75" t="s">
        <v>588</v>
      </c>
    </row>
    <row r="706" spans="1:14">
      <c r="A706" t="s">
        <v>1473</v>
      </c>
      <c r="B706" t="s">
        <v>410</v>
      </c>
      <c r="C706">
        <v>2</v>
      </c>
      <c r="D706" s="19">
        <v>43697</v>
      </c>
      <c r="E706" s="15">
        <v>0.93510416666666663</v>
      </c>
      <c r="F706" s="6"/>
      <c r="G706" s="275" t="s">
        <v>433</v>
      </c>
      <c r="H706" t="s">
        <v>1839</v>
      </c>
      <c r="I706" t="s">
        <v>1840</v>
      </c>
      <c r="J706">
        <v>7</v>
      </c>
      <c r="K706">
        <v>7</v>
      </c>
      <c r="L706" s="28">
        <f t="shared" si="12"/>
        <v>1</v>
      </c>
      <c r="M706" s="9">
        <v>0.8571428571428571</v>
      </c>
      <c r="N706" s="75" t="s">
        <v>553</v>
      </c>
    </row>
    <row r="707" spans="1:14">
      <c r="A707" t="s">
        <v>1474</v>
      </c>
      <c r="B707" t="s">
        <v>410</v>
      </c>
      <c r="C707">
        <v>2</v>
      </c>
      <c r="D707" s="19">
        <v>43697</v>
      </c>
      <c r="E707" s="15">
        <v>0.93520833333333331</v>
      </c>
      <c r="F707" s="6"/>
      <c r="G707" s="33" t="s">
        <v>447</v>
      </c>
      <c r="H707" t="s">
        <v>1839</v>
      </c>
      <c r="I707" t="s">
        <v>1840</v>
      </c>
      <c r="J707">
        <v>8</v>
      </c>
      <c r="K707">
        <v>7</v>
      </c>
      <c r="L707" s="28">
        <f t="shared" si="12"/>
        <v>0.875</v>
      </c>
      <c r="M707" s="9">
        <v>0.14285714285714285</v>
      </c>
    </row>
    <row r="708" spans="1:14">
      <c r="A708" t="s">
        <v>1475</v>
      </c>
      <c r="B708" t="s">
        <v>410</v>
      </c>
      <c r="C708">
        <v>2</v>
      </c>
      <c r="D708" s="19">
        <v>43697</v>
      </c>
      <c r="E708" s="15">
        <v>0.93533564814814818</v>
      </c>
      <c r="F708" s="6"/>
      <c r="G708" s="275" t="s">
        <v>433</v>
      </c>
      <c r="H708" t="s">
        <v>1839</v>
      </c>
      <c r="I708" t="s">
        <v>1840</v>
      </c>
      <c r="J708">
        <v>6</v>
      </c>
      <c r="K708">
        <v>16</v>
      </c>
      <c r="L708" s="28">
        <f t="shared" si="12"/>
        <v>2.6666666666666665</v>
      </c>
      <c r="M708" s="9">
        <v>0.1875</v>
      </c>
      <c r="N708" s="75" t="s">
        <v>553</v>
      </c>
    </row>
    <row r="709" spans="1:14">
      <c r="A709" s="213" t="s">
        <v>1476</v>
      </c>
      <c r="B709" s="213" t="s">
        <v>410</v>
      </c>
      <c r="C709" s="213">
        <v>2</v>
      </c>
      <c r="D709" s="278">
        <v>43697</v>
      </c>
      <c r="E709" s="279">
        <v>0.93542824074074071</v>
      </c>
      <c r="F709" s="6"/>
      <c r="G709" s="275" t="s">
        <v>433</v>
      </c>
      <c r="H709" t="s">
        <v>1839</v>
      </c>
      <c r="I709" t="s">
        <v>1840</v>
      </c>
      <c r="J709">
        <v>4</v>
      </c>
      <c r="K709" s="275" t="s">
        <v>1304</v>
      </c>
      <c r="L709" s="275" t="s">
        <v>1304</v>
      </c>
      <c r="M709" s="275" t="s">
        <v>1304</v>
      </c>
      <c r="N709" s="374" t="s">
        <v>433</v>
      </c>
    </row>
    <row r="710" spans="1:14">
      <c r="A710" t="s">
        <v>1477</v>
      </c>
      <c r="B710" t="s">
        <v>410</v>
      </c>
      <c r="C710">
        <v>2</v>
      </c>
      <c r="D710" s="19">
        <v>43697</v>
      </c>
      <c r="E710" s="15">
        <v>0.93552083333333336</v>
      </c>
      <c r="F710" s="6"/>
      <c r="G710" s="275" t="s">
        <v>433</v>
      </c>
      <c r="H710" t="s">
        <v>1839</v>
      </c>
      <c r="I710" t="s">
        <v>1840</v>
      </c>
      <c r="J710">
        <v>8</v>
      </c>
      <c r="K710">
        <v>22</v>
      </c>
      <c r="L710" s="28">
        <f t="shared" ref="L710:L719" si="13">K710/J710</f>
        <v>2.75</v>
      </c>
      <c r="M710" s="9">
        <v>0.36363636363636365</v>
      </c>
      <c r="N710" s="75" t="s">
        <v>588</v>
      </c>
    </row>
    <row r="711" spans="1:14">
      <c r="A711" t="s">
        <v>1478</v>
      </c>
      <c r="B711" t="s">
        <v>410</v>
      </c>
      <c r="C711">
        <v>2</v>
      </c>
      <c r="D711" s="19">
        <v>43697</v>
      </c>
      <c r="E711" s="15">
        <v>0.93565972222222227</v>
      </c>
      <c r="F711" s="6"/>
      <c r="G711" s="275" t="s">
        <v>433</v>
      </c>
      <c r="H711" t="s">
        <v>1839</v>
      </c>
      <c r="I711" t="s">
        <v>1840</v>
      </c>
      <c r="J711">
        <v>8</v>
      </c>
      <c r="K711">
        <v>20</v>
      </c>
      <c r="L711" s="28">
        <f t="shared" si="13"/>
        <v>2.5</v>
      </c>
      <c r="M711" s="9">
        <v>0.1</v>
      </c>
      <c r="N711" s="75" t="s">
        <v>553</v>
      </c>
    </row>
    <row r="712" spans="1:14">
      <c r="A712" t="s">
        <v>1479</v>
      </c>
      <c r="B712" t="s">
        <v>410</v>
      </c>
      <c r="C712">
        <v>2</v>
      </c>
      <c r="D712" s="19">
        <v>43697</v>
      </c>
      <c r="E712" s="15">
        <v>0.93579861111111118</v>
      </c>
      <c r="F712" s="6"/>
      <c r="G712" s="275" t="s">
        <v>433</v>
      </c>
      <c r="H712" t="s">
        <v>1839</v>
      </c>
      <c r="I712" t="s">
        <v>1840</v>
      </c>
      <c r="J712">
        <v>8</v>
      </c>
      <c r="K712">
        <v>26</v>
      </c>
      <c r="L712" s="28">
        <f t="shared" si="13"/>
        <v>3.25</v>
      </c>
      <c r="M712" s="9">
        <v>0.23076923076923078</v>
      </c>
      <c r="N712" s="75" t="s">
        <v>553</v>
      </c>
    </row>
    <row r="713" spans="1:14">
      <c r="A713" t="s">
        <v>1480</v>
      </c>
      <c r="B713" t="s">
        <v>410</v>
      </c>
      <c r="C713">
        <v>2</v>
      </c>
      <c r="D713" s="19">
        <v>43697</v>
      </c>
      <c r="E713" s="15">
        <v>0.93594907407407402</v>
      </c>
      <c r="F713" s="6"/>
      <c r="G713" s="275" t="s">
        <v>433</v>
      </c>
      <c r="H713" t="s">
        <v>1839</v>
      </c>
      <c r="I713" t="s">
        <v>1840</v>
      </c>
      <c r="J713">
        <v>6</v>
      </c>
      <c r="K713">
        <v>17</v>
      </c>
      <c r="L713" s="28">
        <f t="shared" si="13"/>
        <v>2.8333333333333335</v>
      </c>
      <c r="M713" s="9">
        <v>0.23529411764705882</v>
      </c>
      <c r="N713" s="75" t="s">
        <v>553</v>
      </c>
    </row>
    <row r="714" spans="1:14">
      <c r="A714" t="s">
        <v>1481</v>
      </c>
      <c r="B714" t="s">
        <v>410</v>
      </c>
      <c r="C714">
        <v>2</v>
      </c>
      <c r="D714" s="19">
        <v>43697</v>
      </c>
      <c r="E714" s="15">
        <v>0.93611111111111101</v>
      </c>
      <c r="F714" s="6"/>
      <c r="G714" s="275" t="s">
        <v>433</v>
      </c>
      <c r="H714" t="s">
        <v>1839</v>
      </c>
      <c r="I714" t="s">
        <v>1840</v>
      </c>
      <c r="J714">
        <v>8</v>
      </c>
      <c r="K714">
        <v>29</v>
      </c>
      <c r="L714" s="28">
        <f t="shared" si="13"/>
        <v>3.625</v>
      </c>
      <c r="M714" s="9">
        <v>0.13793103448275862</v>
      </c>
      <c r="N714" s="75" t="s">
        <v>553</v>
      </c>
    </row>
    <row r="715" spans="1:14">
      <c r="A715" t="s">
        <v>1494</v>
      </c>
      <c r="B715" t="s">
        <v>410</v>
      </c>
      <c r="C715">
        <v>2</v>
      </c>
      <c r="D715" s="19">
        <v>43697</v>
      </c>
      <c r="E715" s="15">
        <v>0.93624999999999992</v>
      </c>
      <c r="F715" s="6"/>
      <c r="G715" s="275" t="s">
        <v>433</v>
      </c>
      <c r="H715" t="s">
        <v>1839</v>
      </c>
      <c r="I715" t="s">
        <v>1840</v>
      </c>
      <c r="J715">
        <v>6</v>
      </c>
      <c r="K715">
        <v>7</v>
      </c>
      <c r="L715" s="28">
        <f t="shared" si="13"/>
        <v>1.1666666666666667</v>
      </c>
      <c r="M715" s="9">
        <v>0.2857142857142857</v>
      </c>
      <c r="N715" s="75" t="s">
        <v>917</v>
      </c>
    </row>
    <row r="716" spans="1:14">
      <c r="A716" t="s">
        <v>1482</v>
      </c>
      <c r="B716" t="s">
        <v>410</v>
      </c>
      <c r="C716">
        <v>2</v>
      </c>
      <c r="D716" s="19">
        <v>43697</v>
      </c>
      <c r="E716" s="15">
        <v>0.93633101851851841</v>
      </c>
      <c r="F716" s="6"/>
      <c r="G716" s="275" t="s">
        <v>433</v>
      </c>
      <c r="H716" t="s">
        <v>1839</v>
      </c>
      <c r="I716" t="s">
        <v>1840</v>
      </c>
      <c r="J716">
        <v>9</v>
      </c>
      <c r="K716">
        <v>32</v>
      </c>
      <c r="L716" s="28">
        <f t="shared" si="13"/>
        <v>3.5555555555555554</v>
      </c>
      <c r="M716" s="9">
        <v>0.4375</v>
      </c>
      <c r="N716" s="75" t="s">
        <v>588</v>
      </c>
    </row>
    <row r="717" spans="1:14">
      <c r="A717" t="s">
        <v>1483</v>
      </c>
      <c r="B717" t="s">
        <v>410</v>
      </c>
      <c r="C717">
        <v>2</v>
      </c>
      <c r="D717" s="19">
        <v>43697</v>
      </c>
      <c r="E717" s="15">
        <v>0.93648148148148147</v>
      </c>
      <c r="F717" s="6"/>
      <c r="G717" s="275" t="s">
        <v>433</v>
      </c>
      <c r="H717" t="s">
        <v>1839</v>
      </c>
      <c r="I717" t="s">
        <v>1840</v>
      </c>
      <c r="J717">
        <v>6</v>
      </c>
      <c r="K717">
        <v>16</v>
      </c>
      <c r="L717" s="28">
        <f t="shared" si="13"/>
        <v>2.6666666666666665</v>
      </c>
      <c r="M717" s="9">
        <v>0.25</v>
      </c>
      <c r="N717" s="75" t="s">
        <v>553</v>
      </c>
    </row>
    <row r="718" spans="1:14">
      <c r="A718" t="s">
        <v>1484</v>
      </c>
      <c r="B718" t="s">
        <v>410</v>
      </c>
      <c r="C718">
        <v>2</v>
      </c>
      <c r="D718" s="19">
        <v>43697</v>
      </c>
      <c r="E718" s="15">
        <v>0.93664351851851846</v>
      </c>
      <c r="F718" s="6"/>
      <c r="G718" s="275" t="s">
        <v>433</v>
      </c>
      <c r="H718" t="s">
        <v>1839</v>
      </c>
      <c r="I718" t="s">
        <v>1840</v>
      </c>
      <c r="J718">
        <v>6</v>
      </c>
      <c r="K718">
        <v>21</v>
      </c>
      <c r="L718" s="28">
        <f t="shared" si="13"/>
        <v>3.5</v>
      </c>
      <c r="M718" s="9">
        <v>0.23809523809523808</v>
      </c>
      <c r="N718" s="75" t="s">
        <v>553</v>
      </c>
    </row>
    <row r="719" spans="1:14" ht="17" thickBot="1">
      <c r="A719" t="s">
        <v>1485</v>
      </c>
      <c r="B719" t="s">
        <v>410</v>
      </c>
      <c r="C719">
        <v>2</v>
      </c>
      <c r="D719" s="19">
        <v>43697</v>
      </c>
      <c r="E719" s="15">
        <v>0.9367361111111111</v>
      </c>
      <c r="F719" s="6"/>
      <c r="G719" s="275" t="s">
        <v>433</v>
      </c>
      <c r="H719" t="s">
        <v>1839</v>
      </c>
      <c r="I719" t="s">
        <v>1840</v>
      </c>
      <c r="J719">
        <v>5</v>
      </c>
      <c r="K719">
        <v>18</v>
      </c>
      <c r="L719" s="28">
        <f t="shared" si="13"/>
        <v>3.6</v>
      </c>
      <c r="M719" s="9">
        <v>0.16666666666666666</v>
      </c>
      <c r="N719" s="75" t="s">
        <v>553</v>
      </c>
    </row>
    <row r="720" spans="1:14" ht="18" thickTop="1" thickBot="1">
      <c r="A720" s="375"/>
      <c r="B720" s="265"/>
      <c r="C720" s="265"/>
      <c r="D720" s="376"/>
      <c r="E720" s="377"/>
      <c r="F720" s="265"/>
      <c r="G720" s="379"/>
      <c r="H720" s="265"/>
      <c r="I720" s="265"/>
      <c r="J720" s="265"/>
      <c r="K720" s="380"/>
      <c r="L720" s="375"/>
      <c r="M720" s="381"/>
      <c r="N720" s="382"/>
    </row>
    <row r="721" spans="1:14" ht="18" thickTop="1" thickBot="1">
      <c r="A721" s="383" t="s">
        <v>1503</v>
      </c>
      <c r="B721" s="265"/>
      <c r="C721" s="265"/>
      <c r="D721" s="376"/>
      <c r="E721" s="377"/>
      <c r="F721" s="265"/>
      <c r="G721" s="379"/>
      <c r="H721" s="265"/>
      <c r="I721" s="265"/>
      <c r="J721" s="265"/>
      <c r="K721" s="265"/>
      <c r="L721" s="265"/>
      <c r="M721" s="266"/>
      <c r="N721" s="265"/>
    </row>
    <row r="722" spans="1:14" ht="17" thickTop="1">
      <c r="A722" t="s">
        <v>1488</v>
      </c>
      <c r="B722" t="s">
        <v>419</v>
      </c>
      <c r="C722">
        <v>10</v>
      </c>
      <c r="D722" s="19">
        <v>43698</v>
      </c>
      <c r="E722" s="15">
        <v>0.84177083333333336</v>
      </c>
      <c r="F722" s="6"/>
      <c r="G722" s="275" t="s">
        <v>433</v>
      </c>
      <c r="H722" t="s">
        <v>1843</v>
      </c>
      <c r="I722" t="s">
        <v>1841</v>
      </c>
      <c r="J722">
        <v>7</v>
      </c>
      <c r="K722">
        <v>3</v>
      </c>
      <c r="L722" s="28">
        <f t="shared" ref="L722:L729" si="14">K722/J722</f>
        <v>0.42857142857142855</v>
      </c>
      <c r="M722" s="9">
        <v>0.33333333333333331</v>
      </c>
      <c r="N722" s="75" t="s">
        <v>571</v>
      </c>
    </row>
    <row r="723" spans="1:14">
      <c r="A723" t="s">
        <v>1489</v>
      </c>
      <c r="B723" t="s">
        <v>419</v>
      </c>
      <c r="C723">
        <v>10</v>
      </c>
      <c r="D723" s="19">
        <v>43698</v>
      </c>
      <c r="E723" s="15">
        <v>0.84189814814814812</v>
      </c>
      <c r="F723" s="6"/>
      <c r="G723" s="275" t="s">
        <v>433</v>
      </c>
      <c r="H723" t="s">
        <v>1843</v>
      </c>
      <c r="I723" t="s">
        <v>1841</v>
      </c>
      <c r="J723">
        <v>3</v>
      </c>
      <c r="K723">
        <v>2</v>
      </c>
      <c r="L723" s="28">
        <f t="shared" si="14"/>
        <v>0.66666666666666663</v>
      </c>
      <c r="M723" s="9">
        <v>0.5</v>
      </c>
      <c r="N723" s="75" t="s">
        <v>571</v>
      </c>
    </row>
    <row r="724" spans="1:14">
      <c r="A724" t="s">
        <v>1490</v>
      </c>
      <c r="B724" t="s">
        <v>419</v>
      </c>
      <c r="C724">
        <v>10</v>
      </c>
      <c r="D724" s="19">
        <v>43698</v>
      </c>
      <c r="E724" s="15">
        <v>0.84230324074074081</v>
      </c>
      <c r="F724" s="6"/>
      <c r="G724" s="275" t="s">
        <v>433</v>
      </c>
      <c r="H724" t="s">
        <v>1843</v>
      </c>
      <c r="I724" t="s">
        <v>1841</v>
      </c>
      <c r="J724">
        <v>5</v>
      </c>
      <c r="K724">
        <v>5</v>
      </c>
      <c r="L724" s="28">
        <f t="shared" si="14"/>
        <v>1</v>
      </c>
      <c r="M724" s="9">
        <v>0.2</v>
      </c>
      <c r="N724" s="75" t="s">
        <v>1302</v>
      </c>
    </row>
    <row r="725" spans="1:14">
      <c r="A725" t="s">
        <v>1491</v>
      </c>
      <c r="B725" t="s">
        <v>419</v>
      </c>
      <c r="C725">
        <v>10</v>
      </c>
      <c r="D725" s="19">
        <v>43698</v>
      </c>
      <c r="E725" s="15">
        <v>0.84369212962962958</v>
      </c>
      <c r="F725" s="6"/>
      <c r="G725" s="275" t="s">
        <v>433</v>
      </c>
      <c r="H725" t="s">
        <v>1843</v>
      </c>
      <c r="I725" t="s">
        <v>1841</v>
      </c>
      <c r="J725">
        <v>14</v>
      </c>
      <c r="K725">
        <v>2</v>
      </c>
      <c r="L725" s="28">
        <f t="shared" si="14"/>
        <v>0.14285714285714285</v>
      </c>
      <c r="M725" s="9">
        <v>0.5</v>
      </c>
      <c r="N725" s="75" t="s">
        <v>1492</v>
      </c>
    </row>
    <row r="726" spans="1:14">
      <c r="A726" t="s">
        <v>1493</v>
      </c>
      <c r="B726" t="s">
        <v>419</v>
      </c>
      <c r="C726">
        <v>10</v>
      </c>
      <c r="D726" s="19">
        <v>43698</v>
      </c>
      <c r="E726" s="15">
        <v>0.84459490740740739</v>
      </c>
      <c r="F726" s="6"/>
      <c r="G726" s="33" t="s">
        <v>447</v>
      </c>
      <c r="H726" t="s">
        <v>1843</v>
      </c>
      <c r="I726" t="s">
        <v>1841</v>
      </c>
      <c r="J726">
        <v>5</v>
      </c>
      <c r="K726">
        <v>21</v>
      </c>
      <c r="L726" s="28">
        <f t="shared" si="14"/>
        <v>4.2</v>
      </c>
      <c r="M726" s="9">
        <v>0.52380952380952384</v>
      </c>
    </row>
    <row r="727" spans="1:14" ht="17" thickBot="1">
      <c r="A727" s="34" t="s">
        <v>2044</v>
      </c>
      <c r="B727" s="34" t="s">
        <v>419</v>
      </c>
      <c r="C727" s="34">
        <v>10</v>
      </c>
      <c r="D727" s="161">
        <v>43698</v>
      </c>
      <c r="E727" s="162">
        <v>0.84795138888888888</v>
      </c>
      <c r="F727" s="352"/>
      <c r="G727" s="527" t="s">
        <v>433</v>
      </c>
      <c r="H727" s="34" t="s">
        <v>1843</v>
      </c>
      <c r="I727" s="34" t="s">
        <v>2045</v>
      </c>
      <c r="J727" s="34">
        <v>4</v>
      </c>
      <c r="K727" s="228">
        <v>2</v>
      </c>
      <c r="L727" s="521">
        <f t="shared" si="14"/>
        <v>0.5</v>
      </c>
      <c r="M727" s="522" t="s">
        <v>1304</v>
      </c>
      <c r="N727" s="34"/>
    </row>
    <row r="728" spans="1:14" ht="17" thickBot="1">
      <c r="A728" t="s">
        <v>1495</v>
      </c>
      <c r="B728" t="s">
        <v>419</v>
      </c>
      <c r="C728">
        <v>12</v>
      </c>
      <c r="D728" s="19">
        <v>43698</v>
      </c>
      <c r="E728" s="15">
        <v>0.86372685185185183</v>
      </c>
      <c r="F728" s="6"/>
      <c r="G728" s="275" t="s">
        <v>433</v>
      </c>
      <c r="H728" s="63" t="s">
        <v>1842</v>
      </c>
      <c r="I728" t="s">
        <v>1844</v>
      </c>
      <c r="J728">
        <v>4</v>
      </c>
      <c r="K728">
        <v>5</v>
      </c>
      <c r="L728" s="28">
        <f t="shared" si="14"/>
        <v>1.25</v>
      </c>
      <c r="M728" s="9">
        <v>0.4</v>
      </c>
      <c r="N728" s="75" t="s">
        <v>917</v>
      </c>
    </row>
    <row r="729" spans="1:14" ht="17" thickBot="1">
      <c r="A729" s="65" t="s">
        <v>1496</v>
      </c>
      <c r="B729" s="388" t="s">
        <v>419</v>
      </c>
      <c r="C729" s="388">
        <v>11</v>
      </c>
      <c r="D729" s="389">
        <v>43698</v>
      </c>
      <c r="E729" s="390">
        <v>0.87600694444444438</v>
      </c>
      <c r="F729" s="325"/>
      <c r="G729" s="549" t="s">
        <v>433</v>
      </c>
      <c r="H729" s="388" t="s">
        <v>2010</v>
      </c>
      <c r="I729" s="388" t="s">
        <v>1845</v>
      </c>
      <c r="J729" s="388">
        <v>14</v>
      </c>
      <c r="K729" s="388">
        <v>2</v>
      </c>
      <c r="L729" s="391">
        <f t="shared" si="14"/>
        <v>0.14285714285714285</v>
      </c>
      <c r="M729" s="392">
        <v>0.5</v>
      </c>
      <c r="N729" s="125" t="s">
        <v>1302</v>
      </c>
    </row>
    <row r="730" spans="1:14" ht="17" thickTop="1">
      <c r="A730" s="384"/>
      <c r="D730" s="19"/>
      <c r="E730" s="15"/>
      <c r="M730" s="22"/>
      <c r="N730" s="385"/>
    </row>
    <row r="731" spans="1:14" ht="17" thickBot="1">
      <c r="A731" s="523" t="s">
        <v>1502</v>
      </c>
      <c r="D731" s="19"/>
      <c r="E731" s="15"/>
      <c r="H731" s="34"/>
      <c r="I731" s="34"/>
      <c r="M731" s="22"/>
      <c r="N731" s="385"/>
    </row>
    <row r="732" spans="1:14" ht="17" thickBot="1">
      <c r="A732" t="s">
        <v>2046</v>
      </c>
      <c r="B732" t="s">
        <v>419</v>
      </c>
      <c r="C732">
        <v>7</v>
      </c>
      <c r="D732" s="19">
        <v>43700</v>
      </c>
      <c r="E732" s="15">
        <v>0.82708333333333339</v>
      </c>
      <c r="F732" s="213"/>
      <c r="G732" s="275" t="s">
        <v>433</v>
      </c>
      <c r="H732" s="290" t="s">
        <v>2076</v>
      </c>
      <c r="I732" s="290" t="s">
        <v>2077</v>
      </c>
      <c r="J732">
        <v>3</v>
      </c>
      <c r="K732" s="7" t="s">
        <v>1304</v>
      </c>
      <c r="L732" s="7" t="s">
        <v>1304</v>
      </c>
      <c r="M732" s="525" t="s">
        <v>1304</v>
      </c>
    </row>
    <row r="733" spans="1:14" ht="17" thickBot="1">
      <c r="A733" s="34" t="s">
        <v>1846</v>
      </c>
      <c r="B733" s="34" t="s">
        <v>419</v>
      </c>
      <c r="C733" s="34">
        <v>10</v>
      </c>
      <c r="D733" s="161">
        <v>43700</v>
      </c>
      <c r="E733" s="162">
        <v>0.84086805555555555</v>
      </c>
      <c r="F733" s="352"/>
      <c r="G733" s="553" t="s">
        <v>476</v>
      </c>
      <c r="H733" s="34" t="s">
        <v>1847</v>
      </c>
      <c r="I733" s="34" t="s">
        <v>1848</v>
      </c>
      <c r="J733" s="34"/>
      <c r="K733" s="34"/>
      <c r="L733" s="34"/>
      <c r="M733" s="524"/>
      <c r="N733" s="34"/>
    </row>
    <row r="734" spans="1:14" ht="17" thickBot="1">
      <c r="A734" s="63" t="s">
        <v>1497</v>
      </c>
      <c r="B734" s="63" t="s">
        <v>419</v>
      </c>
      <c r="C734" s="63">
        <v>12</v>
      </c>
      <c r="D734" s="151">
        <v>43700</v>
      </c>
      <c r="E734" s="64">
        <v>0.8612847222222223</v>
      </c>
      <c r="F734" s="387"/>
      <c r="G734" s="547" t="s">
        <v>433</v>
      </c>
      <c r="H734" s="195" t="s">
        <v>2078</v>
      </c>
      <c r="I734" s="195" t="s">
        <v>1849</v>
      </c>
      <c r="J734" s="63">
        <v>8</v>
      </c>
      <c r="K734" s="63">
        <v>4</v>
      </c>
      <c r="L734" s="63">
        <f>K734/J734</f>
        <v>0.5</v>
      </c>
      <c r="M734" s="153">
        <v>0.5</v>
      </c>
      <c r="N734" s="155" t="s">
        <v>1302</v>
      </c>
    </row>
    <row r="735" spans="1:14" ht="17" thickBot="1">
      <c r="A735" s="332" t="s">
        <v>1498</v>
      </c>
      <c r="B735" s="332" t="s">
        <v>419</v>
      </c>
      <c r="C735" s="332">
        <v>11</v>
      </c>
      <c r="D735" s="393">
        <v>43700</v>
      </c>
      <c r="E735" s="394">
        <v>0.8746990740740741</v>
      </c>
      <c r="F735" s="332"/>
      <c r="G735" s="253" t="s">
        <v>433</v>
      </c>
      <c r="H735" s="622" t="s">
        <v>1850</v>
      </c>
      <c r="I735" s="623" t="s">
        <v>1851</v>
      </c>
      <c r="J735" s="332">
        <v>4</v>
      </c>
      <c r="K735" s="253" t="s">
        <v>1304</v>
      </c>
      <c r="L735" s="253" t="s">
        <v>1304</v>
      </c>
      <c r="M735" s="253" t="s">
        <v>1304</v>
      </c>
      <c r="N735" s="395" t="s">
        <v>433</v>
      </c>
    </row>
    <row r="736" spans="1:14" ht="17" thickBot="1">
      <c r="A736" s="209" t="s">
        <v>1499</v>
      </c>
      <c r="B736" s="209" t="s">
        <v>419</v>
      </c>
      <c r="C736" s="209">
        <v>5</v>
      </c>
      <c r="D736" s="396">
        <v>43700</v>
      </c>
      <c r="E736" s="397">
        <v>0.94854166666666673</v>
      </c>
      <c r="F736" s="398"/>
      <c r="G736" s="550" t="s">
        <v>433</v>
      </c>
      <c r="H736" s="63" t="s">
        <v>1852</v>
      </c>
      <c r="I736" s="63" t="s">
        <v>1112</v>
      </c>
      <c r="J736" s="209">
        <v>3</v>
      </c>
      <c r="K736" s="209">
        <v>2</v>
      </c>
      <c r="L736" s="400">
        <f>K736/J736</f>
        <v>0.66666666666666663</v>
      </c>
      <c r="M736" s="401">
        <v>0.5</v>
      </c>
      <c r="N736" s="402" t="s">
        <v>576</v>
      </c>
    </row>
    <row r="737" spans="1:16" ht="17" thickBot="1">
      <c r="A737" s="209" t="s">
        <v>1500</v>
      </c>
      <c r="B737" s="209" t="s">
        <v>419</v>
      </c>
      <c r="C737" s="209">
        <v>3</v>
      </c>
      <c r="D737" s="396">
        <v>43700</v>
      </c>
      <c r="E737" s="397">
        <v>0.9671643518518519</v>
      </c>
      <c r="F737" s="398"/>
      <c r="G737" s="550" t="s">
        <v>433</v>
      </c>
      <c r="H737" s="209" t="s">
        <v>1854</v>
      </c>
      <c r="I737" s="209" t="s">
        <v>1853</v>
      </c>
      <c r="J737" s="209">
        <v>9</v>
      </c>
      <c r="K737" s="209">
        <v>2</v>
      </c>
      <c r="L737" s="400">
        <f>K737/J737</f>
        <v>0.22222222222222221</v>
      </c>
      <c r="M737" s="401">
        <v>1</v>
      </c>
      <c r="N737" s="402" t="s">
        <v>571</v>
      </c>
    </row>
    <row r="738" spans="1:16" ht="17" thickBot="1">
      <c r="A738" s="65" t="s">
        <v>1501</v>
      </c>
      <c r="B738" s="65" t="s">
        <v>419</v>
      </c>
      <c r="C738" s="65">
        <v>2</v>
      </c>
      <c r="D738" s="66">
        <v>43700</v>
      </c>
      <c r="E738" s="67">
        <v>0.99314814814814811</v>
      </c>
      <c r="F738" s="331"/>
      <c r="G738" s="253" t="s">
        <v>433</v>
      </c>
      <c r="H738" s="65" t="s">
        <v>1855</v>
      </c>
      <c r="I738" s="65" t="s">
        <v>1856</v>
      </c>
      <c r="J738" s="65">
        <v>8</v>
      </c>
      <c r="K738" s="65">
        <v>8</v>
      </c>
      <c r="L738" s="211">
        <f>K738/J738</f>
        <v>1</v>
      </c>
      <c r="M738" s="68">
        <v>0.375</v>
      </c>
      <c r="N738" s="125" t="s">
        <v>553</v>
      </c>
    </row>
    <row r="739" spans="1:16" ht="17" thickBot="1">
      <c r="A739" s="65" t="s">
        <v>1504</v>
      </c>
      <c r="B739" s="65" t="s">
        <v>419</v>
      </c>
      <c r="C739" s="65">
        <v>1</v>
      </c>
      <c r="D739" s="66">
        <v>43700</v>
      </c>
      <c r="E739" s="67">
        <v>1.1817129629629629E-2</v>
      </c>
      <c r="F739" s="331"/>
      <c r="G739" s="253" t="s">
        <v>433</v>
      </c>
      <c r="H739" s="624" t="s">
        <v>1857</v>
      </c>
      <c r="I739" s="326" t="s">
        <v>1858</v>
      </c>
      <c r="J739" s="65">
        <v>3</v>
      </c>
      <c r="K739" s="65">
        <v>8</v>
      </c>
      <c r="L739" s="211">
        <f>K739/J739</f>
        <v>2.6666666666666665</v>
      </c>
      <c r="M739" s="68">
        <v>0.375</v>
      </c>
      <c r="N739" s="125" t="s">
        <v>571</v>
      </c>
    </row>
    <row r="740" spans="1:16" ht="17" thickBot="1">
      <c r="A740" s="403" t="s">
        <v>1505</v>
      </c>
      <c r="B740" s="403" t="s">
        <v>419</v>
      </c>
      <c r="C740" s="403">
        <v>1</v>
      </c>
      <c r="D740" s="404">
        <v>43700</v>
      </c>
      <c r="E740" s="405">
        <v>1.4236111111111111E-2</v>
      </c>
      <c r="F740" s="403"/>
      <c r="G740" s="406" t="s">
        <v>433</v>
      </c>
      <c r="H740" s="126" t="s">
        <v>1857</v>
      </c>
      <c r="I740" s="126" t="s">
        <v>1858</v>
      </c>
      <c r="J740" s="403">
        <v>5</v>
      </c>
      <c r="K740" s="407" t="s">
        <v>1304</v>
      </c>
      <c r="L740" s="407" t="s">
        <v>1304</v>
      </c>
      <c r="M740" s="407" t="s">
        <v>1304</v>
      </c>
      <c r="N740" s="408" t="s">
        <v>433</v>
      </c>
    </row>
    <row r="741" spans="1:16" ht="18" thickTop="1" thickBot="1">
      <c r="A741" s="265"/>
      <c r="B741" s="265"/>
      <c r="C741" s="265"/>
      <c r="D741" s="376"/>
      <c r="E741" s="377"/>
      <c r="F741" s="265"/>
      <c r="G741" s="265"/>
      <c r="H741" s="265"/>
      <c r="I741" s="265"/>
      <c r="J741" s="265"/>
      <c r="K741" s="265"/>
      <c r="L741" s="409"/>
      <c r="M741" s="265"/>
      <c r="N741" s="265"/>
    </row>
    <row r="742" spans="1:16" ht="18" thickTop="1" thickBot="1">
      <c r="A742" s="379" t="s">
        <v>1506</v>
      </c>
      <c r="B742" s="265"/>
      <c r="C742" s="265"/>
      <c r="D742" s="376"/>
      <c r="E742" s="377"/>
      <c r="F742" s="265"/>
      <c r="G742" s="265"/>
      <c r="H742" s="265"/>
      <c r="I742" s="265"/>
      <c r="J742" s="265"/>
      <c r="K742" s="265"/>
      <c r="L742" s="409"/>
      <c r="M742" s="265"/>
      <c r="N742" s="265"/>
    </row>
    <row r="743" spans="1:16" ht="17" thickTop="1">
      <c r="A743" t="s">
        <v>1507</v>
      </c>
      <c r="B743" t="s">
        <v>419</v>
      </c>
      <c r="C743">
        <v>10</v>
      </c>
      <c r="D743" s="19">
        <v>43701</v>
      </c>
      <c r="E743" s="15">
        <v>0.84534722222222225</v>
      </c>
      <c r="F743" s="6"/>
      <c r="G743" s="275" t="s">
        <v>433</v>
      </c>
      <c r="H743" t="s">
        <v>1859</v>
      </c>
      <c r="I743" t="s">
        <v>1848</v>
      </c>
      <c r="J743">
        <v>13</v>
      </c>
      <c r="K743">
        <v>9</v>
      </c>
      <c r="L743" s="28">
        <f t="shared" ref="L743:L774" si="15">K743/J743</f>
        <v>0.69230769230769229</v>
      </c>
      <c r="M743" s="9">
        <v>0.55555555555555558</v>
      </c>
      <c r="N743" s="75" t="s">
        <v>689</v>
      </c>
      <c r="O743" s="213" t="s">
        <v>1226</v>
      </c>
      <c r="P743" s="213" t="s">
        <v>1227</v>
      </c>
    </row>
    <row r="744" spans="1:16">
      <c r="A744" t="s">
        <v>1508</v>
      </c>
      <c r="B744" t="s">
        <v>419</v>
      </c>
      <c r="C744">
        <v>10</v>
      </c>
      <c r="D744" s="19">
        <v>43701</v>
      </c>
      <c r="E744" s="15">
        <v>0.84550925925925924</v>
      </c>
      <c r="F744" s="6"/>
      <c r="G744" s="275" t="s">
        <v>433</v>
      </c>
      <c r="H744" t="s">
        <v>1859</v>
      </c>
      <c r="I744" t="s">
        <v>1848</v>
      </c>
      <c r="J744">
        <v>14</v>
      </c>
      <c r="K744">
        <v>25</v>
      </c>
      <c r="L744" s="28">
        <f t="shared" si="15"/>
        <v>1.7857142857142858</v>
      </c>
      <c r="M744" s="9">
        <v>0.56000000000000005</v>
      </c>
      <c r="N744" s="75" t="s">
        <v>689</v>
      </c>
      <c r="O744" s="213" t="s">
        <v>1226</v>
      </c>
      <c r="P744" s="213" t="s">
        <v>1227</v>
      </c>
    </row>
    <row r="745" spans="1:16">
      <c r="A745" t="s">
        <v>1509</v>
      </c>
      <c r="B745" t="s">
        <v>419</v>
      </c>
      <c r="C745">
        <v>10</v>
      </c>
      <c r="D745" s="19">
        <v>43701</v>
      </c>
      <c r="E745" s="15">
        <v>0.84569444444444442</v>
      </c>
      <c r="F745" s="6"/>
      <c r="G745" s="33" t="s">
        <v>1510</v>
      </c>
      <c r="H745" t="s">
        <v>1859</v>
      </c>
      <c r="I745" t="s">
        <v>1848</v>
      </c>
      <c r="J745">
        <v>14</v>
      </c>
      <c r="K745">
        <v>40</v>
      </c>
      <c r="L745" s="28">
        <f t="shared" si="15"/>
        <v>2.8571428571428572</v>
      </c>
      <c r="M745" s="9">
        <v>0.67500000000000004</v>
      </c>
    </row>
    <row r="746" spans="1:16">
      <c r="A746" t="s">
        <v>1511</v>
      </c>
      <c r="B746" t="s">
        <v>419</v>
      </c>
      <c r="C746">
        <v>10</v>
      </c>
      <c r="D746" s="19">
        <v>43701</v>
      </c>
      <c r="E746" s="15">
        <v>0.84586805555555555</v>
      </c>
      <c r="F746" s="6"/>
      <c r="G746" s="275" t="s">
        <v>433</v>
      </c>
      <c r="H746" t="s">
        <v>1859</v>
      </c>
      <c r="I746" t="s">
        <v>1848</v>
      </c>
      <c r="J746">
        <v>8</v>
      </c>
      <c r="K746">
        <v>7</v>
      </c>
      <c r="L746" s="28">
        <f t="shared" si="15"/>
        <v>0.875</v>
      </c>
      <c r="M746" s="9">
        <v>0.42857142857142855</v>
      </c>
      <c r="N746" s="75" t="s">
        <v>689</v>
      </c>
      <c r="O746" s="213" t="s">
        <v>1226</v>
      </c>
      <c r="P746" s="213" t="s">
        <v>1227</v>
      </c>
    </row>
    <row r="747" spans="1:16">
      <c r="A747" t="s">
        <v>1512</v>
      </c>
      <c r="B747" t="s">
        <v>419</v>
      </c>
      <c r="C747">
        <v>10</v>
      </c>
      <c r="D747" s="19">
        <v>43701</v>
      </c>
      <c r="E747" s="15">
        <v>0.84599537037037031</v>
      </c>
      <c r="F747" s="6"/>
      <c r="G747" s="275" t="s">
        <v>433</v>
      </c>
      <c r="H747" t="s">
        <v>1859</v>
      </c>
      <c r="I747" t="s">
        <v>1848</v>
      </c>
      <c r="J747">
        <v>5</v>
      </c>
      <c r="K747">
        <v>5</v>
      </c>
      <c r="L747" s="28">
        <f t="shared" si="15"/>
        <v>1</v>
      </c>
      <c r="M747" s="9">
        <v>0.8</v>
      </c>
      <c r="N747" s="75" t="s">
        <v>689</v>
      </c>
      <c r="O747" s="213" t="s">
        <v>1226</v>
      </c>
      <c r="P747" s="213" t="s">
        <v>1227</v>
      </c>
    </row>
    <row r="748" spans="1:16">
      <c r="A748" t="s">
        <v>1513</v>
      </c>
      <c r="B748" t="s">
        <v>419</v>
      </c>
      <c r="C748">
        <v>10</v>
      </c>
      <c r="D748" s="19">
        <v>43701</v>
      </c>
      <c r="E748" s="15">
        <v>0.84620370370370368</v>
      </c>
      <c r="F748" s="6"/>
      <c r="G748" s="275" t="s">
        <v>433</v>
      </c>
      <c r="H748" t="s">
        <v>1859</v>
      </c>
      <c r="I748" t="s">
        <v>1848</v>
      </c>
      <c r="J748">
        <v>14</v>
      </c>
      <c r="K748">
        <v>21</v>
      </c>
      <c r="L748" s="28">
        <f t="shared" si="15"/>
        <v>1.5</v>
      </c>
      <c r="M748" s="9">
        <v>0.66666666666666663</v>
      </c>
      <c r="N748" s="75" t="s">
        <v>689</v>
      </c>
      <c r="O748" s="213" t="s">
        <v>1226</v>
      </c>
      <c r="P748" s="213" t="s">
        <v>1227</v>
      </c>
    </row>
    <row r="749" spans="1:16">
      <c r="A749" t="s">
        <v>1514</v>
      </c>
      <c r="B749" t="s">
        <v>419</v>
      </c>
      <c r="C749">
        <v>10</v>
      </c>
      <c r="D749" s="19">
        <v>43701</v>
      </c>
      <c r="E749" s="15">
        <v>0.84637731481481471</v>
      </c>
      <c r="F749" s="6"/>
      <c r="G749" s="275" t="s">
        <v>433</v>
      </c>
      <c r="H749" t="s">
        <v>1859</v>
      </c>
      <c r="I749" t="s">
        <v>1848</v>
      </c>
      <c r="J749">
        <v>14</v>
      </c>
      <c r="K749">
        <v>27</v>
      </c>
      <c r="L749" s="28">
        <f t="shared" si="15"/>
        <v>1.9285714285714286</v>
      </c>
      <c r="M749" s="9">
        <v>0.37037037037037035</v>
      </c>
      <c r="N749" s="75" t="s">
        <v>689</v>
      </c>
      <c r="O749" s="213" t="s">
        <v>1226</v>
      </c>
      <c r="P749" s="213" t="s">
        <v>1227</v>
      </c>
    </row>
    <row r="750" spans="1:16">
      <c r="A750" t="s">
        <v>1515</v>
      </c>
      <c r="B750" t="s">
        <v>419</v>
      </c>
      <c r="C750">
        <v>10</v>
      </c>
      <c r="D750" s="19">
        <v>43701</v>
      </c>
      <c r="E750" s="15">
        <v>0.8465625</v>
      </c>
      <c r="F750" s="6"/>
      <c r="G750" s="275" t="s">
        <v>433</v>
      </c>
      <c r="H750" t="s">
        <v>1859</v>
      </c>
      <c r="I750" t="s">
        <v>1848</v>
      </c>
      <c r="J750">
        <v>14</v>
      </c>
      <c r="K750">
        <v>18</v>
      </c>
      <c r="L750" s="28">
        <f t="shared" si="15"/>
        <v>1.2857142857142858</v>
      </c>
      <c r="M750" s="9">
        <v>0.61111111111111116</v>
      </c>
      <c r="N750" s="75" t="s">
        <v>689</v>
      </c>
      <c r="O750" s="213" t="s">
        <v>1226</v>
      </c>
      <c r="P750" s="213" t="s">
        <v>1227</v>
      </c>
    </row>
    <row r="751" spans="1:16">
      <c r="A751" t="s">
        <v>1516</v>
      </c>
      <c r="B751" t="s">
        <v>419</v>
      </c>
      <c r="C751">
        <v>10</v>
      </c>
      <c r="D751" s="19">
        <v>43701</v>
      </c>
      <c r="E751" s="15">
        <v>0.84675925925925932</v>
      </c>
      <c r="F751" s="6"/>
      <c r="G751" s="275" t="s">
        <v>433</v>
      </c>
      <c r="H751" t="s">
        <v>1859</v>
      </c>
      <c r="I751" t="s">
        <v>1848</v>
      </c>
      <c r="J751">
        <v>14</v>
      </c>
      <c r="K751">
        <v>18</v>
      </c>
      <c r="L751" s="28">
        <f t="shared" si="15"/>
        <v>1.2857142857142858</v>
      </c>
      <c r="M751" s="9">
        <v>0.77777777777777779</v>
      </c>
      <c r="N751" s="75" t="s">
        <v>689</v>
      </c>
      <c r="O751" s="213" t="s">
        <v>1226</v>
      </c>
      <c r="P751" s="213" t="s">
        <v>1227</v>
      </c>
    </row>
    <row r="752" spans="1:16">
      <c r="A752" t="s">
        <v>1517</v>
      </c>
      <c r="B752" t="s">
        <v>419</v>
      </c>
      <c r="C752">
        <v>10</v>
      </c>
      <c r="D752" s="19">
        <v>43701</v>
      </c>
      <c r="E752" s="15">
        <v>0.84693287037037035</v>
      </c>
      <c r="F752" s="6"/>
      <c r="G752" s="275" t="s">
        <v>433</v>
      </c>
      <c r="H752" t="s">
        <v>1859</v>
      </c>
      <c r="I752" t="s">
        <v>1848</v>
      </c>
      <c r="J752">
        <v>7</v>
      </c>
      <c r="K752">
        <v>6</v>
      </c>
      <c r="L752" s="28">
        <f t="shared" si="15"/>
        <v>0.8571428571428571</v>
      </c>
      <c r="M752" s="9">
        <v>0.83333333333333337</v>
      </c>
      <c r="N752" s="75" t="s">
        <v>689</v>
      </c>
      <c r="O752" s="213" t="s">
        <v>1226</v>
      </c>
      <c r="P752" s="213" t="s">
        <v>1227</v>
      </c>
    </row>
    <row r="753" spans="1:16">
      <c r="A753" t="s">
        <v>1518</v>
      </c>
      <c r="B753" t="s">
        <v>419</v>
      </c>
      <c r="C753">
        <v>10</v>
      </c>
      <c r="D753" s="19">
        <v>43701</v>
      </c>
      <c r="E753" s="15">
        <v>0.84702546296296299</v>
      </c>
      <c r="F753" s="6"/>
      <c r="G753" s="275" t="s">
        <v>433</v>
      </c>
      <c r="H753" t="s">
        <v>1859</v>
      </c>
      <c r="I753" t="s">
        <v>1848</v>
      </c>
      <c r="J753">
        <v>14</v>
      </c>
      <c r="K753">
        <v>15</v>
      </c>
      <c r="L753" s="28">
        <f t="shared" si="15"/>
        <v>1.0714285714285714</v>
      </c>
      <c r="M753" s="9">
        <v>0.6</v>
      </c>
      <c r="N753" s="75" t="s">
        <v>689</v>
      </c>
      <c r="O753" s="213" t="s">
        <v>1226</v>
      </c>
      <c r="P753" s="213" t="s">
        <v>1227</v>
      </c>
    </row>
    <row r="754" spans="1:16">
      <c r="A754" t="s">
        <v>1519</v>
      </c>
      <c r="B754" t="s">
        <v>419</v>
      </c>
      <c r="C754">
        <v>10</v>
      </c>
      <c r="D754" s="19">
        <v>43701</v>
      </c>
      <c r="E754" s="15">
        <v>0.84721064814814817</v>
      </c>
      <c r="F754" s="6"/>
      <c r="G754" s="275" t="s">
        <v>433</v>
      </c>
      <c r="H754" t="s">
        <v>1859</v>
      </c>
      <c r="I754" t="s">
        <v>1848</v>
      </c>
      <c r="J754">
        <v>5</v>
      </c>
      <c r="K754">
        <v>3</v>
      </c>
      <c r="L754" s="28">
        <f t="shared" si="15"/>
        <v>0.6</v>
      </c>
      <c r="M754" s="9">
        <v>0.66666666666666663</v>
      </c>
      <c r="N754" s="75" t="s">
        <v>689</v>
      </c>
      <c r="O754" s="213" t="s">
        <v>1226</v>
      </c>
      <c r="P754" s="213" t="s">
        <v>1227</v>
      </c>
    </row>
    <row r="755" spans="1:16">
      <c r="A755" t="s">
        <v>1524</v>
      </c>
      <c r="B755" t="s">
        <v>419</v>
      </c>
      <c r="C755">
        <v>10</v>
      </c>
      <c r="D755" s="19">
        <v>43701</v>
      </c>
      <c r="E755" s="15">
        <v>0.84820601851851851</v>
      </c>
      <c r="F755" s="6"/>
      <c r="G755" s="275" t="s">
        <v>433</v>
      </c>
      <c r="H755" t="s">
        <v>1859</v>
      </c>
      <c r="I755" t="s">
        <v>1848</v>
      </c>
      <c r="J755">
        <v>8</v>
      </c>
      <c r="K755">
        <v>8</v>
      </c>
      <c r="L755" s="28">
        <f t="shared" si="15"/>
        <v>1</v>
      </c>
      <c r="M755" s="9">
        <v>0.375</v>
      </c>
      <c r="N755" s="75" t="s">
        <v>689</v>
      </c>
      <c r="O755" s="213" t="s">
        <v>1226</v>
      </c>
      <c r="P755" s="213" t="s">
        <v>1227</v>
      </c>
    </row>
    <row r="756" spans="1:16">
      <c r="A756" t="s">
        <v>1525</v>
      </c>
      <c r="B756" t="s">
        <v>419</v>
      </c>
      <c r="C756">
        <v>10</v>
      </c>
      <c r="D756" s="19">
        <v>43701</v>
      </c>
      <c r="E756" s="15">
        <v>0.84844907407407411</v>
      </c>
      <c r="F756" s="6"/>
      <c r="G756" s="275" t="s">
        <v>433</v>
      </c>
      <c r="H756" t="s">
        <v>1859</v>
      </c>
      <c r="I756" t="s">
        <v>1848</v>
      </c>
      <c r="J756">
        <v>5</v>
      </c>
      <c r="K756">
        <v>6</v>
      </c>
      <c r="L756" s="28">
        <f t="shared" si="15"/>
        <v>1.2</v>
      </c>
      <c r="M756" s="9">
        <v>0.66666666666666663</v>
      </c>
      <c r="N756" s="75" t="s">
        <v>689</v>
      </c>
      <c r="O756" s="213" t="s">
        <v>1226</v>
      </c>
      <c r="P756" s="213" t="s">
        <v>1227</v>
      </c>
    </row>
    <row r="757" spans="1:16">
      <c r="A757" t="s">
        <v>1526</v>
      </c>
      <c r="B757" t="s">
        <v>419</v>
      </c>
      <c r="C757">
        <v>10</v>
      </c>
      <c r="D757" s="19">
        <v>43701</v>
      </c>
      <c r="E757" s="15">
        <v>0.8490509259259259</v>
      </c>
      <c r="F757" s="6"/>
      <c r="G757" s="275" t="s">
        <v>433</v>
      </c>
      <c r="H757" t="s">
        <v>1859</v>
      </c>
      <c r="I757" t="s">
        <v>1848</v>
      </c>
      <c r="J757">
        <v>14</v>
      </c>
      <c r="K757">
        <v>29</v>
      </c>
      <c r="L757" s="28">
        <f t="shared" si="15"/>
        <v>2.0714285714285716</v>
      </c>
      <c r="M757" s="9">
        <v>0.44827586206896552</v>
      </c>
      <c r="N757" s="75" t="s">
        <v>689</v>
      </c>
      <c r="O757" s="213" t="s">
        <v>1226</v>
      </c>
      <c r="P757" s="213" t="s">
        <v>1227</v>
      </c>
    </row>
    <row r="758" spans="1:16">
      <c r="A758" t="s">
        <v>1527</v>
      </c>
      <c r="B758" t="s">
        <v>419</v>
      </c>
      <c r="C758">
        <v>10</v>
      </c>
      <c r="D758" s="19">
        <v>43701</v>
      </c>
      <c r="E758" s="15">
        <v>0.84924768518518512</v>
      </c>
      <c r="F758" s="6"/>
      <c r="G758" s="275" t="s">
        <v>433</v>
      </c>
      <c r="H758" t="s">
        <v>1859</v>
      </c>
      <c r="I758" t="s">
        <v>1848</v>
      </c>
      <c r="J758">
        <v>14</v>
      </c>
      <c r="K758">
        <v>30</v>
      </c>
      <c r="L758" s="28">
        <f t="shared" si="15"/>
        <v>2.1428571428571428</v>
      </c>
      <c r="M758" s="9">
        <v>0.8666666666666667</v>
      </c>
      <c r="N758" s="75" t="s">
        <v>689</v>
      </c>
      <c r="O758" s="213" t="s">
        <v>1226</v>
      </c>
      <c r="P758" s="213" t="s">
        <v>1227</v>
      </c>
    </row>
    <row r="759" spans="1:16">
      <c r="A759" t="s">
        <v>1528</v>
      </c>
      <c r="B759" t="s">
        <v>419</v>
      </c>
      <c r="C759">
        <v>10</v>
      </c>
      <c r="D759" s="19">
        <v>43701</v>
      </c>
      <c r="E759" s="15">
        <v>0.8494328703703703</v>
      </c>
      <c r="F759" s="6"/>
      <c r="G759" s="275" t="s">
        <v>433</v>
      </c>
      <c r="H759" t="s">
        <v>1859</v>
      </c>
      <c r="I759" t="s">
        <v>1848</v>
      </c>
      <c r="J759">
        <v>14</v>
      </c>
      <c r="K759">
        <v>42</v>
      </c>
      <c r="L759" s="28">
        <f t="shared" si="15"/>
        <v>3</v>
      </c>
      <c r="M759" s="9">
        <v>0.42857142857142855</v>
      </c>
      <c r="N759" s="75" t="s">
        <v>689</v>
      </c>
      <c r="O759" s="213" t="s">
        <v>1226</v>
      </c>
      <c r="P759" s="213" t="s">
        <v>1227</v>
      </c>
    </row>
    <row r="760" spans="1:16">
      <c r="A760" t="s">
        <v>1529</v>
      </c>
      <c r="B760" t="s">
        <v>419</v>
      </c>
      <c r="C760">
        <v>10</v>
      </c>
      <c r="D760" s="19">
        <v>43701</v>
      </c>
      <c r="E760" s="15">
        <v>0.84961805555555558</v>
      </c>
      <c r="F760" s="6"/>
      <c r="G760" s="33" t="s">
        <v>1510</v>
      </c>
      <c r="H760" t="s">
        <v>1859</v>
      </c>
      <c r="I760" t="s">
        <v>1848</v>
      </c>
      <c r="J760">
        <v>14</v>
      </c>
      <c r="K760">
        <v>26</v>
      </c>
      <c r="L760" s="28">
        <f t="shared" si="15"/>
        <v>1.8571428571428572</v>
      </c>
      <c r="M760" s="9">
        <v>0.61538461538461542</v>
      </c>
    </row>
    <row r="761" spans="1:16">
      <c r="A761" t="s">
        <v>1530</v>
      </c>
      <c r="B761" t="s">
        <v>419</v>
      </c>
      <c r="C761">
        <v>10</v>
      </c>
      <c r="D761" s="19">
        <v>43701</v>
      </c>
      <c r="E761" s="15">
        <v>0.84979166666666661</v>
      </c>
      <c r="F761" s="6"/>
      <c r="G761" s="275" t="s">
        <v>433</v>
      </c>
      <c r="H761" t="s">
        <v>1859</v>
      </c>
      <c r="I761" t="s">
        <v>1848</v>
      </c>
      <c r="J761">
        <v>4</v>
      </c>
      <c r="K761">
        <v>3</v>
      </c>
      <c r="L761" s="28">
        <f t="shared" si="15"/>
        <v>0.75</v>
      </c>
      <c r="M761" s="9">
        <v>0.66666666666666663</v>
      </c>
      <c r="N761" s="75" t="s">
        <v>689</v>
      </c>
      <c r="O761" s="213" t="s">
        <v>1226</v>
      </c>
      <c r="P761" s="213" t="s">
        <v>1227</v>
      </c>
    </row>
    <row r="762" spans="1:16">
      <c r="A762" t="s">
        <v>1531</v>
      </c>
      <c r="B762" t="s">
        <v>419</v>
      </c>
      <c r="C762">
        <v>10</v>
      </c>
      <c r="D762" s="19">
        <v>43701</v>
      </c>
      <c r="E762" s="15">
        <v>0.84986111111111118</v>
      </c>
      <c r="F762" s="6"/>
      <c r="G762" s="33" t="s">
        <v>1510</v>
      </c>
      <c r="H762" t="s">
        <v>1859</v>
      </c>
      <c r="I762" t="s">
        <v>1848</v>
      </c>
      <c r="J762">
        <v>14</v>
      </c>
      <c r="K762">
        <v>23</v>
      </c>
      <c r="L762" s="28">
        <f t="shared" si="15"/>
        <v>1.6428571428571428</v>
      </c>
      <c r="M762" s="9">
        <v>0.73913043478260865</v>
      </c>
    </row>
    <row r="763" spans="1:16">
      <c r="A763" t="s">
        <v>1532</v>
      </c>
      <c r="B763" t="s">
        <v>419</v>
      </c>
      <c r="C763">
        <v>10</v>
      </c>
      <c r="D763" s="19">
        <v>43701</v>
      </c>
      <c r="E763" s="15">
        <v>0.85005787037037039</v>
      </c>
      <c r="F763" s="6"/>
      <c r="G763" s="275" t="s">
        <v>433</v>
      </c>
      <c r="H763" t="s">
        <v>1859</v>
      </c>
      <c r="I763" t="s">
        <v>1848</v>
      </c>
      <c r="J763">
        <v>14</v>
      </c>
      <c r="K763">
        <v>28</v>
      </c>
      <c r="L763" s="28">
        <f t="shared" si="15"/>
        <v>2</v>
      </c>
      <c r="M763" s="9">
        <v>0.4642857142857143</v>
      </c>
      <c r="N763" s="75" t="s">
        <v>689</v>
      </c>
      <c r="O763" s="213" t="s">
        <v>1226</v>
      </c>
      <c r="P763" s="213" t="s">
        <v>1227</v>
      </c>
    </row>
    <row r="764" spans="1:16">
      <c r="A764" t="s">
        <v>1533</v>
      </c>
      <c r="B764" t="s">
        <v>419</v>
      </c>
      <c r="C764">
        <v>10</v>
      </c>
      <c r="D764" s="19">
        <v>43701</v>
      </c>
      <c r="E764" s="15">
        <v>0.85024305555555557</v>
      </c>
      <c r="F764" s="6"/>
      <c r="G764" s="275" t="s">
        <v>433</v>
      </c>
      <c r="H764" t="s">
        <v>1859</v>
      </c>
      <c r="I764" t="s">
        <v>1848</v>
      </c>
      <c r="J764">
        <v>14</v>
      </c>
      <c r="K764">
        <v>50</v>
      </c>
      <c r="L764" s="28">
        <f t="shared" si="15"/>
        <v>3.5714285714285716</v>
      </c>
      <c r="M764" s="9">
        <v>0.36</v>
      </c>
      <c r="N764" s="75" t="s">
        <v>689</v>
      </c>
      <c r="O764" s="213" t="s">
        <v>1226</v>
      </c>
      <c r="P764" s="213" t="s">
        <v>1227</v>
      </c>
    </row>
    <row r="765" spans="1:16">
      <c r="A765" t="s">
        <v>1534</v>
      </c>
      <c r="B765" t="s">
        <v>419</v>
      </c>
      <c r="C765">
        <v>10</v>
      </c>
      <c r="D765" s="19">
        <v>43701</v>
      </c>
      <c r="E765" s="15">
        <v>0.85042824074074075</v>
      </c>
      <c r="F765" s="6"/>
      <c r="G765" s="275" t="s">
        <v>433</v>
      </c>
      <c r="H765" t="s">
        <v>1859</v>
      </c>
      <c r="I765" t="s">
        <v>1848</v>
      </c>
      <c r="J765">
        <v>14</v>
      </c>
      <c r="K765">
        <v>63</v>
      </c>
      <c r="L765" s="28">
        <f t="shared" si="15"/>
        <v>4.5</v>
      </c>
      <c r="M765" s="9">
        <v>0.5714285714285714</v>
      </c>
      <c r="N765" s="75" t="s">
        <v>689</v>
      </c>
      <c r="O765" s="213" t="s">
        <v>1226</v>
      </c>
      <c r="P765" s="213" t="s">
        <v>1227</v>
      </c>
    </row>
    <row r="766" spans="1:16">
      <c r="A766" t="s">
        <v>1535</v>
      </c>
      <c r="B766" t="s">
        <v>419</v>
      </c>
      <c r="C766">
        <v>10</v>
      </c>
      <c r="D766" s="19">
        <v>43701</v>
      </c>
      <c r="E766" s="15">
        <v>0.85061342592592604</v>
      </c>
      <c r="F766" s="6"/>
      <c r="G766" s="275" t="s">
        <v>433</v>
      </c>
      <c r="H766" t="s">
        <v>1859</v>
      </c>
      <c r="I766" t="s">
        <v>1848</v>
      </c>
      <c r="J766">
        <v>14</v>
      </c>
      <c r="K766">
        <v>70</v>
      </c>
      <c r="L766" s="28">
        <f t="shared" si="15"/>
        <v>5</v>
      </c>
      <c r="M766" s="9">
        <v>0.5</v>
      </c>
      <c r="N766" s="75" t="s">
        <v>689</v>
      </c>
      <c r="O766" s="213" t="s">
        <v>1226</v>
      </c>
      <c r="P766" s="213" t="s">
        <v>1227</v>
      </c>
    </row>
    <row r="767" spans="1:16">
      <c r="A767" t="s">
        <v>1536</v>
      </c>
      <c r="B767" t="s">
        <v>419</v>
      </c>
      <c r="C767">
        <v>10</v>
      </c>
      <c r="D767" s="19">
        <v>43701</v>
      </c>
      <c r="E767" s="15">
        <v>0.85082175925925929</v>
      </c>
      <c r="F767" s="6"/>
      <c r="G767" s="275" t="s">
        <v>433</v>
      </c>
      <c r="H767" t="s">
        <v>1859</v>
      </c>
      <c r="I767" t="s">
        <v>1848</v>
      </c>
      <c r="J767">
        <v>14</v>
      </c>
      <c r="K767">
        <v>19</v>
      </c>
      <c r="L767" s="28">
        <f t="shared" si="15"/>
        <v>1.3571428571428572</v>
      </c>
      <c r="M767" s="9">
        <v>0.94736842105263153</v>
      </c>
      <c r="N767" s="75" t="s">
        <v>689</v>
      </c>
      <c r="O767" s="213" t="s">
        <v>1226</v>
      </c>
      <c r="P767" s="213" t="s">
        <v>1227</v>
      </c>
    </row>
    <row r="768" spans="1:16">
      <c r="A768" t="s">
        <v>1537</v>
      </c>
      <c r="B768" t="s">
        <v>419</v>
      </c>
      <c r="C768">
        <v>10</v>
      </c>
      <c r="D768" s="19">
        <v>43701</v>
      </c>
      <c r="E768" s="15">
        <v>0.85106481481481477</v>
      </c>
      <c r="F768" s="6"/>
      <c r="G768" s="275" t="s">
        <v>433</v>
      </c>
      <c r="H768" t="s">
        <v>1859</v>
      </c>
      <c r="I768" t="s">
        <v>1848</v>
      </c>
      <c r="J768">
        <v>14</v>
      </c>
      <c r="K768">
        <v>28</v>
      </c>
      <c r="L768" s="28">
        <f t="shared" si="15"/>
        <v>2</v>
      </c>
      <c r="M768" s="9">
        <v>0.9642857142857143</v>
      </c>
      <c r="N768" s="75" t="s">
        <v>689</v>
      </c>
      <c r="O768" s="213" t="s">
        <v>1226</v>
      </c>
      <c r="P768" s="213" t="s">
        <v>1227</v>
      </c>
    </row>
    <row r="769" spans="1:21">
      <c r="A769" t="s">
        <v>1538</v>
      </c>
      <c r="B769" t="s">
        <v>419</v>
      </c>
      <c r="C769">
        <v>10</v>
      </c>
      <c r="D769" s="19">
        <v>43701</v>
      </c>
      <c r="E769" s="15">
        <v>0.85124999999999995</v>
      </c>
      <c r="F769" s="6"/>
      <c r="G769" s="275" t="s">
        <v>433</v>
      </c>
      <c r="H769" t="s">
        <v>1859</v>
      </c>
      <c r="I769" t="s">
        <v>1848</v>
      </c>
      <c r="J769">
        <v>14</v>
      </c>
      <c r="K769">
        <v>24</v>
      </c>
      <c r="L769" s="28">
        <f t="shared" si="15"/>
        <v>1.7142857142857142</v>
      </c>
      <c r="M769" s="9">
        <v>0.95833333333333337</v>
      </c>
      <c r="N769" s="75" t="s">
        <v>689</v>
      </c>
      <c r="O769" s="213" t="s">
        <v>1226</v>
      </c>
      <c r="P769" s="213" t="s">
        <v>1227</v>
      </c>
    </row>
    <row r="770" spans="1:21">
      <c r="A770" t="s">
        <v>1539</v>
      </c>
      <c r="B770" t="s">
        <v>419</v>
      </c>
      <c r="C770">
        <v>10</v>
      </c>
      <c r="D770" s="19">
        <v>43701</v>
      </c>
      <c r="E770" s="15">
        <v>0.85172453703703699</v>
      </c>
      <c r="F770" s="6"/>
      <c r="G770" s="275" t="s">
        <v>433</v>
      </c>
      <c r="H770" t="s">
        <v>1859</v>
      </c>
      <c r="I770" t="s">
        <v>1848</v>
      </c>
      <c r="J770">
        <v>14</v>
      </c>
      <c r="K770">
        <v>2</v>
      </c>
      <c r="L770" s="28">
        <f t="shared" si="15"/>
        <v>0.14285714285714285</v>
      </c>
      <c r="M770" s="9">
        <v>1</v>
      </c>
      <c r="N770" s="75" t="s">
        <v>689</v>
      </c>
      <c r="O770" s="213" t="s">
        <v>1226</v>
      </c>
      <c r="P770" s="213" t="s">
        <v>1227</v>
      </c>
    </row>
    <row r="771" spans="1:21">
      <c r="A771" t="s">
        <v>1540</v>
      </c>
      <c r="B771" t="s">
        <v>419</v>
      </c>
      <c r="C771">
        <v>10</v>
      </c>
      <c r="D771" s="19">
        <v>43701</v>
      </c>
      <c r="E771" s="15">
        <v>0.8525462962962963</v>
      </c>
      <c r="F771" s="6"/>
      <c r="G771" s="275" t="s">
        <v>433</v>
      </c>
      <c r="H771" t="s">
        <v>1859</v>
      </c>
      <c r="I771" t="s">
        <v>1848</v>
      </c>
      <c r="J771">
        <v>14</v>
      </c>
      <c r="K771">
        <v>8</v>
      </c>
      <c r="L771" s="28">
        <f t="shared" si="15"/>
        <v>0.5714285714285714</v>
      </c>
      <c r="M771" s="9">
        <v>0.25</v>
      </c>
      <c r="N771" s="75" t="s">
        <v>689</v>
      </c>
      <c r="O771" s="213" t="s">
        <v>1226</v>
      </c>
      <c r="P771" s="213" t="s">
        <v>1227</v>
      </c>
    </row>
    <row r="772" spans="1:21">
      <c r="A772" t="s">
        <v>1541</v>
      </c>
      <c r="B772" t="s">
        <v>419</v>
      </c>
      <c r="C772">
        <v>10</v>
      </c>
      <c r="D772" s="19">
        <v>43701</v>
      </c>
      <c r="E772" s="15">
        <v>0.85273148148148159</v>
      </c>
      <c r="F772" s="6"/>
      <c r="G772" s="275" t="s">
        <v>433</v>
      </c>
      <c r="H772" t="s">
        <v>1859</v>
      </c>
      <c r="I772" t="s">
        <v>1848</v>
      </c>
      <c r="J772">
        <v>14</v>
      </c>
      <c r="K772">
        <v>9</v>
      </c>
      <c r="L772" s="28">
        <f t="shared" si="15"/>
        <v>0.6428571428571429</v>
      </c>
      <c r="M772" s="9">
        <v>0.44444444444444442</v>
      </c>
      <c r="N772" s="75" t="s">
        <v>689</v>
      </c>
      <c r="O772" s="213" t="s">
        <v>1226</v>
      </c>
      <c r="P772" s="213" t="s">
        <v>1227</v>
      </c>
    </row>
    <row r="773" spans="1:21">
      <c r="A773" t="s">
        <v>1542</v>
      </c>
      <c r="B773" t="s">
        <v>419</v>
      </c>
      <c r="C773">
        <v>10</v>
      </c>
      <c r="D773" s="19">
        <v>43701</v>
      </c>
      <c r="E773" s="15">
        <v>0.85291666666666666</v>
      </c>
      <c r="F773" s="6"/>
      <c r="G773" s="33" t="s">
        <v>1510</v>
      </c>
      <c r="H773" t="s">
        <v>1859</v>
      </c>
      <c r="I773" t="s">
        <v>1848</v>
      </c>
      <c r="J773">
        <v>14</v>
      </c>
      <c r="K773">
        <v>18</v>
      </c>
      <c r="L773" s="28">
        <f t="shared" si="15"/>
        <v>1.2857142857142858</v>
      </c>
      <c r="M773" s="9">
        <v>0.33333333333333331</v>
      </c>
    </row>
    <row r="774" spans="1:21">
      <c r="A774" t="s">
        <v>1543</v>
      </c>
      <c r="B774" t="s">
        <v>419</v>
      </c>
      <c r="C774">
        <v>10</v>
      </c>
      <c r="D774" s="19">
        <v>43701</v>
      </c>
      <c r="E774" s="15">
        <v>0.85309027777777768</v>
      </c>
      <c r="F774" s="6"/>
      <c r="G774" s="275" t="s">
        <v>433</v>
      </c>
      <c r="H774" t="s">
        <v>1859</v>
      </c>
      <c r="I774" t="s">
        <v>1848</v>
      </c>
      <c r="J774">
        <v>5</v>
      </c>
      <c r="K774">
        <v>2</v>
      </c>
      <c r="L774" s="28">
        <f t="shared" si="15"/>
        <v>0.4</v>
      </c>
      <c r="M774" s="9">
        <v>0.5</v>
      </c>
      <c r="N774" s="122" t="s">
        <v>641</v>
      </c>
      <c r="O774" s="475" t="s">
        <v>1236</v>
      </c>
    </row>
    <row r="775" spans="1:21">
      <c r="A775" t="s">
        <v>1544</v>
      </c>
      <c r="B775" t="s">
        <v>419</v>
      </c>
      <c r="C775">
        <v>10</v>
      </c>
      <c r="D775" s="19">
        <v>43701</v>
      </c>
      <c r="E775" s="15">
        <v>0.85315972222222225</v>
      </c>
      <c r="F775" s="6"/>
      <c r="G775" s="275" t="s">
        <v>433</v>
      </c>
      <c r="H775" t="s">
        <v>1859</v>
      </c>
      <c r="I775" t="s">
        <v>1848</v>
      </c>
      <c r="J775">
        <v>14</v>
      </c>
      <c r="K775">
        <v>5</v>
      </c>
      <c r="L775" s="28">
        <f t="shared" ref="L775:L806" si="16">K775/J775</f>
        <v>0.35714285714285715</v>
      </c>
      <c r="M775" s="9">
        <v>0.4</v>
      </c>
      <c r="N775" s="75" t="s">
        <v>1545</v>
      </c>
    </row>
    <row r="776" spans="1:21">
      <c r="A776" t="s">
        <v>1546</v>
      </c>
      <c r="B776" t="s">
        <v>419</v>
      </c>
      <c r="C776">
        <v>10</v>
      </c>
      <c r="D776" s="19">
        <v>43701</v>
      </c>
      <c r="E776" s="15">
        <v>0.85335648148148147</v>
      </c>
      <c r="F776" s="6"/>
      <c r="G776" s="33" t="s">
        <v>1510</v>
      </c>
      <c r="H776" t="s">
        <v>1859</v>
      </c>
      <c r="I776" t="s">
        <v>1848</v>
      </c>
      <c r="J776">
        <v>14</v>
      </c>
      <c r="K776">
        <v>4</v>
      </c>
      <c r="L776" s="28">
        <f t="shared" si="16"/>
        <v>0.2857142857142857</v>
      </c>
      <c r="M776" s="9">
        <v>0.25</v>
      </c>
    </row>
    <row r="777" spans="1:21">
      <c r="A777" t="s">
        <v>1547</v>
      </c>
      <c r="B777" t="s">
        <v>419</v>
      </c>
      <c r="C777">
        <v>10</v>
      </c>
      <c r="D777" s="77">
        <v>43701</v>
      </c>
      <c r="E777" s="15">
        <v>0.85354166666666664</v>
      </c>
      <c r="F777" s="6"/>
      <c r="G777" s="33" t="s">
        <v>1510</v>
      </c>
      <c r="H777" t="s">
        <v>1859</v>
      </c>
      <c r="I777" t="s">
        <v>1848</v>
      </c>
      <c r="J777">
        <v>14</v>
      </c>
      <c r="K777">
        <v>13</v>
      </c>
      <c r="L777" s="28">
        <f t="shared" si="16"/>
        <v>0.9285714285714286</v>
      </c>
      <c r="M777" s="9">
        <v>0.30769230769230771</v>
      </c>
    </row>
    <row r="778" spans="1:21">
      <c r="A778" t="s">
        <v>1548</v>
      </c>
      <c r="B778" t="s">
        <v>419</v>
      </c>
      <c r="C778">
        <v>10</v>
      </c>
      <c r="D778" s="77">
        <v>43701</v>
      </c>
      <c r="E778" s="15">
        <v>0.85381944444444446</v>
      </c>
      <c r="F778" s="6"/>
      <c r="G778" s="275" t="s">
        <v>433</v>
      </c>
      <c r="H778" t="s">
        <v>1859</v>
      </c>
      <c r="I778" t="s">
        <v>1848</v>
      </c>
      <c r="J778">
        <v>14</v>
      </c>
      <c r="K778">
        <v>6</v>
      </c>
      <c r="L778" s="28">
        <f t="shared" si="16"/>
        <v>0.42857142857142855</v>
      </c>
      <c r="M778" s="9">
        <v>0.16666666666666666</v>
      </c>
      <c r="N778" s="75" t="s">
        <v>1545</v>
      </c>
    </row>
    <row r="779" spans="1:21">
      <c r="A779" t="s">
        <v>1549</v>
      </c>
      <c r="B779" t="s">
        <v>419</v>
      </c>
      <c r="C779">
        <v>10</v>
      </c>
      <c r="D779" s="77">
        <v>43701</v>
      </c>
      <c r="E779" s="15">
        <v>0.85400462962962964</v>
      </c>
      <c r="F779" s="6"/>
      <c r="G779" s="275" t="s">
        <v>433</v>
      </c>
      <c r="H779" t="s">
        <v>1859</v>
      </c>
      <c r="I779" t="s">
        <v>1848</v>
      </c>
      <c r="J779">
        <v>14</v>
      </c>
      <c r="K779">
        <v>5</v>
      </c>
      <c r="L779" s="28">
        <f t="shared" si="16"/>
        <v>0.35714285714285715</v>
      </c>
      <c r="M779" s="9">
        <v>0.2</v>
      </c>
      <c r="N779" s="75" t="s">
        <v>689</v>
      </c>
      <c r="O779" s="213" t="s">
        <v>1226</v>
      </c>
      <c r="P779" s="883" t="s">
        <v>1227</v>
      </c>
      <c r="Q779" s="884"/>
      <c r="R779" s="884"/>
      <c r="S779" s="884"/>
      <c r="T779" s="884"/>
      <c r="U779" s="884"/>
    </row>
    <row r="780" spans="1:21">
      <c r="A780" t="s">
        <v>1550</v>
      </c>
      <c r="B780" t="s">
        <v>419</v>
      </c>
      <c r="C780">
        <v>10</v>
      </c>
      <c r="D780" s="77">
        <v>43701</v>
      </c>
      <c r="E780" s="15">
        <v>0.85436342592592596</v>
      </c>
      <c r="F780" s="6"/>
      <c r="G780" s="33" t="s">
        <v>1510</v>
      </c>
      <c r="H780" t="s">
        <v>1859</v>
      </c>
      <c r="I780" t="s">
        <v>1848</v>
      </c>
      <c r="J780">
        <v>14</v>
      </c>
      <c r="K780">
        <v>16</v>
      </c>
      <c r="L780" s="28">
        <f t="shared" si="16"/>
        <v>1.1428571428571428</v>
      </c>
      <c r="M780" s="9">
        <v>0.9375</v>
      </c>
      <c r="Q780" s="213"/>
      <c r="R780" s="213"/>
      <c r="S780" s="213"/>
      <c r="T780" s="213"/>
    </row>
    <row r="781" spans="1:21">
      <c r="A781" t="s">
        <v>1551</v>
      </c>
      <c r="B781" t="s">
        <v>419</v>
      </c>
      <c r="C781">
        <v>10</v>
      </c>
      <c r="D781" s="77">
        <v>43701</v>
      </c>
      <c r="E781" s="15">
        <v>0.85454861111111102</v>
      </c>
      <c r="F781" s="6"/>
      <c r="G781" s="33" t="s">
        <v>1510</v>
      </c>
      <c r="H781" t="s">
        <v>1859</v>
      </c>
      <c r="I781" t="s">
        <v>1848</v>
      </c>
      <c r="J781">
        <v>7</v>
      </c>
      <c r="K781">
        <v>3</v>
      </c>
      <c r="L781" s="28">
        <f t="shared" si="16"/>
        <v>0.42857142857142855</v>
      </c>
      <c r="M781" s="9">
        <v>0.66666666666666663</v>
      </c>
      <c r="Q781" s="213"/>
      <c r="R781" s="213"/>
      <c r="S781" s="213"/>
      <c r="T781" s="213"/>
    </row>
    <row r="782" spans="1:21">
      <c r="A782" t="s">
        <v>1552</v>
      </c>
      <c r="B782" t="s">
        <v>419</v>
      </c>
      <c r="C782">
        <v>10</v>
      </c>
      <c r="D782" s="77">
        <v>43701</v>
      </c>
      <c r="E782" s="15">
        <v>0.85528935185185195</v>
      </c>
      <c r="F782" s="6"/>
      <c r="G782" s="275" t="s">
        <v>433</v>
      </c>
      <c r="H782" t="s">
        <v>1859</v>
      </c>
      <c r="I782" t="s">
        <v>1848</v>
      </c>
      <c r="J782">
        <v>14</v>
      </c>
      <c r="K782">
        <v>3</v>
      </c>
      <c r="L782" s="28">
        <f t="shared" si="16"/>
        <v>0.21428571428571427</v>
      </c>
      <c r="M782" s="9">
        <v>0.66666666666666663</v>
      </c>
      <c r="N782" s="75" t="s">
        <v>689</v>
      </c>
      <c r="O782" s="213" t="s">
        <v>1226</v>
      </c>
      <c r="P782" s="213" t="s">
        <v>1227</v>
      </c>
      <c r="Q782" s="213"/>
      <c r="R782" s="213"/>
      <c r="S782" s="213"/>
      <c r="T782" s="213"/>
    </row>
    <row r="783" spans="1:21">
      <c r="A783" t="s">
        <v>1553</v>
      </c>
      <c r="B783" t="s">
        <v>419</v>
      </c>
      <c r="C783">
        <v>10</v>
      </c>
      <c r="D783" s="77">
        <v>43701</v>
      </c>
      <c r="E783" s="15">
        <v>0.85548611111111106</v>
      </c>
      <c r="F783" s="6"/>
      <c r="G783" s="275" t="s">
        <v>433</v>
      </c>
      <c r="H783" t="s">
        <v>1859</v>
      </c>
      <c r="I783" t="s">
        <v>1848</v>
      </c>
      <c r="J783">
        <v>10</v>
      </c>
      <c r="K783">
        <v>2</v>
      </c>
      <c r="L783" s="28">
        <f t="shared" si="16"/>
        <v>0.2</v>
      </c>
      <c r="M783" s="9">
        <v>1</v>
      </c>
      <c r="N783" s="75" t="s">
        <v>689</v>
      </c>
      <c r="O783" s="213" t="s">
        <v>1226</v>
      </c>
      <c r="P783" s="213" t="s">
        <v>1227</v>
      </c>
      <c r="Q783" s="213"/>
      <c r="R783" s="213"/>
      <c r="S783" s="213"/>
      <c r="T783" s="213"/>
    </row>
    <row r="784" spans="1:21">
      <c r="A784" t="s">
        <v>1554</v>
      </c>
      <c r="B784" t="s">
        <v>419</v>
      </c>
      <c r="C784">
        <v>10</v>
      </c>
      <c r="D784" s="77">
        <v>43701</v>
      </c>
      <c r="E784" s="15">
        <v>0.85579861111111111</v>
      </c>
      <c r="F784" s="6"/>
      <c r="G784" s="275" t="s">
        <v>433</v>
      </c>
      <c r="H784" t="s">
        <v>1859</v>
      </c>
      <c r="I784" t="s">
        <v>1848</v>
      </c>
      <c r="J784">
        <v>6</v>
      </c>
      <c r="K784">
        <v>2</v>
      </c>
      <c r="L784" s="28">
        <f t="shared" si="16"/>
        <v>0.33333333333333331</v>
      </c>
      <c r="M784" s="9">
        <v>0.5</v>
      </c>
      <c r="N784" s="75" t="s">
        <v>689</v>
      </c>
      <c r="O784" s="213" t="s">
        <v>1226</v>
      </c>
      <c r="P784" s="213" t="s">
        <v>1227</v>
      </c>
      <c r="Q784" s="213"/>
      <c r="R784" s="213"/>
      <c r="S784" s="213"/>
      <c r="T784" s="213"/>
    </row>
    <row r="785" spans="1:20">
      <c r="A785" t="s">
        <v>1555</v>
      </c>
      <c r="B785" t="s">
        <v>419</v>
      </c>
      <c r="C785">
        <v>10</v>
      </c>
      <c r="D785" s="77">
        <v>43701</v>
      </c>
      <c r="E785" s="15">
        <v>0.85598379629629628</v>
      </c>
      <c r="F785" s="6"/>
      <c r="G785" s="275" t="s">
        <v>433</v>
      </c>
      <c r="H785" t="s">
        <v>1859</v>
      </c>
      <c r="I785" t="s">
        <v>1848</v>
      </c>
      <c r="J785">
        <v>12</v>
      </c>
      <c r="K785">
        <v>5</v>
      </c>
      <c r="L785" s="28">
        <f t="shared" si="16"/>
        <v>0.41666666666666669</v>
      </c>
      <c r="M785" s="9">
        <v>0.6</v>
      </c>
      <c r="N785" s="75" t="s">
        <v>576</v>
      </c>
      <c r="Q785" s="213"/>
      <c r="R785" s="213"/>
      <c r="S785" s="213"/>
      <c r="T785" s="213"/>
    </row>
    <row r="786" spans="1:20">
      <c r="A786" t="s">
        <v>1556</v>
      </c>
      <c r="B786" t="s">
        <v>419</v>
      </c>
      <c r="C786">
        <v>10</v>
      </c>
      <c r="D786" s="77">
        <v>43701</v>
      </c>
      <c r="E786" s="15">
        <v>0.85613425925925923</v>
      </c>
      <c r="F786" s="6"/>
      <c r="G786" s="275" t="s">
        <v>433</v>
      </c>
      <c r="H786" t="s">
        <v>1859</v>
      </c>
      <c r="I786" t="s">
        <v>1848</v>
      </c>
      <c r="J786">
        <v>3</v>
      </c>
      <c r="K786">
        <v>16</v>
      </c>
      <c r="L786" s="28">
        <f t="shared" si="16"/>
        <v>5.333333333333333</v>
      </c>
      <c r="M786" s="9">
        <v>0.5625</v>
      </c>
      <c r="N786" s="75" t="s">
        <v>576</v>
      </c>
      <c r="Q786" s="213"/>
      <c r="R786" s="213"/>
      <c r="S786" s="213"/>
      <c r="T786" s="213"/>
    </row>
    <row r="787" spans="1:20">
      <c r="A787" t="s">
        <v>1557</v>
      </c>
      <c r="B787" t="s">
        <v>419</v>
      </c>
      <c r="C787">
        <v>10</v>
      </c>
      <c r="D787" s="77">
        <v>43701</v>
      </c>
      <c r="E787" s="15">
        <v>0.8561805555555555</v>
      </c>
      <c r="F787" s="6"/>
      <c r="G787" s="275" t="s">
        <v>433</v>
      </c>
      <c r="H787" t="s">
        <v>1859</v>
      </c>
      <c r="I787" t="s">
        <v>1848</v>
      </c>
      <c r="J787">
        <v>14</v>
      </c>
      <c r="K787">
        <v>3</v>
      </c>
      <c r="L787" s="28">
        <f t="shared" si="16"/>
        <v>0.21428571428571427</v>
      </c>
      <c r="M787" s="9">
        <v>1</v>
      </c>
      <c r="N787" s="75" t="s">
        <v>689</v>
      </c>
      <c r="O787" s="213" t="s">
        <v>1226</v>
      </c>
      <c r="P787" s="213" t="s">
        <v>1227</v>
      </c>
      <c r="Q787" s="213"/>
      <c r="R787" s="213"/>
      <c r="S787" s="213"/>
      <c r="T787" s="213"/>
    </row>
    <row r="788" spans="1:20">
      <c r="A788" t="s">
        <v>1558</v>
      </c>
      <c r="B788" t="s">
        <v>419</v>
      </c>
      <c r="C788">
        <v>10</v>
      </c>
      <c r="D788" s="77">
        <v>43701</v>
      </c>
      <c r="E788" s="15">
        <v>0.85635416666666664</v>
      </c>
      <c r="F788" s="6"/>
      <c r="G788" s="275" t="s">
        <v>433</v>
      </c>
      <c r="H788" t="s">
        <v>1859</v>
      </c>
      <c r="I788" t="s">
        <v>1848</v>
      </c>
      <c r="J788">
        <v>14</v>
      </c>
      <c r="K788">
        <v>5</v>
      </c>
      <c r="L788" s="28">
        <f t="shared" si="16"/>
        <v>0.35714285714285715</v>
      </c>
      <c r="M788" s="9">
        <v>0.8</v>
      </c>
      <c r="N788" s="75" t="s">
        <v>689</v>
      </c>
      <c r="O788" s="213" t="s">
        <v>1956</v>
      </c>
      <c r="P788" s="213"/>
      <c r="Q788" s="213"/>
      <c r="R788" s="213"/>
      <c r="S788" s="213"/>
      <c r="T788" s="213"/>
    </row>
    <row r="789" spans="1:20">
      <c r="A789" t="s">
        <v>1559</v>
      </c>
      <c r="B789" t="s">
        <v>419</v>
      </c>
      <c r="C789">
        <v>10</v>
      </c>
      <c r="D789" s="77">
        <v>43701</v>
      </c>
      <c r="E789" s="15">
        <v>0.8566435185185185</v>
      </c>
      <c r="F789" s="6"/>
      <c r="G789" s="275" t="s">
        <v>433</v>
      </c>
      <c r="H789" t="s">
        <v>1859</v>
      </c>
      <c r="I789" t="s">
        <v>1848</v>
      </c>
      <c r="J789">
        <v>3</v>
      </c>
      <c r="K789">
        <v>2</v>
      </c>
      <c r="L789" s="28">
        <f t="shared" si="16"/>
        <v>0.66666666666666663</v>
      </c>
      <c r="M789" s="9">
        <v>1</v>
      </c>
      <c r="N789" s="75" t="s">
        <v>689</v>
      </c>
      <c r="O789" s="213" t="s">
        <v>1956</v>
      </c>
      <c r="P789" s="213"/>
      <c r="Q789" s="213"/>
      <c r="R789" s="213"/>
      <c r="S789" s="213"/>
      <c r="T789" s="213"/>
    </row>
    <row r="790" spans="1:20">
      <c r="A790" t="s">
        <v>1560</v>
      </c>
      <c r="B790" t="s">
        <v>419</v>
      </c>
      <c r="C790">
        <v>10</v>
      </c>
      <c r="D790" s="77">
        <v>43701</v>
      </c>
      <c r="E790" s="15">
        <v>0.85761574074074076</v>
      </c>
      <c r="F790" s="6"/>
      <c r="G790" s="33" t="s">
        <v>532</v>
      </c>
      <c r="H790" t="s">
        <v>1859</v>
      </c>
      <c r="I790" t="s">
        <v>1848</v>
      </c>
      <c r="J790">
        <v>14</v>
      </c>
      <c r="K790">
        <v>20</v>
      </c>
      <c r="L790" s="28">
        <f t="shared" si="16"/>
        <v>1.4285714285714286</v>
      </c>
      <c r="M790" s="9">
        <v>0.15</v>
      </c>
    </row>
    <row r="791" spans="1:20">
      <c r="A791" t="s">
        <v>1561</v>
      </c>
      <c r="B791" t="s">
        <v>419</v>
      </c>
      <c r="C791">
        <v>10</v>
      </c>
      <c r="D791" s="77">
        <v>43701</v>
      </c>
      <c r="E791" s="15">
        <v>0.85798611111111101</v>
      </c>
      <c r="F791" s="6"/>
      <c r="G791" s="33" t="s">
        <v>1510</v>
      </c>
      <c r="H791" t="s">
        <v>1859</v>
      </c>
      <c r="I791" t="s">
        <v>1848</v>
      </c>
      <c r="J791">
        <v>14</v>
      </c>
      <c r="K791">
        <v>6</v>
      </c>
      <c r="L791" s="28">
        <f t="shared" si="16"/>
        <v>0.42857142857142855</v>
      </c>
      <c r="M791" s="9">
        <v>0.66666666666666663</v>
      </c>
    </row>
    <row r="792" spans="1:20" ht="17" thickBot="1">
      <c r="A792" s="63" t="s">
        <v>1562</v>
      </c>
      <c r="B792" s="63" t="s">
        <v>419</v>
      </c>
      <c r="C792" s="63">
        <v>10</v>
      </c>
      <c r="D792" s="410">
        <v>43701</v>
      </c>
      <c r="E792" s="64">
        <v>0.85829861111111105</v>
      </c>
      <c r="F792" s="387"/>
      <c r="G792" s="547" t="s">
        <v>433</v>
      </c>
      <c r="H792" t="s">
        <v>1859</v>
      </c>
      <c r="I792" s="63" t="s">
        <v>1848</v>
      </c>
      <c r="J792" s="63">
        <v>11</v>
      </c>
      <c r="K792" s="63">
        <v>4</v>
      </c>
      <c r="L792" s="207">
        <f t="shared" si="16"/>
        <v>0.36363636363636365</v>
      </c>
      <c r="M792" s="153">
        <v>0.5</v>
      </c>
      <c r="N792" s="155" t="s">
        <v>689</v>
      </c>
      <c r="O792" s="213" t="s">
        <v>1956</v>
      </c>
      <c r="P792" s="213"/>
      <c r="Q792" s="213"/>
      <c r="R792" s="213"/>
      <c r="S792" s="213"/>
      <c r="T792" s="213"/>
    </row>
    <row r="793" spans="1:20">
      <c r="A793" t="s">
        <v>1563</v>
      </c>
      <c r="B793" t="s">
        <v>419</v>
      </c>
      <c r="C793">
        <v>6</v>
      </c>
      <c r="D793" s="77">
        <v>43701</v>
      </c>
      <c r="E793" s="15">
        <v>0.87039351851851843</v>
      </c>
      <c r="F793" s="6"/>
      <c r="G793" s="33" t="s">
        <v>489</v>
      </c>
      <c r="H793" s="124" t="s">
        <v>1860</v>
      </c>
      <c r="I793" t="s">
        <v>1861</v>
      </c>
      <c r="J793">
        <v>5</v>
      </c>
      <c r="K793">
        <v>21</v>
      </c>
      <c r="L793" s="28">
        <f t="shared" si="16"/>
        <v>4.2</v>
      </c>
      <c r="M793" s="9">
        <v>0.33333333333333331</v>
      </c>
    </row>
    <row r="794" spans="1:20">
      <c r="A794" t="s">
        <v>1564</v>
      </c>
      <c r="B794" t="s">
        <v>419</v>
      </c>
      <c r="C794">
        <v>6</v>
      </c>
      <c r="D794" s="77">
        <v>43701</v>
      </c>
      <c r="E794" s="15">
        <v>0.87119212962962955</v>
      </c>
      <c r="F794" s="6"/>
      <c r="G794" s="33" t="s">
        <v>1565</v>
      </c>
      <c r="H794" t="s">
        <v>1860</v>
      </c>
      <c r="I794" t="s">
        <v>1861</v>
      </c>
      <c r="J794">
        <v>7</v>
      </c>
      <c r="K794">
        <v>23</v>
      </c>
      <c r="L794" s="28">
        <f t="shared" si="16"/>
        <v>3.2857142857142856</v>
      </c>
      <c r="M794" s="9">
        <v>0.17391304347826086</v>
      </c>
    </row>
    <row r="795" spans="1:20">
      <c r="A795" t="s">
        <v>1566</v>
      </c>
      <c r="B795" t="s">
        <v>419</v>
      </c>
      <c r="C795">
        <v>6</v>
      </c>
      <c r="D795" s="77">
        <v>43701</v>
      </c>
      <c r="E795" s="15">
        <v>0.87129629629629635</v>
      </c>
      <c r="F795" s="6"/>
      <c r="G795" s="33" t="s">
        <v>476</v>
      </c>
      <c r="H795" t="s">
        <v>1860</v>
      </c>
      <c r="I795" t="s">
        <v>1861</v>
      </c>
      <c r="J795">
        <v>5</v>
      </c>
      <c r="K795">
        <v>6</v>
      </c>
      <c r="L795" s="28">
        <f t="shared" si="16"/>
        <v>1.2</v>
      </c>
      <c r="M795" s="9">
        <v>0.5</v>
      </c>
    </row>
    <row r="796" spans="1:20">
      <c r="A796" t="s">
        <v>1567</v>
      </c>
      <c r="B796" t="s">
        <v>419</v>
      </c>
      <c r="C796">
        <v>6</v>
      </c>
      <c r="D796" s="77">
        <v>43701</v>
      </c>
      <c r="E796" s="15">
        <v>0.87932870370370375</v>
      </c>
      <c r="F796" s="6"/>
      <c r="G796" s="275" t="s">
        <v>433</v>
      </c>
      <c r="H796" t="s">
        <v>1860</v>
      </c>
      <c r="I796" t="s">
        <v>1861</v>
      </c>
      <c r="J796">
        <v>3</v>
      </c>
      <c r="K796">
        <v>2</v>
      </c>
      <c r="L796" s="28">
        <f t="shared" si="16"/>
        <v>0.66666666666666663</v>
      </c>
      <c r="M796" s="9">
        <v>1</v>
      </c>
      <c r="N796" s="75" t="s">
        <v>689</v>
      </c>
      <c r="O796" s="213" t="s">
        <v>1956</v>
      </c>
      <c r="P796" s="213"/>
      <c r="Q796" s="213"/>
      <c r="R796" s="213"/>
      <c r="S796" s="213"/>
      <c r="T796" s="213"/>
    </row>
    <row r="797" spans="1:20">
      <c r="A797" t="s">
        <v>1568</v>
      </c>
      <c r="B797" t="s">
        <v>419</v>
      </c>
      <c r="C797">
        <v>6</v>
      </c>
      <c r="D797" s="77">
        <v>43701</v>
      </c>
      <c r="E797" s="15">
        <v>0.87971064814814814</v>
      </c>
      <c r="F797" s="6"/>
      <c r="G797" s="275" t="s">
        <v>433</v>
      </c>
      <c r="H797" t="s">
        <v>1860</v>
      </c>
      <c r="I797" t="s">
        <v>1861</v>
      </c>
      <c r="J797">
        <v>6</v>
      </c>
      <c r="K797">
        <v>13</v>
      </c>
      <c r="L797" s="28">
        <f t="shared" si="16"/>
        <v>2.1666666666666665</v>
      </c>
      <c r="M797" s="9">
        <v>0.38461538461538464</v>
      </c>
      <c r="N797" s="75" t="s">
        <v>1391</v>
      </c>
    </row>
    <row r="798" spans="1:20">
      <c r="A798" t="s">
        <v>1569</v>
      </c>
      <c r="B798" t="s">
        <v>419</v>
      </c>
      <c r="C798">
        <v>6</v>
      </c>
      <c r="D798" s="77">
        <v>43701</v>
      </c>
      <c r="E798" s="15">
        <v>0.88057870370370372</v>
      </c>
      <c r="F798" s="6"/>
      <c r="G798" s="275" t="s">
        <v>433</v>
      </c>
      <c r="H798" t="s">
        <v>1860</v>
      </c>
      <c r="I798" t="s">
        <v>1861</v>
      </c>
      <c r="J798">
        <v>3</v>
      </c>
      <c r="K798">
        <v>2</v>
      </c>
      <c r="L798" s="28">
        <f t="shared" si="16"/>
        <v>0.66666666666666663</v>
      </c>
      <c r="M798" s="9">
        <v>1</v>
      </c>
      <c r="N798" s="75" t="s">
        <v>689</v>
      </c>
      <c r="O798" s="213" t="s">
        <v>1956</v>
      </c>
      <c r="P798" s="213"/>
      <c r="Q798" s="213"/>
      <c r="R798" s="213"/>
      <c r="S798" s="213"/>
      <c r="T798" s="213"/>
    </row>
    <row r="799" spans="1:20">
      <c r="A799" t="s">
        <v>1570</v>
      </c>
      <c r="B799" t="s">
        <v>419</v>
      </c>
      <c r="C799">
        <v>6</v>
      </c>
      <c r="D799" s="77">
        <v>43701</v>
      </c>
      <c r="E799" s="15">
        <v>0.880925925925926</v>
      </c>
      <c r="F799" s="6"/>
      <c r="G799" s="275" t="s">
        <v>433</v>
      </c>
      <c r="H799" t="s">
        <v>1860</v>
      </c>
      <c r="I799" t="s">
        <v>1861</v>
      </c>
      <c r="J799">
        <v>8</v>
      </c>
      <c r="K799">
        <v>3</v>
      </c>
      <c r="L799" s="28">
        <f t="shared" si="16"/>
        <v>0.375</v>
      </c>
      <c r="M799" s="9">
        <v>0.66666666666666663</v>
      </c>
      <c r="N799" s="75" t="s">
        <v>689</v>
      </c>
      <c r="O799" s="213" t="s">
        <v>1956</v>
      </c>
      <c r="P799" s="213"/>
      <c r="Q799" s="213"/>
      <c r="R799" s="213"/>
      <c r="S799" s="213"/>
      <c r="T799" s="213"/>
    </row>
    <row r="800" spans="1:20">
      <c r="A800" t="s">
        <v>1571</v>
      </c>
      <c r="B800" t="s">
        <v>419</v>
      </c>
      <c r="C800">
        <v>6</v>
      </c>
      <c r="D800" s="77">
        <v>43701</v>
      </c>
      <c r="E800" s="15">
        <v>0.88163194444444448</v>
      </c>
      <c r="F800" s="6"/>
      <c r="G800" s="275" t="s">
        <v>433</v>
      </c>
      <c r="H800" t="s">
        <v>1860</v>
      </c>
      <c r="I800" t="s">
        <v>1861</v>
      </c>
      <c r="J800">
        <v>9</v>
      </c>
      <c r="K800">
        <v>10</v>
      </c>
      <c r="L800" s="28">
        <f t="shared" si="16"/>
        <v>1.1111111111111112</v>
      </c>
      <c r="M800" s="9">
        <v>0.5</v>
      </c>
      <c r="N800" s="75" t="s">
        <v>689</v>
      </c>
      <c r="O800" s="213" t="s">
        <v>1956</v>
      </c>
      <c r="P800" s="213"/>
      <c r="Q800" s="213"/>
      <c r="R800" s="213"/>
      <c r="S800" s="213"/>
      <c r="T800" s="213"/>
    </row>
    <row r="801" spans="1:20">
      <c r="A801" t="s">
        <v>1572</v>
      </c>
      <c r="B801" t="s">
        <v>419</v>
      </c>
      <c r="C801">
        <v>6</v>
      </c>
      <c r="D801" s="77">
        <v>43701</v>
      </c>
      <c r="E801" s="15">
        <v>0.88181712962962966</v>
      </c>
      <c r="F801" s="6"/>
      <c r="G801" s="275" t="s">
        <v>433</v>
      </c>
      <c r="H801" t="s">
        <v>1860</v>
      </c>
      <c r="I801" t="s">
        <v>1861</v>
      </c>
      <c r="J801">
        <v>3</v>
      </c>
      <c r="K801">
        <v>3</v>
      </c>
      <c r="L801" s="28">
        <f t="shared" si="16"/>
        <v>1</v>
      </c>
      <c r="M801" s="9">
        <v>0.66666666666666663</v>
      </c>
      <c r="N801" s="75" t="s">
        <v>689</v>
      </c>
      <c r="O801" s="213" t="s">
        <v>1956</v>
      </c>
      <c r="P801" s="213"/>
      <c r="Q801" s="213"/>
      <c r="R801" s="213"/>
      <c r="S801" s="213"/>
      <c r="T801" s="213"/>
    </row>
    <row r="802" spans="1:20">
      <c r="A802" t="s">
        <v>1573</v>
      </c>
      <c r="B802" t="s">
        <v>419</v>
      </c>
      <c r="C802">
        <v>6</v>
      </c>
      <c r="D802" s="77">
        <v>43701</v>
      </c>
      <c r="E802" s="15">
        <v>0.88193287037037038</v>
      </c>
      <c r="F802" s="6"/>
      <c r="G802" s="275" t="s">
        <v>433</v>
      </c>
      <c r="H802" t="s">
        <v>1860</v>
      </c>
      <c r="I802" t="s">
        <v>1861</v>
      </c>
      <c r="J802">
        <v>3</v>
      </c>
      <c r="K802">
        <v>4</v>
      </c>
      <c r="L802" s="28">
        <f t="shared" si="16"/>
        <v>1.3333333333333333</v>
      </c>
      <c r="M802" s="9">
        <v>1</v>
      </c>
      <c r="N802" s="75" t="s">
        <v>737</v>
      </c>
    </row>
    <row r="803" spans="1:20">
      <c r="A803" t="s">
        <v>1574</v>
      </c>
      <c r="B803" t="s">
        <v>419</v>
      </c>
      <c r="C803">
        <v>6</v>
      </c>
      <c r="D803" s="77">
        <v>43701</v>
      </c>
      <c r="E803" s="15">
        <v>0.88197916666666665</v>
      </c>
      <c r="F803" s="6"/>
      <c r="G803" s="275" t="s">
        <v>433</v>
      </c>
      <c r="H803" t="s">
        <v>1860</v>
      </c>
      <c r="I803" t="s">
        <v>1861</v>
      </c>
      <c r="J803">
        <v>3</v>
      </c>
      <c r="K803">
        <v>5</v>
      </c>
      <c r="L803" s="28">
        <f t="shared" si="16"/>
        <v>1.6666666666666667</v>
      </c>
      <c r="M803" s="9">
        <v>1</v>
      </c>
      <c r="N803" s="75" t="s">
        <v>737</v>
      </c>
    </row>
    <row r="804" spans="1:20">
      <c r="A804" t="s">
        <v>1575</v>
      </c>
      <c r="B804" t="s">
        <v>419</v>
      </c>
      <c r="C804">
        <v>6</v>
      </c>
      <c r="D804" s="77">
        <v>43701</v>
      </c>
      <c r="E804" s="15">
        <v>0.88263888888888886</v>
      </c>
      <c r="F804" s="6"/>
      <c r="G804" s="275" t="s">
        <v>433</v>
      </c>
      <c r="H804" t="s">
        <v>1860</v>
      </c>
      <c r="I804" t="s">
        <v>1861</v>
      </c>
      <c r="J804">
        <v>14</v>
      </c>
      <c r="K804">
        <v>9</v>
      </c>
      <c r="L804" s="28">
        <f t="shared" si="16"/>
        <v>0.6428571428571429</v>
      </c>
      <c r="M804" s="9">
        <v>0.33333333333333331</v>
      </c>
      <c r="N804" s="75" t="s">
        <v>737</v>
      </c>
    </row>
    <row r="805" spans="1:20">
      <c r="A805" t="s">
        <v>1576</v>
      </c>
      <c r="B805" t="s">
        <v>419</v>
      </c>
      <c r="C805">
        <v>6</v>
      </c>
      <c r="D805" s="77">
        <v>43701</v>
      </c>
      <c r="E805" s="15">
        <v>0.88325231481481481</v>
      </c>
      <c r="F805" s="6"/>
      <c r="G805" s="275" t="s">
        <v>433</v>
      </c>
      <c r="H805" t="s">
        <v>1860</v>
      </c>
      <c r="I805" t="s">
        <v>1861</v>
      </c>
      <c r="J805">
        <v>4</v>
      </c>
      <c r="K805">
        <v>2</v>
      </c>
      <c r="L805" s="28">
        <f t="shared" si="16"/>
        <v>0.5</v>
      </c>
      <c r="M805" s="9">
        <v>1</v>
      </c>
      <c r="N805" s="75" t="s">
        <v>737</v>
      </c>
    </row>
    <row r="806" spans="1:20">
      <c r="A806" t="s">
        <v>1577</v>
      </c>
      <c r="B806" t="s">
        <v>419</v>
      </c>
      <c r="C806">
        <v>6</v>
      </c>
      <c r="D806" s="77">
        <v>43701</v>
      </c>
      <c r="E806" s="15">
        <v>0.88331018518518523</v>
      </c>
      <c r="F806" s="6"/>
      <c r="G806" s="275" t="s">
        <v>433</v>
      </c>
      <c r="H806" t="s">
        <v>1860</v>
      </c>
      <c r="I806" t="s">
        <v>1861</v>
      </c>
      <c r="J806">
        <v>6</v>
      </c>
      <c r="K806">
        <v>3</v>
      </c>
      <c r="L806" s="28">
        <f t="shared" si="16"/>
        <v>0.5</v>
      </c>
      <c r="M806" s="9">
        <v>1</v>
      </c>
      <c r="N806" s="75" t="s">
        <v>737</v>
      </c>
    </row>
    <row r="807" spans="1:20">
      <c r="A807" t="s">
        <v>1578</v>
      </c>
      <c r="B807" t="s">
        <v>419</v>
      </c>
      <c r="C807">
        <v>6</v>
      </c>
      <c r="D807" s="77">
        <v>43701</v>
      </c>
      <c r="E807" s="15">
        <v>0.88339120370370372</v>
      </c>
      <c r="F807" s="6"/>
      <c r="G807" s="275" t="s">
        <v>433</v>
      </c>
      <c r="H807" t="s">
        <v>1860</v>
      </c>
      <c r="I807" t="s">
        <v>1861</v>
      </c>
      <c r="J807">
        <v>10</v>
      </c>
      <c r="K807">
        <v>4</v>
      </c>
      <c r="L807" s="28">
        <f t="shared" ref="L807:L838" si="17">K807/J807</f>
        <v>0.4</v>
      </c>
      <c r="M807" s="9">
        <v>1</v>
      </c>
      <c r="N807" s="75" t="s">
        <v>737</v>
      </c>
    </row>
    <row r="808" spans="1:20">
      <c r="A808" t="s">
        <v>1579</v>
      </c>
      <c r="B808" t="s">
        <v>419</v>
      </c>
      <c r="C808">
        <v>6</v>
      </c>
      <c r="D808" s="77">
        <v>43701</v>
      </c>
      <c r="E808" s="15">
        <v>0.88356481481481486</v>
      </c>
      <c r="F808" s="6"/>
      <c r="G808" s="275" t="s">
        <v>433</v>
      </c>
      <c r="H808" t="s">
        <v>1860</v>
      </c>
      <c r="I808" t="s">
        <v>1861</v>
      </c>
      <c r="J808">
        <v>5</v>
      </c>
      <c r="K808">
        <v>7</v>
      </c>
      <c r="L808" s="28">
        <f t="shared" si="17"/>
        <v>1.4</v>
      </c>
      <c r="M808" s="9">
        <v>0.42857142857142855</v>
      </c>
      <c r="N808" s="75" t="s">
        <v>689</v>
      </c>
      <c r="O808" s="213" t="s">
        <v>1956</v>
      </c>
      <c r="P808" s="213"/>
      <c r="Q808" s="213"/>
      <c r="R808" s="213"/>
      <c r="S808" s="213"/>
      <c r="T808" s="213"/>
    </row>
    <row r="809" spans="1:20" ht="17" thickBot="1">
      <c r="A809" t="s">
        <v>1580</v>
      </c>
      <c r="B809" t="s">
        <v>419</v>
      </c>
      <c r="C809">
        <v>6</v>
      </c>
      <c r="D809" s="77">
        <v>43701</v>
      </c>
      <c r="E809" s="15">
        <v>0.88369212962962962</v>
      </c>
      <c r="F809" s="6"/>
      <c r="G809" s="275" t="s">
        <v>433</v>
      </c>
      <c r="H809" t="s">
        <v>1860</v>
      </c>
      <c r="I809" t="s">
        <v>1861</v>
      </c>
      <c r="J809">
        <v>7</v>
      </c>
      <c r="K809">
        <v>5</v>
      </c>
      <c r="L809" s="28">
        <f t="shared" si="17"/>
        <v>0.7142857142857143</v>
      </c>
      <c r="M809" s="9">
        <v>1</v>
      </c>
      <c r="N809" s="75" t="s">
        <v>737</v>
      </c>
    </row>
    <row r="810" spans="1:20">
      <c r="A810" s="65" t="s">
        <v>1581</v>
      </c>
      <c r="B810" s="65" t="s">
        <v>419</v>
      </c>
      <c r="C810" s="65">
        <v>5</v>
      </c>
      <c r="D810" s="411">
        <v>43701</v>
      </c>
      <c r="E810" s="67">
        <v>0.89354166666666668</v>
      </c>
      <c r="F810" s="331"/>
      <c r="G810" s="253" t="s">
        <v>433</v>
      </c>
      <c r="H810" s="65" t="s">
        <v>1863</v>
      </c>
      <c r="I810" s="65" t="s">
        <v>1862</v>
      </c>
      <c r="J810" s="65">
        <v>5</v>
      </c>
      <c r="K810" s="65">
        <v>6</v>
      </c>
      <c r="L810" s="211">
        <f t="shared" si="17"/>
        <v>1.2</v>
      </c>
      <c r="M810" s="68">
        <v>0.33333333333333331</v>
      </c>
      <c r="N810" s="125" t="s">
        <v>571</v>
      </c>
    </row>
    <row r="811" spans="1:20">
      <c r="A811" t="s">
        <v>1582</v>
      </c>
      <c r="B811" t="s">
        <v>419</v>
      </c>
      <c r="C811">
        <v>5</v>
      </c>
      <c r="D811" s="77">
        <v>43701</v>
      </c>
      <c r="E811" s="15">
        <v>0.89503472222222225</v>
      </c>
      <c r="F811" s="6"/>
      <c r="G811" s="33" t="s">
        <v>447</v>
      </c>
      <c r="H811" t="s">
        <v>1863</v>
      </c>
      <c r="I811" t="s">
        <v>1862</v>
      </c>
      <c r="J811">
        <v>5</v>
      </c>
      <c r="K811">
        <v>12</v>
      </c>
      <c r="L811" s="28">
        <f t="shared" si="17"/>
        <v>2.4</v>
      </c>
      <c r="M811" s="9">
        <v>0.33333333333333331</v>
      </c>
    </row>
    <row r="812" spans="1:20">
      <c r="A812" t="s">
        <v>1583</v>
      </c>
      <c r="B812" t="s">
        <v>419</v>
      </c>
      <c r="C812">
        <v>5</v>
      </c>
      <c r="D812" s="77">
        <v>43701</v>
      </c>
      <c r="E812" s="15">
        <v>0.89521990740740742</v>
      </c>
      <c r="F812" s="6"/>
      <c r="G812" s="275" t="s">
        <v>433</v>
      </c>
      <c r="H812" t="s">
        <v>1863</v>
      </c>
      <c r="I812" t="s">
        <v>1862</v>
      </c>
      <c r="J812">
        <v>3</v>
      </c>
      <c r="K812">
        <v>8</v>
      </c>
      <c r="L812" s="28">
        <f t="shared" si="17"/>
        <v>2.6666666666666665</v>
      </c>
      <c r="M812" s="9">
        <v>0.25</v>
      </c>
      <c r="N812" s="75" t="s">
        <v>615</v>
      </c>
      <c r="O812" s="302" t="s">
        <v>1232</v>
      </c>
    </row>
    <row r="813" spans="1:20">
      <c r="A813" t="s">
        <v>1584</v>
      </c>
      <c r="B813" t="s">
        <v>419</v>
      </c>
      <c r="C813">
        <v>5</v>
      </c>
      <c r="D813" s="77">
        <v>43701</v>
      </c>
      <c r="E813" s="15">
        <v>0.89828703703703694</v>
      </c>
      <c r="F813" s="6"/>
      <c r="G813" s="275" t="s">
        <v>433</v>
      </c>
      <c r="H813" t="s">
        <v>1863</v>
      </c>
      <c r="I813" t="s">
        <v>1862</v>
      </c>
      <c r="J813">
        <v>10</v>
      </c>
      <c r="K813">
        <v>12</v>
      </c>
      <c r="L813" s="28">
        <f t="shared" si="17"/>
        <v>1.2</v>
      </c>
      <c r="M813" s="9">
        <v>0.58333333333333337</v>
      </c>
      <c r="N813" s="75" t="s">
        <v>557</v>
      </c>
      <c r="O813" s="213" t="s">
        <v>1237</v>
      </c>
    </row>
    <row r="814" spans="1:20">
      <c r="A814" t="s">
        <v>1585</v>
      </c>
      <c r="B814" t="s">
        <v>419</v>
      </c>
      <c r="C814">
        <v>5</v>
      </c>
      <c r="D814" s="77">
        <v>43701</v>
      </c>
      <c r="E814" s="15">
        <v>0.89880787037037047</v>
      </c>
      <c r="F814" s="6"/>
      <c r="G814" s="275" t="s">
        <v>433</v>
      </c>
      <c r="H814" t="s">
        <v>1863</v>
      </c>
      <c r="I814" t="s">
        <v>1862</v>
      </c>
      <c r="J814">
        <v>14</v>
      </c>
      <c r="K814">
        <v>53</v>
      </c>
      <c r="L814" s="28">
        <f t="shared" si="17"/>
        <v>3.7857142857142856</v>
      </c>
      <c r="M814" s="9">
        <v>0.71698113207547165</v>
      </c>
      <c r="N814" s="75" t="s">
        <v>566</v>
      </c>
    </row>
    <row r="815" spans="1:20">
      <c r="A815" t="s">
        <v>1586</v>
      </c>
      <c r="B815" t="s">
        <v>419</v>
      </c>
      <c r="C815">
        <v>5</v>
      </c>
      <c r="D815" s="77">
        <v>43701</v>
      </c>
      <c r="E815" s="15">
        <v>0.9000462962962964</v>
      </c>
      <c r="F815" s="6"/>
      <c r="G815" s="33" t="s">
        <v>493</v>
      </c>
      <c r="H815" t="s">
        <v>1863</v>
      </c>
      <c r="I815" t="s">
        <v>1862</v>
      </c>
      <c r="J815">
        <v>4</v>
      </c>
      <c r="K815">
        <v>14</v>
      </c>
      <c r="L815" s="28">
        <f t="shared" si="17"/>
        <v>3.5</v>
      </c>
      <c r="M815" s="9">
        <v>0.35714285714285715</v>
      </c>
    </row>
    <row r="816" spans="1:20" ht="17" thickBot="1">
      <c r="A816" t="s">
        <v>1587</v>
      </c>
      <c r="B816" t="s">
        <v>419</v>
      </c>
      <c r="C816">
        <v>5</v>
      </c>
      <c r="D816" s="77">
        <v>43701</v>
      </c>
      <c r="E816" s="15">
        <v>0.9056481481481482</v>
      </c>
      <c r="F816" s="6"/>
      <c r="G816" s="33" t="s">
        <v>476</v>
      </c>
      <c r="H816" t="s">
        <v>1864</v>
      </c>
      <c r="I816" t="s">
        <v>1112</v>
      </c>
      <c r="J816">
        <v>4</v>
      </c>
      <c r="K816">
        <v>8</v>
      </c>
      <c r="L816" s="28">
        <f t="shared" si="17"/>
        <v>2</v>
      </c>
      <c r="M816" s="9">
        <v>0.375</v>
      </c>
    </row>
    <row r="817" spans="1:15">
      <c r="A817" s="65" t="s">
        <v>1588</v>
      </c>
      <c r="B817" s="65" t="s">
        <v>419</v>
      </c>
      <c r="C817" s="65">
        <v>2</v>
      </c>
      <c r="D817" s="411">
        <v>43701</v>
      </c>
      <c r="E817" s="67">
        <v>0.91671296296296301</v>
      </c>
      <c r="F817" s="331"/>
      <c r="G817" s="253" t="s">
        <v>433</v>
      </c>
      <c r="H817" s="65" t="s">
        <v>1865</v>
      </c>
      <c r="I817" s="65" t="s">
        <v>1866</v>
      </c>
      <c r="J817" s="65">
        <v>5</v>
      </c>
      <c r="K817" s="65">
        <v>8</v>
      </c>
      <c r="L817" s="211">
        <f t="shared" si="17"/>
        <v>1.6</v>
      </c>
      <c r="M817" s="68">
        <v>0.875</v>
      </c>
      <c r="N817" s="412" t="s">
        <v>641</v>
      </c>
      <c r="O817" s="475" t="s">
        <v>1236</v>
      </c>
    </row>
    <row r="818" spans="1:15">
      <c r="A818" t="s">
        <v>1589</v>
      </c>
      <c r="B818" t="s">
        <v>419</v>
      </c>
      <c r="C818">
        <v>2</v>
      </c>
      <c r="D818" s="77">
        <v>43701</v>
      </c>
      <c r="E818" s="15">
        <v>0.91681712962962969</v>
      </c>
      <c r="F818" s="6"/>
      <c r="G818" s="275" t="s">
        <v>433</v>
      </c>
      <c r="H818" t="s">
        <v>1865</v>
      </c>
      <c r="I818" t="s">
        <v>1866</v>
      </c>
      <c r="J818">
        <v>7</v>
      </c>
      <c r="K818">
        <v>33</v>
      </c>
      <c r="L818" s="28">
        <f t="shared" si="17"/>
        <v>4.7142857142857144</v>
      </c>
      <c r="M818" s="9">
        <v>0.5757575757575758</v>
      </c>
      <c r="N818" s="122" t="s">
        <v>641</v>
      </c>
      <c r="O818" s="475" t="s">
        <v>1236</v>
      </c>
    </row>
    <row r="819" spans="1:15">
      <c r="A819" t="s">
        <v>1590</v>
      </c>
      <c r="B819" t="s">
        <v>419</v>
      </c>
      <c r="C819">
        <v>2</v>
      </c>
      <c r="D819" s="77">
        <v>43701</v>
      </c>
      <c r="E819" s="15">
        <v>0.91696759259259253</v>
      </c>
      <c r="F819" s="6"/>
      <c r="G819" s="275" t="s">
        <v>433</v>
      </c>
      <c r="H819" t="s">
        <v>1865</v>
      </c>
      <c r="I819" t="s">
        <v>1866</v>
      </c>
      <c r="J819">
        <v>7</v>
      </c>
      <c r="K819">
        <v>11</v>
      </c>
      <c r="L819" s="28">
        <f t="shared" si="17"/>
        <v>1.5714285714285714</v>
      </c>
      <c r="M819" s="9">
        <v>0.81818181818181823</v>
      </c>
      <c r="N819" s="122" t="s">
        <v>641</v>
      </c>
      <c r="O819" s="475" t="s">
        <v>1236</v>
      </c>
    </row>
    <row r="820" spans="1:15">
      <c r="A820" t="s">
        <v>1591</v>
      </c>
      <c r="B820" t="s">
        <v>419</v>
      </c>
      <c r="C820">
        <v>2</v>
      </c>
      <c r="D820" s="77">
        <v>43701</v>
      </c>
      <c r="E820" s="15">
        <v>0.91710648148148144</v>
      </c>
      <c r="F820" s="6"/>
      <c r="G820" s="275" t="s">
        <v>433</v>
      </c>
      <c r="H820" t="s">
        <v>1865</v>
      </c>
      <c r="I820" t="s">
        <v>1866</v>
      </c>
      <c r="J820">
        <v>10</v>
      </c>
      <c r="K820">
        <v>24</v>
      </c>
      <c r="L820" s="28">
        <f t="shared" si="17"/>
        <v>2.4</v>
      </c>
      <c r="M820" s="9">
        <v>0.79166666666666663</v>
      </c>
      <c r="N820" s="122" t="s">
        <v>641</v>
      </c>
      <c r="O820" s="475" t="s">
        <v>1236</v>
      </c>
    </row>
    <row r="821" spans="1:15">
      <c r="A821" t="s">
        <v>1592</v>
      </c>
      <c r="B821" t="s">
        <v>419</v>
      </c>
      <c r="C821">
        <v>2</v>
      </c>
      <c r="D821" s="77">
        <v>43701</v>
      </c>
      <c r="E821" s="15">
        <v>0.91730324074074077</v>
      </c>
      <c r="F821" s="6"/>
      <c r="G821" s="275" t="s">
        <v>433</v>
      </c>
      <c r="H821" t="s">
        <v>1865</v>
      </c>
      <c r="I821" t="s">
        <v>1866</v>
      </c>
      <c r="J821">
        <v>4</v>
      </c>
      <c r="K821">
        <v>13</v>
      </c>
      <c r="L821" s="28">
        <f t="shared" si="17"/>
        <v>3.25</v>
      </c>
      <c r="M821" s="9">
        <v>0.76923076923076927</v>
      </c>
      <c r="N821" s="122" t="s">
        <v>641</v>
      </c>
      <c r="O821" s="475" t="s">
        <v>1236</v>
      </c>
    </row>
    <row r="822" spans="1:15">
      <c r="A822" t="s">
        <v>1593</v>
      </c>
      <c r="B822" t="s">
        <v>419</v>
      </c>
      <c r="C822">
        <v>2</v>
      </c>
      <c r="D822" s="77">
        <v>43701</v>
      </c>
      <c r="E822" s="15">
        <v>0.91749999999999998</v>
      </c>
      <c r="F822" s="6"/>
      <c r="G822" s="33" t="s">
        <v>1510</v>
      </c>
      <c r="H822" t="s">
        <v>1865</v>
      </c>
      <c r="I822" t="s">
        <v>1866</v>
      </c>
      <c r="J822">
        <v>8</v>
      </c>
      <c r="K822">
        <v>57</v>
      </c>
      <c r="L822" s="28">
        <f t="shared" si="17"/>
        <v>7.125</v>
      </c>
      <c r="M822" s="9">
        <v>0.96491228070175439</v>
      </c>
    </row>
    <row r="823" spans="1:15">
      <c r="A823" t="s">
        <v>1594</v>
      </c>
      <c r="B823" t="s">
        <v>419</v>
      </c>
      <c r="C823">
        <v>2</v>
      </c>
      <c r="D823" s="77">
        <v>43701</v>
      </c>
      <c r="E823" s="15">
        <v>0.9176157407407407</v>
      </c>
      <c r="F823" s="6"/>
      <c r="G823" s="33" t="s">
        <v>1510</v>
      </c>
      <c r="H823" t="s">
        <v>1865</v>
      </c>
      <c r="I823" t="s">
        <v>1866</v>
      </c>
      <c r="J823">
        <v>14</v>
      </c>
      <c r="K823">
        <v>80</v>
      </c>
      <c r="L823" s="28">
        <f t="shared" si="17"/>
        <v>5.7142857142857144</v>
      </c>
      <c r="M823" s="9">
        <v>0.92500000000000004</v>
      </c>
    </row>
    <row r="824" spans="1:15">
      <c r="A824" t="s">
        <v>1595</v>
      </c>
      <c r="B824" t="s">
        <v>419</v>
      </c>
      <c r="C824">
        <v>2</v>
      </c>
      <c r="D824" s="77">
        <v>43701</v>
      </c>
      <c r="E824" s="15">
        <v>0.91781250000000003</v>
      </c>
      <c r="F824" s="6"/>
      <c r="G824" s="33" t="s">
        <v>1510</v>
      </c>
      <c r="H824" t="s">
        <v>1865</v>
      </c>
      <c r="I824" t="s">
        <v>1866</v>
      </c>
      <c r="J824">
        <v>14</v>
      </c>
      <c r="K824">
        <v>83</v>
      </c>
      <c r="L824" s="28">
        <f t="shared" si="17"/>
        <v>5.9285714285714288</v>
      </c>
      <c r="M824" s="9">
        <v>0.72289156626506024</v>
      </c>
    </row>
    <row r="825" spans="1:15">
      <c r="A825" t="s">
        <v>1596</v>
      </c>
      <c r="B825" t="s">
        <v>419</v>
      </c>
      <c r="C825">
        <v>2</v>
      </c>
      <c r="D825" s="77">
        <v>43701</v>
      </c>
      <c r="E825" s="15">
        <v>0.91800925925925936</v>
      </c>
      <c r="F825" s="6"/>
      <c r="G825" s="33" t="s">
        <v>476</v>
      </c>
      <c r="H825" t="s">
        <v>1865</v>
      </c>
      <c r="I825" t="s">
        <v>1866</v>
      </c>
      <c r="J825">
        <v>8</v>
      </c>
      <c r="K825">
        <v>11</v>
      </c>
      <c r="L825" s="28">
        <f t="shared" si="17"/>
        <v>1.375</v>
      </c>
      <c r="M825" s="9">
        <v>0.45454545454545453</v>
      </c>
    </row>
    <row r="826" spans="1:15">
      <c r="A826" t="s">
        <v>1597</v>
      </c>
      <c r="B826" t="s">
        <v>419</v>
      </c>
      <c r="C826">
        <v>2</v>
      </c>
      <c r="D826" s="77">
        <v>43701</v>
      </c>
      <c r="E826" s="15">
        <v>0.9184606481481481</v>
      </c>
      <c r="F826" s="6"/>
      <c r="G826" s="275" t="s">
        <v>433</v>
      </c>
      <c r="H826" t="s">
        <v>1865</v>
      </c>
      <c r="I826" t="s">
        <v>1866</v>
      </c>
      <c r="J826">
        <v>7</v>
      </c>
      <c r="K826">
        <v>12</v>
      </c>
      <c r="L826" s="28">
        <f t="shared" si="17"/>
        <v>1.7142857142857142</v>
      </c>
      <c r="M826" s="9">
        <v>0.41666666666666669</v>
      </c>
      <c r="N826" s="75" t="s">
        <v>576</v>
      </c>
    </row>
    <row r="827" spans="1:15">
      <c r="A827" t="s">
        <v>1598</v>
      </c>
      <c r="B827" t="s">
        <v>419</v>
      </c>
      <c r="C827">
        <v>2</v>
      </c>
      <c r="D827" s="77">
        <v>43701</v>
      </c>
      <c r="E827" s="15">
        <v>0.91859953703703701</v>
      </c>
      <c r="F827" s="6"/>
      <c r="G827" s="275" t="s">
        <v>433</v>
      </c>
      <c r="H827" t="s">
        <v>1865</v>
      </c>
      <c r="I827" t="s">
        <v>1866</v>
      </c>
      <c r="J827">
        <v>5</v>
      </c>
      <c r="K827">
        <v>19</v>
      </c>
      <c r="L827" s="28">
        <f t="shared" si="17"/>
        <v>3.8</v>
      </c>
      <c r="M827" s="9">
        <v>0.94736842105263153</v>
      </c>
      <c r="N827" s="122" t="s">
        <v>641</v>
      </c>
      <c r="O827" s="475" t="s">
        <v>1236</v>
      </c>
    </row>
    <row r="828" spans="1:15">
      <c r="A828" t="s">
        <v>1599</v>
      </c>
      <c r="B828" t="s">
        <v>419</v>
      </c>
      <c r="C828">
        <v>2</v>
      </c>
      <c r="D828" s="77">
        <v>43701</v>
      </c>
      <c r="E828" s="15">
        <v>0.91870370370370369</v>
      </c>
      <c r="F828" s="6"/>
      <c r="G828" s="275" t="s">
        <v>433</v>
      </c>
      <c r="H828" t="s">
        <v>1865</v>
      </c>
      <c r="I828" t="s">
        <v>1866</v>
      </c>
      <c r="J828">
        <v>10</v>
      </c>
      <c r="K828">
        <v>34</v>
      </c>
      <c r="L828" s="28">
        <f t="shared" si="17"/>
        <v>3.4</v>
      </c>
      <c r="M828" s="9">
        <v>0.82352941176470584</v>
      </c>
      <c r="N828" s="122" t="s">
        <v>641</v>
      </c>
      <c r="O828" s="475" t="s">
        <v>1236</v>
      </c>
    </row>
    <row r="829" spans="1:15">
      <c r="A829" t="s">
        <v>1600</v>
      </c>
      <c r="B829" t="s">
        <v>419</v>
      </c>
      <c r="C829">
        <v>2</v>
      </c>
      <c r="D829" s="77">
        <v>43701</v>
      </c>
      <c r="E829" s="15">
        <v>0.91883101851851856</v>
      </c>
      <c r="F829" s="6"/>
      <c r="G829" s="275" t="s">
        <v>433</v>
      </c>
      <c r="H829" t="s">
        <v>1865</v>
      </c>
      <c r="I829" t="s">
        <v>1866</v>
      </c>
      <c r="J829">
        <v>14</v>
      </c>
      <c r="K829">
        <v>22</v>
      </c>
      <c r="L829" s="28">
        <f t="shared" si="17"/>
        <v>1.5714285714285714</v>
      </c>
      <c r="M829" s="9">
        <v>0.86363636363636365</v>
      </c>
      <c r="N829" s="122" t="s">
        <v>641</v>
      </c>
      <c r="O829" s="475" t="s">
        <v>1236</v>
      </c>
    </row>
    <row r="830" spans="1:15">
      <c r="A830" t="s">
        <v>1601</v>
      </c>
      <c r="B830" t="s">
        <v>419</v>
      </c>
      <c r="C830">
        <v>2</v>
      </c>
      <c r="D830" s="77">
        <v>43701</v>
      </c>
      <c r="E830" s="15">
        <v>0.91901620370370374</v>
      </c>
      <c r="F830" s="6"/>
      <c r="G830" s="33" t="s">
        <v>1510</v>
      </c>
      <c r="H830" t="s">
        <v>1865</v>
      </c>
      <c r="I830" t="s">
        <v>1866</v>
      </c>
      <c r="J830">
        <v>14</v>
      </c>
      <c r="K830">
        <v>56</v>
      </c>
      <c r="L830" s="28">
        <f t="shared" si="17"/>
        <v>4</v>
      </c>
      <c r="M830" s="9">
        <v>0.3392857142857143</v>
      </c>
      <c r="N830" s="413"/>
    </row>
    <row r="831" spans="1:15">
      <c r="A831" t="s">
        <v>1602</v>
      </c>
      <c r="B831" t="s">
        <v>419</v>
      </c>
      <c r="C831">
        <v>2</v>
      </c>
      <c r="D831" s="77">
        <v>43701</v>
      </c>
      <c r="E831" s="15">
        <v>0.91920138888888892</v>
      </c>
      <c r="F831" s="6"/>
      <c r="G831" s="275" t="s">
        <v>433</v>
      </c>
      <c r="H831" t="s">
        <v>1865</v>
      </c>
      <c r="I831" t="s">
        <v>1866</v>
      </c>
      <c r="J831">
        <v>9</v>
      </c>
      <c r="K831">
        <v>32</v>
      </c>
      <c r="L831" s="28">
        <f t="shared" si="17"/>
        <v>3.5555555555555554</v>
      </c>
      <c r="M831" s="9">
        <v>0.46875</v>
      </c>
      <c r="N831" s="122" t="s">
        <v>641</v>
      </c>
      <c r="O831" s="475" t="s">
        <v>1236</v>
      </c>
    </row>
    <row r="832" spans="1:15">
      <c r="A832" t="s">
        <v>1603</v>
      </c>
      <c r="B832" t="s">
        <v>419</v>
      </c>
      <c r="C832">
        <v>2</v>
      </c>
      <c r="D832" s="77">
        <v>43701</v>
      </c>
      <c r="E832" s="15">
        <v>0.91931712962962964</v>
      </c>
      <c r="F832" s="6"/>
      <c r="G832" s="275" t="s">
        <v>433</v>
      </c>
      <c r="H832" t="s">
        <v>1865</v>
      </c>
      <c r="I832" t="s">
        <v>1866</v>
      </c>
      <c r="J832">
        <v>14</v>
      </c>
      <c r="K832">
        <v>45</v>
      </c>
      <c r="L832" s="28">
        <f t="shared" si="17"/>
        <v>3.2142857142857144</v>
      </c>
      <c r="M832" s="9">
        <v>0.4</v>
      </c>
      <c r="N832" s="122" t="s">
        <v>641</v>
      </c>
      <c r="O832" s="475" t="s">
        <v>1236</v>
      </c>
    </row>
    <row r="833" spans="1:15">
      <c r="A833" t="s">
        <v>1604</v>
      </c>
      <c r="B833" t="s">
        <v>419</v>
      </c>
      <c r="C833">
        <v>2</v>
      </c>
      <c r="D833" s="77">
        <v>43701</v>
      </c>
      <c r="E833" s="15">
        <v>0.91954861111111119</v>
      </c>
      <c r="F833" s="6"/>
      <c r="G833" s="33" t="s">
        <v>1510</v>
      </c>
      <c r="H833" t="s">
        <v>1865</v>
      </c>
      <c r="I833" t="s">
        <v>1866</v>
      </c>
      <c r="J833">
        <v>14</v>
      </c>
      <c r="K833">
        <v>73</v>
      </c>
      <c r="L833" s="28">
        <f t="shared" si="17"/>
        <v>5.2142857142857144</v>
      </c>
      <c r="M833" s="9">
        <v>0.71232876712328763</v>
      </c>
    </row>
    <row r="834" spans="1:15">
      <c r="A834" t="s">
        <v>1605</v>
      </c>
      <c r="B834" t="s">
        <v>419</v>
      </c>
      <c r="C834">
        <v>2</v>
      </c>
      <c r="D834" s="77">
        <v>43701</v>
      </c>
      <c r="E834" s="15">
        <v>0.91973379629629637</v>
      </c>
      <c r="F834" s="6"/>
      <c r="G834" s="33" t="s">
        <v>1510</v>
      </c>
      <c r="H834" t="s">
        <v>1865</v>
      </c>
      <c r="I834" t="s">
        <v>1866</v>
      </c>
      <c r="J834">
        <v>10</v>
      </c>
      <c r="K834">
        <v>57</v>
      </c>
      <c r="L834" s="28">
        <f t="shared" si="17"/>
        <v>5.7</v>
      </c>
      <c r="M834" s="9">
        <v>0.75438596491228072</v>
      </c>
    </row>
    <row r="835" spans="1:15">
      <c r="A835" t="s">
        <v>1606</v>
      </c>
      <c r="B835" t="s">
        <v>419</v>
      </c>
      <c r="C835">
        <v>2</v>
      </c>
      <c r="D835" s="77">
        <v>43701</v>
      </c>
      <c r="E835" s="15">
        <v>0.91987268518518517</v>
      </c>
      <c r="F835" s="6"/>
      <c r="G835" s="33" t="s">
        <v>1510</v>
      </c>
      <c r="H835" t="s">
        <v>1865</v>
      </c>
      <c r="I835" t="s">
        <v>1866</v>
      </c>
      <c r="J835">
        <v>14</v>
      </c>
      <c r="K835">
        <v>138</v>
      </c>
      <c r="L835" s="28">
        <f t="shared" si="17"/>
        <v>9.8571428571428577</v>
      </c>
      <c r="M835" s="9">
        <v>0.78985507246376807</v>
      </c>
    </row>
    <row r="836" spans="1:15">
      <c r="A836" t="s">
        <v>1607</v>
      </c>
      <c r="B836" t="s">
        <v>419</v>
      </c>
      <c r="C836">
        <v>2</v>
      </c>
      <c r="D836" s="77">
        <v>43701</v>
      </c>
      <c r="E836" s="15">
        <v>0.92021990740740733</v>
      </c>
      <c r="F836" s="6"/>
      <c r="G836" s="275" t="s">
        <v>433</v>
      </c>
      <c r="H836" t="s">
        <v>1865</v>
      </c>
      <c r="I836" t="s">
        <v>1866</v>
      </c>
      <c r="J836">
        <v>11</v>
      </c>
      <c r="K836">
        <v>13</v>
      </c>
      <c r="L836" s="28">
        <f t="shared" si="17"/>
        <v>1.1818181818181819</v>
      </c>
      <c r="M836" s="9">
        <v>0.15384615384615385</v>
      </c>
      <c r="N836" s="122" t="s">
        <v>641</v>
      </c>
      <c r="O836" s="475" t="s">
        <v>1236</v>
      </c>
    </row>
    <row r="837" spans="1:15">
      <c r="A837" t="s">
        <v>1608</v>
      </c>
      <c r="B837" t="s">
        <v>419</v>
      </c>
      <c r="C837">
        <v>2</v>
      </c>
      <c r="D837" s="77">
        <v>43701</v>
      </c>
      <c r="E837" s="15">
        <v>0.92056712962962972</v>
      </c>
      <c r="F837" s="6"/>
      <c r="G837" s="275" t="s">
        <v>433</v>
      </c>
      <c r="H837" t="s">
        <v>1865</v>
      </c>
      <c r="I837" t="s">
        <v>1866</v>
      </c>
      <c r="J837">
        <v>7</v>
      </c>
      <c r="K837">
        <v>26</v>
      </c>
      <c r="L837" s="28">
        <f t="shared" si="17"/>
        <v>3.7142857142857144</v>
      </c>
      <c r="M837" s="9">
        <v>0.69230769230769229</v>
      </c>
      <c r="N837" s="75" t="s">
        <v>576</v>
      </c>
    </row>
    <row r="838" spans="1:15">
      <c r="A838" t="s">
        <v>1609</v>
      </c>
      <c r="B838" t="s">
        <v>419</v>
      </c>
      <c r="C838">
        <v>2</v>
      </c>
      <c r="D838" s="77">
        <v>43701</v>
      </c>
      <c r="E838" s="15">
        <v>0.92065972222222225</v>
      </c>
      <c r="F838" s="6"/>
      <c r="G838" s="275" t="s">
        <v>433</v>
      </c>
      <c r="H838" t="s">
        <v>1865</v>
      </c>
      <c r="I838" t="s">
        <v>1866</v>
      </c>
      <c r="J838">
        <v>10</v>
      </c>
      <c r="K838">
        <v>38</v>
      </c>
      <c r="L838" s="28">
        <f t="shared" si="17"/>
        <v>3.8</v>
      </c>
      <c r="M838" s="9">
        <v>0.65789473684210531</v>
      </c>
      <c r="N838" s="75" t="s">
        <v>576</v>
      </c>
    </row>
    <row r="839" spans="1:15">
      <c r="A839" t="s">
        <v>1610</v>
      </c>
      <c r="B839" t="s">
        <v>419</v>
      </c>
      <c r="C839">
        <v>2</v>
      </c>
      <c r="D839" s="77">
        <v>43701</v>
      </c>
      <c r="E839" s="15">
        <v>0.92078703703703713</v>
      </c>
      <c r="F839" s="6"/>
      <c r="G839" s="275" t="s">
        <v>433</v>
      </c>
      <c r="H839" t="s">
        <v>1865</v>
      </c>
      <c r="I839" t="s">
        <v>1866</v>
      </c>
      <c r="J839">
        <v>10</v>
      </c>
      <c r="K839">
        <v>44</v>
      </c>
      <c r="L839" s="28">
        <f t="shared" ref="L839:L870" si="18">K839/J839</f>
        <v>4.4000000000000004</v>
      </c>
      <c r="M839" s="9">
        <v>0.47727272727272729</v>
      </c>
      <c r="N839" s="75" t="s">
        <v>576</v>
      </c>
    </row>
    <row r="840" spans="1:15">
      <c r="A840" t="s">
        <v>1611</v>
      </c>
      <c r="B840" t="s">
        <v>419</v>
      </c>
      <c r="C840">
        <v>2</v>
      </c>
      <c r="D840" s="77">
        <v>43701</v>
      </c>
      <c r="E840" s="15">
        <v>0.92092592592592604</v>
      </c>
      <c r="F840" s="6"/>
      <c r="G840" s="275" t="s">
        <v>433</v>
      </c>
      <c r="H840" t="s">
        <v>1865</v>
      </c>
      <c r="I840" t="s">
        <v>1866</v>
      </c>
      <c r="J840">
        <v>4</v>
      </c>
      <c r="K840">
        <v>11</v>
      </c>
      <c r="L840" s="28">
        <f t="shared" si="18"/>
        <v>2.75</v>
      </c>
      <c r="M840" s="9">
        <v>0.45454545454545453</v>
      </c>
      <c r="N840" s="75" t="s">
        <v>576</v>
      </c>
    </row>
    <row r="841" spans="1:15">
      <c r="A841" t="s">
        <v>1612</v>
      </c>
      <c r="B841" t="s">
        <v>419</v>
      </c>
      <c r="C841">
        <v>2</v>
      </c>
      <c r="D841" s="77">
        <v>43701</v>
      </c>
      <c r="E841" s="15">
        <v>0.92098379629629623</v>
      </c>
      <c r="F841" s="6"/>
      <c r="G841" s="275" t="s">
        <v>433</v>
      </c>
      <c r="H841" t="s">
        <v>1865</v>
      </c>
      <c r="I841" t="s">
        <v>1866</v>
      </c>
      <c r="J841">
        <v>5</v>
      </c>
      <c r="K841">
        <v>14</v>
      </c>
      <c r="L841" s="28">
        <f t="shared" si="18"/>
        <v>2.8</v>
      </c>
      <c r="M841" s="9">
        <v>0.2857142857142857</v>
      </c>
      <c r="N841" s="122" t="s">
        <v>641</v>
      </c>
      <c r="O841" s="475" t="s">
        <v>1236</v>
      </c>
    </row>
    <row r="842" spans="1:15">
      <c r="A842" t="s">
        <v>1613</v>
      </c>
      <c r="B842" t="s">
        <v>419</v>
      </c>
      <c r="C842">
        <v>2</v>
      </c>
      <c r="D842" s="77">
        <v>43701</v>
      </c>
      <c r="E842" s="15">
        <v>0.9211111111111111</v>
      </c>
      <c r="F842" s="6"/>
      <c r="G842" s="275" t="s">
        <v>433</v>
      </c>
      <c r="H842" t="s">
        <v>1865</v>
      </c>
      <c r="I842" t="s">
        <v>1866</v>
      </c>
      <c r="J842">
        <v>14</v>
      </c>
      <c r="K842">
        <v>22</v>
      </c>
      <c r="L842" s="28">
        <f t="shared" si="18"/>
        <v>1.5714285714285714</v>
      </c>
      <c r="M842" s="9">
        <v>0.72727272727272729</v>
      </c>
      <c r="N842" s="75" t="s">
        <v>576</v>
      </c>
    </row>
    <row r="843" spans="1:15">
      <c r="A843" t="s">
        <v>1614</v>
      </c>
      <c r="B843" t="s">
        <v>419</v>
      </c>
      <c r="C843">
        <v>2</v>
      </c>
      <c r="D843" s="77">
        <v>43701</v>
      </c>
      <c r="E843" s="15">
        <v>0.92145833333333327</v>
      </c>
      <c r="F843" s="6"/>
      <c r="G843" s="275" t="s">
        <v>433</v>
      </c>
      <c r="H843" t="s">
        <v>1865</v>
      </c>
      <c r="I843" t="s">
        <v>1866</v>
      </c>
      <c r="J843">
        <v>14</v>
      </c>
      <c r="K843">
        <v>18</v>
      </c>
      <c r="L843" s="28">
        <f t="shared" si="18"/>
        <v>1.2857142857142858</v>
      </c>
      <c r="M843" s="9">
        <v>0.1111111111111111</v>
      </c>
      <c r="N843" s="75" t="s">
        <v>566</v>
      </c>
      <c r="O843" s="475" t="s">
        <v>1229</v>
      </c>
    </row>
    <row r="844" spans="1:15">
      <c r="A844" t="s">
        <v>1615</v>
      </c>
      <c r="B844" t="s">
        <v>419</v>
      </c>
      <c r="C844">
        <v>2</v>
      </c>
      <c r="D844" s="77">
        <v>43701</v>
      </c>
      <c r="E844" s="15">
        <v>0.92163194444444452</v>
      </c>
      <c r="F844" s="6"/>
      <c r="G844" s="275" t="s">
        <v>433</v>
      </c>
      <c r="H844" t="s">
        <v>1865</v>
      </c>
      <c r="I844" t="s">
        <v>1866</v>
      </c>
      <c r="J844">
        <v>14</v>
      </c>
      <c r="K844">
        <v>62</v>
      </c>
      <c r="L844" s="28">
        <f t="shared" si="18"/>
        <v>4.4285714285714288</v>
      </c>
      <c r="M844" s="9">
        <v>0.62903225806451613</v>
      </c>
      <c r="N844" s="75" t="s">
        <v>576</v>
      </c>
    </row>
    <row r="845" spans="1:15">
      <c r="A845" t="s">
        <v>1616</v>
      </c>
      <c r="B845" t="s">
        <v>419</v>
      </c>
      <c r="C845">
        <v>2</v>
      </c>
      <c r="D845" s="77">
        <v>43701</v>
      </c>
      <c r="E845" s="15">
        <v>0.92182870370370373</v>
      </c>
      <c r="F845" s="6"/>
      <c r="G845" s="275" t="s">
        <v>433</v>
      </c>
      <c r="H845" t="s">
        <v>1865</v>
      </c>
      <c r="I845" t="s">
        <v>1866</v>
      </c>
      <c r="J845">
        <v>12</v>
      </c>
      <c r="K845">
        <v>36</v>
      </c>
      <c r="L845" s="28">
        <f t="shared" si="18"/>
        <v>3</v>
      </c>
      <c r="M845" s="9">
        <v>0.66666666666666663</v>
      </c>
      <c r="N845" s="75" t="s">
        <v>576</v>
      </c>
    </row>
    <row r="846" spans="1:15">
      <c r="A846" t="s">
        <v>1617</v>
      </c>
      <c r="B846" t="s">
        <v>419</v>
      </c>
      <c r="C846">
        <v>2</v>
      </c>
      <c r="D846" s="77">
        <v>43701</v>
      </c>
      <c r="E846" s="15">
        <v>0.92203703703703699</v>
      </c>
      <c r="F846" s="6"/>
      <c r="G846" s="275" t="s">
        <v>433</v>
      </c>
      <c r="H846" t="s">
        <v>1865</v>
      </c>
      <c r="I846" t="s">
        <v>1866</v>
      </c>
      <c r="J846">
        <v>12</v>
      </c>
      <c r="K846">
        <v>2</v>
      </c>
      <c r="L846" s="28">
        <f t="shared" si="18"/>
        <v>0.16666666666666666</v>
      </c>
      <c r="M846" s="9">
        <v>1</v>
      </c>
      <c r="N846" s="75" t="s">
        <v>576</v>
      </c>
    </row>
    <row r="847" spans="1:15">
      <c r="A847" t="s">
        <v>1618</v>
      </c>
      <c r="B847" t="s">
        <v>419</v>
      </c>
      <c r="C847">
        <v>2</v>
      </c>
      <c r="D847" s="77">
        <v>43701</v>
      </c>
      <c r="E847" s="15">
        <v>0.92219907407407409</v>
      </c>
      <c r="F847" s="6"/>
      <c r="G847" s="275" t="s">
        <v>433</v>
      </c>
      <c r="H847" t="s">
        <v>1865</v>
      </c>
      <c r="I847" t="s">
        <v>1866</v>
      </c>
      <c r="J847">
        <v>14</v>
      </c>
      <c r="K847">
        <v>13</v>
      </c>
      <c r="L847" s="28">
        <f t="shared" si="18"/>
        <v>0.9285714285714286</v>
      </c>
      <c r="M847" s="9">
        <v>0.69230769230769229</v>
      </c>
      <c r="N847" s="75" t="s">
        <v>576</v>
      </c>
    </row>
    <row r="848" spans="1:15">
      <c r="A848" t="s">
        <v>1619</v>
      </c>
      <c r="B848" t="s">
        <v>419</v>
      </c>
      <c r="C848">
        <v>2</v>
      </c>
      <c r="D848" s="77">
        <v>43701</v>
      </c>
      <c r="E848" s="15">
        <v>0.92238425925925915</v>
      </c>
      <c r="F848" s="6"/>
      <c r="G848" s="275" t="s">
        <v>433</v>
      </c>
      <c r="H848" t="s">
        <v>1865</v>
      </c>
      <c r="I848" t="s">
        <v>1866</v>
      </c>
      <c r="J848">
        <v>14</v>
      </c>
      <c r="K848">
        <v>4</v>
      </c>
      <c r="L848" s="28">
        <f t="shared" si="18"/>
        <v>0.2857142857142857</v>
      </c>
      <c r="M848" s="9">
        <v>0.25</v>
      </c>
      <c r="N848" s="75" t="s">
        <v>576</v>
      </c>
    </row>
    <row r="849" spans="1:15">
      <c r="A849" t="s">
        <v>1620</v>
      </c>
      <c r="B849" t="s">
        <v>419</v>
      </c>
      <c r="C849">
        <v>2</v>
      </c>
      <c r="D849" s="77">
        <v>43701</v>
      </c>
      <c r="E849" s="15">
        <v>0.92268518518518527</v>
      </c>
      <c r="F849" s="6"/>
      <c r="G849" s="275" t="s">
        <v>433</v>
      </c>
      <c r="H849" t="s">
        <v>1865</v>
      </c>
      <c r="I849" t="s">
        <v>1866</v>
      </c>
      <c r="J849">
        <v>10</v>
      </c>
      <c r="K849">
        <v>6</v>
      </c>
      <c r="L849" s="28">
        <f t="shared" si="18"/>
        <v>0.6</v>
      </c>
      <c r="M849" s="9">
        <v>0.83333333333333337</v>
      </c>
      <c r="N849" s="122" t="s">
        <v>641</v>
      </c>
      <c r="O849" s="475" t="s">
        <v>1236</v>
      </c>
    </row>
    <row r="850" spans="1:15">
      <c r="A850" t="s">
        <v>1621</v>
      </c>
      <c r="B850" t="s">
        <v>419</v>
      </c>
      <c r="C850">
        <v>2</v>
      </c>
      <c r="D850" s="77">
        <v>43701</v>
      </c>
      <c r="E850" s="15">
        <v>0.92281250000000004</v>
      </c>
      <c r="F850" s="6"/>
      <c r="G850" s="275" t="s">
        <v>433</v>
      </c>
      <c r="H850" t="s">
        <v>1865</v>
      </c>
      <c r="I850" t="s">
        <v>1866</v>
      </c>
      <c r="J850">
        <v>5</v>
      </c>
      <c r="K850">
        <v>8</v>
      </c>
      <c r="L850" s="28">
        <f t="shared" si="18"/>
        <v>1.6</v>
      </c>
      <c r="M850" s="9">
        <v>0.25</v>
      </c>
      <c r="N850" s="122" t="s">
        <v>641</v>
      </c>
      <c r="O850" s="475" t="s">
        <v>1236</v>
      </c>
    </row>
    <row r="851" spans="1:15">
      <c r="A851" t="s">
        <v>1622</v>
      </c>
      <c r="B851" t="s">
        <v>419</v>
      </c>
      <c r="C851">
        <v>2</v>
      </c>
      <c r="D851" s="77">
        <v>43701</v>
      </c>
      <c r="E851" s="15">
        <v>0.92288194444444438</v>
      </c>
      <c r="F851" s="6"/>
      <c r="G851" s="275" t="s">
        <v>433</v>
      </c>
      <c r="H851" t="s">
        <v>1865</v>
      </c>
      <c r="I851" t="s">
        <v>1866</v>
      </c>
      <c r="J851">
        <v>8</v>
      </c>
      <c r="K851">
        <v>9</v>
      </c>
      <c r="L851" s="28">
        <f t="shared" si="18"/>
        <v>1.125</v>
      </c>
      <c r="M851" s="9">
        <v>0.77777777777777779</v>
      </c>
      <c r="N851" s="122" t="s">
        <v>641</v>
      </c>
      <c r="O851" s="475" t="s">
        <v>1236</v>
      </c>
    </row>
    <row r="852" spans="1:15">
      <c r="A852" t="s">
        <v>1623</v>
      </c>
      <c r="B852" t="s">
        <v>419</v>
      </c>
      <c r="C852">
        <v>2</v>
      </c>
      <c r="D852" s="77">
        <v>43701</v>
      </c>
      <c r="E852" s="15">
        <v>0.92303240740740744</v>
      </c>
      <c r="F852" s="6"/>
      <c r="G852" s="275" t="s">
        <v>433</v>
      </c>
      <c r="H852" t="s">
        <v>1865</v>
      </c>
      <c r="I852" t="s">
        <v>1866</v>
      </c>
      <c r="J852">
        <v>14</v>
      </c>
      <c r="K852">
        <v>91</v>
      </c>
      <c r="L852" s="28">
        <f t="shared" si="18"/>
        <v>6.5</v>
      </c>
      <c r="M852" s="9">
        <v>0.35164835164835168</v>
      </c>
      <c r="N852" s="122" t="s">
        <v>641</v>
      </c>
      <c r="O852" s="475" t="s">
        <v>1236</v>
      </c>
    </row>
    <row r="853" spans="1:15">
      <c r="A853" t="s">
        <v>1624</v>
      </c>
      <c r="B853" t="s">
        <v>419</v>
      </c>
      <c r="C853">
        <v>2</v>
      </c>
      <c r="D853" s="77">
        <v>43701</v>
      </c>
      <c r="E853" s="15">
        <v>0.92321759259259262</v>
      </c>
      <c r="F853" s="6"/>
      <c r="G853" s="275" t="s">
        <v>433</v>
      </c>
      <c r="H853" t="s">
        <v>1865</v>
      </c>
      <c r="I853" t="s">
        <v>1866</v>
      </c>
      <c r="J853">
        <v>14</v>
      </c>
      <c r="K853">
        <v>116</v>
      </c>
      <c r="L853" s="28">
        <f t="shared" si="18"/>
        <v>8.2857142857142865</v>
      </c>
      <c r="M853" s="9">
        <v>0.13793103448275862</v>
      </c>
      <c r="N853" s="122" t="s">
        <v>641</v>
      </c>
      <c r="O853" s="475" t="s">
        <v>1236</v>
      </c>
    </row>
    <row r="854" spans="1:15">
      <c r="A854" t="s">
        <v>1625</v>
      </c>
      <c r="B854" t="s">
        <v>419</v>
      </c>
      <c r="C854">
        <v>2</v>
      </c>
      <c r="D854" s="77">
        <v>43701</v>
      </c>
      <c r="E854" s="15">
        <v>0.92341435185185183</v>
      </c>
      <c r="F854" s="6"/>
      <c r="G854" s="275" t="s">
        <v>433</v>
      </c>
      <c r="H854" t="s">
        <v>1865</v>
      </c>
      <c r="I854" t="s">
        <v>1866</v>
      </c>
      <c r="J854">
        <v>14</v>
      </c>
      <c r="K854">
        <v>103</v>
      </c>
      <c r="L854" s="28">
        <f t="shared" si="18"/>
        <v>7.3571428571428568</v>
      </c>
      <c r="M854" s="9">
        <v>0.22330097087378642</v>
      </c>
      <c r="N854" s="122" t="s">
        <v>641</v>
      </c>
      <c r="O854" s="475" t="s">
        <v>1236</v>
      </c>
    </row>
    <row r="855" spans="1:15">
      <c r="A855" t="s">
        <v>1626</v>
      </c>
      <c r="B855" t="s">
        <v>419</v>
      </c>
      <c r="C855">
        <v>2</v>
      </c>
      <c r="D855" s="77">
        <v>43701</v>
      </c>
      <c r="E855" s="15">
        <v>0.92359953703703701</v>
      </c>
      <c r="F855" s="6"/>
      <c r="G855" s="275" t="s">
        <v>433</v>
      </c>
      <c r="H855" t="s">
        <v>1865</v>
      </c>
      <c r="I855" t="s">
        <v>1866</v>
      </c>
      <c r="J855">
        <v>14</v>
      </c>
      <c r="K855">
        <v>95</v>
      </c>
      <c r="L855" s="28">
        <f t="shared" si="18"/>
        <v>6.7857142857142856</v>
      </c>
      <c r="M855" s="9">
        <v>0.30526315789473685</v>
      </c>
      <c r="N855" s="122" t="s">
        <v>641</v>
      </c>
      <c r="O855" s="475" t="s">
        <v>1236</v>
      </c>
    </row>
    <row r="856" spans="1:15">
      <c r="A856" t="s">
        <v>1627</v>
      </c>
      <c r="B856" t="s">
        <v>419</v>
      </c>
      <c r="C856">
        <v>2</v>
      </c>
      <c r="D856" s="77">
        <v>43701</v>
      </c>
      <c r="E856" s="15">
        <v>0.9237847222222223</v>
      </c>
      <c r="F856" s="6"/>
      <c r="G856" s="275" t="s">
        <v>433</v>
      </c>
      <c r="H856" t="s">
        <v>1865</v>
      </c>
      <c r="I856" t="s">
        <v>1866</v>
      </c>
      <c r="J856">
        <v>14</v>
      </c>
      <c r="K856">
        <v>137</v>
      </c>
      <c r="L856" s="28">
        <f t="shared" si="18"/>
        <v>9.7857142857142865</v>
      </c>
      <c r="M856" s="9">
        <v>0.73722627737226276</v>
      </c>
      <c r="N856" s="75" t="s">
        <v>576</v>
      </c>
    </row>
    <row r="857" spans="1:15">
      <c r="A857" t="s">
        <v>1628</v>
      </c>
      <c r="B857" t="s">
        <v>419</v>
      </c>
      <c r="C857">
        <v>2</v>
      </c>
      <c r="D857" s="77">
        <v>43701</v>
      </c>
      <c r="E857" s="15">
        <v>0.9239814814814814</v>
      </c>
      <c r="F857" s="6"/>
      <c r="G857" s="275" t="s">
        <v>433</v>
      </c>
      <c r="H857" t="s">
        <v>1865</v>
      </c>
      <c r="I857" t="s">
        <v>1866</v>
      </c>
      <c r="J857">
        <v>7</v>
      </c>
      <c r="K857">
        <v>37</v>
      </c>
      <c r="L857" s="28">
        <f t="shared" si="18"/>
        <v>5.2857142857142856</v>
      </c>
      <c r="M857" s="9">
        <v>0.24324324324324326</v>
      </c>
      <c r="N857" s="122" t="s">
        <v>641</v>
      </c>
      <c r="O857" s="475" t="s">
        <v>1236</v>
      </c>
    </row>
    <row r="858" spans="1:15">
      <c r="A858" t="s">
        <v>1629</v>
      </c>
      <c r="B858" t="s">
        <v>419</v>
      </c>
      <c r="C858">
        <v>2</v>
      </c>
      <c r="D858" s="77">
        <v>43701</v>
      </c>
      <c r="E858" s="15">
        <v>0.9240856481481482</v>
      </c>
      <c r="F858" s="6"/>
      <c r="G858" s="33" t="s">
        <v>1510</v>
      </c>
      <c r="H858" t="s">
        <v>1865</v>
      </c>
      <c r="I858" t="s">
        <v>1866</v>
      </c>
      <c r="J858">
        <v>14</v>
      </c>
      <c r="K858">
        <v>145</v>
      </c>
      <c r="L858" s="28">
        <f t="shared" si="18"/>
        <v>10.357142857142858</v>
      </c>
      <c r="M858" s="9">
        <v>0.83448275862068966</v>
      </c>
      <c r="N858" s="413"/>
    </row>
    <row r="859" spans="1:15">
      <c r="A859" t="s">
        <v>1630</v>
      </c>
      <c r="B859" t="s">
        <v>419</v>
      </c>
      <c r="C859">
        <v>2</v>
      </c>
      <c r="D859" s="77">
        <v>43701</v>
      </c>
      <c r="E859" s="15">
        <v>0.9242824074074073</v>
      </c>
      <c r="F859" s="6"/>
      <c r="G859" s="33" t="s">
        <v>1510</v>
      </c>
      <c r="H859" t="s">
        <v>1865</v>
      </c>
      <c r="I859" t="s">
        <v>1866</v>
      </c>
      <c r="J859">
        <v>14</v>
      </c>
      <c r="K859">
        <v>122</v>
      </c>
      <c r="L859" s="28">
        <f t="shared" si="18"/>
        <v>8.7142857142857135</v>
      </c>
      <c r="M859" s="9">
        <v>0.54098360655737709</v>
      </c>
    </row>
    <row r="860" spans="1:15">
      <c r="A860" t="s">
        <v>1631</v>
      </c>
      <c r="B860" t="s">
        <v>419</v>
      </c>
      <c r="C860">
        <v>2</v>
      </c>
      <c r="D860" s="77">
        <v>43701</v>
      </c>
      <c r="E860" s="15">
        <v>0.92447916666666663</v>
      </c>
      <c r="F860" s="6"/>
      <c r="G860" s="275" t="s">
        <v>433</v>
      </c>
      <c r="H860" t="s">
        <v>1865</v>
      </c>
      <c r="I860" t="s">
        <v>1866</v>
      </c>
      <c r="J860">
        <v>14</v>
      </c>
      <c r="K860">
        <v>51</v>
      </c>
      <c r="L860" s="28">
        <f t="shared" si="18"/>
        <v>3.6428571428571428</v>
      </c>
      <c r="M860" s="9">
        <v>0.70588235294117652</v>
      </c>
      <c r="N860" s="75" t="s">
        <v>576</v>
      </c>
    </row>
    <row r="861" spans="1:15">
      <c r="A861" t="s">
        <v>1632</v>
      </c>
      <c r="B861" t="s">
        <v>419</v>
      </c>
      <c r="C861">
        <v>2</v>
      </c>
      <c r="D861" s="77">
        <v>43701</v>
      </c>
      <c r="E861" s="15">
        <v>0.92497685185185186</v>
      </c>
      <c r="F861" s="6"/>
      <c r="G861" s="275" t="s">
        <v>433</v>
      </c>
      <c r="H861" t="s">
        <v>1865</v>
      </c>
      <c r="I861" t="s">
        <v>1866</v>
      </c>
      <c r="J861">
        <v>14</v>
      </c>
      <c r="K861">
        <v>53</v>
      </c>
      <c r="L861" s="28">
        <f t="shared" si="18"/>
        <v>3.7857142857142856</v>
      </c>
      <c r="M861" s="9">
        <v>0.30188679245283018</v>
      </c>
      <c r="N861" s="75" t="s">
        <v>566</v>
      </c>
      <c r="O861" s="475" t="s">
        <v>1229</v>
      </c>
    </row>
    <row r="862" spans="1:15">
      <c r="A862" t="s">
        <v>1633</v>
      </c>
      <c r="B862" t="s">
        <v>419</v>
      </c>
      <c r="C862">
        <v>2</v>
      </c>
      <c r="D862" s="77">
        <v>43701</v>
      </c>
      <c r="E862" s="15">
        <v>0.92517361111111107</v>
      </c>
      <c r="F862" s="6"/>
      <c r="G862" s="275" t="s">
        <v>433</v>
      </c>
      <c r="H862" t="s">
        <v>1865</v>
      </c>
      <c r="I862" t="s">
        <v>1866</v>
      </c>
      <c r="J862">
        <v>14</v>
      </c>
      <c r="K862">
        <v>30</v>
      </c>
      <c r="L862" s="28">
        <f t="shared" si="18"/>
        <v>2.1428571428571428</v>
      </c>
      <c r="M862" s="9">
        <v>0.2</v>
      </c>
      <c r="N862" s="75" t="s">
        <v>566</v>
      </c>
      <c r="O862" s="475" t="s">
        <v>1229</v>
      </c>
    </row>
    <row r="863" spans="1:15">
      <c r="A863" t="s">
        <v>1634</v>
      </c>
      <c r="B863" t="s">
        <v>419</v>
      </c>
      <c r="C863">
        <v>2</v>
      </c>
      <c r="D863" s="77">
        <v>43701</v>
      </c>
      <c r="E863" s="15">
        <v>0.92534722222222221</v>
      </c>
      <c r="F863" s="6"/>
      <c r="G863" s="275" t="s">
        <v>433</v>
      </c>
      <c r="H863" t="s">
        <v>1865</v>
      </c>
      <c r="I863" t="s">
        <v>1866</v>
      </c>
      <c r="J863">
        <v>14</v>
      </c>
      <c r="K863">
        <v>47</v>
      </c>
      <c r="L863" s="28">
        <f t="shared" si="18"/>
        <v>3.3571428571428572</v>
      </c>
      <c r="M863" s="9">
        <v>2.1276595744680851E-2</v>
      </c>
      <c r="N863" s="122" t="s">
        <v>641</v>
      </c>
      <c r="O863" s="475" t="s">
        <v>1236</v>
      </c>
    </row>
    <row r="864" spans="1:15">
      <c r="A864" t="s">
        <v>1636</v>
      </c>
      <c r="B864" t="s">
        <v>419</v>
      </c>
      <c r="C864">
        <v>2</v>
      </c>
      <c r="D864" s="77">
        <v>43701</v>
      </c>
      <c r="E864" s="15">
        <v>0.92553240740740739</v>
      </c>
      <c r="F864" s="6"/>
      <c r="G864" s="275" t="s">
        <v>433</v>
      </c>
      <c r="H864" t="s">
        <v>1865</v>
      </c>
      <c r="I864" t="s">
        <v>1866</v>
      </c>
      <c r="J864">
        <v>14</v>
      </c>
      <c r="K864">
        <v>112</v>
      </c>
      <c r="L864" s="28">
        <f t="shared" si="18"/>
        <v>8</v>
      </c>
      <c r="M864" s="9">
        <v>1.7857142857142856E-2</v>
      </c>
      <c r="N864" s="122" t="s">
        <v>641</v>
      </c>
      <c r="O864" s="475" t="s">
        <v>1236</v>
      </c>
    </row>
    <row r="865" spans="1:15">
      <c r="A865" t="s">
        <v>1635</v>
      </c>
      <c r="B865" t="s">
        <v>419</v>
      </c>
      <c r="C865">
        <v>2</v>
      </c>
      <c r="D865" s="77">
        <v>43701</v>
      </c>
      <c r="E865" s="15">
        <v>0.92572916666666671</v>
      </c>
      <c r="F865" s="6"/>
      <c r="G865" s="275" t="s">
        <v>433</v>
      </c>
      <c r="H865" t="s">
        <v>1865</v>
      </c>
      <c r="I865" t="s">
        <v>1866</v>
      </c>
      <c r="J865">
        <v>10</v>
      </c>
      <c r="K865">
        <v>32</v>
      </c>
      <c r="L865" s="28">
        <f t="shared" si="18"/>
        <v>3.2</v>
      </c>
      <c r="M865" s="9">
        <v>0.1875</v>
      </c>
      <c r="N865" s="75" t="s">
        <v>566</v>
      </c>
      <c r="O865" s="475" t="s">
        <v>1229</v>
      </c>
    </row>
    <row r="866" spans="1:15">
      <c r="A866" t="s">
        <v>1637</v>
      </c>
      <c r="B866" t="s">
        <v>419</v>
      </c>
      <c r="C866">
        <v>2</v>
      </c>
      <c r="D866" s="77">
        <v>43701</v>
      </c>
      <c r="E866" s="15">
        <v>0.9258912037037037</v>
      </c>
      <c r="F866" s="6"/>
      <c r="G866" s="275" t="s">
        <v>433</v>
      </c>
      <c r="H866" t="s">
        <v>1865</v>
      </c>
      <c r="I866" t="s">
        <v>1866</v>
      </c>
      <c r="J866">
        <v>13</v>
      </c>
      <c r="K866">
        <v>48</v>
      </c>
      <c r="L866" s="28">
        <f t="shared" si="18"/>
        <v>3.6923076923076925</v>
      </c>
      <c r="M866" s="9">
        <v>0.75</v>
      </c>
      <c r="N866" s="75" t="s">
        <v>576</v>
      </c>
    </row>
    <row r="867" spans="1:15">
      <c r="A867" t="s">
        <v>1638</v>
      </c>
      <c r="B867" t="s">
        <v>419</v>
      </c>
      <c r="C867">
        <v>2</v>
      </c>
      <c r="D867" s="77">
        <v>43701</v>
      </c>
      <c r="E867" s="15">
        <v>0.92605324074074069</v>
      </c>
      <c r="F867" s="6"/>
      <c r="G867" s="275" t="s">
        <v>433</v>
      </c>
      <c r="H867" t="s">
        <v>1865</v>
      </c>
      <c r="I867" t="s">
        <v>1866</v>
      </c>
      <c r="J867">
        <v>14</v>
      </c>
      <c r="K867">
        <v>24</v>
      </c>
      <c r="L867" s="28">
        <f t="shared" si="18"/>
        <v>1.7142857142857142</v>
      </c>
      <c r="M867" s="9">
        <v>0.58333333333333337</v>
      </c>
      <c r="N867" s="75" t="s">
        <v>576</v>
      </c>
    </row>
    <row r="868" spans="1:15">
      <c r="A868" t="s">
        <v>1639</v>
      </c>
      <c r="B868" t="s">
        <v>419</v>
      </c>
      <c r="C868">
        <v>2</v>
      </c>
      <c r="D868" s="77">
        <v>43701</v>
      </c>
      <c r="E868" s="15">
        <v>0.92623842592592587</v>
      </c>
      <c r="F868" s="6"/>
      <c r="G868" s="275" t="s">
        <v>433</v>
      </c>
      <c r="H868" t="s">
        <v>1865</v>
      </c>
      <c r="I868" t="s">
        <v>1866</v>
      </c>
      <c r="J868">
        <v>14</v>
      </c>
      <c r="K868">
        <v>50</v>
      </c>
      <c r="L868" s="28">
        <f t="shared" si="18"/>
        <v>3.5714285714285716</v>
      </c>
      <c r="M868" s="9">
        <v>0.6</v>
      </c>
      <c r="N868" s="75" t="s">
        <v>576</v>
      </c>
    </row>
    <row r="869" spans="1:15" ht="17" thickBot="1">
      <c r="A869" t="s">
        <v>1640</v>
      </c>
      <c r="B869" t="s">
        <v>419</v>
      </c>
      <c r="C869">
        <v>2</v>
      </c>
      <c r="D869" s="77">
        <v>43701</v>
      </c>
      <c r="E869" s="15">
        <v>0.92836805555555557</v>
      </c>
      <c r="F869" s="6"/>
      <c r="G869" s="275" t="s">
        <v>433</v>
      </c>
      <c r="H869" t="s">
        <v>1865</v>
      </c>
      <c r="I869" t="s">
        <v>1866</v>
      </c>
      <c r="J869">
        <v>5</v>
      </c>
      <c r="K869">
        <v>6</v>
      </c>
      <c r="L869" s="28">
        <f t="shared" si="18"/>
        <v>1.2</v>
      </c>
      <c r="M869" s="9">
        <v>0.66666666666666663</v>
      </c>
      <c r="N869" s="75" t="s">
        <v>576</v>
      </c>
    </row>
    <row r="870" spans="1:15">
      <c r="A870" s="65" t="s">
        <v>1641</v>
      </c>
      <c r="B870" s="65" t="s">
        <v>419</v>
      </c>
      <c r="C870" s="65">
        <v>1</v>
      </c>
      <c r="D870" s="411">
        <v>43701</v>
      </c>
      <c r="E870" s="67">
        <v>0.94504629629629633</v>
      </c>
      <c r="F870" s="331"/>
      <c r="G870" s="253" t="s">
        <v>433</v>
      </c>
      <c r="H870" s="65" t="s">
        <v>1867</v>
      </c>
      <c r="I870" s="65" t="s">
        <v>1858</v>
      </c>
      <c r="J870" s="65">
        <v>5</v>
      </c>
      <c r="K870" s="65">
        <v>12</v>
      </c>
      <c r="L870" s="211">
        <f t="shared" si="18"/>
        <v>2.4</v>
      </c>
      <c r="M870" s="68">
        <v>0.33333333333333331</v>
      </c>
      <c r="N870" s="125" t="s">
        <v>615</v>
      </c>
    </row>
    <row r="871" spans="1:15">
      <c r="A871" t="s">
        <v>1642</v>
      </c>
      <c r="B871" t="s">
        <v>419</v>
      </c>
      <c r="C871">
        <v>1</v>
      </c>
      <c r="D871" s="77">
        <v>43701</v>
      </c>
      <c r="E871" s="15">
        <v>0.94521990740740736</v>
      </c>
      <c r="F871" s="6"/>
      <c r="G871" s="275" t="s">
        <v>433</v>
      </c>
      <c r="H871" t="s">
        <v>1867</v>
      </c>
      <c r="I871" t="s">
        <v>1858</v>
      </c>
      <c r="J871">
        <v>8</v>
      </c>
      <c r="K871">
        <v>18</v>
      </c>
      <c r="L871" s="28">
        <f>K871/J871</f>
        <v>2.25</v>
      </c>
      <c r="M871" s="9">
        <v>0.3888888888888889</v>
      </c>
      <c r="N871" s="75" t="s">
        <v>576</v>
      </c>
    </row>
    <row r="872" spans="1:15">
      <c r="A872" t="s">
        <v>1649</v>
      </c>
      <c r="B872" t="s">
        <v>419</v>
      </c>
      <c r="C872">
        <v>1</v>
      </c>
      <c r="D872" s="77">
        <v>43701</v>
      </c>
      <c r="E872" s="15">
        <v>0.94537037037037042</v>
      </c>
      <c r="F872" s="6"/>
      <c r="G872" s="33" t="s">
        <v>493</v>
      </c>
      <c r="H872" t="s">
        <v>1867</v>
      </c>
      <c r="I872" t="s">
        <v>1858</v>
      </c>
      <c r="J872">
        <v>8</v>
      </c>
      <c r="K872">
        <v>8</v>
      </c>
      <c r="L872" s="28">
        <f>K872/J872</f>
        <v>1</v>
      </c>
      <c r="M872" s="9">
        <v>0.375</v>
      </c>
    </row>
    <row r="873" spans="1:15">
      <c r="A873" t="s">
        <v>1648</v>
      </c>
      <c r="B873" t="s">
        <v>419</v>
      </c>
      <c r="C873">
        <v>1</v>
      </c>
      <c r="D873" s="77">
        <v>43701</v>
      </c>
      <c r="E873" s="15">
        <v>0.94673611111111111</v>
      </c>
      <c r="F873" s="6"/>
      <c r="G873" s="275" t="s">
        <v>433</v>
      </c>
      <c r="H873" t="s">
        <v>1867</v>
      </c>
      <c r="I873" t="s">
        <v>1858</v>
      </c>
      <c r="J873">
        <v>7</v>
      </c>
      <c r="K873">
        <v>9</v>
      </c>
      <c r="L873" s="28">
        <f>K873/J873</f>
        <v>1.2857142857142858</v>
      </c>
      <c r="M873" s="9">
        <v>0.66666666666666663</v>
      </c>
      <c r="N873" s="75" t="s">
        <v>615</v>
      </c>
      <c r="O873" s="302" t="s">
        <v>1232</v>
      </c>
    </row>
    <row r="874" spans="1:15">
      <c r="A874" t="s">
        <v>1647</v>
      </c>
      <c r="B874" t="s">
        <v>419</v>
      </c>
      <c r="C874">
        <v>1</v>
      </c>
      <c r="D874" s="77">
        <v>43701</v>
      </c>
      <c r="E874" s="15">
        <v>0.94700231481481489</v>
      </c>
      <c r="F874" s="6"/>
      <c r="G874" s="275" t="s">
        <v>433</v>
      </c>
      <c r="H874" t="s">
        <v>1867</v>
      </c>
      <c r="I874" t="s">
        <v>1858</v>
      </c>
      <c r="J874">
        <v>3</v>
      </c>
      <c r="K874">
        <v>5</v>
      </c>
      <c r="L874" s="28">
        <f>K874/J874</f>
        <v>1.6666666666666667</v>
      </c>
      <c r="M874" s="9">
        <v>0.8</v>
      </c>
      <c r="N874" s="75" t="s">
        <v>588</v>
      </c>
    </row>
    <row r="875" spans="1:15">
      <c r="A875" t="s">
        <v>1646</v>
      </c>
      <c r="B875" t="s">
        <v>419</v>
      </c>
      <c r="C875">
        <v>1</v>
      </c>
      <c r="D875" s="77">
        <v>43701</v>
      </c>
      <c r="E875" s="15">
        <v>0.94879629629629625</v>
      </c>
      <c r="F875" s="6"/>
      <c r="G875" s="275" t="s">
        <v>433</v>
      </c>
      <c r="H875" t="s">
        <v>1867</v>
      </c>
      <c r="I875" t="s">
        <v>1858</v>
      </c>
      <c r="J875">
        <v>8</v>
      </c>
      <c r="K875">
        <v>3</v>
      </c>
      <c r="L875" s="28">
        <f>K875/J875</f>
        <v>0.375</v>
      </c>
      <c r="M875" s="9">
        <v>0.66666666666666663</v>
      </c>
      <c r="N875" s="75" t="s">
        <v>571</v>
      </c>
    </row>
    <row r="876" spans="1:15">
      <c r="A876" s="213" t="s">
        <v>1645</v>
      </c>
      <c r="B876" s="213" t="s">
        <v>419</v>
      </c>
      <c r="C876" s="213">
        <v>1</v>
      </c>
      <c r="D876" s="415">
        <v>43701</v>
      </c>
      <c r="E876" s="279">
        <v>0.95130787037037035</v>
      </c>
      <c r="F876" s="6"/>
      <c r="G876" s="275" t="s">
        <v>433</v>
      </c>
      <c r="H876" t="s">
        <v>1867</v>
      </c>
      <c r="I876" t="s">
        <v>1858</v>
      </c>
      <c r="J876" s="213">
        <v>3</v>
      </c>
      <c r="K876" s="275" t="s">
        <v>1304</v>
      </c>
      <c r="L876" s="275" t="s">
        <v>1304</v>
      </c>
      <c r="M876" s="275" t="s">
        <v>1304</v>
      </c>
      <c r="N876" s="374" t="s">
        <v>433</v>
      </c>
    </row>
    <row r="877" spans="1:15">
      <c r="A877" s="213" t="s">
        <v>1644</v>
      </c>
      <c r="B877" s="213" t="s">
        <v>419</v>
      </c>
      <c r="C877" s="213">
        <v>1</v>
      </c>
      <c r="D877" s="415">
        <v>43701</v>
      </c>
      <c r="E877" s="279">
        <v>0.95157407407407402</v>
      </c>
      <c r="F877" s="6"/>
      <c r="G877" s="275" t="s">
        <v>433</v>
      </c>
      <c r="H877" t="s">
        <v>1867</v>
      </c>
      <c r="I877" t="s">
        <v>1858</v>
      </c>
      <c r="J877" s="213">
        <v>9</v>
      </c>
      <c r="K877" s="275" t="s">
        <v>1304</v>
      </c>
      <c r="L877" s="275" t="s">
        <v>1304</v>
      </c>
      <c r="M877" s="275" t="s">
        <v>1304</v>
      </c>
      <c r="N877" s="374" t="s">
        <v>433</v>
      </c>
    </row>
    <row r="878" spans="1:15" ht="17" thickBot="1">
      <c r="A878" s="126" t="s">
        <v>1643</v>
      </c>
      <c r="B878" s="126" t="s">
        <v>419</v>
      </c>
      <c r="C878" s="126">
        <v>1</v>
      </c>
      <c r="D878" s="416">
        <v>43701</v>
      </c>
      <c r="E878" s="128">
        <v>0.9523611111111111</v>
      </c>
      <c r="F878" s="324"/>
      <c r="G878" s="558" t="s">
        <v>532</v>
      </c>
      <c r="H878" s="126" t="s">
        <v>1867</v>
      </c>
      <c r="I878" s="126" t="s">
        <v>1858</v>
      </c>
      <c r="J878" s="126">
        <v>3</v>
      </c>
      <c r="K878" s="126">
        <v>5</v>
      </c>
      <c r="L878" s="130">
        <f>K878/J878</f>
        <v>1.6666666666666667</v>
      </c>
      <c r="M878" s="317">
        <v>0.4</v>
      </c>
      <c r="N878" s="126"/>
    </row>
    <row r="879" spans="1:15" ht="18" thickTop="1" thickBot="1">
      <c r="A879" s="265"/>
      <c r="B879" s="375"/>
      <c r="C879" s="265"/>
      <c r="D879" s="418"/>
      <c r="E879" s="265"/>
      <c r="F879" s="265"/>
      <c r="G879" s="379"/>
      <c r="H879" s="380"/>
      <c r="I879" s="265"/>
      <c r="J879" s="265"/>
      <c r="K879" s="265"/>
      <c r="L879" s="409"/>
      <c r="M879" s="266"/>
      <c r="N879" s="380"/>
    </row>
    <row r="880" spans="1:15" ht="18" thickTop="1" thickBot="1">
      <c r="A880" s="472" t="s">
        <v>1650</v>
      </c>
      <c r="B880" s="419"/>
      <c r="C880" s="126"/>
      <c r="D880" s="416"/>
      <c r="E880" s="126"/>
      <c r="F880" s="126"/>
      <c r="G880" s="314"/>
      <c r="H880" s="420"/>
      <c r="I880" s="265"/>
      <c r="J880" s="265"/>
      <c r="K880" s="265"/>
      <c r="L880" s="409"/>
      <c r="M880" s="266"/>
      <c r="N880" s="265"/>
    </row>
    <row r="881" spans="1:15" ht="17" thickTop="1">
      <c r="A881" t="s">
        <v>1651</v>
      </c>
      <c r="B881" t="s">
        <v>549</v>
      </c>
      <c r="C881">
        <v>5</v>
      </c>
      <c r="D881" s="19">
        <v>43703</v>
      </c>
      <c r="E881" s="15">
        <v>0.82645833333333341</v>
      </c>
      <c r="F881" s="6"/>
      <c r="G881" s="275" t="s">
        <v>433</v>
      </c>
      <c r="H881" t="s">
        <v>1868</v>
      </c>
      <c r="I881" t="s">
        <v>1195</v>
      </c>
      <c r="J881">
        <v>13</v>
      </c>
      <c r="K881">
        <v>15</v>
      </c>
      <c r="L881" s="28">
        <f t="shared" ref="L881:L904" si="19">K881/J881</f>
        <v>1.1538461538461537</v>
      </c>
      <c r="M881" s="9">
        <v>0.26666666666666666</v>
      </c>
      <c r="N881" s="75" t="s">
        <v>566</v>
      </c>
      <c r="O881" s="475" t="s">
        <v>1229</v>
      </c>
    </row>
    <row r="882" spans="1:15">
      <c r="A882" t="s">
        <v>1652</v>
      </c>
      <c r="B882" t="s">
        <v>549</v>
      </c>
      <c r="C882">
        <v>5</v>
      </c>
      <c r="D882" s="19">
        <v>43703</v>
      </c>
      <c r="E882" s="15">
        <v>0.82663194444444443</v>
      </c>
      <c r="F882" s="6"/>
      <c r="G882" s="275" t="s">
        <v>433</v>
      </c>
      <c r="H882" t="s">
        <v>1868</v>
      </c>
      <c r="I882" t="s">
        <v>1195</v>
      </c>
      <c r="J882">
        <v>7</v>
      </c>
      <c r="K882">
        <v>7</v>
      </c>
      <c r="L882" s="28">
        <f t="shared" si="19"/>
        <v>1</v>
      </c>
      <c r="M882" s="9">
        <v>0.7142857142857143</v>
      </c>
      <c r="N882" s="75" t="s">
        <v>576</v>
      </c>
    </row>
    <row r="883" spans="1:15">
      <c r="A883" t="s">
        <v>1653</v>
      </c>
      <c r="B883" t="s">
        <v>549</v>
      </c>
      <c r="C883">
        <v>5</v>
      </c>
      <c r="D883" s="19">
        <v>43703</v>
      </c>
      <c r="E883" s="15">
        <v>0.82672453703703708</v>
      </c>
      <c r="F883" s="6"/>
      <c r="G883" s="275" t="s">
        <v>433</v>
      </c>
      <c r="H883" t="s">
        <v>1868</v>
      </c>
      <c r="I883" t="s">
        <v>1195</v>
      </c>
      <c r="J883">
        <v>3</v>
      </c>
      <c r="K883">
        <v>2</v>
      </c>
      <c r="L883" s="28">
        <f t="shared" si="19"/>
        <v>0.66666666666666663</v>
      </c>
      <c r="M883" s="9">
        <v>0.5</v>
      </c>
      <c r="N883" s="75" t="s">
        <v>566</v>
      </c>
      <c r="O883" s="475" t="s">
        <v>1229</v>
      </c>
    </row>
    <row r="884" spans="1:15">
      <c r="A884" t="s">
        <v>1654</v>
      </c>
      <c r="B884" t="s">
        <v>549</v>
      </c>
      <c r="C884">
        <v>5</v>
      </c>
      <c r="D884" s="19">
        <v>43703</v>
      </c>
      <c r="E884" s="15">
        <v>0.82677083333333334</v>
      </c>
      <c r="F884" s="6"/>
      <c r="G884" s="275" t="s">
        <v>433</v>
      </c>
      <c r="H884" t="s">
        <v>1868</v>
      </c>
      <c r="I884" t="s">
        <v>1195</v>
      </c>
      <c r="J884">
        <v>14</v>
      </c>
      <c r="K884">
        <v>14</v>
      </c>
      <c r="L884" s="28">
        <f t="shared" si="19"/>
        <v>1</v>
      </c>
      <c r="M884" s="9">
        <v>0.14285714285714285</v>
      </c>
      <c r="N884" s="75" t="s">
        <v>566</v>
      </c>
      <c r="O884" s="475" t="s">
        <v>1229</v>
      </c>
    </row>
    <row r="885" spans="1:15">
      <c r="A885" t="s">
        <v>1655</v>
      </c>
      <c r="B885" t="s">
        <v>549</v>
      </c>
      <c r="C885">
        <v>5</v>
      </c>
      <c r="D885" s="19">
        <v>43703</v>
      </c>
      <c r="E885" s="15">
        <v>0.82696759259259256</v>
      </c>
      <c r="F885" s="6"/>
      <c r="G885" s="275" t="s">
        <v>433</v>
      </c>
      <c r="H885" t="s">
        <v>1868</v>
      </c>
      <c r="I885" t="s">
        <v>1195</v>
      </c>
      <c r="J885">
        <v>6</v>
      </c>
      <c r="K885">
        <v>5</v>
      </c>
      <c r="L885" s="28">
        <f t="shared" si="19"/>
        <v>0.83333333333333337</v>
      </c>
      <c r="M885" s="9">
        <v>1</v>
      </c>
      <c r="N885" s="75" t="s">
        <v>576</v>
      </c>
    </row>
    <row r="886" spans="1:15">
      <c r="A886" t="s">
        <v>1656</v>
      </c>
      <c r="B886" t="s">
        <v>549</v>
      </c>
      <c r="C886">
        <v>5</v>
      </c>
      <c r="D886" s="19">
        <v>43703</v>
      </c>
      <c r="E886" s="15">
        <v>0.82725694444444453</v>
      </c>
      <c r="F886" s="6"/>
      <c r="G886" s="275" t="s">
        <v>433</v>
      </c>
      <c r="H886" t="s">
        <v>1868</v>
      </c>
      <c r="I886" t="s">
        <v>1195</v>
      </c>
      <c r="J886">
        <v>4</v>
      </c>
      <c r="K886">
        <v>5</v>
      </c>
      <c r="L886" s="28">
        <f t="shared" si="19"/>
        <v>1.25</v>
      </c>
      <c r="M886" s="9">
        <v>0.8</v>
      </c>
      <c r="N886" s="75" t="s">
        <v>576</v>
      </c>
    </row>
    <row r="887" spans="1:15">
      <c r="A887" t="s">
        <v>1657</v>
      </c>
      <c r="B887" t="s">
        <v>549</v>
      </c>
      <c r="C887">
        <v>5</v>
      </c>
      <c r="D887" s="19">
        <v>43703</v>
      </c>
      <c r="E887" s="15">
        <v>0.82737268518518514</v>
      </c>
      <c r="F887" s="6"/>
      <c r="G887" s="275" t="s">
        <v>433</v>
      </c>
      <c r="H887" t="s">
        <v>1868</v>
      </c>
      <c r="I887" t="s">
        <v>1195</v>
      </c>
      <c r="J887">
        <v>3</v>
      </c>
      <c r="K887">
        <v>7</v>
      </c>
      <c r="L887" s="28">
        <f t="shared" si="19"/>
        <v>2.3333333333333335</v>
      </c>
      <c r="M887" s="9">
        <v>0.8571428571428571</v>
      </c>
      <c r="N887" s="75" t="s">
        <v>576</v>
      </c>
    </row>
    <row r="888" spans="1:15">
      <c r="A888" t="s">
        <v>1658</v>
      </c>
      <c r="B888" t="s">
        <v>549</v>
      </c>
      <c r="C888">
        <v>5</v>
      </c>
      <c r="D888" s="19">
        <v>43703</v>
      </c>
      <c r="E888" s="15">
        <v>0.82743055555555556</v>
      </c>
      <c r="F888" s="6"/>
      <c r="G888" s="275" t="s">
        <v>433</v>
      </c>
      <c r="H888" t="s">
        <v>1868</v>
      </c>
      <c r="I888" t="s">
        <v>1195</v>
      </c>
      <c r="J888">
        <v>14</v>
      </c>
      <c r="K888">
        <v>35</v>
      </c>
      <c r="L888" s="28">
        <f t="shared" si="19"/>
        <v>2.5</v>
      </c>
      <c r="M888" s="9">
        <v>0.14285714285714285</v>
      </c>
      <c r="N888" s="75" t="s">
        <v>566</v>
      </c>
      <c r="O888" s="475" t="s">
        <v>1229</v>
      </c>
    </row>
    <row r="889" spans="1:15">
      <c r="A889" t="s">
        <v>1659</v>
      </c>
      <c r="B889" t="s">
        <v>549</v>
      </c>
      <c r="C889">
        <v>5</v>
      </c>
      <c r="D889" s="19">
        <v>43703</v>
      </c>
      <c r="E889" s="15">
        <v>0.8276041666666667</v>
      </c>
      <c r="F889" s="6"/>
      <c r="G889" s="275" t="s">
        <v>433</v>
      </c>
      <c r="H889" t="s">
        <v>1868</v>
      </c>
      <c r="I889" t="s">
        <v>1195</v>
      </c>
      <c r="J889">
        <v>6</v>
      </c>
      <c r="K889">
        <v>12</v>
      </c>
      <c r="L889" s="28">
        <f t="shared" si="19"/>
        <v>2</v>
      </c>
      <c r="M889" s="9">
        <v>0.66666666666666663</v>
      </c>
      <c r="N889" s="75" t="s">
        <v>576</v>
      </c>
    </row>
    <row r="890" spans="1:15" ht="17" thickBot="1">
      <c r="A890" s="34" t="s">
        <v>1660</v>
      </c>
      <c r="B890" s="34" t="s">
        <v>549</v>
      </c>
      <c r="C890" s="34">
        <v>5</v>
      </c>
      <c r="D890" s="161">
        <v>43703</v>
      </c>
      <c r="E890" s="162">
        <v>0.82773148148148146</v>
      </c>
      <c r="F890" s="352"/>
      <c r="G890" s="527" t="s">
        <v>433</v>
      </c>
      <c r="H890" s="34" t="s">
        <v>1868</v>
      </c>
      <c r="I890" s="34" t="s">
        <v>1195</v>
      </c>
      <c r="J890" s="34">
        <v>5</v>
      </c>
      <c r="K890" s="34">
        <v>7</v>
      </c>
      <c r="L890" s="288">
        <f t="shared" si="19"/>
        <v>1.4</v>
      </c>
      <c r="M890" s="289">
        <v>0.14285714285714285</v>
      </c>
      <c r="N890" s="164" t="s">
        <v>566</v>
      </c>
      <c r="O890" s="475" t="s">
        <v>1229</v>
      </c>
    </row>
    <row r="891" spans="1:15">
      <c r="A891" t="s">
        <v>1679</v>
      </c>
      <c r="B891" t="s">
        <v>549</v>
      </c>
      <c r="C891">
        <v>9</v>
      </c>
      <c r="D891" s="19">
        <v>43703</v>
      </c>
      <c r="E891" s="15">
        <v>0.83696759259259268</v>
      </c>
      <c r="F891" s="6"/>
      <c r="G891" t="s">
        <v>1565</v>
      </c>
      <c r="H891" t="s">
        <v>1869</v>
      </c>
      <c r="I891" t="s">
        <v>1870</v>
      </c>
      <c r="J891">
        <v>9</v>
      </c>
      <c r="K891">
        <v>47</v>
      </c>
      <c r="L891" s="28">
        <f t="shared" si="19"/>
        <v>5.2222222222222223</v>
      </c>
      <c r="M891" s="9">
        <v>4.2553191489361701E-2</v>
      </c>
    </row>
    <row r="892" spans="1:15">
      <c r="A892" t="s">
        <v>1678</v>
      </c>
      <c r="B892" t="s">
        <v>549</v>
      </c>
      <c r="C892">
        <v>9</v>
      </c>
      <c r="D892" s="19">
        <v>43703</v>
      </c>
      <c r="E892" s="15">
        <v>0.83798611111111121</v>
      </c>
      <c r="F892" s="6"/>
      <c r="G892" t="s">
        <v>447</v>
      </c>
      <c r="H892" t="s">
        <v>1871</v>
      </c>
      <c r="I892" t="s">
        <v>1872</v>
      </c>
      <c r="J892">
        <v>14</v>
      </c>
      <c r="K892">
        <v>53</v>
      </c>
      <c r="L892" s="28">
        <f t="shared" si="19"/>
        <v>3.7857142857142856</v>
      </c>
      <c r="M892" s="9">
        <v>0.39622641509433965</v>
      </c>
    </row>
    <row r="893" spans="1:15">
      <c r="A893" t="s">
        <v>1680</v>
      </c>
      <c r="B893" t="s">
        <v>549</v>
      </c>
      <c r="C893">
        <v>9</v>
      </c>
      <c r="D893" s="19">
        <v>43703</v>
      </c>
      <c r="E893" s="15">
        <v>0.83817129629629628</v>
      </c>
      <c r="F893" s="6"/>
      <c r="G893" t="s">
        <v>447</v>
      </c>
      <c r="H893" t="s">
        <v>1871</v>
      </c>
      <c r="I893" t="s">
        <v>1872</v>
      </c>
      <c r="J893">
        <v>6</v>
      </c>
      <c r="K893">
        <v>15</v>
      </c>
      <c r="L893" s="28">
        <f t="shared" si="19"/>
        <v>2.5</v>
      </c>
      <c r="M893" s="9">
        <v>0.26666666666666666</v>
      </c>
    </row>
    <row r="894" spans="1:15">
      <c r="A894" t="s">
        <v>1681</v>
      </c>
      <c r="B894" t="s">
        <v>549</v>
      </c>
      <c r="C894">
        <v>9</v>
      </c>
      <c r="D894" s="19">
        <v>43703</v>
      </c>
      <c r="E894" s="15">
        <v>0.84203703703703703</v>
      </c>
      <c r="F894" s="6"/>
      <c r="G894" s="275" t="s">
        <v>433</v>
      </c>
      <c r="H894" t="s">
        <v>1871</v>
      </c>
      <c r="I894" t="s">
        <v>1872</v>
      </c>
      <c r="J894">
        <v>11</v>
      </c>
      <c r="K894">
        <v>45</v>
      </c>
      <c r="L894" s="28">
        <f t="shared" si="19"/>
        <v>4.0909090909090908</v>
      </c>
      <c r="M894" s="9">
        <v>0.46666666666666667</v>
      </c>
      <c r="N894" s="75" t="s">
        <v>566</v>
      </c>
      <c r="O894" s="475" t="s">
        <v>1229</v>
      </c>
    </row>
    <row r="895" spans="1:15">
      <c r="A895" t="s">
        <v>1682</v>
      </c>
      <c r="B895" t="s">
        <v>549</v>
      </c>
      <c r="C895">
        <v>9</v>
      </c>
      <c r="D895" s="19">
        <v>43703</v>
      </c>
      <c r="E895" s="15">
        <v>0.84226851851851858</v>
      </c>
      <c r="F895" s="6"/>
      <c r="G895" s="275" t="s">
        <v>433</v>
      </c>
      <c r="H895" t="s">
        <v>1871</v>
      </c>
      <c r="I895" t="s">
        <v>1872</v>
      </c>
      <c r="J895">
        <v>6</v>
      </c>
      <c r="K895">
        <v>10</v>
      </c>
      <c r="L895" s="28">
        <f t="shared" si="19"/>
        <v>1.6666666666666667</v>
      </c>
      <c r="M895" s="9">
        <v>0.2</v>
      </c>
      <c r="N895" s="75" t="s">
        <v>553</v>
      </c>
    </row>
    <row r="896" spans="1:15">
      <c r="A896" t="s">
        <v>1683</v>
      </c>
      <c r="B896" t="s">
        <v>549</v>
      </c>
      <c r="C896">
        <v>9</v>
      </c>
      <c r="D896" s="19">
        <v>43703</v>
      </c>
      <c r="E896" s="15">
        <v>0.8429861111111111</v>
      </c>
      <c r="F896" s="6"/>
      <c r="G896" t="s">
        <v>447</v>
      </c>
      <c r="H896" t="s">
        <v>1871</v>
      </c>
      <c r="I896" t="s">
        <v>1872</v>
      </c>
      <c r="J896">
        <v>14</v>
      </c>
      <c r="K896">
        <v>91</v>
      </c>
      <c r="L896" s="28">
        <f t="shared" si="19"/>
        <v>6.5</v>
      </c>
      <c r="M896" s="9">
        <v>0.47252747252747251</v>
      </c>
    </row>
    <row r="897" spans="1:15">
      <c r="A897" t="s">
        <v>1684</v>
      </c>
      <c r="B897" t="s">
        <v>549</v>
      </c>
      <c r="C897">
        <v>9</v>
      </c>
      <c r="D897" s="19">
        <v>43703</v>
      </c>
      <c r="E897" s="15">
        <v>0.84331018518518519</v>
      </c>
      <c r="F897" s="6"/>
      <c r="G897" t="s">
        <v>447</v>
      </c>
      <c r="H897" t="s">
        <v>1871</v>
      </c>
      <c r="I897" t="s">
        <v>1872</v>
      </c>
      <c r="J897">
        <v>11</v>
      </c>
      <c r="K897">
        <v>16</v>
      </c>
      <c r="L897" s="28">
        <f t="shared" si="19"/>
        <v>1.4545454545454546</v>
      </c>
      <c r="M897" s="9">
        <v>0.5</v>
      </c>
    </row>
    <row r="898" spans="1:15" ht="17" thickBot="1">
      <c r="A898" s="63" t="s">
        <v>1685</v>
      </c>
      <c r="B898" s="63" t="s">
        <v>549</v>
      </c>
      <c r="C898" s="63">
        <v>9</v>
      </c>
      <c r="D898" s="151">
        <v>43703</v>
      </c>
      <c r="E898" s="64">
        <v>0.84155092592592595</v>
      </c>
      <c r="F898" s="387"/>
      <c r="G898" s="547" t="s">
        <v>433</v>
      </c>
      <c r="H898" t="s">
        <v>1871</v>
      </c>
      <c r="I898" s="63" t="s">
        <v>1872</v>
      </c>
      <c r="J898" s="63">
        <v>5</v>
      </c>
      <c r="K898" s="63">
        <v>11</v>
      </c>
      <c r="L898" s="207">
        <f t="shared" si="19"/>
        <v>2.2000000000000002</v>
      </c>
      <c r="M898" s="153">
        <v>0.18181818181818182</v>
      </c>
      <c r="N898" s="155" t="s">
        <v>486</v>
      </c>
      <c r="O898" s="302" t="s">
        <v>1232</v>
      </c>
    </row>
    <row r="899" spans="1:15" ht="17" thickBot="1">
      <c r="A899" s="65" t="s">
        <v>1686</v>
      </c>
      <c r="B899" s="65" t="s">
        <v>549</v>
      </c>
      <c r="C899" s="65">
        <v>6</v>
      </c>
      <c r="D899" s="66">
        <v>43703</v>
      </c>
      <c r="E899" s="67">
        <v>0.93790509259259258</v>
      </c>
      <c r="F899" s="331"/>
      <c r="G899" s="253" t="s">
        <v>433</v>
      </c>
      <c r="H899" s="65" t="s">
        <v>1873</v>
      </c>
      <c r="I899" s="65" t="s">
        <v>1874</v>
      </c>
      <c r="J899" s="65">
        <v>6</v>
      </c>
      <c r="K899" s="65">
        <v>13</v>
      </c>
      <c r="L899" s="211">
        <f t="shared" si="19"/>
        <v>2.1666666666666665</v>
      </c>
      <c r="M899" s="68">
        <v>0.76923076923076927</v>
      </c>
      <c r="N899" s="75" t="s">
        <v>557</v>
      </c>
      <c r="O899" s="213" t="s">
        <v>1237</v>
      </c>
    </row>
    <row r="900" spans="1:15">
      <c r="A900" s="65" t="s">
        <v>1687</v>
      </c>
      <c r="B900" s="65" t="s">
        <v>549</v>
      </c>
      <c r="C900" s="65">
        <v>4</v>
      </c>
      <c r="D900" s="66">
        <v>43703</v>
      </c>
      <c r="E900" s="67">
        <v>0.94942129629629635</v>
      </c>
      <c r="F900" s="331"/>
      <c r="G900" s="253" t="s">
        <v>433</v>
      </c>
      <c r="H900" s="65" t="s">
        <v>1875</v>
      </c>
      <c r="I900" s="65" t="s">
        <v>1876</v>
      </c>
      <c r="J900" s="65">
        <v>6</v>
      </c>
      <c r="K900" s="65">
        <v>10</v>
      </c>
      <c r="L900" s="211">
        <f t="shared" si="19"/>
        <v>1.6666666666666667</v>
      </c>
      <c r="M900" s="68">
        <v>0.1</v>
      </c>
      <c r="N900" s="125" t="s">
        <v>1688</v>
      </c>
    </row>
    <row r="901" spans="1:15" ht="17" thickBot="1">
      <c r="A901" t="s">
        <v>1689</v>
      </c>
      <c r="B901" t="s">
        <v>549</v>
      </c>
      <c r="C901">
        <v>4</v>
      </c>
      <c r="D901" s="19">
        <v>43703</v>
      </c>
      <c r="E901" s="15">
        <v>0.94982638888888893</v>
      </c>
      <c r="F901" s="6"/>
      <c r="G901" s="275" t="s">
        <v>433</v>
      </c>
      <c r="H901" s="34" t="s">
        <v>1875</v>
      </c>
      <c r="I901" s="34" t="s">
        <v>1876</v>
      </c>
      <c r="J901">
        <v>5</v>
      </c>
      <c r="K901">
        <v>6</v>
      </c>
      <c r="L901" s="28">
        <f t="shared" si="19"/>
        <v>1.2</v>
      </c>
      <c r="M901" s="9">
        <v>0.5</v>
      </c>
      <c r="N901" s="75" t="s">
        <v>1391</v>
      </c>
    </row>
    <row r="902" spans="1:15" ht="17" thickBot="1">
      <c r="A902" s="65" t="s">
        <v>1690</v>
      </c>
      <c r="B902" s="65" t="s">
        <v>549</v>
      </c>
      <c r="C902" s="65">
        <v>3</v>
      </c>
      <c r="D902" s="66">
        <v>43703</v>
      </c>
      <c r="E902" s="67">
        <v>0.95942129629629624</v>
      </c>
      <c r="F902" s="331"/>
      <c r="G902" s="65" t="s">
        <v>489</v>
      </c>
      <c r="H902" t="s">
        <v>1877</v>
      </c>
      <c r="I902" t="s">
        <v>1878</v>
      </c>
      <c r="J902" s="65">
        <v>8</v>
      </c>
      <c r="K902" s="65">
        <v>14</v>
      </c>
      <c r="L902" s="211">
        <f t="shared" si="19"/>
        <v>1.75</v>
      </c>
      <c r="M902" s="68">
        <v>0.35714285714285715</v>
      </c>
      <c r="N902" s="65"/>
    </row>
    <row r="903" spans="1:15">
      <c r="A903" s="65" t="s">
        <v>1691</v>
      </c>
      <c r="B903" s="65" t="s">
        <v>549</v>
      </c>
      <c r="C903" s="65">
        <v>2</v>
      </c>
      <c r="D903" s="66">
        <v>43703</v>
      </c>
      <c r="E903" s="67">
        <v>0.97585648148148152</v>
      </c>
      <c r="F903" s="331"/>
      <c r="G903" s="65" t="s">
        <v>489</v>
      </c>
      <c r="H903" s="65" t="s">
        <v>1879</v>
      </c>
      <c r="I903" s="65" t="s">
        <v>1155</v>
      </c>
      <c r="J903" s="65">
        <v>3</v>
      </c>
      <c r="K903" s="65">
        <v>2</v>
      </c>
      <c r="L903" s="211">
        <f t="shared" si="19"/>
        <v>0.66666666666666663</v>
      </c>
      <c r="M903" s="68">
        <v>0.5</v>
      </c>
      <c r="N903" s="65"/>
    </row>
    <row r="904" spans="1:15" ht="17" thickBot="1">
      <c r="A904" t="s">
        <v>1692</v>
      </c>
      <c r="B904" t="s">
        <v>549</v>
      </c>
      <c r="C904">
        <v>2</v>
      </c>
      <c r="D904" s="19">
        <v>43703</v>
      </c>
      <c r="E904" s="15">
        <v>0.97697916666666673</v>
      </c>
      <c r="F904" s="6"/>
      <c r="G904" s="275" t="s">
        <v>433</v>
      </c>
      <c r="H904" t="s">
        <v>1879</v>
      </c>
      <c r="I904" t="s">
        <v>1155</v>
      </c>
      <c r="J904">
        <v>6</v>
      </c>
      <c r="K904">
        <v>7</v>
      </c>
      <c r="L904" s="28">
        <f t="shared" si="19"/>
        <v>1.1666666666666667</v>
      </c>
      <c r="M904" s="9">
        <v>0.14285714285714285</v>
      </c>
      <c r="N904" s="75" t="s">
        <v>1391</v>
      </c>
    </row>
    <row r="905" spans="1:15" ht="18" thickTop="1" thickBot="1">
      <c r="A905" s="375"/>
      <c r="B905" s="265"/>
      <c r="C905" s="265"/>
      <c r="D905" s="265"/>
      <c r="E905" s="265"/>
      <c r="F905" s="265"/>
      <c r="G905" s="265"/>
      <c r="H905" s="380"/>
      <c r="I905" s="375"/>
      <c r="J905" s="265"/>
      <c r="K905" s="265"/>
      <c r="L905" s="409"/>
      <c r="M905" s="266"/>
      <c r="N905" s="380"/>
    </row>
    <row r="906" spans="1:15" ht="18" thickTop="1" thickBot="1">
      <c r="A906" s="314" t="s">
        <v>1705</v>
      </c>
      <c r="B906" s="126"/>
      <c r="C906" s="126"/>
      <c r="D906" s="126"/>
      <c r="E906" s="126"/>
      <c r="F906" s="126"/>
      <c r="G906" s="126"/>
      <c r="H906" s="126"/>
      <c r="I906" s="126"/>
      <c r="J906" s="126"/>
      <c r="K906" s="126"/>
      <c r="L906" s="130"/>
      <c r="M906" s="146"/>
      <c r="N906" s="126"/>
    </row>
    <row r="907" spans="1:15" ht="17" thickTop="1">
      <c r="A907" t="s">
        <v>1704</v>
      </c>
      <c r="B907" t="s">
        <v>549</v>
      </c>
      <c r="C907">
        <v>5</v>
      </c>
      <c r="D907" s="19">
        <v>43704</v>
      </c>
      <c r="E907" s="15">
        <v>0.82975694444444448</v>
      </c>
      <c r="F907" s="449"/>
      <c r="G907" s="275" t="s">
        <v>433</v>
      </c>
      <c r="H907" t="s">
        <v>1880</v>
      </c>
      <c r="I907" t="s">
        <v>1195</v>
      </c>
      <c r="J907">
        <v>6</v>
      </c>
      <c r="K907">
        <v>10</v>
      </c>
      <c r="L907" s="28">
        <f t="shared" ref="L907:L989" si="20">K907/J907</f>
        <v>1.6666666666666667</v>
      </c>
      <c r="M907" s="9">
        <v>0.8</v>
      </c>
      <c r="N907" s="75" t="s">
        <v>566</v>
      </c>
      <c r="O907" s="475" t="s">
        <v>1229</v>
      </c>
    </row>
    <row r="908" spans="1:15">
      <c r="A908" t="s">
        <v>1706</v>
      </c>
      <c r="B908" t="s">
        <v>549</v>
      </c>
      <c r="C908">
        <v>5</v>
      </c>
      <c r="D908" s="19">
        <v>43704</v>
      </c>
      <c r="E908" s="15">
        <v>0.83331018518518529</v>
      </c>
      <c r="F908" s="449"/>
      <c r="G908" s="275" t="s">
        <v>433</v>
      </c>
      <c r="H908" t="s">
        <v>1880</v>
      </c>
      <c r="I908" t="s">
        <v>1195</v>
      </c>
      <c r="J908">
        <v>7</v>
      </c>
      <c r="K908">
        <v>13</v>
      </c>
      <c r="L908" s="28">
        <f t="shared" si="20"/>
        <v>1.8571428571428572</v>
      </c>
      <c r="M908" s="9">
        <v>1</v>
      </c>
      <c r="N908" s="75" t="s">
        <v>576</v>
      </c>
    </row>
    <row r="909" spans="1:15">
      <c r="A909" t="s">
        <v>1707</v>
      </c>
      <c r="B909" t="s">
        <v>549</v>
      </c>
      <c r="C909">
        <v>5</v>
      </c>
      <c r="D909" s="19">
        <v>43704</v>
      </c>
      <c r="E909" s="15">
        <v>0.83341435185185186</v>
      </c>
      <c r="F909" s="449"/>
      <c r="G909" t="s">
        <v>456</v>
      </c>
      <c r="H909" t="s">
        <v>1880</v>
      </c>
      <c r="I909" t="s">
        <v>1195</v>
      </c>
      <c r="J909">
        <v>9</v>
      </c>
      <c r="K909">
        <v>7</v>
      </c>
      <c r="L909" s="28">
        <f t="shared" si="20"/>
        <v>0.77777777777777779</v>
      </c>
      <c r="M909" s="9">
        <v>0.42857142857142855</v>
      </c>
    </row>
    <row r="910" spans="1:15">
      <c r="A910" t="s">
        <v>1708</v>
      </c>
      <c r="B910" t="s">
        <v>549</v>
      </c>
      <c r="C910">
        <v>5</v>
      </c>
      <c r="D910" s="19">
        <v>43704</v>
      </c>
      <c r="E910" s="15">
        <v>0.83357638888888885</v>
      </c>
      <c r="F910" s="449"/>
      <c r="G910" t="s">
        <v>495</v>
      </c>
      <c r="H910" t="s">
        <v>1880</v>
      </c>
      <c r="I910" t="s">
        <v>1195</v>
      </c>
      <c r="J910">
        <v>5</v>
      </c>
      <c r="K910">
        <v>23</v>
      </c>
      <c r="L910" s="28">
        <f t="shared" si="20"/>
        <v>4.5999999999999996</v>
      </c>
      <c r="M910" s="9">
        <v>0.34782608695652173</v>
      </c>
    </row>
    <row r="911" spans="1:15" ht="17" thickBot="1">
      <c r="A911" s="63" t="s">
        <v>1709</v>
      </c>
      <c r="B911" s="63" t="s">
        <v>549</v>
      </c>
      <c r="C911" s="63">
        <v>5</v>
      </c>
      <c r="D911" s="151">
        <v>43704</v>
      </c>
      <c r="E911" s="64">
        <v>0.83378472222222222</v>
      </c>
      <c r="F911" s="450"/>
      <c r="G911" s="63" t="s">
        <v>495</v>
      </c>
      <c r="H911" s="63" t="s">
        <v>1880</v>
      </c>
      <c r="I911" t="s">
        <v>1195</v>
      </c>
      <c r="J911" s="63">
        <v>8</v>
      </c>
      <c r="K911" s="63">
        <v>17</v>
      </c>
      <c r="L911" s="207">
        <f t="shared" si="20"/>
        <v>2.125</v>
      </c>
      <c r="M911" s="153">
        <v>0.17647058823529413</v>
      </c>
      <c r="N911" s="63"/>
    </row>
    <row r="912" spans="1:15">
      <c r="A912" t="s">
        <v>1710</v>
      </c>
      <c r="B912" t="s">
        <v>549</v>
      </c>
      <c r="C912">
        <v>9</v>
      </c>
      <c r="D912" s="19">
        <v>43704</v>
      </c>
      <c r="E912" s="15">
        <v>0.84190972222222227</v>
      </c>
      <c r="F912" s="449"/>
      <c r="G912" t="s">
        <v>447</v>
      </c>
      <c r="H912" t="s">
        <v>1881</v>
      </c>
      <c r="I912" s="124" t="s">
        <v>1882</v>
      </c>
      <c r="J912">
        <v>14</v>
      </c>
      <c r="K912">
        <v>30</v>
      </c>
      <c r="L912" s="28">
        <f t="shared" si="20"/>
        <v>2.1428571428571428</v>
      </c>
      <c r="M912" s="9">
        <v>0.26666666666666666</v>
      </c>
    </row>
    <row r="913" spans="1:15">
      <c r="A913" t="s">
        <v>1711</v>
      </c>
      <c r="B913" t="s">
        <v>549</v>
      </c>
      <c r="C913">
        <v>9</v>
      </c>
      <c r="D913" s="19">
        <v>43704</v>
      </c>
      <c r="E913" s="15">
        <v>0.84209490740740733</v>
      </c>
      <c r="F913" s="449"/>
      <c r="G913" s="275" t="s">
        <v>433</v>
      </c>
      <c r="H913" t="s">
        <v>1881</v>
      </c>
      <c r="I913" t="s">
        <v>1882</v>
      </c>
      <c r="J913">
        <v>6</v>
      </c>
      <c r="K913">
        <v>7</v>
      </c>
      <c r="L913" s="28">
        <f t="shared" si="20"/>
        <v>1.1666666666666667</v>
      </c>
      <c r="M913" s="9">
        <v>0.5714285714285714</v>
      </c>
      <c r="N913" s="75" t="s">
        <v>576</v>
      </c>
    </row>
    <row r="914" spans="1:15">
      <c r="A914" t="s">
        <v>1712</v>
      </c>
      <c r="B914" t="s">
        <v>549</v>
      </c>
      <c r="C914">
        <v>9</v>
      </c>
      <c r="D914" s="19">
        <v>43704</v>
      </c>
      <c r="E914" s="15">
        <v>0.84234953703703708</v>
      </c>
      <c r="F914" s="449"/>
      <c r="G914" s="275" t="s">
        <v>433</v>
      </c>
      <c r="H914" t="s">
        <v>1881</v>
      </c>
      <c r="I914" t="s">
        <v>1882</v>
      </c>
      <c r="J914">
        <v>7</v>
      </c>
      <c r="K914">
        <v>8</v>
      </c>
      <c r="L914" s="28">
        <f t="shared" si="20"/>
        <v>1.1428571428571428</v>
      </c>
      <c r="M914" s="9">
        <v>0.5</v>
      </c>
      <c r="N914" s="75" t="s">
        <v>1688</v>
      </c>
    </row>
    <row r="915" spans="1:15">
      <c r="A915" t="s">
        <v>1713</v>
      </c>
      <c r="B915" t="s">
        <v>549</v>
      </c>
      <c r="C915">
        <v>9</v>
      </c>
      <c r="D915" s="19">
        <v>43704</v>
      </c>
      <c r="E915" s="15">
        <v>0.84347222222222218</v>
      </c>
      <c r="F915" s="449"/>
      <c r="G915" s="275" t="s">
        <v>433</v>
      </c>
      <c r="H915" t="s">
        <v>1881</v>
      </c>
      <c r="I915" t="s">
        <v>1882</v>
      </c>
      <c r="J915">
        <v>14</v>
      </c>
      <c r="K915">
        <v>120</v>
      </c>
      <c r="L915" s="28">
        <f t="shared" si="20"/>
        <v>8.5714285714285712</v>
      </c>
      <c r="M915" s="9">
        <v>0.4</v>
      </c>
      <c r="N915" s="75" t="s">
        <v>557</v>
      </c>
      <c r="O915" s="213" t="s">
        <v>1237</v>
      </c>
    </row>
    <row r="916" spans="1:15">
      <c r="A916" t="s">
        <v>1714</v>
      </c>
      <c r="B916" t="s">
        <v>549</v>
      </c>
      <c r="C916">
        <v>9</v>
      </c>
      <c r="D916" s="19">
        <v>43704</v>
      </c>
      <c r="E916" s="15">
        <v>0.84366898148148151</v>
      </c>
      <c r="F916" s="449"/>
      <c r="G916" t="s">
        <v>447</v>
      </c>
      <c r="H916" t="s">
        <v>1881</v>
      </c>
      <c r="I916" t="s">
        <v>1882</v>
      </c>
      <c r="J916">
        <v>14</v>
      </c>
      <c r="K916">
        <v>80</v>
      </c>
      <c r="L916" s="28">
        <f t="shared" si="20"/>
        <v>5.7142857142857144</v>
      </c>
      <c r="M916" s="9">
        <v>0.5625</v>
      </c>
    </row>
    <row r="917" spans="1:15">
      <c r="A917" t="s">
        <v>1715</v>
      </c>
      <c r="B917" t="s">
        <v>549</v>
      </c>
      <c r="C917">
        <v>9</v>
      </c>
      <c r="D917" s="19">
        <v>43704</v>
      </c>
      <c r="E917" s="15">
        <v>0.84385416666666668</v>
      </c>
      <c r="F917" s="449"/>
      <c r="G917" t="s">
        <v>447</v>
      </c>
      <c r="H917" t="s">
        <v>1881</v>
      </c>
      <c r="I917" t="s">
        <v>1882</v>
      </c>
      <c r="J917">
        <v>14</v>
      </c>
      <c r="K917">
        <v>107</v>
      </c>
      <c r="L917" s="28">
        <f t="shared" si="20"/>
        <v>7.6428571428571432</v>
      </c>
      <c r="M917" s="9">
        <v>0.30841121495327101</v>
      </c>
    </row>
    <row r="918" spans="1:15">
      <c r="A918" t="s">
        <v>1716</v>
      </c>
      <c r="B918" t="s">
        <v>549</v>
      </c>
      <c r="C918">
        <v>9</v>
      </c>
      <c r="D918" s="19">
        <v>43704</v>
      </c>
      <c r="E918" s="15">
        <v>0.84403935185185175</v>
      </c>
      <c r="F918" s="449"/>
      <c r="G918" s="275" t="s">
        <v>433</v>
      </c>
      <c r="H918" t="s">
        <v>1881</v>
      </c>
      <c r="I918" t="s">
        <v>1882</v>
      </c>
      <c r="J918">
        <v>4</v>
      </c>
      <c r="K918">
        <v>14</v>
      </c>
      <c r="L918" s="28">
        <f t="shared" si="20"/>
        <v>3.5</v>
      </c>
      <c r="M918" s="9">
        <v>0.5</v>
      </c>
      <c r="N918" s="75" t="s">
        <v>557</v>
      </c>
      <c r="O918" s="213" t="s">
        <v>1237</v>
      </c>
    </row>
    <row r="919" spans="1:15">
      <c r="A919" t="s">
        <v>1717</v>
      </c>
      <c r="B919" t="s">
        <v>549</v>
      </c>
      <c r="C919">
        <v>9</v>
      </c>
      <c r="D919" s="19">
        <v>43704</v>
      </c>
      <c r="E919" s="15">
        <v>0.84409722222222217</v>
      </c>
      <c r="F919" s="449"/>
      <c r="G919" t="s">
        <v>447</v>
      </c>
      <c r="H919" t="s">
        <v>1881</v>
      </c>
      <c r="I919" t="s">
        <v>1882</v>
      </c>
      <c r="J919">
        <v>14</v>
      </c>
      <c r="K919">
        <v>97</v>
      </c>
      <c r="L919" s="28">
        <f t="shared" si="20"/>
        <v>6.9285714285714288</v>
      </c>
      <c r="M919" s="9">
        <v>0.65979381443298968</v>
      </c>
    </row>
    <row r="920" spans="1:15">
      <c r="A920" t="s">
        <v>1718</v>
      </c>
      <c r="B920" t="s">
        <v>549</v>
      </c>
      <c r="C920">
        <v>9</v>
      </c>
      <c r="D920" s="19">
        <v>43704</v>
      </c>
      <c r="E920" s="15">
        <v>0.84428240740740745</v>
      </c>
      <c r="F920" s="449"/>
      <c r="G920" t="s">
        <v>447</v>
      </c>
      <c r="H920" t="s">
        <v>1881</v>
      </c>
      <c r="I920" t="s">
        <v>1882</v>
      </c>
      <c r="J920">
        <v>6</v>
      </c>
      <c r="K920">
        <v>30</v>
      </c>
      <c r="L920" s="28">
        <f t="shared" si="20"/>
        <v>5</v>
      </c>
      <c r="M920" s="9">
        <v>0.56666666666666665</v>
      </c>
    </row>
    <row r="921" spans="1:15">
      <c r="A921" t="s">
        <v>1719</v>
      </c>
      <c r="B921" t="s">
        <v>549</v>
      </c>
      <c r="C921">
        <v>9</v>
      </c>
      <c r="D921" s="19">
        <v>43704</v>
      </c>
      <c r="E921" s="15">
        <v>0.84436342592592595</v>
      </c>
      <c r="F921" s="449"/>
      <c r="G921" s="275" t="s">
        <v>433</v>
      </c>
      <c r="H921" t="s">
        <v>1881</v>
      </c>
      <c r="I921" t="s">
        <v>1882</v>
      </c>
      <c r="J921">
        <v>14</v>
      </c>
      <c r="K921">
        <v>122</v>
      </c>
      <c r="L921" s="28">
        <f t="shared" si="20"/>
        <v>8.7142857142857135</v>
      </c>
      <c r="M921" s="9">
        <v>0.74590163934426235</v>
      </c>
      <c r="N921" s="75" t="s">
        <v>557</v>
      </c>
      <c r="O921" s="213" t="s">
        <v>1237</v>
      </c>
    </row>
    <row r="922" spans="1:15">
      <c r="A922" t="s">
        <v>1720</v>
      </c>
      <c r="B922" t="s">
        <v>549</v>
      </c>
      <c r="C922">
        <v>9</v>
      </c>
      <c r="D922" s="19">
        <v>43704</v>
      </c>
      <c r="E922" s="15">
        <v>0.84454861111111112</v>
      </c>
      <c r="F922" s="449"/>
      <c r="G922" t="s">
        <v>447</v>
      </c>
      <c r="H922" t="s">
        <v>1881</v>
      </c>
      <c r="I922" t="s">
        <v>1882</v>
      </c>
      <c r="J922">
        <v>14</v>
      </c>
      <c r="K922">
        <v>104</v>
      </c>
      <c r="L922" s="28">
        <f t="shared" si="20"/>
        <v>7.4285714285714288</v>
      </c>
      <c r="M922" s="9">
        <v>0.34615384615384615</v>
      </c>
    </row>
    <row r="923" spans="1:15">
      <c r="A923" t="s">
        <v>1721</v>
      </c>
      <c r="B923" t="s">
        <v>549</v>
      </c>
      <c r="C923">
        <v>9</v>
      </c>
      <c r="D923" s="19">
        <v>43704</v>
      </c>
      <c r="E923" s="15">
        <v>0.8447337962962963</v>
      </c>
      <c r="F923" s="449"/>
      <c r="G923" t="s">
        <v>447</v>
      </c>
      <c r="H923" t="s">
        <v>1881</v>
      </c>
      <c r="I923" t="s">
        <v>1882</v>
      </c>
      <c r="J923">
        <v>14</v>
      </c>
      <c r="K923">
        <v>98</v>
      </c>
      <c r="L923" s="28">
        <f t="shared" si="20"/>
        <v>7</v>
      </c>
      <c r="M923" s="9">
        <v>0.47959183673469385</v>
      </c>
    </row>
    <row r="924" spans="1:15">
      <c r="A924" t="s">
        <v>1722</v>
      </c>
      <c r="B924" t="s">
        <v>549</v>
      </c>
      <c r="C924">
        <v>9</v>
      </c>
      <c r="D924" s="19">
        <v>43704</v>
      </c>
      <c r="E924" s="15">
        <v>0.84493055555555552</v>
      </c>
      <c r="F924" s="449"/>
      <c r="G924" t="s">
        <v>447</v>
      </c>
      <c r="H924" t="s">
        <v>1881</v>
      </c>
      <c r="I924" t="s">
        <v>1882</v>
      </c>
      <c r="J924">
        <v>9</v>
      </c>
      <c r="K924">
        <v>36</v>
      </c>
      <c r="L924" s="28">
        <f t="shared" si="20"/>
        <v>4</v>
      </c>
      <c r="M924" s="9">
        <v>0.47222222222222221</v>
      </c>
    </row>
    <row r="925" spans="1:15">
      <c r="A925" t="s">
        <v>1723</v>
      </c>
      <c r="B925" t="s">
        <v>549</v>
      </c>
      <c r="C925">
        <v>9</v>
      </c>
      <c r="D925" s="19">
        <v>43704</v>
      </c>
      <c r="E925" s="15">
        <v>0.84509259259259262</v>
      </c>
      <c r="F925" s="449"/>
      <c r="G925" t="s">
        <v>447</v>
      </c>
      <c r="H925" t="s">
        <v>1881</v>
      </c>
      <c r="I925" t="s">
        <v>1882</v>
      </c>
      <c r="J925">
        <v>14</v>
      </c>
      <c r="K925">
        <v>74</v>
      </c>
      <c r="L925" s="28">
        <f t="shared" si="20"/>
        <v>5.2857142857142856</v>
      </c>
      <c r="M925" s="9">
        <v>0.56756756756756754</v>
      </c>
    </row>
    <row r="926" spans="1:15">
      <c r="A926" t="s">
        <v>1724</v>
      </c>
      <c r="B926" t="s">
        <v>549</v>
      </c>
      <c r="C926">
        <v>9</v>
      </c>
      <c r="D926" s="19">
        <v>43704</v>
      </c>
      <c r="E926" s="15">
        <v>0.84650462962962969</v>
      </c>
      <c r="F926" s="449"/>
      <c r="G926" t="s">
        <v>447</v>
      </c>
      <c r="H926" t="s">
        <v>1881</v>
      </c>
      <c r="I926" t="s">
        <v>1882</v>
      </c>
      <c r="J926">
        <v>14</v>
      </c>
      <c r="K926">
        <v>91</v>
      </c>
      <c r="L926" s="28">
        <f t="shared" si="20"/>
        <v>6.5</v>
      </c>
      <c r="M926" s="9">
        <v>0.37362637362637363</v>
      </c>
    </row>
    <row r="927" spans="1:15">
      <c r="A927" t="s">
        <v>1725</v>
      </c>
      <c r="B927" t="s">
        <v>549</v>
      </c>
      <c r="C927">
        <v>9</v>
      </c>
      <c r="D927" s="19">
        <v>43704</v>
      </c>
      <c r="E927" s="15">
        <v>0.84668981481481476</v>
      </c>
      <c r="F927" s="449"/>
      <c r="G927" s="275" t="s">
        <v>433</v>
      </c>
      <c r="H927" t="s">
        <v>1881</v>
      </c>
      <c r="I927" t="s">
        <v>1882</v>
      </c>
      <c r="J927">
        <v>14</v>
      </c>
      <c r="K927">
        <v>98</v>
      </c>
      <c r="L927" s="28">
        <f t="shared" si="20"/>
        <v>7</v>
      </c>
      <c r="M927" s="9">
        <v>0.72448979591836737</v>
      </c>
      <c r="N927" s="75" t="s">
        <v>557</v>
      </c>
      <c r="O927" s="213" t="s">
        <v>1237</v>
      </c>
    </row>
    <row r="928" spans="1:15">
      <c r="A928" t="s">
        <v>1726</v>
      </c>
      <c r="B928" t="s">
        <v>549</v>
      </c>
      <c r="C928">
        <v>9</v>
      </c>
      <c r="D928" s="19">
        <v>43704</v>
      </c>
      <c r="E928" s="15">
        <v>0.84687499999999993</v>
      </c>
      <c r="F928" s="449"/>
      <c r="G928" s="275" t="s">
        <v>433</v>
      </c>
      <c r="H928" t="s">
        <v>1881</v>
      </c>
      <c r="I928" t="s">
        <v>1882</v>
      </c>
      <c r="J928">
        <v>10</v>
      </c>
      <c r="K928">
        <v>40</v>
      </c>
      <c r="L928" s="28">
        <f t="shared" si="20"/>
        <v>4</v>
      </c>
      <c r="M928" s="9">
        <v>0.45</v>
      </c>
      <c r="N928" s="75" t="s">
        <v>557</v>
      </c>
      <c r="O928" s="213" t="s">
        <v>1237</v>
      </c>
    </row>
    <row r="929" spans="1:30">
      <c r="A929" t="s">
        <v>1727</v>
      </c>
      <c r="B929" t="s">
        <v>549</v>
      </c>
      <c r="C929">
        <v>9</v>
      </c>
      <c r="D929" s="19">
        <v>43704</v>
      </c>
      <c r="E929" s="15">
        <v>0.84712962962962957</v>
      </c>
      <c r="F929" s="449"/>
      <c r="G929" t="s">
        <v>447</v>
      </c>
      <c r="H929" t="s">
        <v>1881</v>
      </c>
      <c r="I929" t="s">
        <v>1882</v>
      </c>
      <c r="J929">
        <v>10</v>
      </c>
      <c r="K929">
        <v>49</v>
      </c>
      <c r="L929" s="28">
        <f t="shared" si="20"/>
        <v>4.9000000000000004</v>
      </c>
      <c r="M929" s="9">
        <v>0.40816326530612246</v>
      </c>
    </row>
    <row r="930" spans="1:30">
      <c r="A930" s="213" t="s">
        <v>2047</v>
      </c>
      <c r="B930" s="213" t="s">
        <v>549</v>
      </c>
      <c r="C930" s="213">
        <v>9</v>
      </c>
      <c r="D930" s="278">
        <v>43704</v>
      </c>
      <c r="E930" s="279">
        <v>0.84748842592592588</v>
      </c>
      <c r="F930" s="449"/>
      <c r="G930" s="213"/>
      <c r="H930" s="213" t="s">
        <v>1881</v>
      </c>
      <c r="I930" s="213" t="s">
        <v>1882</v>
      </c>
      <c r="J930">
        <v>9</v>
      </c>
      <c r="K930" s="213">
        <v>6</v>
      </c>
      <c r="L930" s="218">
        <f t="shared" si="20"/>
        <v>0.66666666666666663</v>
      </c>
      <c r="M930" s="518" t="s">
        <v>1304</v>
      </c>
    </row>
    <row r="931" spans="1:30">
      <c r="A931" t="s">
        <v>1728</v>
      </c>
      <c r="B931" t="s">
        <v>549</v>
      </c>
      <c r="C931">
        <v>9</v>
      </c>
      <c r="D931" s="19">
        <v>43704</v>
      </c>
      <c r="E931" s="15">
        <v>0.84780092592592593</v>
      </c>
      <c r="F931" s="449"/>
      <c r="G931" s="7" t="s">
        <v>433</v>
      </c>
      <c r="H931" t="s">
        <v>1881</v>
      </c>
      <c r="I931" t="s">
        <v>1882</v>
      </c>
      <c r="J931">
        <v>7</v>
      </c>
      <c r="K931">
        <v>16</v>
      </c>
      <c r="L931" s="28">
        <f t="shared" si="20"/>
        <v>2.2857142857142856</v>
      </c>
      <c r="M931" s="9">
        <v>0.5</v>
      </c>
      <c r="N931" s="75" t="s">
        <v>557</v>
      </c>
      <c r="O931" s="213" t="s">
        <v>1237</v>
      </c>
    </row>
    <row r="932" spans="1:30">
      <c r="A932" s="213" t="s">
        <v>2048</v>
      </c>
      <c r="B932" s="213" t="s">
        <v>549</v>
      </c>
      <c r="C932" s="213">
        <v>9</v>
      </c>
      <c r="D932" s="278">
        <v>43704</v>
      </c>
      <c r="E932" s="279">
        <v>0.84809027777777779</v>
      </c>
      <c r="F932" s="449"/>
      <c r="G932" s="275" t="s">
        <v>433</v>
      </c>
      <c r="H932" s="213" t="s">
        <v>1881</v>
      </c>
      <c r="I932" s="213" t="s">
        <v>1882</v>
      </c>
      <c r="J932">
        <v>6</v>
      </c>
      <c r="K932" s="213">
        <v>4</v>
      </c>
      <c r="L932" s="218">
        <f t="shared" si="20"/>
        <v>0.66666666666666663</v>
      </c>
      <c r="M932" s="518" t="s">
        <v>1304</v>
      </c>
      <c r="N932" s="75"/>
      <c r="O932" s="213"/>
    </row>
    <row r="933" spans="1:30">
      <c r="A933" t="s">
        <v>1729</v>
      </c>
      <c r="B933" t="s">
        <v>549</v>
      </c>
      <c r="C933">
        <v>9</v>
      </c>
      <c r="D933" s="19">
        <v>43704</v>
      </c>
      <c r="E933" s="15">
        <v>0.84817129629629628</v>
      </c>
      <c r="F933" s="449"/>
      <c r="G933" s="7" t="s">
        <v>433</v>
      </c>
      <c r="H933" t="s">
        <v>1881</v>
      </c>
      <c r="I933" t="s">
        <v>1882</v>
      </c>
      <c r="J933">
        <v>7</v>
      </c>
      <c r="K933">
        <v>12</v>
      </c>
      <c r="L933" s="28">
        <f t="shared" si="20"/>
        <v>1.7142857142857142</v>
      </c>
      <c r="M933" s="9">
        <v>0.41666666666666669</v>
      </c>
      <c r="N933" s="75" t="s">
        <v>557</v>
      </c>
      <c r="O933" s="213" t="s">
        <v>1237</v>
      </c>
    </row>
    <row r="934" spans="1:30">
      <c r="A934" s="213" t="s">
        <v>2049</v>
      </c>
      <c r="B934" s="213" t="s">
        <v>549</v>
      </c>
      <c r="C934" s="213">
        <v>9</v>
      </c>
      <c r="D934" s="278">
        <v>43704</v>
      </c>
      <c r="E934" s="279">
        <v>0.84831018518518519</v>
      </c>
      <c r="F934" s="449"/>
      <c r="G934" s="275" t="s">
        <v>433</v>
      </c>
      <c r="H934" s="213" t="s">
        <v>1881</v>
      </c>
      <c r="I934" s="213" t="s">
        <v>1882</v>
      </c>
      <c r="J934">
        <v>4</v>
      </c>
      <c r="K934" s="213">
        <v>2</v>
      </c>
      <c r="L934" s="218">
        <f>K934/J934</f>
        <v>0.5</v>
      </c>
      <c r="M934" s="518" t="s">
        <v>1304</v>
      </c>
      <c r="N934" s="75"/>
      <c r="O934" s="213"/>
      <c r="P934" s="213"/>
      <c r="Q934" s="213"/>
      <c r="R934" s="213"/>
      <c r="S934" s="278"/>
      <c r="T934" s="280"/>
      <c r="U934" s="449"/>
      <c r="V934" s="275"/>
      <c r="W934" s="213"/>
      <c r="X934" s="213"/>
      <c r="Z934" s="213"/>
      <c r="AA934" s="218"/>
      <c r="AB934" s="518"/>
      <c r="AC934" s="75"/>
      <c r="AD934" s="213"/>
    </row>
    <row r="935" spans="1:30">
      <c r="A935" s="213" t="s">
        <v>2050</v>
      </c>
      <c r="B935" s="213" t="s">
        <v>549</v>
      </c>
      <c r="C935" s="213">
        <v>9</v>
      </c>
      <c r="D935" s="278">
        <v>43704</v>
      </c>
      <c r="E935" s="279">
        <v>0.84840277777777784</v>
      </c>
      <c r="F935" s="449"/>
      <c r="G935" s="275" t="s">
        <v>433</v>
      </c>
      <c r="H935" s="213" t="s">
        <v>2051</v>
      </c>
      <c r="I935" s="213" t="s">
        <v>1192</v>
      </c>
      <c r="J935">
        <v>5</v>
      </c>
      <c r="K935" s="213">
        <v>4</v>
      </c>
      <c r="L935" s="218">
        <f>K935/J935</f>
        <v>0.8</v>
      </c>
      <c r="M935" s="518" t="s">
        <v>1304</v>
      </c>
      <c r="N935" s="75"/>
      <c r="O935" s="213"/>
      <c r="P935" s="213"/>
      <c r="Q935" s="213"/>
      <c r="R935" s="213"/>
      <c r="S935" s="278"/>
      <c r="T935" s="280"/>
      <c r="U935" s="449"/>
      <c r="V935" s="275"/>
      <c r="W935" s="213"/>
      <c r="X935" s="213"/>
      <c r="Z935" s="213"/>
      <c r="AA935" s="218"/>
      <c r="AB935" s="518"/>
      <c r="AC935" s="75"/>
      <c r="AD935" s="213"/>
    </row>
    <row r="936" spans="1:30">
      <c r="A936" t="s">
        <v>1730</v>
      </c>
      <c r="B936" t="s">
        <v>549</v>
      </c>
      <c r="C936">
        <v>9</v>
      </c>
      <c r="D936" s="19">
        <v>43704</v>
      </c>
      <c r="E936" s="15">
        <v>0.84857638888888898</v>
      </c>
      <c r="F936" s="449"/>
      <c r="G936" s="275" t="s">
        <v>433</v>
      </c>
      <c r="H936" t="s">
        <v>1881</v>
      </c>
      <c r="I936" t="s">
        <v>1882</v>
      </c>
      <c r="J936">
        <v>6</v>
      </c>
      <c r="K936">
        <v>13</v>
      </c>
      <c r="L936" s="28">
        <f t="shared" si="20"/>
        <v>2.1666666666666665</v>
      </c>
      <c r="M936" s="9">
        <v>0.61538461538461542</v>
      </c>
      <c r="N936" s="75" t="s">
        <v>557</v>
      </c>
      <c r="O936" s="213" t="s">
        <v>1237</v>
      </c>
    </row>
    <row r="937" spans="1:30">
      <c r="A937" t="s">
        <v>1731</v>
      </c>
      <c r="B937" t="s">
        <v>549</v>
      </c>
      <c r="C937">
        <v>9</v>
      </c>
      <c r="D937" s="19">
        <v>43704</v>
      </c>
      <c r="E937" s="15">
        <v>0.84875</v>
      </c>
      <c r="F937" s="449"/>
      <c r="G937" s="275" t="s">
        <v>433</v>
      </c>
      <c r="H937" t="s">
        <v>1881</v>
      </c>
      <c r="I937" t="s">
        <v>1882</v>
      </c>
      <c r="J937">
        <v>4</v>
      </c>
      <c r="K937">
        <v>13</v>
      </c>
      <c r="L937" s="28">
        <f t="shared" si="20"/>
        <v>3.25</v>
      </c>
      <c r="M937" s="9">
        <v>0.92307692307692313</v>
      </c>
      <c r="N937" s="75" t="s">
        <v>557</v>
      </c>
      <c r="O937" s="213" t="s">
        <v>1237</v>
      </c>
    </row>
    <row r="938" spans="1:30">
      <c r="A938" t="s">
        <v>1732</v>
      </c>
      <c r="B938" t="s">
        <v>549</v>
      </c>
      <c r="C938">
        <v>9</v>
      </c>
      <c r="D938" s="19">
        <v>43704</v>
      </c>
      <c r="E938" s="15">
        <v>0.84890046296296295</v>
      </c>
      <c r="F938" s="449"/>
      <c r="G938" t="s">
        <v>447</v>
      </c>
      <c r="H938" t="s">
        <v>1881</v>
      </c>
      <c r="I938" t="s">
        <v>1882</v>
      </c>
      <c r="J938">
        <v>6</v>
      </c>
      <c r="K938">
        <v>8</v>
      </c>
      <c r="L938" s="28">
        <f t="shared" si="20"/>
        <v>1.3333333333333333</v>
      </c>
      <c r="M938" s="9">
        <v>0.125</v>
      </c>
    </row>
    <row r="939" spans="1:30">
      <c r="A939" t="s">
        <v>1733</v>
      </c>
      <c r="B939" t="s">
        <v>549</v>
      </c>
      <c r="C939">
        <v>9</v>
      </c>
      <c r="D939" s="19">
        <v>43704</v>
      </c>
      <c r="E939" s="15">
        <v>0.84910879629629632</v>
      </c>
      <c r="F939" s="449"/>
      <c r="G939" s="275" t="s">
        <v>433</v>
      </c>
      <c r="H939" t="s">
        <v>1881</v>
      </c>
      <c r="I939" t="s">
        <v>1882</v>
      </c>
      <c r="J939">
        <v>7</v>
      </c>
      <c r="K939">
        <v>14</v>
      </c>
      <c r="L939" s="28">
        <f t="shared" si="20"/>
        <v>2</v>
      </c>
      <c r="M939" s="9">
        <v>0.2857142857142857</v>
      </c>
      <c r="N939" s="75" t="s">
        <v>557</v>
      </c>
      <c r="O939" s="213" t="s">
        <v>1237</v>
      </c>
    </row>
    <row r="940" spans="1:30">
      <c r="A940" t="s">
        <v>1734</v>
      </c>
      <c r="B940" t="s">
        <v>549</v>
      </c>
      <c r="C940">
        <v>9</v>
      </c>
      <c r="D940" s="19">
        <v>43704</v>
      </c>
      <c r="E940" s="15">
        <v>0.84922453703703704</v>
      </c>
      <c r="F940" s="449"/>
      <c r="G940" s="275" t="s">
        <v>433</v>
      </c>
      <c r="H940" t="s">
        <v>1881</v>
      </c>
      <c r="I940" t="s">
        <v>1882</v>
      </c>
      <c r="J940">
        <v>9</v>
      </c>
      <c r="K940">
        <v>41</v>
      </c>
      <c r="L940" s="28">
        <f t="shared" si="20"/>
        <v>4.5555555555555554</v>
      </c>
      <c r="M940" s="9">
        <v>0.56097560975609762</v>
      </c>
      <c r="N940" s="75" t="s">
        <v>557</v>
      </c>
      <c r="O940" s="213" t="s">
        <v>1237</v>
      </c>
    </row>
    <row r="941" spans="1:30">
      <c r="A941" t="s">
        <v>1735</v>
      </c>
      <c r="B941" t="s">
        <v>549</v>
      </c>
      <c r="C941">
        <v>9</v>
      </c>
      <c r="D941" s="19">
        <v>43704</v>
      </c>
      <c r="E941" s="15">
        <v>0.84934027777777776</v>
      </c>
      <c r="F941" s="449"/>
      <c r="G941" s="275" t="s">
        <v>433</v>
      </c>
      <c r="H941" t="s">
        <v>1881</v>
      </c>
      <c r="I941" t="s">
        <v>1882</v>
      </c>
      <c r="J941">
        <v>4</v>
      </c>
      <c r="K941">
        <v>7</v>
      </c>
      <c r="L941" s="28">
        <f t="shared" si="20"/>
        <v>1.75</v>
      </c>
      <c r="M941" s="9">
        <v>0.5714285714285714</v>
      </c>
      <c r="N941" s="75" t="s">
        <v>557</v>
      </c>
      <c r="O941" s="213" t="s">
        <v>1237</v>
      </c>
    </row>
    <row r="942" spans="1:30">
      <c r="A942" t="s">
        <v>1736</v>
      </c>
      <c r="B942" t="s">
        <v>549</v>
      </c>
      <c r="C942">
        <v>9</v>
      </c>
      <c r="D942" s="19">
        <v>43704</v>
      </c>
      <c r="E942" s="15">
        <v>0.84939814814814818</v>
      </c>
      <c r="F942" s="449"/>
      <c r="G942" s="275" t="s">
        <v>433</v>
      </c>
      <c r="H942" t="s">
        <v>1881</v>
      </c>
      <c r="I942" t="s">
        <v>1882</v>
      </c>
      <c r="J942">
        <v>5</v>
      </c>
      <c r="K942">
        <v>24</v>
      </c>
      <c r="L942" s="28">
        <f t="shared" si="20"/>
        <v>4.8</v>
      </c>
      <c r="M942" s="9">
        <v>0.75</v>
      </c>
      <c r="N942" s="75" t="s">
        <v>557</v>
      </c>
      <c r="O942" s="213" t="s">
        <v>1237</v>
      </c>
    </row>
    <row r="943" spans="1:30">
      <c r="A943" t="s">
        <v>1737</v>
      </c>
      <c r="B943" t="s">
        <v>549</v>
      </c>
      <c r="C943">
        <v>9</v>
      </c>
      <c r="D943" s="19">
        <v>43704</v>
      </c>
      <c r="E943" s="15">
        <v>0.84956018518518517</v>
      </c>
      <c r="F943" s="449"/>
      <c r="G943" s="275" t="s">
        <v>433</v>
      </c>
      <c r="H943" t="s">
        <v>1881</v>
      </c>
      <c r="I943" t="s">
        <v>1882</v>
      </c>
      <c r="J943">
        <v>4</v>
      </c>
      <c r="K943">
        <v>9</v>
      </c>
      <c r="L943" s="28">
        <f t="shared" si="20"/>
        <v>2.25</v>
      </c>
      <c r="M943" s="9">
        <v>0.77777777777777779</v>
      </c>
      <c r="N943" s="75" t="s">
        <v>557</v>
      </c>
      <c r="O943" s="213" t="s">
        <v>1237</v>
      </c>
    </row>
    <row r="944" spans="1:30">
      <c r="A944" t="s">
        <v>1738</v>
      </c>
      <c r="B944" t="s">
        <v>549</v>
      </c>
      <c r="C944">
        <v>9</v>
      </c>
      <c r="D944" s="19">
        <v>43704</v>
      </c>
      <c r="E944" s="15">
        <v>0.8497337962962962</v>
      </c>
      <c r="F944" s="449"/>
      <c r="G944" s="275" t="s">
        <v>433</v>
      </c>
      <c r="H944" t="s">
        <v>1881</v>
      </c>
      <c r="I944" t="s">
        <v>1882</v>
      </c>
      <c r="J944">
        <v>6</v>
      </c>
      <c r="K944">
        <v>3</v>
      </c>
      <c r="L944" s="28">
        <f t="shared" si="20"/>
        <v>0.5</v>
      </c>
      <c r="M944" s="9">
        <v>0.66666666666666663</v>
      </c>
      <c r="N944" s="75" t="s">
        <v>557</v>
      </c>
      <c r="O944" s="213" t="s">
        <v>1237</v>
      </c>
    </row>
    <row r="945" spans="1:15">
      <c r="A945" t="s">
        <v>1739</v>
      </c>
      <c r="B945" t="s">
        <v>549</v>
      </c>
      <c r="C945">
        <v>9</v>
      </c>
      <c r="D945" s="19">
        <v>43704</v>
      </c>
      <c r="E945" s="15">
        <v>0.84996527777777775</v>
      </c>
      <c r="F945" s="449"/>
      <c r="G945" s="275" t="s">
        <v>433</v>
      </c>
      <c r="H945" t="s">
        <v>1881</v>
      </c>
      <c r="I945" t="s">
        <v>1882</v>
      </c>
      <c r="J945">
        <v>5</v>
      </c>
      <c r="K945">
        <v>8</v>
      </c>
      <c r="L945" s="28">
        <f t="shared" si="20"/>
        <v>1.6</v>
      </c>
      <c r="M945" s="9">
        <v>0.375</v>
      </c>
      <c r="N945" s="75" t="s">
        <v>557</v>
      </c>
      <c r="O945" s="213" t="s">
        <v>1237</v>
      </c>
    </row>
    <row r="946" spans="1:15">
      <c r="A946" t="s">
        <v>1740</v>
      </c>
      <c r="B946" t="s">
        <v>549</v>
      </c>
      <c r="C946">
        <v>9</v>
      </c>
      <c r="D946" s="19">
        <v>43704</v>
      </c>
      <c r="E946" s="15">
        <v>0.85003472222222232</v>
      </c>
      <c r="F946" s="449"/>
      <c r="G946" t="s">
        <v>447</v>
      </c>
      <c r="H946" t="s">
        <v>1881</v>
      </c>
      <c r="I946" t="s">
        <v>1882</v>
      </c>
      <c r="J946">
        <v>5</v>
      </c>
      <c r="K946">
        <v>17</v>
      </c>
      <c r="L946" s="28">
        <f t="shared" si="20"/>
        <v>3.4</v>
      </c>
      <c r="M946" s="9">
        <v>0.17647058823529413</v>
      </c>
    </row>
    <row r="947" spans="1:15">
      <c r="A947" t="s">
        <v>1741</v>
      </c>
      <c r="B947" t="s">
        <v>549</v>
      </c>
      <c r="C947">
        <v>9</v>
      </c>
      <c r="D947" s="19">
        <v>43704</v>
      </c>
      <c r="E947" s="15">
        <v>0.85011574074074081</v>
      </c>
      <c r="F947" s="449"/>
      <c r="G947" s="275" t="s">
        <v>433</v>
      </c>
      <c r="H947" t="s">
        <v>1881</v>
      </c>
      <c r="I947" t="s">
        <v>1882</v>
      </c>
      <c r="J947">
        <v>7</v>
      </c>
      <c r="K947">
        <v>22</v>
      </c>
      <c r="L947" s="28">
        <f t="shared" si="20"/>
        <v>3.1428571428571428</v>
      </c>
      <c r="M947" s="9">
        <v>0.5</v>
      </c>
      <c r="N947" s="75" t="s">
        <v>557</v>
      </c>
      <c r="O947" s="213" t="s">
        <v>1237</v>
      </c>
    </row>
    <row r="948" spans="1:15">
      <c r="A948" t="s">
        <v>1742</v>
      </c>
      <c r="B948" t="s">
        <v>549</v>
      </c>
      <c r="C948">
        <v>9</v>
      </c>
      <c r="D948" s="19">
        <v>43704</v>
      </c>
      <c r="E948" s="15">
        <v>0.85041666666666671</v>
      </c>
      <c r="F948" s="449"/>
      <c r="G948" s="275" t="s">
        <v>433</v>
      </c>
      <c r="H948" t="s">
        <v>1881</v>
      </c>
      <c r="I948" t="s">
        <v>1882</v>
      </c>
      <c r="J948">
        <v>5</v>
      </c>
      <c r="K948">
        <v>6</v>
      </c>
      <c r="L948" s="28">
        <f t="shared" si="20"/>
        <v>1.2</v>
      </c>
      <c r="M948" s="9">
        <v>0.5</v>
      </c>
      <c r="N948" s="75" t="s">
        <v>1391</v>
      </c>
    </row>
    <row r="949" spans="1:15">
      <c r="A949" s="213" t="s">
        <v>2052</v>
      </c>
      <c r="B949" s="213" t="s">
        <v>549</v>
      </c>
      <c r="C949" s="213">
        <v>9</v>
      </c>
      <c r="D949" s="278">
        <v>43704</v>
      </c>
      <c r="E949" s="15">
        <v>0.85061342592592604</v>
      </c>
      <c r="F949" s="449"/>
      <c r="G949" s="275" t="s">
        <v>433</v>
      </c>
      <c r="H949" t="s">
        <v>1881</v>
      </c>
      <c r="I949" t="s">
        <v>1882</v>
      </c>
      <c r="J949">
        <v>5</v>
      </c>
      <c r="K949" s="213">
        <v>6</v>
      </c>
      <c r="L949" s="218">
        <f t="shared" si="20"/>
        <v>1.2</v>
      </c>
      <c r="M949" s="518" t="s">
        <v>1304</v>
      </c>
      <c r="N949" s="75"/>
    </row>
    <row r="950" spans="1:15">
      <c r="A950" t="s">
        <v>1743</v>
      </c>
      <c r="B950" t="s">
        <v>549</v>
      </c>
      <c r="C950">
        <v>9</v>
      </c>
      <c r="D950" s="19">
        <v>43704</v>
      </c>
      <c r="E950" s="15">
        <v>0.85076388888888888</v>
      </c>
      <c r="F950" s="449"/>
      <c r="G950" s="275" t="s">
        <v>433</v>
      </c>
      <c r="H950" t="s">
        <v>1881</v>
      </c>
      <c r="I950" t="s">
        <v>1882</v>
      </c>
      <c r="J950">
        <v>12</v>
      </c>
      <c r="K950">
        <v>69</v>
      </c>
      <c r="L950" s="28">
        <f t="shared" si="20"/>
        <v>5.75</v>
      </c>
      <c r="M950" s="9">
        <v>0.73913043478260865</v>
      </c>
      <c r="N950" s="75" t="s">
        <v>557</v>
      </c>
      <c r="O950" s="213" t="s">
        <v>1237</v>
      </c>
    </row>
    <row r="951" spans="1:15">
      <c r="A951" t="s">
        <v>1744</v>
      </c>
      <c r="B951" t="s">
        <v>549</v>
      </c>
      <c r="C951">
        <v>9</v>
      </c>
      <c r="D951" s="19">
        <v>43704</v>
      </c>
      <c r="E951" s="15">
        <v>0.85101851851851851</v>
      </c>
      <c r="F951" s="449"/>
      <c r="G951" s="275" t="s">
        <v>433</v>
      </c>
      <c r="H951" t="s">
        <v>1881</v>
      </c>
      <c r="I951" t="s">
        <v>1882</v>
      </c>
      <c r="J951">
        <v>8</v>
      </c>
      <c r="K951">
        <v>19</v>
      </c>
      <c r="L951" s="28">
        <f t="shared" si="20"/>
        <v>2.375</v>
      </c>
      <c r="M951" s="9">
        <v>0.42105263157894735</v>
      </c>
      <c r="N951" s="75" t="s">
        <v>557</v>
      </c>
      <c r="O951" s="213" t="s">
        <v>1237</v>
      </c>
    </row>
    <row r="952" spans="1:15">
      <c r="A952" t="s">
        <v>1745</v>
      </c>
      <c r="B952" t="s">
        <v>549</v>
      </c>
      <c r="C952">
        <v>9</v>
      </c>
      <c r="D952" s="19">
        <v>43704</v>
      </c>
      <c r="E952" s="15">
        <v>0.85116898148148146</v>
      </c>
      <c r="F952" s="449"/>
      <c r="G952" t="s">
        <v>447</v>
      </c>
      <c r="H952" t="s">
        <v>1881</v>
      </c>
      <c r="I952" t="s">
        <v>1882</v>
      </c>
      <c r="J952">
        <v>8</v>
      </c>
      <c r="K952">
        <v>21</v>
      </c>
      <c r="L952" s="28">
        <f t="shared" si="20"/>
        <v>2.625</v>
      </c>
      <c r="M952" s="9">
        <v>0.2857142857142857</v>
      </c>
    </row>
    <row r="953" spans="1:15">
      <c r="A953" t="s">
        <v>1746</v>
      </c>
      <c r="B953" t="s">
        <v>549</v>
      </c>
      <c r="C953">
        <v>9</v>
      </c>
      <c r="D953" s="19">
        <v>43704</v>
      </c>
      <c r="E953" s="15">
        <v>0.85129629629629633</v>
      </c>
      <c r="F953" s="449"/>
      <c r="G953" s="275" t="s">
        <v>433</v>
      </c>
      <c r="H953" t="s">
        <v>1881</v>
      </c>
      <c r="I953" t="s">
        <v>1882</v>
      </c>
      <c r="J953">
        <v>8</v>
      </c>
      <c r="K953">
        <v>24</v>
      </c>
      <c r="L953" s="28">
        <f t="shared" si="20"/>
        <v>3</v>
      </c>
      <c r="M953" s="9">
        <v>0.625</v>
      </c>
      <c r="N953" s="75" t="s">
        <v>557</v>
      </c>
      <c r="O953" s="213" t="s">
        <v>1237</v>
      </c>
    </row>
    <row r="954" spans="1:15">
      <c r="A954" t="s">
        <v>1747</v>
      </c>
      <c r="B954" t="s">
        <v>549</v>
      </c>
      <c r="C954">
        <v>9</v>
      </c>
      <c r="D954" s="19">
        <v>43704</v>
      </c>
      <c r="E954" s="15">
        <v>0.85140046296296301</v>
      </c>
      <c r="F954" s="449"/>
      <c r="G954" s="275" t="s">
        <v>433</v>
      </c>
      <c r="H954" t="s">
        <v>1881</v>
      </c>
      <c r="I954" t="s">
        <v>1882</v>
      </c>
      <c r="J954">
        <v>3</v>
      </c>
      <c r="K954">
        <v>8</v>
      </c>
      <c r="L954" s="28">
        <f t="shared" si="20"/>
        <v>2.6666666666666665</v>
      </c>
      <c r="M954" s="9">
        <v>0.375</v>
      </c>
      <c r="N954" s="75" t="s">
        <v>557</v>
      </c>
      <c r="O954" s="213" t="s">
        <v>1237</v>
      </c>
    </row>
    <row r="955" spans="1:15">
      <c r="A955" t="s">
        <v>1748</v>
      </c>
      <c r="B955" t="s">
        <v>549</v>
      </c>
      <c r="C955">
        <v>9</v>
      </c>
      <c r="D955" s="19">
        <v>43704</v>
      </c>
      <c r="E955" s="15">
        <v>0.85155092592592585</v>
      </c>
      <c r="F955" s="449"/>
      <c r="G955" s="275" t="s">
        <v>433</v>
      </c>
      <c r="H955" t="s">
        <v>1881</v>
      </c>
      <c r="I955" t="s">
        <v>1882</v>
      </c>
      <c r="J955">
        <v>7</v>
      </c>
      <c r="K955">
        <v>19</v>
      </c>
      <c r="L955" s="28">
        <f t="shared" si="20"/>
        <v>2.7142857142857144</v>
      </c>
      <c r="M955" s="9">
        <v>0.57894736842105265</v>
      </c>
      <c r="N955" s="75" t="s">
        <v>557</v>
      </c>
      <c r="O955" s="213" t="s">
        <v>1237</v>
      </c>
    </row>
    <row r="956" spans="1:15">
      <c r="A956" t="s">
        <v>1749</v>
      </c>
      <c r="B956" t="s">
        <v>549</v>
      </c>
      <c r="C956">
        <v>9</v>
      </c>
      <c r="D956" s="19">
        <v>43704</v>
      </c>
      <c r="E956" s="15">
        <v>0.85165509259259264</v>
      </c>
      <c r="F956" s="449"/>
      <c r="G956" s="275" t="s">
        <v>433</v>
      </c>
      <c r="H956" t="s">
        <v>1881</v>
      </c>
      <c r="I956" t="s">
        <v>1882</v>
      </c>
      <c r="J956">
        <v>4</v>
      </c>
      <c r="K956">
        <v>14</v>
      </c>
      <c r="L956" s="28">
        <f t="shared" si="20"/>
        <v>3.5</v>
      </c>
      <c r="M956" s="9">
        <v>0.5714285714285714</v>
      </c>
      <c r="N956" s="75" t="s">
        <v>557</v>
      </c>
      <c r="O956" s="213" t="s">
        <v>1237</v>
      </c>
    </row>
    <row r="957" spans="1:15">
      <c r="A957" t="s">
        <v>1750</v>
      </c>
      <c r="B957" t="s">
        <v>549</v>
      </c>
      <c r="C957">
        <v>9</v>
      </c>
      <c r="D957" s="19">
        <v>43704</v>
      </c>
      <c r="E957" s="15">
        <v>0.85173611111111114</v>
      </c>
      <c r="F957" s="449"/>
      <c r="G957" s="275" t="s">
        <v>433</v>
      </c>
      <c r="H957" t="s">
        <v>1881</v>
      </c>
      <c r="I957" t="s">
        <v>1882</v>
      </c>
      <c r="J957">
        <v>5</v>
      </c>
      <c r="K957">
        <v>17</v>
      </c>
      <c r="L957" s="28">
        <f t="shared" si="20"/>
        <v>3.4</v>
      </c>
      <c r="M957" s="9">
        <v>0.70588235294117652</v>
      </c>
      <c r="N957" s="75" t="s">
        <v>557</v>
      </c>
      <c r="O957" s="213" t="s">
        <v>1237</v>
      </c>
    </row>
    <row r="958" spans="1:15">
      <c r="A958" t="s">
        <v>1751</v>
      </c>
      <c r="B958" t="s">
        <v>549</v>
      </c>
      <c r="C958">
        <v>9</v>
      </c>
      <c r="D958" s="19">
        <v>43704</v>
      </c>
      <c r="E958" s="15">
        <v>0.85180555555555559</v>
      </c>
      <c r="F958" s="449"/>
      <c r="G958" s="275" t="s">
        <v>433</v>
      </c>
      <c r="H958" t="s">
        <v>1881</v>
      </c>
      <c r="I958" t="s">
        <v>1882</v>
      </c>
      <c r="J958">
        <v>5</v>
      </c>
      <c r="K958">
        <v>12</v>
      </c>
      <c r="L958" s="28">
        <f t="shared" si="20"/>
        <v>2.4</v>
      </c>
      <c r="M958" s="9">
        <v>0.75</v>
      </c>
      <c r="N958" s="75" t="s">
        <v>557</v>
      </c>
      <c r="O958" s="213" t="s">
        <v>1237</v>
      </c>
    </row>
    <row r="959" spans="1:15">
      <c r="A959" t="s">
        <v>1752</v>
      </c>
      <c r="B959" t="s">
        <v>549</v>
      </c>
      <c r="C959">
        <v>9</v>
      </c>
      <c r="D959" s="19">
        <v>43704</v>
      </c>
      <c r="E959" s="15">
        <v>0.85204861111111108</v>
      </c>
      <c r="F959" s="449"/>
      <c r="G959" s="275" t="s">
        <v>433</v>
      </c>
      <c r="H959" t="s">
        <v>1881</v>
      </c>
      <c r="I959" t="s">
        <v>1882</v>
      </c>
      <c r="J959">
        <v>6</v>
      </c>
      <c r="K959">
        <v>14</v>
      </c>
      <c r="L959" s="28">
        <f t="shared" si="20"/>
        <v>2.3333333333333335</v>
      </c>
      <c r="M959" s="9">
        <v>0.8571428571428571</v>
      </c>
      <c r="N959" s="75" t="s">
        <v>557</v>
      </c>
      <c r="O959" s="213" t="s">
        <v>1237</v>
      </c>
    </row>
    <row r="960" spans="1:15">
      <c r="A960" t="s">
        <v>1753</v>
      </c>
      <c r="B960" t="s">
        <v>549</v>
      </c>
      <c r="C960">
        <v>9</v>
      </c>
      <c r="D960" s="19">
        <v>43704</v>
      </c>
      <c r="E960" s="15">
        <v>0.85212962962962957</v>
      </c>
      <c r="F960" s="449"/>
      <c r="G960" s="275" t="s">
        <v>433</v>
      </c>
      <c r="H960" t="s">
        <v>1881</v>
      </c>
      <c r="I960" t="s">
        <v>1882</v>
      </c>
      <c r="J960">
        <v>5</v>
      </c>
      <c r="K960">
        <v>17</v>
      </c>
      <c r="L960" s="28">
        <f t="shared" si="20"/>
        <v>3.4</v>
      </c>
      <c r="M960" s="9">
        <v>0.41176470588235292</v>
      </c>
      <c r="N960" s="75" t="s">
        <v>557</v>
      </c>
      <c r="O960" s="213" t="s">
        <v>1237</v>
      </c>
    </row>
    <row r="961" spans="1:16">
      <c r="A961" t="s">
        <v>1754</v>
      </c>
      <c r="B961" t="s">
        <v>549</v>
      </c>
      <c r="C961">
        <v>9</v>
      </c>
      <c r="D961" s="19">
        <v>43704</v>
      </c>
      <c r="E961" s="15">
        <v>0.85221064814814806</v>
      </c>
      <c r="F961" s="449"/>
      <c r="G961" s="275" t="s">
        <v>433</v>
      </c>
      <c r="H961" t="s">
        <v>1881</v>
      </c>
      <c r="I961" t="s">
        <v>1882</v>
      </c>
      <c r="J961">
        <v>12</v>
      </c>
      <c r="K961">
        <v>35</v>
      </c>
      <c r="L961" s="28">
        <f t="shared" si="20"/>
        <v>2.9166666666666665</v>
      </c>
      <c r="M961" s="9">
        <v>0.6</v>
      </c>
      <c r="N961" s="75" t="s">
        <v>557</v>
      </c>
      <c r="O961" s="213" t="s">
        <v>1237</v>
      </c>
    </row>
    <row r="962" spans="1:16">
      <c r="A962" t="s">
        <v>1755</v>
      </c>
      <c r="B962" t="s">
        <v>549</v>
      </c>
      <c r="C962">
        <v>9</v>
      </c>
      <c r="D962" s="19">
        <v>43704</v>
      </c>
      <c r="E962" s="15">
        <v>0.85240740740740739</v>
      </c>
      <c r="F962" s="449"/>
      <c r="G962" s="275" t="s">
        <v>433</v>
      </c>
      <c r="H962" t="s">
        <v>1881</v>
      </c>
      <c r="I962" t="s">
        <v>1882</v>
      </c>
      <c r="J962">
        <v>8</v>
      </c>
      <c r="K962">
        <v>22</v>
      </c>
      <c r="L962" s="28">
        <f t="shared" si="20"/>
        <v>2.75</v>
      </c>
      <c r="M962" s="9">
        <v>0.72727272727272729</v>
      </c>
      <c r="N962" s="75" t="s">
        <v>557</v>
      </c>
      <c r="O962" s="213" t="s">
        <v>1237</v>
      </c>
    </row>
    <row r="963" spans="1:16">
      <c r="A963" t="s">
        <v>1756</v>
      </c>
      <c r="B963" t="s">
        <v>549</v>
      </c>
      <c r="C963">
        <v>9</v>
      </c>
      <c r="D963" s="19">
        <v>43704</v>
      </c>
      <c r="E963" s="15">
        <v>0.85255787037037034</v>
      </c>
      <c r="F963" s="449"/>
      <c r="G963" s="275" t="s">
        <v>433</v>
      </c>
      <c r="H963" t="s">
        <v>1881</v>
      </c>
      <c r="I963" t="s">
        <v>1882</v>
      </c>
      <c r="J963">
        <v>6</v>
      </c>
      <c r="K963">
        <v>15</v>
      </c>
      <c r="L963" s="28">
        <f t="shared" si="20"/>
        <v>2.5</v>
      </c>
      <c r="M963" s="9">
        <v>0.46666666666666667</v>
      </c>
      <c r="N963" s="75" t="s">
        <v>557</v>
      </c>
      <c r="O963" s="213" t="s">
        <v>1237</v>
      </c>
    </row>
    <row r="964" spans="1:16">
      <c r="A964" t="s">
        <v>1757</v>
      </c>
      <c r="B964" t="s">
        <v>549</v>
      </c>
      <c r="C964">
        <v>9</v>
      </c>
      <c r="D964" s="19">
        <v>43704</v>
      </c>
      <c r="E964" s="15">
        <v>0.85268518518518521</v>
      </c>
      <c r="F964" s="449"/>
      <c r="G964" s="275" t="s">
        <v>433</v>
      </c>
      <c r="H964" t="s">
        <v>1881</v>
      </c>
      <c r="I964" t="s">
        <v>1882</v>
      </c>
      <c r="J964">
        <v>4</v>
      </c>
      <c r="K964">
        <v>19</v>
      </c>
      <c r="L964" s="28">
        <f t="shared" si="20"/>
        <v>4.75</v>
      </c>
      <c r="M964" s="9">
        <v>0.78947368421052633</v>
      </c>
      <c r="N964" s="75" t="s">
        <v>557</v>
      </c>
      <c r="O964" s="213" t="s">
        <v>1237</v>
      </c>
    </row>
    <row r="965" spans="1:16">
      <c r="A965" t="s">
        <v>1758</v>
      </c>
      <c r="B965" t="s">
        <v>549</v>
      </c>
      <c r="C965">
        <v>9</v>
      </c>
      <c r="D965" s="19">
        <v>43704</v>
      </c>
      <c r="E965" s="15">
        <v>0.85276620370370371</v>
      </c>
      <c r="F965" s="449"/>
      <c r="G965" s="275" t="s">
        <v>433</v>
      </c>
      <c r="H965" t="s">
        <v>1881</v>
      </c>
      <c r="I965" t="s">
        <v>1882</v>
      </c>
      <c r="J965">
        <v>6</v>
      </c>
      <c r="K965">
        <v>12</v>
      </c>
      <c r="L965" s="28">
        <f t="shared" si="20"/>
        <v>2</v>
      </c>
      <c r="M965" s="9">
        <v>0.33333333333333331</v>
      </c>
      <c r="N965" s="75" t="s">
        <v>557</v>
      </c>
      <c r="O965" s="213" t="s">
        <v>1237</v>
      </c>
    </row>
    <row r="966" spans="1:16">
      <c r="A966" t="s">
        <v>1759</v>
      </c>
      <c r="B966" t="s">
        <v>549</v>
      </c>
      <c r="C966">
        <v>9</v>
      </c>
      <c r="D966" s="19">
        <v>43704</v>
      </c>
      <c r="E966" s="15">
        <v>0.85289351851851858</v>
      </c>
      <c r="F966" s="449"/>
      <c r="G966" t="s">
        <v>447</v>
      </c>
      <c r="H966" t="s">
        <v>1881</v>
      </c>
      <c r="I966" t="s">
        <v>1882</v>
      </c>
      <c r="J966">
        <v>6</v>
      </c>
      <c r="K966">
        <v>21</v>
      </c>
      <c r="L966" s="28">
        <f t="shared" si="20"/>
        <v>3.5</v>
      </c>
      <c r="M966" s="9">
        <v>0.47619047619047616</v>
      </c>
    </row>
    <row r="967" spans="1:16">
      <c r="A967" t="s">
        <v>1760</v>
      </c>
      <c r="B967" t="s">
        <v>549</v>
      </c>
      <c r="C967">
        <v>9</v>
      </c>
      <c r="D967" s="19">
        <v>43704</v>
      </c>
      <c r="E967" s="15">
        <v>0.85298611111111111</v>
      </c>
      <c r="F967" s="449"/>
      <c r="G967" s="275" t="s">
        <v>433</v>
      </c>
      <c r="H967" t="s">
        <v>1881</v>
      </c>
      <c r="I967" t="s">
        <v>1882</v>
      </c>
      <c r="J967">
        <v>7</v>
      </c>
      <c r="K967">
        <v>16</v>
      </c>
      <c r="L967" s="28">
        <f t="shared" si="20"/>
        <v>2.2857142857142856</v>
      </c>
      <c r="M967" s="9">
        <v>0.5625</v>
      </c>
      <c r="N967" s="75" t="s">
        <v>557</v>
      </c>
      <c r="O967" s="213" t="s">
        <v>1237</v>
      </c>
    </row>
    <row r="968" spans="1:16">
      <c r="A968" t="s">
        <v>1761</v>
      </c>
      <c r="B968" t="s">
        <v>549</v>
      </c>
      <c r="C968">
        <v>9</v>
      </c>
      <c r="D968" s="19">
        <v>43704</v>
      </c>
      <c r="E968" s="15">
        <v>0.85307870370370376</v>
      </c>
      <c r="F968" s="449"/>
      <c r="G968" s="275" t="s">
        <v>433</v>
      </c>
      <c r="H968" t="s">
        <v>1881</v>
      </c>
      <c r="I968" t="s">
        <v>1882</v>
      </c>
      <c r="J968">
        <v>6</v>
      </c>
      <c r="K968">
        <v>21</v>
      </c>
      <c r="L968" s="28">
        <f t="shared" si="20"/>
        <v>3.5</v>
      </c>
      <c r="M968" s="9">
        <v>0.61904761904761907</v>
      </c>
      <c r="N968" s="75" t="s">
        <v>557</v>
      </c>
      <c r="O968" s="213" t="s">
        <v>1237</v>
      </c>
    </row>
    <row r="969" spans="1:16">
      <c r="A969" t="s">
        <v>1762</v>
      </c>
      <c r="B969" t="s">
        <v>549</v>
      </c>
      <c r="C969">
        <v>9</v>
      </c>
      <c r="D969" s="19">
        <v>43704</v>
      </c>
      <c r="E969" s="15">
        <v>0.85326388888888882</v>
      </c>
      <c r="F969" s="449"/>
      <c r="G969" s="275" t="s">
        <v>433</v>
      </c>
      <c r="H969" t="s">
        <v>1881</v>
      </c>
      <c r="I969" t="s">
        <v>1882</v>
      </c>
      <c r="J969">
        <v>5</v>
      </c>
      <c r="K969">
        <v>5</v>
      </c>
      <c r="L969" s="28">
        <f t="shared" si="20"/>
        <v>1</v>
      </c>
      <c r="M969" s="9">
        <v>0.6</v>
      </c>
      <c r="N969" s="75" t="s">
        <v>566</v>
      </c>
      <c r="O969" s="475" t="s">
        <v>1229</v>
      </c>
    </row>
    <row r="970" spans="1:16">
      <c r="A970" t="s">
        <v>1763</v>
      </c>
      <c r="B970" t="s">
        <v>549</v>
      </c>
      <c r="C970">
        <v>9</v>
      </c>
      <c r="D970" s="19">
        <v>43704</v>
      </c>
      <c r="E970" s="15">
        <v>0.85335648148148147</v>
      </c>
      <c r="F970" s="449"/>
      <c r="G970" s="275" t="s">
        <v>433</v>
      </c>
      <c r="H970" t="s">
        <v>1881</v>
      </c>
      <c r="I970" t="s">
        <v>1882</v>
      </c>
      <c r="J970">
        <v>3</v>
      </c>
      <c r="K970">
        <v>6</v>
      </c>
      <c r="L970" s="28">
        <f t="shared" si="20"/>
        <v>2</v>
      </c>
      <c r="M970" s="9">
        <v>0.5</v>
      </c>
      <c r="N970" s="75" t="s">
        <v>557</v>
      </c>
      <c r="O970" s="213" t="s">
        <v>1237</v>
      </c>
    </row>
    <row r="971" spans="1:16">
      <c r="A971" t="s">
        <v>1764</v>
      </c>
      <c r="B971" t="s">
        <v>549</v>
      </c>
      <c r="C971">
        <v>9</v>
      </c>
      <c r="D971" s="19">
        <v>43704</v>
      </c>
      <c r="E971" s="15">
        <v>0.853449074074074</v>
      </c>
      <c r="F971" s="449"/>
      <c r="G971" s="275" t="s">
        <v>433</v>
      </c>
      <c r="H971" t="s">
        <v>1881</v>
      </c>
      <c r="I971" t="s">
        <v>1882</v>
      </c>
      <c r="J971">
        <v>6</v>
      </c>
      <c r="K971">
        <v>23</v>
      </c>
      <c r="L971" s="28">
        <f t="shared" si="20"/>
        <v>3.8333333333333335</v>
      </c>
      <c r="M971" s="9">
        <v>0.65217391304347827</v>
      </c>
      <c r="N971" s="75" t="s">
        <v>557</v>
      </c>
      <c r="O971" s="213" t="s">
        <v>1237</v>
      </c>
    </row>
    <row r="972" spans="1:16">
      <c r="A972" t="s">
        <v>1765</v>
      </c>
      <c r="B972" t="s">
        <v>549</v>
      </c>
      <c r="C972">
        <v>9</v>
      </c>
      <c r="D972" s="19">
        <v>43704</v>
      </c>
      <c r="E972" s="15">
        <v>0.85394675925925922</v>
      </c>
      <c r="F972" s="449"/>
      <c r="G972" s="275" t="s">
        <v>433</v>
      </c>
      <c r="H972" t="s">
        <v>1881</v>
      </c>
      <c r="I972" t="s">
        <v>1882</v>
      </c>
      <c r="J972">
        <v>10</v>
      </c>
      <c r="K972">
        <v>44</v>
      </c>
      <c r="L972" s="28">
        <f t="shared" si="20"/>
        <v>4.4000000000000004</v>
      </c>
      <c r="M972" s="9">
        <v>0.63636363636363635</v>
      </c>
      <c r="N972" s="75" t="s">
        <v>557</v>
      </c>
      <c r="O972" s="213" t="s">
        <v>1237</v>
      </c>
    </row>
    <row r="973" spans="1:16">
      <c r="A973" t="s">
        <v>1766</v>
      </c>
      <c r="B973" t="s">
        <v>549</v>
      </c>
      <c r="C973">
        <v>9</v>
      </c>
      <c r="D973" s="19">
        <v>43704</v>
      </c>
      <c r="E973" s="15">
        <v>0.85408564814814814</v>
      </c>
      <c r="F973" s="449"/>
      <c r="G973" s="275" t="s">
        <v>433</v>
      </c>
      <c r="H973" t="s">
        <v>1881</v>
      </c>
      <c r="I973" t="s">
        <v>1882</v>
      </c>
      <c r="J973">
        <v>8</v>
      </c>
      <c r="K973">
        <v>22</v>
      </c>
      <c r="L973" s="28">
        <f t="shared" si="20"/>
        <v>2.75</v>
      </c>
      <c r="M973" s="9">
        <v>0.68181818181818177</v>
      </c>
      <c r="N973" s="75" t="s">
        <v>557</v>
      </c>
      <c r="O973" s="213" t="s">
        <v>1237</v>
      </c>
    </row>
    <row r="974" spans="1:16" ht="17" thickBot="1">
      <c r="A974" s="34" t="s">
        <v>1767</v>
      </c>
      <c r="B974" s="34" t="s">
        <v>549</v>
      </c>
      <c r="C974" s="34">
        <v>9</v>
      </c>
      <c r="D974" s="161">
        <v>43704</v>
      </c>
      <c r="E974" s="162">
        <v>0.85420138888888886</v>
      </c>
      <c r="F974" s="451"/>
      <c r="G974" s="527" t="s">
        <v>433</v>
      </c>
      <c r="H974" t="s">
        <v>1881</v>
      </c>
      <c r="I974" t="s">
        <v>1882</v>
      </c>
      <c r="J974" s="34">
        <v>9</v>
      </c>
      <c r="K974" s="34">
        <v>39</v>
      </c>
      <c r="L974" s="288">
        <f t="shared" si="20"/>
        <v>4.333333333333333</v>
      </c>
      <c r="M974" s="289">
        <v>0.58974358974358976</v>
      </c>
      <c r="N974" s="164" t="s">
        <v>557</v>
      </c>
      <c r="O974" s="213" t="s">
        <v>1237</v>
      </c>
      <c r="P974" s="34"/>
    </row>
    <row r="975" spans="1:16">
      <c r="A975" t="s">
        <v>1768</v>
      </c>
      <c r="B975" t="s">
        <v>549</v>
      </c>
      <c r="C975">
        <v>1</v>
      </c>
      <c r="D975" s="19">
        <v>43704</v>
      </c>
      <c r="E975" s="15">
        <v>0.93322916666666667</v>
      </c>
      <c r="F975" s="449"/>
      <c r="G975" s="275" t="s">
        <v>433</v>
      </c>
      <c r="H975" s="124" t="s">
        <v>1884</v>
      </c>
      <c r="I975" s="124" t="s">
        <v>1887</v>
      </c>
      <c r="J975">
        <v>13</v>
      </c>
      <c r="K975">
        <v>67</v>
      </c>
      <c r="L975" s="28">
        <f t="shared" si="20"/>
        <v>5.1538461538461542</v>
      </c>
      <c r="M975" s="9">
        <v>0.68656716417910446</v>
      </c>
      <c r="N975" s="75" t="s">
        <v>557</v>
      </c>
      <c r="O975" s="213" t="s">
        <v>1237</v>
      </c>
    </row>
    <row r="976" spans="1:16">
      <c r="A976" t="s">
        <v>1883</v>
      </c>
      <c r="B976" t="s">
        <v>549</v>
      </c>
      <c r="C976">
        <v>1</v>
      </c>
      <c r="D976" s="19">
        <v>43704</v>
      </c>
      <c r="E976" s="15">
        <v>0.93342592592592588</v>
      </c>
      <c r="F976" s="449"/>
      <c r="G976" s="275" t="s">
        <v>433</v>
      </c>
      <c r="H976" t="s">
        <v>1884</v>
      </c>
      <c r="I976" t="s">
        <v>1887</v>
      </c>
      <c r="J976">
        <v>6</v>
      </c>
      <c r="K976">
        <v>4</v>
      </c>
      <c r="L976" s="28">
        <f t="shared" si="20"/>
        <v>0.66666666666666663</v>
      </c>
      <c r="M976" s="9">
        <v>0.75</v>
      </c>
      <c r="N976" s="75" t="s">
        <v>557</v>
      </c>
      <c r="O976" s="213" t="s">
        <v>1237</v>
      </c>
    </row>
    <row r="977" spans="1:20">
      <c r="A977" t="s">
        <v>1770</v>
      </c>
      <c r="B977" t="s">
        <v>549</v>
      </c>
      <c r="C977">
        <v>1</v>
      </c>
      <c r="D977" s="19">
        <v>43704</v>
      </c>
      <c r="E977" s="15">
        <v>0.93373842592592593</v>
      </c>
      <c r="F977" s="449"/>
      <c r="G977" s="275" t="s">
        <v>433</v>
      </c>
      <c r="H977" t="s">
        <v>1885</v>
      </c>
      <c r="I977" t="s">
        <v>1888</v>
      </c>
      <c r="J977">
        <v>9</v>
      </c>
      <c r="K977">
        <v>33</v>
      </c>
      <c r="L977" s="28">
        <f t="shared" si="20"/>
        <v>3.6666666666666665</v>
      </c>
      <c r="M977" s="9">
        <v>0.87878787878787878</v>
      </c>
      <c r="N977" s="75" t="s">
        <v>557</v>
      </c>
      <c r="O977" s="213" t="s">
        <v>1237</v>
      </c>
    </row>
    <row r="978" spans="1:20">
      <c r="A978" t="s">
        <v>1771</v>
      </c>
      <c r="B978" t="s">
        <v>549</v>
      </c>
      <c r="C978">
        <v>1</v>
      </c>
      <c r="D978" s="19">
        <v>43704</v>
      </c>
      <c r="E978" s="15">
        <v>0.93407407407407417</v>
      </c>
      <c r="F978" s="449"/>
      <c r="G978" s="275" t="s">
        <v>433</v>
      </c>
      <c r="H978" t="s">
        <v>1885</v>
      </c>
      <c r="I978" t="s">
        <v>1888</v>
      </c>
      <c r="J978">
        <v>14</v>
      </c>
      <c r="K978">
        <v>84</v>
      </c>
      <c r="L978" s="28">
        <f t="shared" si="20"/>
        <v>6</v>
      </c>
      <c r="M978" s="9">
        <v>0.83333333333333337</v>
      </c>
      <c r="N978" s="75" t="s">
        <v>557</v>
      </c>
      <c r="O978" s="213" t="s">
        <v>1237</v>
      </c>
    </row>
    <row r="979" spans="1:20">
      <c r="A979" t="s">
        <v>1772</v>
      </c>
      <c r="B979" t="s">
        <v>549</v>
      </c>
      <c r="C979">
        <v>1</v>
      </c>
      <c r="D979" s="19">
        <v>43704</v>
      </c>
      <c r="E979" s="15">
        <v>0.93425925925925923</v>
      </c>
      <c r="F979" s="449"/>
      <c r="G979" s="275" t="s">
        <v>433</v>
      </c>
      <c r="H979" t="s">
        <v>1885</v>
      </c>
      <c r="I979" t="s">
        <v>1888</v>
      </c>
      <c r="J979">
        <v>3</v>
      </c>
      <c r="K979">
        <v>6</v>
      </c>
      <c r="L979" s="28">
        <f t="shared" si="20"/>
        <v>2</v>
      </c>
      <c r="M979" s="9">
        <v>1</v>
      </c>
      <c r="N979" s="75" t="s">
        <v>557</v>
      </c>
      <c r="O979" s="213" t="s">
        <v>1237</v>
      </c>
    </row>
    <row r="980" spans="1:20">
      <c r="A980" t="s">
        <v>1773</v>
      </c>
      <c r="B980" t="s">
        <v>549</v>
      </c>
      <c r="C980">
        <v>1</v>
      </c>
      <c r="D980" s="19">
        <v>43704</v>
      </c>
      <c r="E980" s="15">
        <v>0.93483796296296295</v>
      </c>
      <c r="F980" s="449"/>
      <c r="G980" s="275" t="s">
        <v>433</v>
      </c>
      <c r="H980" t="s">
        <v>1885</v>
      </c>
      <c r="I980" t="s">
        <v>1888</v>
      </c>
      <c r="J980">
        <v>9</v>
      </c>
      <c r="K980">
        <v>41</v>
      </c>
      <c r="L980" s="28">
        <f t="shared" si="20"/>
        <v>4.5555555555555554</v>
      </c>
      <c r="M980" s="9">
        <v>0.80487804878048785</v>
      </c>
      <c r="N980" s="75" t="s">
        <v>557</v>
      </c>
      <c r="O980" s="213" t="s">
        <v>1237</v>
      </c>
    </row>
    <row r="981" spans="1:20">
      <c r="A981" t="s">
        <v>1774</v>
      </c>
      <c r="B981" t="s">
        <v>549</v>
      </c>
      <c r="C981">
        <v>1</v>
      </c>
      <c r="D981" s="19">
        <v>43704</v>
      </c>
      <c r="E981" s="15">
        <v>0.93605324074074081</v>
      </c>
      <c r="F981" s="449"/>
      <c r="G981" t="s">
        <v>447</v>
      </c>
      <c r="H981" t="s">
        <v>1885</v>
      </c>
      <c r="I981" t="s">
        <v>1888</v>
      </c>
      <c r="J981">
        <v>3</v>
      </c>
      <c r="K981">
        <v>10</v>
      </c>
      <c r="L981" s="28">
        <f t="shared" si="20"/>
        <v>3.3333333333333335</v>
      </c>
      <c r="M981" s="9">
        <v>0.5</v>
      </c>
      <c r="N981" s="147"/>
    </row>
    <row r="982" spans="1:20">
      <c r="A982" t="s">
        <v>1775</v>
      </c>
      <c r="B982" t="s">
        <v>549</v>
      </c>
      <c r="C982">
        <v>1</v>
      </c>
      <c r="D982" s="19">
        <v>43704</v>
      </c>
      <c r="E982" s="15">
        <v>0.93668981481481473</v>
      </c>
      <c r="F982" s="449"/>
      <c r="G982" s="275" t="s">
        <v>433</v>
      </c>
      <c r="H982" t="s">
        <v>1885</v>
      </c>
      <c r="I982" t="s">
        <v>1888</v>
      </c>
      <c r="J982">
        <v>10</v>
      </c>
      <c r="K982">
        <v>48</v>
      </c>
      <c r="L982" s="28">
        <f t="shared" si="20"/>
        <v>4.8</v>
      </c>
      <c r="M982" s="9">
        <v>0.875</v>
      </c>
      <c r="N982" s="75" t="s">
        <v>557</v>
      </c>
      <c r="O982" s="213" t="s">
        <v>1237</v>
      </c>
    </row>
    <row r="983" spans="1:20">
      <c r="A983" t="s">
        <v>1776</v>
      </c>
      <c r="B983" t="s">
        <v>549</v>
      </c>
      <c r="C983">
        <v>1</v>
      </c>
      <c r="D983" s="19">
        <v>43704</v>
      </c>
      <c r="E983" s="15">
        <v>0.9368171296296296</v>
      </c>
      <c r="F983" s="449"/>
      <c r="G983" s="275" t="s">
        <v>433</v>
      </c>
      <c r="H983" t="s">
        <v>1885</v>
      </c>
      <c r="I983" t="s">
        <v>1888</v>
      </c>
      <c r="J983">
        <v>7</v>
      </c>
      <c r="K983">
        <v>42</v>
      </c>
      <c r="L983" s="28">
        <f t="shared" si="20"/>
        <v>6</v>
      </c>
      <c r="M983" s="9">
        <v>0.8571428571428571</v>
      </c>
      <c r="N983" s="75" t="s">
        <v>557</v>
      </c>
      <c r="O983" s="213" t="s">
        <v>1237</v>
      </c>
    </row>
    <row r="984" spans="1:20">
      <c r="A984" t="s">
        <v>1777</v>
      </c>
      <c r="B984" t="s">
        <v>549</v>
      </c>
      <c r="C984">
        <v>1</v>
      </c>
      <c r="D984" s="19">
        <v>43704</v>
      </c>
      <c r="E984" s="15">
        <v>0.93706018518518519</v>
      </c>
      <c r="F984" s="449"/>
      <c r="G984" t="s">
        <v>447</v>
      </c>
      <c r="H984" t="s">
        <v>1885</v>
      </c>
      <c r="I984" t="s">
        <v>1888</v>
      </c>
      <c r="J984">
        <v>10</v>
      </c>
      <c r="K984">
        <v>43</v>
      </c>
      <c r="L984" s="28">
        <f t="shared" si="20"/>
        <v>4.3</v>
      </c>
      <c r="M984" s="9">
        <v>0.67441860465116277</v>
      </c>
    </row>
    <row r="985" spans="1:20">
      <c r="A985" t="s">
        <v>1778</v>
      </c>
      <c r="B985" t="s">
        <v>549</v>
      </c>
      <c r="C985">
        <v>1</v>
      </c>
      <c r="D985" s="19">
        <v>43704</v>
      </c>
      <c r="E985" s="15">
        <v>0.93936342592592592</v>
      </c>
      <c r="F985" s="449"/>
      <c r="G985" s="275" t="s">
        <v>433</v>
      </c>
      <c r="H985" t="s">
        <v>1885</v>
      </c>
      <c r="I985" t="s">
        <v>1888</v>
      </c>
      <c r="J985">
        <v>4</v>
      </c>
      <c r="K985">
        <v>10</v>
      </c>
      <c r="L985" s="28">
        <f t="shared" si="20"/>
        <v>2.5</v>
      </c>
      <c r="M985" s="9">
        <v>0.7</v>
      </c>
      <c r="N985" s="75" t="s">
        <v>557</v>
      </c>
      <c r="O985" s="213" t="s">
        <v>1237</v>
      </c>
    </row>
    <row r="986" spans="1:20">
      <c r="A986" t="s">
        <v>1779</v>
      </c>
      <c r="B986" t="s">
        <v>549</v>
      </c>
      <c r="C986">
        <v>1</v>
      </c>
      <c r="D986" s="19">
        <v>43704</v>
      </c>
      <c r="E986" s="15">
        <v>0.93942129629629623</v>
      </c>
      <c r="F986" s="449"/>
      <c r="G986" s="275" t="s">
        <v>433</v>
      </c>
      <c r="H986" t="s">
        <v>1885</v>
      </c>
      <c r="I986" t="s">
        <v>1888</v>
      </c>
      <c r="J986">
        <v>4</v>
      </c>
      <c r="K986">
        <v>12</v>
      </c>
      <c r="L986" s="28">
        <f t="shared" si="20"/>
        <v>3</v>
      </c>
      <c r="M986" s="9">
        <v>0.5</v>
      </c>
      <c r="N986" s="75" t="s">
        <v>557</v>
      </c>
      <c r="O986" s="213" t="s">
        <v>1237</v>
      </c>
    </row>
    <row r="987" spans="1:20">
      <c r="A987" t="s">
        <v>1780</v>
      </c>
      <c r="B987" t="s">
        <v>549</v>
      </c>
      <c r="C987">
        <v>1</v>
      </c>
      <c r="D987" s="19">
        <v>43704</v>
      </c>
      <c r="E987" s="15">
        <v>0.94033564814814818</v>
      </c>
      <c r="F987" s="449"/>
      <c r="G987" s="275" t="s">
        <v>433</v>
      </c>
      <c r="H987" t="s">
        <v>1886</v>
      </c>
      <c r="I987" t="s">
        <v>1889</v>
      </c>
      <c r="J987">
        <v>4</v>
      </c>
      <c r="K987">
        <v>12</v>
      </c>
      <c r="L987" s="28">
        <f t="shared" si="20"/>
        <v>3</v>
      </c>
      <c r="M987" s="9">
        <v>0.91666666666666663</v>
      </c>
      <c r="N987" s="75" t="s">
        <v>557</v>
      </c>
      <c r="O987" s="213" t="s">
        <v>1237</v>
      </c>
    </row>
    <row r="988" spans="1:20">
      <c r="A988" t="s">
        <v>1781</v>
      </c>
      <c r="B988" t="s">
        <v>549</v>
      </c>
      <c r="C988">
        <v>1</v>
      </c>
      <c r="D988" s="19">
        <v>43704</v>
      </c>
      <c r="E988" s="15">
        <v>0.94045138888888891</v>
      </c>
      <c r="F988" s="449"/>
      <c r="G988" t="s">
        <v>532</v>
      </c>
      <c r="H988" t="s">
        <v>1886</v>
      </c>
      <c r="I988" t="s">
        <v>1889</v>
      </c>
      <c r="J988">
        <v>3</v>
      </c>
      <c r="K988">
        <v>3</v>
      </c>
      <c r="L988" s="28">
        <f t="shared" si="20"/>
        <v>1</v>
      </c>
      <c r="M988" s="9">
        <v>0.66666666666666663</v>
      </c>
    </row>
    <row r="989" spans="1:20">
      <c r="A989" t="s">
        <v>1782</v>
      </c>
      <c r="B989" t="s">
        <v>549</v>
      </c>
      <c r="C989">
        <v>1</v>
      </c>
      <c r="D989" s="19">
        <v>43704</v>
      </c>
      <c r="E989" s="15">
        <v>0.94109953703703697</v>
      </c>
      <c r="F989" s="449"/>
      <c r="G989" t="s">
        <v>447</v>
      </c>
      <c r="H989" t="s">
        <v>1886</v>
      </c>
      <c r="I989" t="s">
        <v>1889</v>
      </c>
      <c r="J989">
        <v>4</v>
      </c>
      <c r="K989">
        <v>13</v>
      </c>
      <c r="L989" s="28">
        <f t="shared" si="20"/>
        <v>3.25</v>
      </c>
      <c r="M989" s="9">
        <v>0.38461538461538464</v>
      </c>
      <c r="R989" s="9">
        <v>0.38461538461538464</v>
      </c>
      <c r="T989" s="9">
        <v>0.80555555555555558</v>
      </c>
    </row>
    <row r="990" spans="1:20">
      <c r="A990" t="s">
        <v>1783</v>
      </c>
      <c r="B990" t="s">
        <v>549</v>
      </c>
      <c r="C990">
        <v>1</v>
      </c>
      <c r="D990" s="19">
        <v>43704</v>
      </c>
      <c r="E990" s="15">
        <v>0.94125000000000003</v>
      </c>
      <c r="F990" s="449"/>
      <c r="G990" s="275" t="s">
        <v>433</v>
      </c>
      <c r="H990" t="s">
        <v>1886</v>
      </c>
      <c r="I990" t="s">
        <v>1889</v>
      </c>
      <c r="J990">
        <v>4</v>
      </c>
      <c r="K990">
        <v>4</v>
      </c>
      <c r="L990" s="28">
        <f t="shared" ref="L990:L1007" si="21">K990/J990</f>
        <v>1</v>
      </c>
      <c r="M990" s="9">
        <v>0.5</v>
      </c>
      <c r="N990" s="75" t="s">
        <v>557</v>
      </c>
      <c r="O990" s="213" t="s">
        <v>1237</v>
      </c>
    </row>
    <row r="991" spans="1:20">
      <c r="A991" t="s">
        <v>1784</v>
      </c>
      <c r="B991" t="s">
        <v>549</v>
      </c>
      <c r="C991">
        <v>1</v>
      </c>
      <c r="D991" s="19">
        <v>43704</v>
      </c>
      <c r="E991" s="15">
        <v>0.94327546296296294</v>
      </c>
      <c r="F991" s="449"/>
      <c r="G991" s="275" t="s">
        <v>433</v>
      </c>
      <c r="H991" t="s">
        <v>1886</v>
      </c>
      <c r="I991" t="s">
        <v>1889</v>
      </c>
      <c r="J991">
        <v>8</v>
      </c>
      <c r="K991">
        <v>36</v>
      </c>
      <c r="L991" s="28">
        <f t="shared" si="21"/>
        <v>4.5</v>
      </c>
      <c r="M991" s="9">
        <v>0.80555555555555558</v>
      </c>
      <c r="N991" s="75" t="s">
        <v>557</v>
      </c>
      <c r="O991" s="213" t="s">
        <v>1237</v>
      </c>
    </row>
    <row r="992" spans="1:20">
      <c r="A992" t="s">
        <v>1785</v>
      </c>
      <c r="B992" t="s">
        <v>549</v>
      </c>
      <c r="C992">
        <v>1</v>
      </c>
      <c r="D992" s="19">
        <v>43704</v>
      </c>
      <c r="E992" s="15">
        <v>0.94358796296296299</v>
      </c>
      <c r="F992" s="449"/>
      <c r="G992" s="275" t="s">
        <v>433</v>
      </c>
      <c r="H992" t="s">
        <v>1886</v>
      </c>
      <c r="I992" t="s">
        <v>1889</v>
      </c>
      <c r="J992">
        <v>11</v>
      </c>
      <c r="K992">
        <v>74</v>
      </c>
      <c r="L992" s="28">
        <f t="shared" si="21"/>
        <v>6.7272727272727275</v>
      </c>
      <c r="M992" s="9">
        <v>0.82432432432432434</v>
      </c>
      <c r="N992" s="75" t="s">
        <v>557</v>
      </c>
      <c r="O992" s="213" t="s">
        <v>1237</v>
      </c>
    </row>
    <row r="993" spans="1:15">
      <c r="A993" t="s">
        <v>1786</v>
      </c>
      <c r="B993" t="s">
        <v>549</v>
      </c>
      <c r="C993">
        <v>1</v>
      </c>
      <c r="D993" s="19">
        <v>43704</v>
      </c>
      <c r="E993" s="15">
        <v>0.94376157407407402</v>
      </c>
      <c r="F993" s="449"/>
      <c r="G993" s="275" t="s">
        <v>433</v>
      </c>
      <c r="H993" t="s">
        <v>1886</v>
      </c>
      <c r="I993" t="s">
        <v>1889</v>
      </c>
      <c r="J993">
        <v>14</v>
      </c>
      <c r="K993">
        <v>90</v>
      </c>
      <c r="L993" s="28">
        <f t="shared" si="21"/>
        <v>6.4285714285714288</v>
      </c>
      <c r="M993" s="9">
        <v>0.74444444444444446</v>
      </c>
      <c r="N993" s="75" t="s">
        <v>557</v>
      </c>
      <c r="O993" s="213" t="s">
        <v>1237</v>
      </c>
    </row>
    <row r="994" spans="1:15">
      <c r="A994" t="s">
        <v>1787</v>
      </c>
      <c r="B994" t="s">
        <v>549</v>
      </c>
      <c r="C994">
        <v>1</v>
      </c>
      <c r="D994" s="19">
        <v>43704</v>
      </c>
      <c r="E994" s="15">
        <v>0.9439467592592593</v>
      </c>
      <c r="F994" s="449"/>
      <c r="G994" s="275" t="s">
        <v>433</v>
      </c>
      <c r="H994" t="s">
        <v>1886</v>
      </c>
      <c r="I994" t="s">
        <v>1889</v>
      </c>
      <c r="J994">
        <v>9</v>
      </c>
      <c r="K994">
        <v>38</v>
      </c>
      <c r="L994" s="28">
        <f t="shared" si="21"/>
        <v>4.2222222222222223</v>
      </c>
      <c r="M994" s="9">
        <v>0.84210526315789469</v>
      </c>
      <c r="N994" s="75" t="s">
        <v>557</v>
      </c>
      <c r="O994" s="213" t="s">
        <v>1237</v>
      </c>
    </row>
    <row r="995" spans="1:15">
      <c r="A995" t="s">
        <v>1788</v>
      </c>
      <c r="B995" t="s">
        <v>549</v>
      </c>
      <c r="C995">
        <v>1</v>
      </c>
      <c r="D995" s="19">
        <v>43704</v>
      </c>
      <c r="E995" s="15">
        <v>0.94410879629629629</v>
      </c>
      <c r="F995" s="449"/>
      <c r="G995" s="275" t="s">
        <v>433</v>
      </c>
      <c r="H995" t="s">
        <v>1886</v>
      </c>
      <c r="I995" t="s">
        <v>1889</v>
      </c>
      <c r="J995">
        <v>9</v>
      </c>
      <c r="K995">
        <v>38</v>
      </c>
      <c r="L995" s="28">
        <f t="shared" si="21"/>
        <v>4.2222222222222223</v>
      </c>
      <c r="M995" s="9">
        <v>0.65789473684210531</v>
      </c>
      <c r="N995" s="75" t="s">
        <v>557</v>
      </c>
      <c r="O995" s="213" t="s">
        <v>1237</v>
      </c>
    </row>
    <row r="996" spans="1:15">
      <c r="A996" t="s">
        <v>1789</v>
      </c>
      <c r="B996" t="s">
        <v>549</v>
      </c>
      <c r="C996">
        <v>1</v>
      </c>
      <c r="D996" s="19">
        <v>43704</v>
      </c>
      <c r="E996" s="15">
        <v>0.9443287037037037</v>
      </c>
      <c r="F996" s="449"/>
      <c r="G996" s="275" t="s">
        <v>433</v>
      </c>
      <c r="H996" t="s">
        <v>1886</v>
      </c>
      <c r="I996" t="s">
        <v>1889</v>
      </c>
      <c r="J996">
        <v>14</v>
      </c>
      <c r="K996">
        <v>88</v>
      </c>
      <c r="L996" s="28">
        <f t="shared" si="21"/>
        <v>6.2857142857142856</v>
      </c>
      <c r="M996" s="9">
        <v>0.68181818181818177</v>
      </c>
      <c r="N996" s="75" t="s">
        <v>557</v>
      </c>
      <c r="O996" s="213" t="s">
        <v>1237</v>
      </c>
    </row>
    <row r="997" spans="1:15">
      <c r="A997" t="s">
        <v>1790</v>
      </c>
      <c r="B997" t="s">
        <v>549</v>
      </c>
      <c r="C997">
        <v>1</v>
      </c>
      <c r="D997" s="19">
        <v>43704</v>
      </c>
      <c r="E997" s="15">
        <v>0.94451388888888888</v>
      </c>
      <c r="F997" s="449"/>
      <c r="G997" s="275" t="s">
        <v>433</v>
      </c>
      <c r="H997" t="s">
        <v>1886</v>
      </c>
      <c r="I997" t="s">
        <v>1889</v>
      </c>
      <c r="J997">
        <v>9</v>
      </c>
      <c r="K997">
        <v>45</v>
      </c>
      <c r="L997" s="28">
        <f t="shared" si="21"/>
        <v>5</v>
      </c>
      <c r="M997" s="9">
        <v>0.8</v>
      </c>
      <c r="N997" s="75" t="s">
        <v>557</v>
      </c>
      <c r="O997" s="213" t="s">
        <v>1237</v>
      </c>
    </row>
    <row r="998" spans="1:15">
      <c r="A998" t="s">
        <v>1791</v>
      </c>
      <c r="B998" t="s">
        <v>549</v>
      </c>
      <c r="C998">
        <v>1</v>
      </c>
      <c r="D998" s="19">
        <v>43704</v>
      </c>
      <c r="E998" s="15">
        <v>0.94464120370370364</v>
      </c>
      <c r="F998" s="449"/>
      <c r="G998" s="275" t="s">
        <v>433</v>
      </c>
      <c r="H998" t="s">
        <v>1886</v>
      </c>
      <c r="I998" t="s">
        <v>1889</v>
      </c>
      <c r="J998">
        <v>14</v>
      </c>
      <c r="K998">
        <v>67</v>
      </c>
      <c r="L998" s="28">
        <f t="shared" si="21"/>
        <v>4.7857142857142856</v>
      </c>
      <c r="M998" s="9">
        <v>0.65671641791044777</v>
      </c>
      <c r="N998" s="75" t="s">
        <v>557</v>
      </c>
      <c r="O998" s="213" t="s">
        <v>1237</v>
      </c>
    </row>
    <row r="999" spans="1:15">
      <c r="A999" t="s">
        <v>1792</v>
      </c>
      <c r="B999" t="s">
        <v>549</v>
      </c>
      <c r="C999">
        <v>1</v>
      </c>
      <c r="D999" s="19">
        <v>43704</v>
      </c>
      <c r="E999" s="15">
        <v>0.94483796296296296</v>
      </c>
      <c r="F999" s="449"/>
      <c r="G999" t="s">
        <v>447</v>
      </c>
      <c r="H999" t="s">
        <v>1886</v>
      </c>
      <c r="I999" t="s">
        <v>1889</v>
      </c>
      <c r="J999">
        <v>6</v>
      </c>
      <c r="K999">
        <v>37</v>
      </c>
      <c r="L999" s="28">
        <f t="shared" si="21"/>
        <v>6.166666666666667</v>
      </c>
      <c r="M999" s="9">
        <v>0.10810810810810811</v>
      </c>
      <c r="N999" s="75" t="s">
        <v>557</v>
      </c>
      <c r="O999" s="213" t="s">
        <v>1237</v>
      </c>
    </row>
    <row r="1000" spans="1:15">
      <c r="A1000" t="s">
        <v>1793</v>
      </c>
      <c r="B1000" t="s">
        <v>549</v>
      </c>
      <c r="C1000">
        <v>1</v>
      </c>
      <c r="D1000" s="19">
        <v>43704</v>
      </c>
      <c r="E1000" s="15">
        <v>0.94504629629629633</v>
      </c>
      <c r="F1000" s="449"/>
      <c r="G1000" s="275" t="s">
        <v>433</v>
      </c>
      <c r="H1000" t="s">
        <v>1886</v>
      </c>
      <c r="I1000" t="s">
        <v>1889</v>
      </c>
      <c r="J1000">
        <v>14</v>
      </c>
      <c r="K1000">
        <v>64</v>
      </c>
      <c r="L1000" s="28">
        <f t="shared" si="21"/>
        <v>4.5714285714285712</v>
      </c>
      <c r="M1000" s="9">
        <v>0.46875</v>
      </c>
      <c r="N1000" s="75" t="s">
        <v>557</v>
      </c>
      <c r="O1000" s="213" t="s">
        <v>1237</v>
      </c>
    </row>
    <row r="1001" spans="1:15">
      <c r="A1001" t="s">
        <v>1794</v>
      </c>
      <c r="B1001" t="s">
        <v>549</v>
      </c>
      <c r="C1001">
        <v>1</v>
      </c>
      <c r="D1001" s="19">
        <v>43704</v>
      </c>
      <c r="E1001" s="15">
        <v>0.94592592592592595</v>
      </c>
      <c r="F1001" s="449"/>
      <c r="G1001" s="275" t="s">
        <v>433</v>
      </c>
      <c r="H1001" t="s">
        <v>1886</v>
      </c>
      <c r="I1001" t="s">
        <v>1889</v>
      </c>
      <c r="J1001">
        <v>14</v>
      </c>
      <c r="K1001">
        <v>112</v>
      </c>
      <c r="L1001" s="28">
        <f t="shared" si="21"/>
        <v>8</v>
      </c>
      <c r="M1001" s="9">
        <v>0.625</v>
      </c>
      <c r="N1001" s="75" t="s">
        <v>557</v>
      </c>
      <c r="O1001" s="213" t="s">
        <v>1237</v>
      </c>
    </row>
    <row r="1002" spans="1:15">
      <c r="A1002" t="s">
        <v>1795</v>
      </c>
      <c r="B1002" t="s">
        <v>549</v>
      </c>
      <c r="C1002">
        <v>1</v>
      </c>
      <c r="D1002" s="19">
        <v>43704</v>
      </c>
      <c r="E1002" s="15">
        <v>0.94611111111111112</v>
      </c>
      <c r="F1002" s="449"/>
      <c r="G1002" s="275" t="s">
        <v>433</v>
      </c>
      <c r="H1002" t="s">
        <v>1886</v>
      </c>
      <c r="I1002" t="s">
        <v>1889</v>
      </c>
      <c r="J1002">
        <v>6</v>
      </c>
      <c r="K1002">
        <v>20</v>
      </c>
      <c r="L1002" s="28">
        <f t="shared" si="21"/>
        <v>3.3333333333333335</v>
      </c>
      <c r="M1002" s="9">
        <v>0.5</v>
      </c>
      <c r="N1002" s="75" t="s">
        <v>557</v>
      </c>
      <c r="O1002" s="213" t="s">
        <v>1237</v>
      </c>
    </row>
    <row r="1003" spans="1:15">
      <c r="A1003" t="s">
        <v>1796</v>
      </c>
      <c r="B1003" t="s">
        <v>549</v>
      </c>
      <c r="C1003">
        <v>1</v>
      </c>
      <c r="D1003" s="19">
        <v>43704</v>
      </c>
      <c r="E1003" s="15">
        <v>0.93392361111111111</v>
      </c>
      <c r="F1003" s="449"/>
      <c r="G1003" s="275" t="s">
        <v>433</v>
      </c>
      <c r="H1003" t="s">
        <v>1886</v>
      </c>
      <c r="I1003" t="s">
        <v>1889</v>
      </c>
      <c r="J1003">
        <v>11</v>
      </c>
      <c r="K1003">
        <v>58</v>
      </c>
      <c r="L1003" s="28">
        <f t="shared" si="21"/>
        <v>5.2727272727272725</v>
      </c>
      <c r="M1003" s="9">
        <v>0.89655172413793105</v>
      </c>
      <c r="N1003" s="75" t="s">
        <v>557</v>
      </c>
      <c r="O1003" s="213" t="s">
        <v>1237</v>
      </c>
    </row>
    <row r="1004" spans="1:15">
      <c r="A1004" t="s">
        <v>1797</v>
      </c>
      <c r="B1004" t="s">
        <v>549</v>
      </c>
      <c r="C1004">
        <v>1</v>
      </c>
      <c r="D1004" s="19">
        <v>43704</v>
      </c>
      <c r="E1004" s="15">
        <v>0.94658564814814816</v>
      </c>
      <c r="F1004" s="449"/>
      <c r="G1004" s="275" t="s">
        <v>433</v>
      </c>
      <c r="H1004" t="s">
        <v>1886</v>
      </c>
      <c r="I1004" t="s">
        <v>1889</v>
      </c>
      <c r="J1004">
        <v>12</v>
      </c>
      <c r="K1004">
        <v>51</v>
      </c>
      <c r="L1004" s="28">
        <f t="shared" si="21"/>
        <v>4.25</v>
      </c>
      <c r="M1004" s="9">
        <v>0.60784313725490191</v>
      </c>
      <c r="N1004" s="75" t="s">
        <v>557</v>
      </c>
      <c r="O1004" s="213" t="s">
        <v>1237</v>
      </c>
    </row>
    <row r="1005" spans="1:15">
      <c r="A1005" t="s">
        <v>1798</v>
      </c>
      <c r="B1005" t="s">
        <v>549</v>
      </c>
      <c r="C1005">
        <v>1</v>
      </c>
      <c r="D1005" s="19">
        <v>43704</v>
      </c>
      <c r="E1005" s="15">
        <v>0.9469212962962964</v>
      </c>
      <c r="F1005" s="449"/>
      <c r="G1005" s="275" t="s">
        <v>433</v>
      </c>
      <c r="H1005" t="s">
        <v>1886</v>
      </c>
      <c r="I1005" t="s">
        <v>1889</v>
      </c>
      <c r="J1005">
        <v>12</v>
      </c>
      <c r="K1005">
        <v>55</v>
      </c>
      <c r="L1005" s="28">
        <f t="shared" si="21"/>
        <v>4.583333333333333</v>
      </c>
      <c r="M1005" s="9">
        <v>0.87272727272727268</v>
      </c>
      <c r="N1005" s="75" t="s">
        <v>557</v>
      </c>
      <c r="O1005" s="213" t="s">
        <v>1237</v>
      </c>
    </row>
    <row r="1006" spans="1:15">
      <c r="A1006" t="s">
        <v>1799</v>
      </c>
      <c r="B1006" t="s">
        <v>549</v>
      </c>
      <c r="C1006">
        <v>1</v>
      </c>
      <c r="D1006" s="19">
        <v>43704</v>
      </c>
      <c r="E1006" s="15">
        <v>0.94710648148148147</v>
      </c>
      <c r="F1006" s="449"/>
      <c r="G1006" s="275" t="s">
        <v>433</v>
      </c>
      <c r="H1006" t="s">
        <v>1886</v>
      </c>
      <c r="I1006" t="s">
        <v>1889</v>
      </c>
      <c r="J1006">
        <v>6</v>
      </c>
      <c r="K1006">
        <v>22</v>
      </c>
      <c r="L1006" s="28">
        <f t="shared" si="21"/>
        <v>3.6666666666666665</v>
      </c>
      <c r="M1006" s="9">
        <v>0.86363636363636365</v>
      </c>
      <c r="N1006" s="75" t="s">
        <v>557</v>
      </c>
      <c r="O1006" s="213" t="s">
        <v>1237</v>
      </c>
    </row>
    <row r="1007" spans="1:15" ht="17" thickBot="1">
      <c r="A1007" s="165" t="s">
        <v>1800</v>
      </c>
      <c r="B1007" s="165" t="s">
        <v>549</v>
      </c>
      <c r="C1007" s="165">
        <v>1</v>
      </c>
      <c r="D1007" s="169">
        <v>43704</v>
      </c>
      <c r="E1007" s="166">
        <v>0.94718750000000007</v>
      </c>
      <c r="F1007" s="453"/>
      <c r="G1007" s="546" t="s">
        <v>433</v>
      </c>
      <c r="H1007" t="s">
        <v>1886</v>
      </c>
      <c r="I1007" t="s">
        <v>1889</v>
      </c>
      <c r="J1007" s="165">
        <v>5</v>
      </c>
      <c r="K1007" s="165">
        <v>21</v>
      </c>
      <c r="L1007" s="339">
        <f t="shared" si="21"/>
        <v>4.2</v>
      </c>
      <c r="M1007" s="171">
        <v>0.5714285714285714</v>
      </c>
      <c r="N1007" s="172" t="s">
        <v>557</v>
      </c>
      <c r="O1007" s="213" t="s">
        <v>1237</v>
      </c>
    </row>
    <row r="1008" spans="1:15" ht="18" thickTop="1" thickBot="1">
      <c r="A1008" s="183"/>
      <c r="B1008" s="183"/>
      <c r="C1008" s="183"/>
      <c r="D1008" s="183"/>
      <c r="E1008" s="183"/>
      <c r="F1008" s="183"/>
      <c r="G1008" s="193"/>
      <c r="H1008" s="189"/>
      <c r="I1008" s="193"/>
      <c r="J1008" s="183"/>
      <c r="K1008" s="183"/>
      <c r="L1008" s="340"/>
      <c r="M1008" s="190"/>
      <c r="N1008" s="454"/>
    </row>
    <row r="1009" spans="1:15" ht="18" thickTop="1" thickBot="1">
      <c r="A1009" s="455" t="s">
        <v>1801</v>
      </c>
      <c r="B1009" s="183"/>
      <c r="C1009" s="183"/>
      <c r="D1009" s="183"/>
      <c r="E1009" s="183"/>
      <c r="F1009" s="183"/>
      <c r="G1009" s="183"/>
      <c r="H1009" s="183"/>
      <c r="I1009" s="183"/>
      <c r="J1009" s="183"/>
      <c r="K1009" s="183"/>
      <c r="L1009" s="340"/>
      <c r="M1009" s="190"/>
      <c r="N1009" s="183"/>
    </row>
    <row r="1010" spans="1:15" ht="18" thickTop="1" thickBot="1">
      <c r="A1010" s="201" t="s">
        <v>1808</v>
      </c>
      <c r="B1010" s="201" t="s">
        <v>915</v>
      </c>
      <c r="C1010" s="201">
        <v>3</v>
      </c>
      <c r="D1010" s="202">
        <v>43705</v>
      </c>
      <c r="E1010" s="203">
        <v>0.83572916666666675</v>
      </c>
      <c r="F1010" s="461"/>
      <c r="G1010" s="201" t="s">
        <v>476</v>
      </c>
      <c r="H1010" s="201" t="s">
        <v>1890</v>
      </c>
      <c r="I1010" s="201" t="s">
        <v>1891</v>
      </c>
      <c r="J1010" s="201">
        <v>7</v>
      </c>
      <c r="K1010" s="201">
        <v>6</v>
      </c>
      <c r="L1010" s="462">
        <f t="shared" ref="L1010:L1035" si="22">K1010/J1010</f>
        <v>0.8571428571428571</v>
      </c>
      <c r="M1010" s="463">
        <v>0.33333333333333331</v>
      </c>
      <c r="N1010" s="34"/>
    </row>
    <row r="1011" spans="1:15">
      <c r="A1011" t="s">
        <v>1809</v>
      </c>
      <c r="B1011" t="s">
        <v>915</v>
      </c>
      <c r="C1011">
        <v>5</v>
      </c>
      <c r="D1011" s="19">
        <v>43705</v>
      </c>
      <c r="E1011" s="15">
        <v>0.87285879629629637</v>
      </c>
      <c r="F1011" s="6"/>
      <c r="G1011" s="275" t="s">
        <v>433</v>
      </c>
      <c r="H1011" t="s">
        <v>1893</v>
      </c>
      <c r="I1011" t="s">
        <v>1892</v>
      </c>
      <c r="J1011">
        <v>6</v>
      </c>
      <c r="K1011">
        <v>6</v>
      </c>
      <c r="L1011" s="28">
        <f t="shared" si="22"/>
        <v>1</v>
      </c>
      <c r="M1011" s="9">
        <v>0.33333333333333331</v>
      </c>
      <c r="N1011" s="75" t="s">
        <v>486</v>
      </c>
      <c r="O1011" s="302" t="s">
        <v>1232</v>
      </c>
    </row>
    <row r="1012" spans="1:15">
      <c r="A1012" t="s">
        <v>1810</v>
      </c>
      <c r="B1012" t="s">
        <v>915</v>
      </c>
      <c r="C1012">
        <v>5</v>
      </c>
      <c r="D1012" s="19">
        <v>43705</v>
      </c>
      <c r="E1012" s="15">
        <v>0.87707175925925929</v>
      </c>
      <c r="F1012" s="6"/>
      <c r="G1012" t="s">
        <v>532</v>
      </c>
      <c r="H1012" t="s">
        <v>1893</v>
      </c>
      <c r="I1012" t="s">
        <v>1892</v>
      </c>
      <c r="J1012">
        <v>4</v>
      </c>
      <c r="K1012">
        <v>4</v>
      </c>
      <c r="L1012" s="28">
        <f t="shared" si="22"/>
        <v>1</v>
      </c>
      <c r="M1012" s="9">
        <v>0.5</v>
      </c>
    </row>
    <row r="1013" spans="1:15">
      <c r="A1013" t="s">
        <v>1811</v>
      </c>
      <c r="B1013" t="s">
        <v>915</v>
      </c>
      <c r="C1013">
        <v>5</v>
      </c>
      <c r="D1013" s="19">
        <v>43705</v>
      </c>
      <c r="E1013" s="15">
        <v>0.87717592592592597</v>
      </c>
      <c r="F1013" s="6"/>
      <c r="G1013" t="s">
        <v>532</v>
      </c>
      <c r="H1013" t="s">
        <v>1893</v>
      </c>
      <c r="I1013" t="s">
        <v>1892</v>
      </c>
      <c r="J1013">
        <v>5</v>
      </c>
      <c r="K1013">
        <v>27</v>
      </c>
      <c r="L1013" s="28">
        <f t="shared" si="22"/>
        <v>5.4</v>
      </c>
      <c r="M1013" s="9">
        <v>0.37037037037037035</v>
      </c>
    </row>
    <row r="1014" spans="1:15" ht="17" thickBot="1">
      <c r="A1014" t="s">
        <v>1812</v>
      </c>
      <c r="B1014" t="s">
        <v>915</v>
      </c>
      <c r="C1014">
        <v>5</v>
      </c>
      <c r="D1014" s="19">
        <v>43705</v>
      </c>
      <c r="E1014" s="15">
        <v>0.87722222222222224</v>
      </c>
      <c r="F1014" s="6"/>
      <c r="G1014" t="s">
        <v>1565</v>
      </c>
      <c r="H1014" t="s">
        <v>1894</v>
      </c>
      <c r="I1014" t="s">
        <v>1209</v>
      </c>
      <c r="J1014">
        <v>2</v>
      </c>
      <c r="K1014">
        <v>3</v>
      </c>
      <c r="L1014" s="28">
        <f t="shared" si="22"/>
        <v>1.5</v>
      </c>
      <c r="M1014" s="9">
        <v>0.33333333333333331</v>
      </c>
    </row>
    <row r="1015" spans="1:15" ht="17" thickBot="1">
      <c r="A1015" s="195" t="s">
        <v>1813</v>
      </c>
      <c r="B1015" s="195" t="s">
        <v>915</v>
      </c>
      <c r="C1015" s="195">
        <v>12</v>
      </c>
      <c r="D1015" s="196">
        <v>43705</v>
      </c>
      <c r="E1015" s="197">
        <v>0.92033564814814817</v>
      </c>
      <c r="F1015" s="465"/>
      <c r="G1015" s="559" t="s">
        <v>433</v>
      </c>
      <c r="H1015" s="195" t="s">
        <v>1895</v>
      </c>
      <c r="I1015" s="195" t="s">
        <v>1897</v>
      </c>
      <c r="J1015" s="195">
        <v>6</v>
      </c>
      <c r="K1015" s="195">
        <v>9</v>
      </c>
      <c r="L1015" s="295">
        <f t="shared" si="22"/>
        <v>1.5</v>
      </c>
      <c r="M1015" s="198">
        <v>0.1111111111111111</v>
      </c>
      <c r="N1015" s="467" t="s">
        <v>641</v>
      </c>
      <c r="O1015" s="475" t="s">
        <v>1236</v>
      </c>
    </row>
    <row r="1016" spans="1:15" ht="17" thickBot="1">
      <c r="A1016" s="124" t="s">
        <v>1814</v>
      </c>
      <c r="B1016" s="124" t="s">
        <v>915</v>
      </c>
      <c r="C1016" s="124">
        <v>11</v>
      </c>
      <c r="D1016" s="179">
        <v>43705</v>
      </c>
      <c r="E1016" s="174">
        <v>0.9352893518518518</v>
      </c>
      <c r="F1016" s="327"/>
      <c r="G1016" s="124" t="s">
        <v>532</v>
      </c>
      <c r="H1016" s="124" t="s">
        <v>1898</v>
      </c>
      <c r="I1016" s="124" t="s">
        <v>1896</v>
      </c>
      <c r="J1016" s="124">
        <v>3</v>
      </c>
      <c r="K1016" s="124">
        <v>2</v>
      </c>
      <c r="L1016" s="217">
        <f t="shared" si="22"/>
        <v>0.66666666666666663</v>
      </c>
      <c r="M1016" s="180">
        <v>1</v>
      </c>
      <c r="N1016" s="124"/>
    </row>
    <row r="1017" spans="1:15" ht="17" thickBot="1">
      <c r="A1017" s="124" t="s">
        <v>1815</v>
      </c>
      <c r="B1017" s="124" t="s">
        <v>915</v>
      </c>
      <c r="C1017" s="124">
        <v>8</v>
      </c>
      <c r="D1017" s="179">
        <v>43705</v>
      </c>
      <c r="E1017" s="174">
        <v>0.94797453703703705</v>
      </c>
      <c r="F1017" s="327"/>
      <c r="G1017" s="238" t="s">
        <v>433</v>
      </c>
      <c r="H1017" s="124" t="s">
        <v>1899</v>
      </c>
      <c r="I1017" s="124" t="s">
        <v>1900</v>
      </c>
      <c r="J1017" s="124">
        <v>6</v>
      </c>
      <c r="K1017" s="124">
        <v>2</v>
      </c>
      <c r="L1017" s="217">
        <f t="shared" si="22"/>
        <v>0.33333333333333331</v>
      </c>
      <c r="M1017" s="180">
        <v>0.5</v>
      </c>
      <c r="N1017" s="182" t="s">
        <v>553</v>
      </c>
    </row>
    <row r="1018" spans="1:15" ht="17" thickBot="1">
      <c r="A1018" s="124" t="s">
        <v>1816</v>
      </c>
      <c r="B1018" s="124" t="s">
        <v>915</v>
      </c>
      <c r="C1018" s="124">
        <v>7</v>
      </c>
      <c r="D1018" s="179">
        <v>43705</v>
      </c>
      <c r="E1018" s="174">
        <v>0.95821759259259265</v>
      </c>
      <c r="F1018" s="327"/>
      <c r="G1018" s="238" t="s">
        <v>433</v>
      </c>
      <c r="H1018" s="124" t="s">
        <v>1901</v>
      </c>
      <c r="I1018" s="124" t="s">
        <v>1249</v>
      </c>
      <c r="J1018" s="124">
        <v>11</v>
      </c>
      <c r="K1018" s="124">
        <v>2</v>
      </c>
      <c r="L1018" s="217">
        <f t="shared" si="22"/>
        <v>0.18181818181818182</v>
      </c>
      <c r="M1018" s="180">
        <v>0.5</v>
      </c>
      <c r="N1018" s="182" t="s">
        <v>576</v>
      </c>
    </row>
    <row r="1019" spans="1:15">
      <c r="A1019" s="124" t="s">
        <v>1817</v>
      </c>
      <c r="B1019" s="124" t="s">
        <v>915</v>
      </c>
      <c r="C1019" s="124">
        <v>2</v>
      </c>
      <c r="D1019" s="179">
        <v>43705</v>
      </c>
      <c r="E1019" s="174">
        <v>0.97388888888888892</v>
      </c>
      <c r="F1019" s="327"/>
      <c r="G1019" s="238" t="s">
        <v>433</v>
      </c>
      <c r="H1019" s="124" t="s">
        <v>1903</v>
      </c>
      <c r="I1019" s="124" t="s">
        <v>1203</v>
      </c>
      <c r="J1019" s="124">
        <v>4</v>
      </c>
      <c r="K1019" s="124">
        <v>3</v>
      </c>
      <c r="L1019" s="217">
        <f t="shared" si="22"/>
        <v>0.75</v>
      </c>
      <c r="M1019" s="180">
        <v>0.33333333333333331</v>
      </c>
      <c r="N1019" s="125" t="s">
        <v>1302</v>
      </c>
    </row>
    <row r="1020" spans="1:15">
      <c r="A1020" t="s">
        <v>1818</v>
      </c>
      <c r="B1020" t="s">
        <v>915</v>
      </c>
      <c r="C1020">
        <v>2</v>
      </c>
      <c r="D1020" s="19">
        <v>43705</v>
      </c>
      <c r="E1020" s="15">
        <v>0.97420138888888896</v>
      </c>
      <c r="F1020" s="6"/>
      <c r="G1020" s="275" t="s">
        <v>433</v>
      </c>
      <c r="H1020" t="s">
        <v>1903</v>
      </c>
      <c r="I1020" t="s">
        <v>1203</v>
      </c>
      <c r="J1020">
        <v>6</v>
      </c>
      <c r="K1020">
        <v>2</v>
      </c>
      <c r="L1020" s="28">
        <f t="shared" si="22"/>
        <v>0.33333333333333331</v>
      </c>
      <c r="M1020" s="9">
        <v>0.5</v>
      </c>
      <c r="N1020" s="75" t="s">
        <v>1302</v>
      </c>
    </row>
    <row r="1021" spans="1:15" ht="17" thickBot="1">
      <c r="A1021" t="s">
        <v>1902</v>
      </c>
      <c r="B1021" t="s">
        <v>915</v>
      </c>
      <c r="C1021">
        <v>2</v>
      </c>
      <c r="D1021" s="19">
        <v>43705</v>
      </c>
      <c r="E1021" s="15">
        <v>0.97530092592592599</v>
      </c>
      <c r="F1021" s="6"/>
      <c r="G1021" s="275" t="s">
        <v>433</v>
      </c>
      <c r="H1021" t="s">
        <v>1903</v>
      </c>
      <c r="I1021" t="s">
        <v>1203</v>
      </c>
      <c r="J1021">
        <v>6</v>
      </c>
      <c r="K1021">
        <v>2</v>
      </c>
      <c r="L1021" s="28">
        <f t="shared" si="22"/>
        <v>0.33333333333333331</v>
      </c>
      <c r="M1021" s="9">
        <v>1</v>
      </c>
      <c r="N1021" s="75" t="s">
        <v>571</v>
      </c>
    </row>
    <row r="1022" spans="1:15">
      <c r="A1022" s="124" t="s">
        <v>1820</v>
      </c>
      <c r="B1022" s="124" t="s">
        <v>915</v>
      </c>
      <c r="C1022" s="124">
        <v>1</v>
      </c>
      <c r="D1022" s="179">
        <v>43705</v>
      </c>
      <c r="E1022" s="174">
        <v>0.98265046296296299</v>
      </c>
      <c r="F1022" s="327"/>
      <c r="G1022" s="238" t="s">
        <v>433</v>
      </c>
      <c r="H1022" s="124" t="s">
        <v>1904</v>
      </c>
      <c r="I1022" s="124" t="s">
        <v>1905</v>
      </c>
      <c r="J1022" s="124">
        <v>4</v>
      </c>
      <c r="K1022" s="124">
        <v>20</v>
      </c>
      <c r="L1022" s="217">
        <f t="shared" si="22"/>
        <v>5</v>
      </c>
      <c r="M1022" s="180">
        <v>0.35</v>
      </c>
      <c r="N1022" s="182" t="s">
        <v>557</v>
      </c>
      <c r="O1022" s="213" t="s">
        <v>1237</v>
      </c>
    </row>
    <row r="1023" spans="1:15">
      <c r="A1023" t="s">
        <v>1821</v>
      </c>
      <c r="B1023" t="s">
        <v>915</v>
      </c>
      <c r="C1023">
        <v>1</v>
      </c>
      <c r="D1023" s="19">
        <v>43705</v>
      </c>
      <c r="E1023" s="15">
        <v>0.98274305555555552</v>
      </c>
      <c r="F1023" s="6"/>
      <c r="G1023" s="275" t="s">
        <v>433</v>
      </c>
      <c r="H1023" t="s">
        <v>1904</v>
      </c>
      <c r="I1023" t="s">
        <v>1905</v>
      </c>
      <c r="J1023">
        <v>6</v>
      </c>
      <c r="K1023">
        <v>20</v>
      </c>
      <c r="L1023" s="28">
        <f t="shared" si="22"/>
        <v>3.3333333333333335</v>
      </c>
      <c r="M1023" s="9">
        <v>0.35</v>
      </c>
      <c r="N1023" s="75" t="s">
        <v>557</v>
      </c>
      <c r="O1023" s="213" t="s">
        <v>1237</v>
      </c>
    </row>
    <row r="1024" spans="1:15">
      <c r="A1024" t="s">
        <v>1822</v>
      </c>
      <c r="B1024" t="s">
        <v>915</v>
      </c>
      <c r="C1024">
        <v>1</v>
      </c>
      <c r="D1024" s="19">
        <v>43705</v>
      </c>
      <c r="E1024" s="15">
        <v>0.98285879629629624</v>
      </c>
      <c r="F1024" s="6"/>
      <c r="G1024" s="275" t="s">
        <v>433</v>
      </c>
      <c r="H1024" t="s">
        <v>1904</v>
      </c>
      <c r="I1024" t="s">
        <v>1905</v>
      </c>
      <c r="J1024">
        <v>7</v>
      </c>
      <c r="K1024">
        <v>21</v>
      </c>
      <c r="L1024" s="28">
        <f t="shared" si="22"/>
        <v>3</v>
      </c>
      <c r="M1024" s="9">
        <v>0.2857142857142857</v>
      </c>
      <c r="N1024" s="75" t="s">
        <v>557</v>
      </c>
      <c r="O1024" s="213" t="s">
        <v>1237</v>
      </c>
    </row>
    <row r="1025" spans="1:15">
      <c r="A1025" t="s">
        <v>1823</v>
      </c>
      <c r="B1025" t="s">
        <v>915</v>
      </c>
      <c r="C1025">
        <v>1</v>
      </c>
      <c r="D1025" s="19">
        <v>43705</v>
      </c>
      <c r="E1025" s="15">
        <v>0.9760416666666667</v>
      </c>
      <c r="F1025" s="6"/>
      <c r="G1025" s="275" t="s">
        <v>433</v>
      </c>
      <c r="H1025" t="s">
        <v>1904</v>
      </c>
      <c r="I1025" t="s">
        <v>1905</v>
      </c>
      <c r="J1025">
        <v>7</v>
      </c>
      <c r="K1025">
        <v>33</v>
      </c>
      <c r="L1025" s="28">
        <f t="shared" si="22"/>
        <v>4.7142857142857144</v>
      </c>
      <c r="M1025" s="9">
        <v>0.39393939393939392</v>
      </c>
      <c r="N1025" s="75" t="s">
        <v>557</v>
      </c>
      <c r="O1025" s="213" t="s">
        <v>1237</v>
      </c>
    </row>
    <row r="1026" spans="1:15">
      <c r="A1026" t="s">
        <v>1824</v>
      </c>
      <c r="B1026" t="s">
        <v>915</v>
      </c>
      <c r="C1026">
        <v>1</v>
      </c>
      <c r="D1026" s="19">
        <v>43705</v>
      </c>
      <c r="E1026" s="15">
        <v>0.98313657407407407</v>
      </c>
      <c r="F1026" s="6"/>
      <c r="G1026" s="275" t="s">
        <v>433</v>
      </c>
      <c r="H1026" t="s">
        <v>1904</v>
      </c>
      <c r="I1026" t="s">
        <v>1905</v>
      </c>
      <c r="J1026">
        <v>6</v>
      </c>
      <c r="K1026">
        <v>24</v>
      </c>
      <c r="L1026" s="28">
        <f t="shared" si="22"/>
        <v>4</v>
      </c>
      <c r="M1026" s="9">
        <v>0.33333333333333331</v>
      </c>
      <c r="N1026" s="75" t="s">
        <v>557</v>
      </c>
      <c r="O1026" s="213" t="s">
        <v>1237</v>
      </c>
    </row>
    <row r="1027" spans="1:15">
      <c r="A1027" t="s">
        <v>1825</v>
      </c>
      <c r="B1027" t="s">
        <v>915</v>
      </c>
      <c r="C1027">
        <v>1</v>
      </c>
      <c r="D1027" s="19">
        <v>43705</v>
      </c>
      <c r="E1027" s="15">
        <v>0.98347222222222219</v>
      </c>
      <c r="F1027" s="6"/>
      <c r="G1027" t="s">
        <v>447</v>
      </c>
      <c r="H1027" t="s">
        <v>1904</v>
      </c>
      <c r="I1027" t="s">
        <v>1905</v>
      </c>
      <c r="J1027">
        <v>6</v>
      </c>
      <c r="K1027">
        <v>12</v>
      </c>
      <c r="L1027" s="28">
        <f t="shared" si="22"/>
        <v>2</v>
      </c>
      <c r="M1027" s="9">
        <v>0.41666666666666669</v>
      </c>
    </row>
    <row r="1028" spans="1:15">
      <c r="A1028" t="s">
        <v>1826</v>
      </c>
      <c r="B1028" t="s">
        <v>915</v>
      </c>
      <c r="C1028">
        <v>1</v>
      </c>
      <c r="D1028" s="19">
        <v>43705</v>
      </c>
      <c r="E1028" s="15">
        <v>0.98357638888888888</v>
      </c>
      <c r="F1028" s="6"/>
      <c r="G1028" s="275" t="s">
        <v>433</v>
      </c>
      <c r="H1028" t="s">
        <v>1904</v>
      </c>
      <c r="I1028" t="s">
        <v>1905</v>
      </c>
      <c r="J1028">
        <v>5</v>
      </c>
      <c r="K1028">
        <v>12</v>
      </c>
      <c r="L1028" s="28">
        <f t="shared" si="22"/>
        <v>2.4</v>
      </c>
      <c r="M1028" s="9">
        <v>0.5</v>
      </c>
      <c r="N1028" s="75" t="s">
        <v>557</v>
      </c>
      <c r="O1028" s="213" t="s">
        <v>1237</v>
      </c>
    </row>
    <row r="1029" spans="1:15">
      <c r="A1029" t="s">
        <v>1827</v>
      </c>
      <c r="B1029" t="s">
        <v>915</v>
      </c>
      <c r="C1029">
        <v>1</v>
      </c>
      <c r="D1029" s="19">
        <v>43705</v>
      </c>
      <c r="E1029" s="15">
        <v>0.98368055555555556</v>
      </c>
      <c r="F1029" s="6"/>
      <c r="G1029" t="s">
        <v>1828</v>
      </c>
      <c r="H1029" t="s">
        <v>1904</v>
      </c>
      <c r="I1029" t="s">
        <v>1905</v>
      </c>
      <c r="J1029">
        <v>4</v>
      </c>
      <c r="K1029">
        <v>7</v>
      </c>
      <c r="L1029" s="28">
        <f t="shared" si="22"/>
        <v>1.75</v>
      </c>
      <c r="M1029" s="9">
        <v>0.5714285714285714</v>
      </c>
    </row>
    <row r="1030" spans="1:15">
      <c r="A1030" t="s">
        <v>1829</v>
      </c>
      <c r="B1030" t="s">
        <v>915</v>
      </c>
      <c r="C1030">
        <v>1</v>
      </c>
      <c r="D1030" s="19">
        <v>43705</v>
      </c>
      <c r="E1030" s="15">
        <v>0.98379629629629628</v>
      </c>
      <c r="F1030" s="6"/>
      <c r="G1030" s="275" t="s">
        <v>433</v>
      </c>
      <c r="H1030" t="s">
        <v>1904</v>
      </c>
      <c r="I1030" t="s">
        <v>1905</v>
      </c>
      <c r="J1030">
        <v>4</v>
      </c>
      <c r="K1030">
        <v>11</v>
      </c>
      <c r="L1030" s="28">
        <f t="shared" si="22"/>
        <v>2.75</v>
      </c>
      <c r="M1030" s="9">
        <v>0.36363636363636365</v>
      </c>
      <c r="N1030" s="75" t="s">
        <v>557</v>
      </c>
      <c r="O1030" s="213" t="s">
        <v>1237</v>
      </c>
    </row>
    <row r="1031" spans="1:15">
      <c r="A1031" t="s">
        <v>1830</v>
      </c>
      <c r="B1031" t="s">
        <v>915</v>
      </c>
      <c r="C1031">
        <v>1</v>
      </c>
      <c r="D1031" s="19">
        <v>43705</v>
      </c>
      <c r="E1031" s="15">
        <v>0.983912037037037</v>
      </c>
      <c r="F1031" s="6"/>
      <c r="G1031" t="s">
        <v>447</v>
      </c>
      <c r="H1031" t="s">
        <v>1904</v>
      </c>
      <c r="I1031" t="s">
        <v>1905</v>
      </c>
      <c r="J1031">
        <v>4</v>
      </c>
      <c r="K1031">
        <v>9</v>
      </c>
      <c r="L1031" s="28">
        <f t="shared" si="22"/>
        <v>2.25</v>
      </c>
      <c r="M1031" s="9">
        <v>0.33333333333333331</v>
      </c>
    </row>
    <row r="1032" spans="1:15">
      <c r="A1032" t="s">
        <v>1831</v>
      </c>
      <c r="B1032" t="s">
        <v>915</v>
      </c>
      <c r="C1032">
        <v>1</v>
      </c>
      <c r="D1032" s="19">
        <v>43705</v>
      </c>
      <c r="E1032" s="15">
        <v>0.98423611111111109</v>
      </c>
      <c r="F1032" s="6"/>
      <c r="G1032" t="s">
        <v>447</v>
      </c>
      <c r="H1032" t="s">
        <v>1904</v>
      </c>
      <c r="I1032" t="s">
        <v>1905</v>
      </c>
      <c r="J1032">
        <v>5</v>
      </c>
      <c r="K1032">
        <v>9</v>
      </c>
      <c r="L1032" s="28">
        <f t="shared" si="22"/>
        <v>1.8</v>
      </c>
      <c r="M1032" s="9">
        <v>0.22222222222222221</v>
      </c>
    </row>
    <row r="1033" spans="1:15">
      <c r="A1033" t="s">
        <v>1832</v>
      </c>
      <c r="B1033" t="s">
        <v>915</v>
      </c>
      <c r="C1033">
        <v>1</v>
      </c>
      <c r="D1033" s="19">
        <v>43705</v>
      </c>
      <c r="E1033" s="15">
        <v>0.98434027777777777</v>
      </c>
      <c r="F1033" s="6"/>
      <c r="G1033" s="275" t="s">
        <v>433</v>
      </c>
      <c r="H1033" t="s">
        <v>1904</v>
      </c>
      <c r="I1033" t="s">
        <v>1905</v>
      </c>
      <c r="J1033">
        <v>5</v>
      </c>
      <c r="K1033">
        <v>10</v>
      </c>
      <c r="L1033" s="28">
        <f t="shared" si="22"/>
        <v>2</v>
      </c>
      <c r="M1033" s="9">
        <v>0.2</v>
      </c>
      <c r="N1033" s="75" t="s">
        <v>557</v>
      </c>
      <c r="O1033" s="213" t="s">
        <v>1237</v>
      </c>
    </row>
    <row r="1034" spans="1:15">
      <c r="A1034" t="s">
        <v>1833</v>
      </c>
      <c r="B1034" t="s">
        <v>915</v>
      </c>
      <c r="C1034">
        <v>1</v>
      </c>
      <c r="D1034" s="19">
        <v>43705</v>
      </c>
      <c r="E1034" s="15">
        <v>0.98453703703703699</v>
      </c>
      <c r="F1034" s="6"/>
      <c r="G1034" s="275" t="s">
        <v>433</v>
      </c>
      <c r="H1034" t="s">
        <v>1904</v>
      </c>
      <c r="I1034" t="s">
        <v>1905</v>
      </c>
      <c r="J1034">
        <v>4</v>
      </c>
      <c r="K1034">
        <v>8</v>
      </c>
      <c r="L1034" s="28">
        <f t="shared" si="22"/>
        <v>2</v>
      </c>
      <c r="M1034" s="9">
        <v>0.5</v>
      </c>
      <c r="N1034" s="75" t="s">
        <v>557</v>
      </c>
      <c r="O1034" s="213" t="s">
        <v>1237</v>
      </c>
    </row>
    <row r="1035" spans="1:15" ht="17" thickBot="1">
      <c r="A1035" s="165" t="s">
        <v>1834</v>
      </c>
      <c r="B1035" s="165" t="s">
        <v>915</v>
      </c>
      <c r="C1035" s="165">
        <v>1</v>
      </c>
      <c r="D1035" s="169">
        <v>43705</v>
      </c>
      <c r="E1035" s="166">
        <v>0.9846759259259259</v>
      </c>
      <c r="F1035" s="452"/>
      <c r="G1035" s="546" t="s">
        <v>433</v>
      </c>
      <c r="H1035" s="165" t="s">
        <v>1904</v>
      </c>
      <c r="I1035" s="165" t="s">
        <v>1905</v>
      </c>
      <c r="J1035" s="165">
        <v>3</v>
      </c>
      <c r="K1035" s="165">
        <v>6</v>
      </c>
      <c r="L1035" s="339">
        <f t="shared" si="22"/>
        <v>2</v>
      </c>
      <c r="M1035" s="171">
        <v>1</v>
      </c>
      <c r="N1035" s="172" t="s">
        <v>557</v>
      </c>
      <c r="O1035" s="213" t="s">
        <v>1237</v>
      </c>
    </row>
    <row r="1036" spans="1:15" ht="18" thickTop="1" thickBot="1">
      <c r="A1036" s="189"/>
      <c r="B1036" s="165"/>
      <c r="C1036" s="165"/>
      <c r="D1036" s="165"/>
      <c r="E1036" s="166"/>
      <c r="F1036" s="165"/>
      <c r="G1036" s="165"/>
      <c r="H1036" s="165"/>
      <c r="I1036" s="165"/>
      <c r="J1036" s="165"/>
      <c r="K1036" s="165"/>
      <c r="L1036" s="339"/>
      <c r="M1036" s="167"/>
      <c r="N1036" s="165"/>
    </row>
    <row r="1037" spans="1:15" ht="18" thickTop="1" thickBot="1">
      <c r="A1037" s="471" t="s">
        <v>1835</v>
      </c>
      <c r="B1037" s="165"/>
      <c r="C1037" s="165"/>
      <c r="D1037" s="165"/>
      <c r="E1037" s="166"/>
      <c r="F1037" s="165"/>
      <c r="G1037" s="165"/>
      <c r="H1037" s="165"/>
      <c r="I1037" s="165"/>
      <c r="J1037" s="165"/>
      <c r="K1037" s="165"/>
      <c r="L1037" s="339"/>
      <c r="M1037" s="167"/>
      <c r="N1037" s="165"/>
    </row>
    <row r="1038" spans="1:15" ht="17" thickTop="1">
      <c r="A1038" s="191" t="s">
        <v>1906</v>
      </c>
      <c r="B1038" t="s">
        <v>915</v>
      </c>
      <c r="C1038">
        <v>6</v>
      </c>
      <c r="D1038" s="19">
        <v>43707</v>
      </c>
      <c r="E1038" s="15">
        <v>0.82650462962962967</v>
      </c>
      <c r="F1038" s="6"/>
      <c r="G1038" s="275" t="s">
        <v>433</v>
      </c>
      <c r="H1038" t="s">
        <v>1957</v>
      </c>
      <c r="I1038" t="s">
        <v>1282</v>
      </c>
      <c r="J1038">
        <v>13</v>
      </c>
      <c r="K1038">
        <v>11</v>
      </c>
      <c r="L1038" s="28">
        <f t="shared" ref="L1038:L1085" si="23">K1038/J1038</f>
        <v>0.84615384615384615</v>
      </c>
      <c r="M1038" s="9">
        <v>9.0909090909090912E-2</v>
      </c>
      <c r="N1038" s="474" t="s">
        <v>486</v>
      </c>
      <c r="O1038" s="302" t="s">
        <v>1232</v>
      </c>
    </row>
    <row r="1039" spans="1:15">
      <c r="A1039" t="s">
        <v>1907</v>
      </c>
      <c r="B1039" t="s">
        <v>915</v>
      </c>
      <c r="C1039">
        <v>6</v>
      </c>
      <c r="D1039" s="19">
        <v>43707</v>
      </c>
      <c r="E1039" s="15">
        <v>0.82685185185185184</v>
      </c>
      <c r="F1039" s="6"/>
      <c r="G1039" t="s">
        <v>532</v>
      </c>
      <c r="H1039" t="s">
        <v>1957</v>
      </c>
      <c r="I1039" t="s">
        <v>1282</v>
      </c>
      <c r="J1039">
        <v>5</v>
      </c>
      <c r="K1039">
        <v>7</v>
      </c>
      <c r="L1039" s="28">
        <f t="shared" si="23"/>
        <v>1.4</v>
      </c>
      <c r="M1039" s="9">
        <v>0.2857142857142857</v>
      </c>
    </row>
    <row r="1040" spans="1:15">
      <c r="A1040" t="s">
        <v>1908</v>
      </c>
      <c r="B1040" t="s">
        <v>915</v>
      </c>
      <c r="C1040">
        <v>6</v>
      </c>
      <c r="D1040" s="19">
        <v>43707</v>
      </c>
      <c r="E1040" s="15">
        <v>0.82692129629629629</v>
      </c>
      <c r="F1040" s="6"/>
      <c r="G1040" t="s">
        <v>489</v>
      </c>
      <c r="H1040" t="s">
        <v>1957</v>
      </c>
      <c r="I1040" t="s">
        <v>1282</v>
      </c>
      <c r="J1040">
        <v>12</v>
      </c>
      <c r="K1040">
        <v>18</v>
      </c>
      <c r="L1040" s="28">
        <f t="shared" si="23"/>
        <v>1.5</v>
      </c>
      <c r="M1040" s="9">
        <v>0.16666666666666666</v>
      </c>
    </row>
    <row r="1041" spans="1:20">
      <c r="A1041" t="s">
        <v>1909</v>
      </c>
      <c r="B1041" t="s">
        <v>915</v>
      </c>
      <c r="C1041">
        <v>6</v>
      </c>
      <c r="D1041" s="19">
        <v>43707</v>
      </c>
      <c r="E1041" s="15">
        <v>0.82707175925925924</v>
      </c>
      <c r="F1041" s="6"/>
      <c r="G1041" s="275" t="s">
        <v>433</v>
      </c>
      <c r="H1041" t="s">
        <v>1957</v>
      </c>
      <c r="I1041" t="s">
        <v>1282</v>
      </c>
      <c r="J1041">
        <v>14</v>
      </c>
      <c r="K1041">
        <v>22</v>
      </c>
      <c r="L1041" s="28">
        <f t="shared" si="23"/>
        <v>1.5714285714285714</v>
      </c>
      <c r="M1041" s="9">
        <v>0.22727272727272727</v>
      </c>
      <c r="N1041" s="75" t="s">
        <v>486</v>
      </c>
      <c r="O1041" s="302" t="s">
        <v>1232</v>
      </c>
    </row>
    <row r="1042" spans="1:20">
      <c r="A1042" t="s">
        <v>1910</v>
      </c>
      <c r="B1042" t="s">
        <v>915</v>
      </c>
      <c r="C1042">
        <v>6</v>
      </c>
      <c r="D1042" s="19">
        <v>43707</v>
      </c>
      <c r="E1042" s="15">
        <v>0.82725694444444453</v>
      </c>
      <c r="F1042" s="6"/>
      <c r="G1042" t="s">
        <v>532</v>
      </c>
      <c r="H1042" t="s">
        <v>1957</v>
      </c>
      <c r="I1042" t="s">
        <v>1282</v>
      </c>
      <c r="J1042">
        <v>5</v>
      </c>
      <c r="K1042">
        <v>6</v>
      </c>
      <c r="L1042" s="28">
        <f t="shared" si="23"/>
        <v>1.2</v>
      </c>
      <c r="M1042" s="9">
        <v>0.16666666666666666</v>
      </c>
    </row>
    <row r="1043" spans="1:20">
      <c r="A1043" t="s">
        <v>1911</v>
      </c>
      <c r="B1043" t="s">
        <v>915</v>
      </c>
      <c r="C1043">
        <v>6</v>
      </c>
      <c r="D1043" s="19">
        <v>43707</v>
      </c>
      <c r="E1043" s="15">
        <v>0.82750000000000001</v>
      </c>
      <c r="F1043" s="6"/>
      <c r="G1043" s="275" t="s">
        <v>433</v>
      </c>
      <c r="H1043" t="s">
        <v>1957</v>
      </c>
      <c r="I1043" t="s">
        <v>1282</v>
      </c>
      <c r="J1043">
        <v>7</v>
      </c>
      <c r="K1043">
        <v>2</v>
      </c>
      <c r="L1043" s="28">
        <f t="shared" si="23"/>
        <v>0.2857142857142857</v>
      </c>
      <c r="M1043" s="9">
        <v>0.5</v>
      </c>
      <c r="N1043" s="75" t="s">
        <v>486</v>
      </c>
      <c r="O1043" s="302" t="s">
        <v>1232</v>
      </c>
    </row>
    <row r="1044" spans="1:20">
      <c r="A1044" t="s">
        <v>1912</v>
      </c>
      <c r="B1044" t="s">
        <v>915</v>
      </c>
      <c r="C1044">
        <v>6</v>
      </c>
      <c r="D1044" s="19">
        <v>43707</v>
      </c>
      <c r="E1044" s="15">
        <v>0.82758101851851851</v>
      </c>
      <c r="F1044" s="6"/>
      <c r="G1044" t="s">
        <v>1913</v>
      </c>
      <c r="H1044" t="s">
        <v>1957</v>
      </c>
      <c r="I1044" t="s">
        <v>1282</v>
      </c>
      <c r="J1044">
        <v>11</v>
      </c>
      <c r="K1044">
        <v>14</v>
      </c>
      <c r="L1044" s="28">
        <f t="shared" si="23"/>
        <v>1.2727272727272727</v>
      </c>
      <c r="M1044" s="9">
        <v>0.2857142857142857</v>
      </c>
    </row>
    <row r="1045" spans="1:20">
      <c r="A1045" t="s">
        <v>1914</v>
      </c>
      <c r="B1045" t="s">
        <v>915</v>
      </c>
      <c r="C1045">
        <v>6</v>
      </c>
      <c r="D1045" s="19">
        <v>43707</v>
      </c>
      <c r="E1045" s="15">
        <v>0.82821759259259264</v>
      </c>
      <c r="F1045" s="6"/>
      <c r="G1045" t="s">
        <v>532</v>
      </c>
      <c r="H1045" t="s">
        <v>1957</v>
      </c>
      <c r="I1045" t="s">
        <v>1282</v>
      </c>
      <c r="J1045">
        <v>3</v>
      </c>
      <c r="K1045">
        <v>2</v>
      </c>
      <c r="L1045" s="28">
        <f t="shared" si="23"/>
        <v>0.66666666666666663</v>
      </c>
      <c r="M1045" s="9">
        <v>0.5</v>
      </c>
    </row>
    <row r="1046" spans="1:20">
      <c r="A1046" t="s">
        <v>1915</v>
      </c>
      <c r="B1046" t="s">
        <v>915</v>
      </c>
      <c r="C1046">
        <v>6</v>
      </c>
      <c r="D1046" s="19">
        <v>43707</v>
      </c>
      <c r="E1046" s="15">
        <v>0.82945601851851858</v>
      </c>
      <c r="F1046" s="6"/>
      <c r="G1046" s="275" t="s">
        <v>433</v>
      </c>
      <c r="H1046" t="s">
        <v>1957</v>
      </c>
      <c r="I1046" t="s">
        <v>1282</v>
      </c>
      <c r="J1046">
        <v>5</v>
      </c>
      <c r="K1046">
        <v>3</v>
      </c>
      <c r="L1046" s="28">
        <f t="shared" si="23"/>
        <v>0.6</v>
      </c>
      <c r="M1046" s="9">
        <v>0.66666666666666663</v>
      </c>
      <c r="N1046" s="122" t="s">
        <v>641</v>
      </c>
      <c r="O1046" s="475" t="s">
        <v>1236</v>
      </c>
    </row>
    <row r="1047" spans="1:20">
      <c r="A1047" t="s">
        <v>1916</v>
      </c>
      <c r="B1047" t="s">
        <v>915</v>
      </c>
      <c r="C1047">
        <v>6</v>
      </c>
      <c r="D1047" s="19">
        <v>43707</v>
      </c>
      <c r="E1047" s="15">
        <v>0.8299305555555555</v>
      </c>
      <c r="F1047" s="6"/>
      <c r="G1047" s="275" t="s">
        <v>433</v>
      </c>
      <c r="H1047" t="s">
        <v>1957</v>
      </c>
      <c r="I1047" t="s">
        <v>1282</v>
      </c>
      <c r="J1047">
        <v>14</v>
      </c>
      <c r="K1047">
        <v>3</v>
      </c>
      <c r="L1047" s="28">
        <f t="shared" si="23"/>
        <v>0.21428571428571427</v>
      </c>
      <c r="M1047" s="9">
        <v>1</v>
      </c>
      <c r="N1047" s="75" t="s">
        <v>689</v>
      </c>
      <c r="O1047" s="213" t="s">
        <v>1956</v>
      </c>
      <c r="P1047" s="213"/>
      <c r="Q1047" s="213"/>
      <c r="R1047" s="213"/>
      <c r="S1047" s="213"/>
      <c r="T1047" s="213"/>
    </row>
    <row r="1048" spans="1:20" ht="17" thickBot="1">
      <c r="A1048" t="s">
        <v>1917</v>
      </c>
      <c r="B1048" t="s">
        <v>915</v>
      </c>
      <c r="C1048">
        <v>6</v>
      </c>
      <c r="D1048" s="19">
        <v>43707</v>
      </c>
      <c r="E1048" s="15">
        <v>0.83173611111111112</v>
      </c>
      <c r="F1048" s="6"/>
      <c r="G1048" t="s">
        <v>532</v>
      </c>
      <c r="H1048" t="s">
        <v>1957</v>
      </c>
      <c r="I1048" t="s">
        <v>1282</v>
      </c>
      <c r="J1048">
        <v>14</v>
      </c>
      <c r="K1048">
        <v>10</v>
      </c>
      <c r="L1048" s="28">
        <f t="shared" si="23"/>
        <v>0.7142857142857143</v>
      </c>
      <c r="M1048" s="9">
        <v>0.4</v>
      </c>
    </row>
    <row r="1049" spans="1:20">
      <c r="A1049" s="124" t="s">
        <v>1918</v>
      </c>
      <c r="B1049" s="124" t="s">
        <v>915</v>
      </c>
      <c r="C1049" s="124">
        <v>10</v>
      </c>
      <c r="D1049" s="19">
        <v>43707</v>
      </c>
      <c r="E1049" s="174">
        <v>0.84001157407407412</v>
      </c>
      <c r="F1049" s="327"/>
      <c r="G1049" s="238" t="s">
        <v>433</v>
      </c>
      <c r="H1049" s="124" t="s">
        <v>1958</v>
      </c>
      <c r="I1049" s="124" t="s">
        <v>1961</v>
      </c>
      <c r="J1049" s="124">
        <v>7</v>
      </c>
      <c r="K1049" s="124">
        <v>2</v>
      </c>
      <c r="L1049" s="217">
        <f t="shared" si="23"/>
        <v>0.2857142857142857</v>
      </c>
      <c r="M1049" s="180">
        <v>0.5</v>
      </c>
      <c r="N1049" s="182" t="s">
        <v>1492</v>
      </c>
    </row>
    <row r="1050" spans="1:20" ht="17" thickBot="1">
      <c r="A1050" t="s">
        <v>1919</v>
      </c>
      <c r="B1050" t="s">
        <v>915</v>
      </c>
      <c r="C1050">
        <v>10</v>
      </c>
      <c r="D1050" s="19">
        <v>43707</v>
      </c>
      <c r="E1050" s="15">
        <v>0.84069444444444441</v>
      </c>
      <c r="F1050" s="6"/>
      <c r="G1050" s="275" t="s">
        <v>433</v>
      </c>
      <c r="H1050" t="s">
        <v>1958</v>
      </c>
      <c r="I1050" t="s">
        <v>1961</v>
      </c>
      <c r="J1050">
        <v>8</v>
      </c>
      <c r="K1050">
        <v>2</v>
      </c>
      <c r="L1050" s="28">
        <f t="shared" si="23"/>
        <v>0.25</v>
      </c>
      <c r="M1050" s="9">
        <v>0.5</v>
      </c>
      <c r="N1050" s="75" t="s">
        <v>1391</v>
      </c>
    </row>
    <row r="1051" spans="1:20">
      <c r="A1051" s="124" t="s">
        <v>1923</v>
      </c>
      <c r="B1051" s="124" t="s">
        <v>915</v>
      </c>
      <c r="C1051" s="124">
        <v>9</v>
      </c>
      <c r="D1051" s="19">
        <v>43707</v>
      </c>
      <c r="E1051" s="174">
        <v>0.86202546296296301</v>
      </c>
      <c r="F1051" s="327"/>
      <c r="G1051" s="238" t="s">
        <v>433</v>
      </c>
      <c r="H1051" s="124" t="s">
        <v>1959</v>
      </c>
      <c r="I1051" s="124" t="s">
        <v>1960</v>
      </c>
      <c r="J1051" s="124">
        <v>9</v>
      </c>
      <c r="K1051" s="124">
        <v>30</v>
      </c>
      <c r="L1051" s="217">
        <f t="shared" si="23"/>
        <v>3.3333333333333335</v>
      </c>
      <c r="M1051" s="180">
        <v>0.46666666666666667</v>
      </c>
      <c r="N1051" s="182" t="s">
        <v>566</v>
      </c>
      <c r="O1051" s="475" t="s">
        <v>1229</v>
      </c>
    </row>
    <row r="1052" spans="1:20">
      <c r="A1052" t="s">
        <v>1924</v>
      </c>
      <c r="B1052" t="s">
        <v>915</v>
      </c>
      <c r="C1052">
        <v>9</v>
      </c>
      <c r="D1052" s="19">
        <v>43707</v>
      </c>
      <c r="E1052" s="15">
        <v>0.86453703703703699</v>
      </c>
      <c r="F1052" s="6"/>
      <c r="G1052" s="275" t="s">
        <v>433</v>
      </c>
      <c r="H1052" t="s">
        <v>1959</v>
      </c>
      <c r="I1052" t="s">
        <v>1960</v>
      </c>
      <c r="J1052">
        <v>3</v>
      </c>
      <c r="K1052">
        <v>9</v>
      </c>
      <c r="L1052" s="28">
        <f t="shared" si="23"/>
        <v>3</v>
      </c>
      <c r="M1052" s="9">
        <v>0.55555555555555558</v>
      </c>
      <c r="N1052" s="75" t="s">
        <v>571</v>
      </c>
    </row>
    <row r="1053" spans="1:20">
      <c r="A1053" t="s">
        <v>1925</v>
      </c>
      <c r="B1053" t="s">
        <v>915</v>
      </c>
      <c r="C1053">
        <v>9</v>
      </c>
      <c r="D1053" s="19">
        <v>43707</v>
      </c>
      <c r="E1053" s="15">
        <v>0.86459490740740741</v>
      </c>
      <c r="F1053" s="6"/>
      <c r="G1053" s="275" t="s">
        <v>433</v>
      </c>
      <c r="H1053" t="s">
        <v>1959</v>
      </c>
      <c r="I1053" t="s">
        <v>1960</v>
      </c>
      <c r="J1053">
        <v>4</v>
      </c>
      <c r="K1053">
        <v>10</v>
      </c>
      <c r="L1053" s="28">
        <f t="shared" si="23"/>
        <v>2.5</v>
      </c>
      <c r="M1053" s="9">
        <v>0.5</v>
      </c>
      <c r="N1053" s="75" t="s">
        <v>615</v>
      </c>
    </row>
    <row r="1054" spans="1:20">
      <c r="A1054" t="s">
        <v>1926</v>
      </c>
      <c r="B1054" t="s">
        <v>915</v>
      </c>
      <c r="C1054">
        <v>9</v>
      </c>
      <c r="D1054" s="19">
        <v>43707</v>
      </c>
      <c r="E1054" s="15">
        <v>0.86542824074074076</v>
      </c>
      <c r="F1054" s="6"/>
      <c r="G1054" s="275" t="s">
        <v>433</v>
      </c>
      <c r="H1054" t="s">
        <v>1959</v>
      </c>
      <c r="I1054" t="s">
        <v>1960</v>
      </c>
      <c r="J1054">
        <v>5</v>
      </c>
      <c r="K1054">
        <v>9</v>
      </c>
      <c r="L1054" s="28">
        <f t="shared" si="23"/>
        <v>1.8</v>
      </c>
      <c r="M1054" s="9">
        <v>0.55555555555555558</v>
      </c>
      <c r="N1054" s="75" t="s">
        <v>615</v>
      </c>
    </row>
    <row r="1055" spans="1:20">
      <c r="A1055" t="s">
        <v>1927</v>
      </c>
      <c r="B1055" t="s">
        <v>915</v>
      </c>
      <c r="C1055">
        <v>9</v>
      </c>
      <c r="D1055" s="19">
        <v>43707</v>
      </c>
      <c r="E1055" s="15">
        <v>0.86550925925925926</v>
      </c>
      <c r="F1055" s="6"/>
      <c r="G1055" s="275" t="s">
        <v>433</v>
      </c>
      <c r="H1055" t="s">
        <v>1959</v>
      </c>
      <c r="I1055" t="s">
        <v>1960</v>
      </c>
      <c r="J1055">
        <v>4</v>
      </c>
      <c r="K1055">
        <v>5</v>
      </c>
      <c r="L1055" s="28">
        <f t="shared" si="23"/>
        <v>1.25</v>
      </c>
      <c r="M1055" s="9">
        <v>0.4</v>
      </c>
      <c r="N1055" s="75" t="s">
        <v>615</v>
      </c>
    </row>
    <row r="1056" spans="1:20">
      <c r="A1056" t="s">
        <v>1928</v>
      </c>
      <c r="B1056" t="s">
        <v>915</v>
      </c>
      <c r="C1056">
        <v>9</v>
      </c>
      <c r="D1056" s="19">
        <v>43707</v>
      </c>
      <c r="E1056" s="15">
        <v>0.86565972222222232</v>
      </c>
      <c r="F1056" s="6"/>
      <c r="G1056" s="275" t="s">
        <v>433</v>
      </c>
      <c r="H1056" t="s">
        <v>1959</v>
      </c>
      <c r="I1056" t="s">
        <v>1960</v>
      </c>
      <c r="J1056">
        <v>5</v>
      </c>
      <c r="K1056">
        <v>10</v>
      </c>
      <c r="L1056" s="28">
        <f t="shared" si="23"/>
        <v>2</v>
      </c>
      <c r="M1056" s="9">
        <v>0.6</v>
      </c>
      <c r="N1056" s="75" t="s">
        <v>557</v>
      </c>
      <c r="O1056" s="213" t="s">
        <v>1237</v>
      </c>
    </row>
    <row r="1057" spans="1:15">
      <c r="A1057" t="s">
        <v>1929</v>
      </c>
      <c r="B1057" t="s">
        <v>915</v>
      </c>
      <c r="C1057">
        <v>9</v>
      </c>
      <c r="D1057" s="19">
        <v>43707</v>
      </c>
      <c r="E1057" s="15">
        <v>0.86583333333333334</v>
      </c>
      <c r="F1057" s="6"/>
      <c r="G1057" s="275" t="s">
        <v>433</v>
      </c>
      <c r="H1057" t="s">
        <v>1959</v>
      </c>
      <c r="I1057" t="s">
        <v>1960</v>
      </c>
      <c r="J1057">
        <v>3</v>
      </c>
      <c r="K1057">
        <v>3</v>
      </c>
      <c r="L1057" s="28">
        <f t="shared" si="23"/>
        <v>1</v>
      </c>
      <c r="M1057" s="9">
        <v>0.66666666666666663</v>
      </c>
      <c r="N1057" s="75" t="s">
        <v>566</v>
      </c>
      <c r="O1057" s="475" t="s">
        <v>1229</v>
      </c>
    </row>
    <row r="1058" spans="1:15">
      <c r="A1058" t="s">
        <v>1930</v>
      </c>
      <c r="B1058" t="s">
        <v>915</v>
      </c>
      <c r="C1058">
        <v>9</v>
      </c>
      <c r="D1058" s="19">
        <v>43707</v>
      </c>
      <c r="E1058" s="15">
        <v>0.86599537037037033</v>
      </c>
      <c r="F1058" s="6"/>
      <c r="G1058" s="275" t="s">
        <v>433</v>
      </c>
      <c r="H1058" t="s">
        <v>1959</v>
      </c>
      <c r="I1058" t="s">
        <v>1960</v>
      </c>
      <c r="J1058">
        <v>14</v>
      </c>
      <c r="K1058">
        <v>35</v>
      </c>
      <c r="L1058" s="28">
        <f t="shared" si="23"/>
        <v>2.5</v>
      </c>
      <c r="M1058" s="9">
        <v>5.7142857142857141E-2</v>
      </c>
      <c r="N1058" s="75" t="s">
        <v>553</v>
      </c>
    </row>
    <row r="1059" spans="1:15">
      <c r="A1059" t="s">
        <v>1931</v>
      </c>
      <c r="B1059" t="s">
        <v>915</v>
      </c>
      <c r="C1059">
        <v>9</v>
      </c>
      <c r="D1059" s="19">
        <v>43707</v>
      </c>
      <c r="E1059" s="15">
        <v>0.86618055555555562</v>
      </c>
      <c r="F1059" s="6"/>
      <c r="G1059" s="275" t="s">
        <v>433</v>
      </c>
      <c r="H1059" t="s">
        <v>1959</v>
      </c>
      <c r="I1059" t="s">
        <v>1960</v>
      </c>
      <c r="J1059">
        <v>3</v>
      </c>
      <c r="K1059">
        <v>8</v>
      </c>
      <c r="L1059" s="28">
        <f t="shared" si="23"/>
        <v>2.6666666666666665</v>
      </c>
      <c r="M1059" s="9">
        <v>1</v>
      </c>
      <c r="N1059" s="75" t="s">
        <v>566</v>
      </c>
      <c r="O1059" s="475" t="s">
        <v>1229</v>
      </c>
    </row>
    <row r="1060" spans="1:15">
      <c r="A1060" t="s">
        <v>1932</v>
      </c>
      <c r="B1060" t="s">
        <v>915</v>
      </c>
      <c r="C1060">
        <v>9</v>
      </c>
      <c r="D1060" s="19">
        <v>43707</v>
      </c>
      <c r="E1060" s="15">
        <v>0.86622685185185189</v>
      </c>
      <c r="F1060" s="6"/>
      <c r="G1060" t="s">
        <v>447</v>
      </c>
      <c r="H1060" t="s">
        <v>1959</v>
      </c>
      <c r="I1060" t="s">
        <v>1960</v>
      </c>
      <c r="J1060">
        <v>3</v>
      </c>
      <c r="K1060">
        <v>5</v>
      </c>
      <c r="L1060" s="28">
        <f t="shared" si="23"/>
        <v>1.6666666666666667</v>
      </c>
      <c r="M1060" s="9">
        <v>0.4</v>
      </c>
    </row>
    <row r="1061" spans="1:15">
      <c r="A1061" t="s">
        <v>1933</v>
      </c>
      <c r="B1061" t="s">
        <v>915</v>
      </c>
      <c r="C1061">
        <v>9</v>
      </c>
      <c r="D1061" s="19">
        <v>43707</v>
      </c>
      <c r="E1061" s="15">
        <v>0.86635416666666665</v>
      </c>
      <c r="F1061" s="6"/>
      <c r="G1061" s="275" t="s">
        <v>433</v>
      </c>
      <c r="H1061" t="s">
        <v>1959</v>
      </c>
      <c r="I1061" t="s">
        <v>1960</v>
      </c>
      <c r="J1061">
        <v>7</v>
      </c>
      <c r="K1061">
        <v>11</v>
      </c>
      <c r="L1061" s="28">
        <f t="shared" si="23"/>
        <v>1.5714285714285714</v>
      </c>
      <c r="M1061" s="9">
        <v>0.18181818181818182</v>
      </c>
      <c r="N1061" s="75" t="s">
        <v>553</v>
      </c>
    </row>
    <row r="1062" spans="1:15">
      <c r="A1062" t="s">
        <v>1934</v>
      </c>
      <c r="B1062" t="s">
        <v>915</v>
      </c>
      <c r="C1062">
        <v>9</v>
      </c>
      <c r="D1062" s="19">
        <v>43707</v>
      </c>
      <c r="E1062" s="15">
        <v>0.86649305555555556</v>
      </c>
      <c r="F1062" s="6"/>
      <c r="G1062" s="275" t="s">
        <v>433</v>
      </c>
      <c r="H1062" t="s">
        <v>1959</v>
      </c>
      <c r="I1062" t="s">
        <v>1960</v>
      </c>
      <c r="J1062">
        <v>7</v>
      </c>
      <c r="K1062">
        <v>16</v>
      </c>
      <c r="L1062" s="28">
        <f t="shared" si="23"/>
        <v>2.2857142857142856</v>
      </c>
      <c r="M1062" s="9">
        <v>6.25E-2</v>
      </c>
      <c r="N1062" s="75" t="s">
        <v>553</v>
      </c>
    </row>
    <row r="1063" spans="1:15">
      <c r="A1063" t="s">
        <v>1935</v>
      </c>
      <c r="B1063" t="s">
        <v>915</v>
      </c>
      <c r="C1063">
        <v>9</v>
      </c>
      <c r="D1063" s="19">
        <v>43707</v>
      </c>
      <c r="E1063" s="15">
        <v>0.86662037037037043</v>
      </c>
      <c r="F1063" s="6"/>
      <c r="G1063" s="275" t="s">
        <v>433</v>
      </c>
      <c r="H1063" t="s">
        <v>1959</v>
      </c>
      <c r="I1063" t="s">
        <v>1960</v>
      </c>
      <c r="J1063">
        <v>8</v>
      </c>
      <c r="K1063">
        <v>29</v>
      </c>
      <c r="L1063" s="28">
        <f t="shared" si="23"/>
        <v>3.625</v>
      </c>
      <c r="M1063" s="9">
        <v>0.2413793103448276</v>
      </c>
      <c r="N1063" s="75" t="s">
        <v>557</v>
      </c>
      <c r="O1063" s="213" t="s">
        <v>1237</v>
      </c>
    </row>
    <row r="1064" spans="1:15">
      <c r="A1064" t="s">
        <v>1936</v>
      </c>
      <c r="B1064" t="s">
        <v>915</v>
      </c>
      <c r="C1064">
        <v>9</v>
      </c>
      <c r="D1064" s="19">
        <v>43707</v>
      </c>
      <c r="E1064" s="15">
        <v>0.86673611111111104</v>
      </c>
      <c r="F1064" s="6"/>
      <c r="G1064" s="275" t="s">
        <v>433</v>
      </c>
      <c r="H1064" t="s">
        <v>1959</v>
      </c>
      <c r="I1064" t="s">
        <v>1960</v>
      </c>
      <c r="J1064">
        <v>3</v>
      </c>
      <c r="K1064">
        <v>12</v>
      </c>
      <c r="L1064" s="28">
        <f t="shared" si="23"/>
        <v>4</v>
      </c>
      <c r="M1064" s="9">
        <v>0.5</v>
      </c>
      <c r="N1064" s="75" t="s">
        <v>557</v>
      </c>
      <c r="O1064" s="213" t="s">
        <v>1237</v>
      </c>
    </row>
    <row r="1065" spans="1:15">
      <c r="A1065" t="s">
        <v>1937</v>
      </c>
      <c r="B1065" t="s">
        <v>915</v>
      </c>
      <c r="C1065">
        <v>9</v>
      </c>
      <c r="D1065" s="19">
        <v>43707</v>
      </c>
      <c r="E1065" s="15">
        <v>0.86686342592592591</v>
      </c>
      <c r="F1065" s="6"/>
      <c r="G1065" s="275" t="s">
        <v>433</v>
      </c>
      <c r="H1065" t="s">
        <v>1959</v>
      </c>
      <c r="I1065" t="s">
        <v>1960</v>
      </c>
      <c r="J1065">
        <v>4</v>
      </c>
      <c r="K1065">
        <v>3</v>
      </c>
      <c r="L1065" s="28">
        <f t="shared" si="23"/>
        <v>0.75</v>
      </c>
      <c r="M1065" s="9">
        <v>0.66666666666666663</v>
      </c>
      <c r="N1065" s="75" t="s">
        <v>557</v>
      </c>
      <c r="O1065" s="213" t="s">
        <v>1237</v>
      </c>
    </row>
    <row r="1066" spans="1:15">
      <c r="A1066" t="s">
        <v>1938</v>
      </c>
      <c r="B1066" t="s">
        <v>915</v>
      </c>
      <c r="C1066">
        <v>9</v>
      </c>
      <c r="D1066" s="19">
        <v>43707</v>
      </c>
      <c r="E1066" s="15">
        <v>0.86700231481481482</v>
      </c>
      <c r="F1066" s="6"/>
      <c r="G1066" s="275" t="s">
        <v>433</v>
      </c>
      <c r="H1066" t="s">
        <v>1959</v>
      </c>
      <c r="I1066" t="s">
        <v>1960</v>
      </c>
      <c r="J1066">
        <v>4</v>
      </c>
      <c r="K1066">
        <v>4</v>
      </c>
      <c r="L1066" s="28">
        <f t="shared" si="23"/>
        <v>1</v>
      </c>
      <c r="M1066" s="9">
        <v>0.25</v>
      </c>
      <c r="N1066" s="75" t="s">
        <v>553</v>
      </c>
    </row>
    <row r="1067" spans="1:15">
      <c r="A1067" t="s">
        <v>1939</v>
      </c>
      <c r="B1067" t="s">
        <v>915</v>
      </c>
      <c r="C1067">
        <v>9</v>
      </c>
      <c r="D1067" s="19">
        <v>43707</v>
      </c>
      <c r="E1067" s="15">
        <v>0.86706018518518524</v>
      </c>
      <c r="F1067" s="6"/>
      <c r="G1067" t="s">
        <v>447</v>
      </c>
      <c r="H1067" t="s">
        <v>1963</v>
      </c>
      <c r="I1067" t="s">
        <v>1960</v>
      </c>
      <c r="J1067">
        <v>14</v>
      </c>
      <c r="K1067">
        <v>22</v>
      </c>
      <c r="L1067" s="28">
        <f t="shared" si="23"/>
        <v>1.5714285714285714</v>
      </c>
      <c r="M1067" s="9">
        <v>0.13636363636363635</v>
      </c>
    </row>
    <row r="1068" spans="1:15">
      <c r="A1068" t="s">
        <v>1940</v>
      </c>
      <c r="B1068" t="s">
        <v>915</v>
      </c>
      <c r="C1068">
        <v>9</v>
      </c>
      <c r="D1068" s="19">
        <v>43707</v>
      </c>
      <c r="E1068" s="15">
        <v>0.86724537037037042</v>
      </c>
      <c r="F1068" s="6"/>
      <c r="G1068" s="275" t="s">
        <v>433</v>
      </c>
      <c r="H1068" t="s">
        <v>1963</v>
      </c>
      <c r="I1068" t="s">
        <v>1960</v>
      </c>
      <c r="J1068">
        <v>3</v>
      </c>
      <c r="K1068">
        <v>8</v>
      </c>
      <c r="L1068" s="28">
        <f t="shared" si="23"/>
        <v>2.6666666666666665</v>
      </c>
      <c r="M1068" s="9">
        <v>0.875</v>
      </c>
      <c r="N1068" s="75" t="s">
        <v>566</v>
      </c>
      <c r="O1068" s="475" t="s">
        <v>1229</v>
      </c>
    </row>
    <row r="1069" spans="1:15">
      <c r="A1069" t="s">
        <v>1941</v>
      </c>
      <c r="B1069" t="s">
        <v>915</v>
      </c>
      <c r="C1069">
        <v>9</v>
      </c>
      <c r="D1069" s="19">
        <v>43707</v>
      </c>
      <c r="E1069" s="15">
        <v>0.86734953703703699</v>
      </c>
      <c r="F1069" s="6"/>
      <c r="G1069" t="s">
        <v>447</v>
      </c>
      <c r="H1069" t="s">
        <v>1963</v>
      </c>
      <c r="I1069" t="s">
        <v>1960</v>
      </c>
      <c r="J1069">
        <v>3</v>
      </c>
      <c r="K1069">
        <v>4</v>
      </c>
      <c r="L1069" s="28">
        <f t="shared" si="23"/>
        <v>1.3333333333333333</v>
      </c>
      <c r="M1069" s="9">
        <v>0.75</v>
      </c>
    </row>
    <row r="1070" spans="1:15">
      <c r="A1070" t="s">
        <v>1942</v>
      </c>
      <c r="B1070" t="s">
        <v>915</v>
      </c>
      <c r="C1070">
        <v>9</v>
      </c>
      <c r="D1070" s="19">
        <v>43707</v>
      </c>
      <c r="E1070" s="15">
        <v>0.86739583333333325</v>
      </c>
      <c r="F1070" s="6"/>
      <c r="G1070" s="275" t="s">
        <v>433</v>
      </c>
      <c r="H1070" t="s">
        <v>1959</v>
      </c>
      <c r="I1070" t="s">
        <v>1960</v>
      </c>
      <c r="J1070">
        <v>10</v>
      </c>
      <c r="K1070">
        <v>23</v>
      </c>
      <c r="L1070" s="28">
        <f t="shared" si="23"/>
        <v>2.2999999999999998</v>
      </c>
      <c r="M1070" s="9">
        <v>4.3478260869565216E-2</v>
      </c>
      <c r="N1070" s="75" t="s">
        <v>553</v>
      </c>
    </row>
    <row r="1071" spans="1:15">
      <c r="A1071" t="s">
        <v>1943</v>
      </c>
      <c r="B1071" t="s">
        <v>915</v>
      </c>
      <c r="C1071">
        <v>9</v>
      </c>
      <c r="D1071" s="19">
        <v>43707</v>
      </c>
      <c r="E1071" s="15">
        <v>0.86752314814814813</v>
      </c>
      <c r="F1071" s="6"/>
      <c r="G1071" s="275" t="s">
        <v>433</v>
      </c>
      <c r="H1071" t="s">
        <v>1959</v>
      </c>
      <c r="I1071" t="s">
        <v>1960</v>
      </c>
      <c r="J1071">
        <v>13</v>
      </c>
      <c r="K1071">
        <v>38</v>
      </c>
      <c r="L1071" s="28">
        <f t="shared" si="23"/>
        <v>2.9230769230769229</v>
      </c>
      <c r="M1071" s="9">
        <v>5.2631578947368418E-2</v>
      </c>
      <c r="N1071" s="75" t="s">
        <v>553</v>
      </c>
    </row>
    <row r="1072" spans="1:15">
      <c r="A1072" t="s">
        <v>1944</v>
      </c>
      <c r="B1072" t="s">
        <v>915</v>
      </c>
      <c r="C1072">
        <v>9</v>
      </c>
      <c r="D1072" s="19">
        <v>43707</v>
      </c>
      <c r="E1072" s="15">
        <v>0.86769675925925915</v>
      </c>
      <c r="F1072" s="6"/>
      <c r="G1072" t="s">
        <v>447</v>
      </c>
      <c r="H1072" t="s">
        <v>1959</v>
      </c>
      <c r="I1072" t="s">
        <v>1960</v>
      </c>
      <c r="J1072">
        <v>4</v>
      </c>
      <c r="K1072">
        <v>9</v>
      </c>
      <c r="L1072" s="28">
        <f t="shared" si="23"/>
        <v>2.25</v>
      </c>
      <c r="M1072" s="9">
        <v>0.33333333333333331</v>
      </c>
    </row>
    <row r="1073" spans="1:15">
      <c r="A1073" s="213" t="s">
        <v>2053</v>
      </c>
      <c r="B1073" s="213" t="s">
        <v>915</v>
      </c>
      <c r="C1073" s="213">
        <v>9</v>
      </c>
      <c r="D1073" s="278">
        <v>43707</v>
      </c>
      <c r="E1073" s="279">
        <v>0.86775462962962957</v>
      </c>
      <c r="F1073" s="6"/>
      <c r="G1073" s="275" t="s">
        <v>433</v>
      </c>
      <c r="H1073" t="s">
        <v>1959</v>
      </c>
      <c r="I1073" t="s">
        <v>1960</v>
      </c>
      <c r="J1073">
        <v>3</v>
      </c>
      <c r="K1073" s="213">
        <v>6</v>
      </c>
      <c r="L1073" s="218">
        <f t="shared" si="23"/>
        <v>2</v>
      </c>
      <c r="M1073" s="518" t="s">
        <v>1304</v>
      </c>
    </row>
    <row r="1074" spans="1:15">
      <c r="A1074" t="s">
        <v>1945</v>
      </c>
      <c r="B1074" t="s">
        <v>915</v>
      </c>
      <c r="C1074">
        <v>9</v>
      </c>
      <c r="D1074" s="19">
        <v>43707</v>
      </c>
      <c r="E1074" s="15">
        <v>0.8678703703703704</v>
      </c>
      <c r="F1074" s="6"/>
      <c r="G1074" s="275" t="s">
        <v>433</v>
      </c>
      <c r="H1074" t="s">
        <v>1959</v>
      </c>
      <c r="I1074" t="s">
        <v>1960</v>
      </c>
      <c r="J1074">
        <v>6</v>
      </c>
      <c r="K1074">
        <v>11</v>
      </c>
      <c r="L1074" s="28">
        <f t="shared" si="23"/>
        <v>1.8333333333333333</v>
      </c>
      <c r="M1074" s="9">
        <v>0.27272727272727271</v>
      </c>
      <c r="N1074" s="75" t="s">
        <v>557</v>
      </c>
      <c r="O1074" s="213" t="s">
        <v>1237</v>
      </c>
    </row>
    <row r="1075" spans="1:15">
      <c r="A1075" t="s">
        <v>1946</v>
      </c>
      <c r="B1075" t="s">
        <v>915</v>
      </c>
      <c r="C1075">
        <v>9</v>
      </c>
      <c r="D1075" s="19">
        <v>43707</v>
      </c>
      <c r="E1075" s="15">
        <v>0.86796296296296294</v>
      </c>
      <c r="F1075" s="6"/>
      <c r="G1075" t="s">
        <v>447</v>
      </c>
      <c r="H1075" t="s">
        <v>1959</v>
      </c>
      <c r="I1075" t="s">
        <v>1960</v>
      </c>
      <c r="J1075">
        <v>14</v>
      </c>
      <c r="K1075">
        <v>81</v>
      </c>
      <c r="L1075" s="28">
        <f t="shared" si="23"/>
        <v>5.7857142857142856</v>
      </c>
      <c r="M1075" s="9">
        <v>0.29629629629629628</v>
      </c>
    </row>
    <row r="1076" spans="1:15">
      <c r="A1076" s="213" t="s">
        <v>2054</v>
      </c>
      <c r="B1076" s="213" t="s">
        <v>915</v>
      </c>
      <c r="C1076" s="213">
        <v>9</v>
      </c>
      <c r="D1076" s="278">
        <v>43707</v>
      </c>
      <c r="E1076" s="279">
        <v>0.86824074074074076</v>
      </c>
      <c r="F1076" s="6"/>
      <c r="G1076" s="275" t="s">
        <v>433</v>
      </c>
      <c r="H1076" t="s">
        <v>1959</v>
      </c>
      <c r="I1076" t="s">
        <v>1960</v>
      </c>
      <c r="J1076">
        <v>4</v>
      </c>
      <c r="K1076" s="213">
        <v>14</v>
      </c>
      <c r="L1076" s="218">
        <f t="shared" si="23"/>
        <v>3.5</v>
      </c>
      <c r="M1076" s="518" t="s">
        <v>1304</v>
      </c>
    </row>
    <row r="1077" spans="1:15">
      <c r="A1077" t="s">
        <v>1947</v>
      </c>
      <c r="B1077" t="s">
        <v>915</v>
      </c>
      <c r="C1077">
        <v>9</v>
      </c>
      <c r="D1077" s="19">
        <v>43707</v>
      </c>
      <c r="E1077" s="15">
        <v>0.86833333333333329</v>
      </c>
      <c r="F1077" s="6"/>
      <c r="G1077" s="275" t="s">
        <v>433</v>
      </c>
      <c r="H1077" t="s">
        <v>1959</v>
      </c>
      <c r="I1077" t="s">
        <v>1960</v>
      </c>
      <c r="J1077">
        <v>4</v>
      </c>
      <c r="K1077">
        <v>12</v>
      </c>
      <c r="L1077" s="28">
        <f t="shared" si="23"/>
        <v>3</v>
      </c>
      <c r="M1077" s="9">
        <v>8.3333333333333329E-2</v>
      </c>
      <c r="N1077" s="75" t="s">
        <v>553</v>
      </c>
    </row>
    <row r="1078" spans="1:15" ht="17" thickBot="1">
      <c r="A1078" t="s">
        <v>1948</v>
      </c>
      <c r="B1078" t="s">
        <v>915</v>
      </c>
      <c r="C1078">
        <v>9</v>
      </c>
      <c r="D1078" s="19">
        <v>43707</v>
      </c>
      <c r="E1078" s="15">
        <v>0.87050925925925926</v>
      </c>
      <c r="F1078" s="6"/>
      <c r="G1078" s="275" t="s">
        <v>433</v>
      </c>
      <c r="H1078" t="s">
        <v>1959</v>
      </c>
      <c r="I1078" t="s">
        <v>1960</v>
      </c>
      <c r="J1078">
        <v>3</v>
      </c>
      <c r="K1078">
        <v>4</v>
      </c>
      <c r="L1078" s="28">
        <f t="shared" si="23"/>
        <v>1.3333333333333333</v>
      </c>
      <c r="M1078" s="9">
        <v>0.75</v>
      </c>
      <c r="N1078" s="75" t="s">
        <v>1688</v>
      </c>
    </row>
    <row r="1079" spans="1:15">
      <c r="A1079" s="124" t="s">
        <v>1949</v>
      </c>
      <c r="B1079" s="124" t="s">
        <v>915</v>
      </c>
      <c r="C1079" s="124">
        <v>5</v>
      </c>
      <c r="D1079" s="19">
        <v>43707</v>
      </c>
      <c r="E1079" s="174">
        <v>0.8831134259259259</v>
      </c>
      <c r="F1079" s="327"/>
      <c r="G1079" s="238" t="s">
        <v>433</v>
      </c>
      <c r="H1079" s="124" t="s">
        <v>1962</v>
      </c>
      <c r="I1079" s="124" t="s">
        <v>1209</v>
      </c>
      <c r="J1079" s="124">
        <v>9</v>
      </c>
      <c r="K1079" s="124">
        <v>27</v>
      </c>
      <c r="L1079" s="217">
        <f t="shared" si="23"/>
        <v>3</v>
      </c>
      <c r="M1079" s="180">
        <v>0.55555555555555558</v>
      </c>
      <c r="N1079" s="182" t="s">
        <v>566</v>
      </c>
      <c r="O1079" s="475" t="s">
        <v>1229</v>
      </c>
    </row>
    <row r="1080" spans="1:15">
      <c r="A1080" t="s">
        <v>1950</v>
      </c>
      <c r="B1080" t="s">
        <v>915</v>
      </c>
      <c r="C1080">
        <v>5</v>
      </c>
      <c r="D1080" s="19">
        <v>43707</v>
      </c>
      <c r="E1080" s="15">
        <v>0.88446759259259267</v>
      </c>
      <c r="F1080" s="6"/>
      <c r="G1080" t="s">
        <v>447</v>
      </c>
      <c r="H1080" t="s">
        <v>1962</v>
      </c>
      <c r="I1080" t="s">
        <v>1209</v>
      </c>
      <c r="J1080">
        <v>12</v>
      </c>
      <c r="K1080">
        <v>53</v>
      </c>
      <c r="L1080" s="28">
        <f t="shared" si="23"/>
        <v>4.416666666666667</v>
      </c>
      <c r="M1080" s="9">
        <v>0.26415094339622641</v>
      </c>
    </row>
    <row r="1081" spans="1:15">
      <c r="A1081" t="s">
        <v>1951</v>
      </c>
      <c r="B1081" t="s">
        <v>915</v>
      </c>
      <c r="C1081">
        <v>5</v>
      </c>
      <c r="D1081" s="19">
        <v>43707</v>
      </c>
      <c r="E1081" s="15">
        <v>0.88490740740740748</v>
      </c>
      <c r="F1081" s="6"/>
      <c r="G1081" t="s">
        <v>447</v>
      </c>
      <c r="H1081" t="s">
        <v>1962</v>
      </c>
      <c r="I1081" t="s">
        <v>1209</v>
      </c>
      <c r="J1081">
        <v>14</v>
      </c>
      <c r="K1081">
        <v>105</v>
      </c>
      <c r="L1081" s="28">
        <f t="shared" si="23"/>
        <v>7.5</v>
      </c>
      <c r="M1081" s="9">
        <v>0.31428571428571428</v>
      </c>
    </row>
    <row r="1082" spans="1:15" ht="17" thickBot="1">
      <c r="A1082" t="s">
        <v>1952</v>
      </c>
      <c r="B1082" t="s">
        <v>915</v>
      </c>
      <c r="C1082">
        <v>5</v>
      </c>
      <c r="D1082" s="19">
        <v>43707</v>
      </c>
      <c r="E1082" s="15">
        <v>0.88509259259259254</v>
      </c>
      <c r="F1082" s="6"/>
      <c r="G1082" t="s">
        <v>447</v>
      </c>
      <c r="H1082" t="s">
        <v>1962</v>
      </c>
      <c r="I1082" t="s">
        <v>1209</v>
      </c>
      <c r="J1082">
        <v>14</v>
      </c>
      <c r="K1082">
        <v>84</v>
      </c>
      <c r="L1082" s="28">
        <f t="shared" si="23"/>
        <v>6</v>
      </c>
      <c r="M1082" s="9">
        <v>0.35714285714285715</v>
      </c>
    </row>
    <row r="1083" spans="1:15" ht="17" thickBot="1">
      <c r="A1083" s="124" t="s">
        <v>1953</v>
      </c>
      <c r="B1083" s="124" t="s">
        <v>915</v>
      </c>
      <c r="C1083" s="124">
        <v>2</v>
      </c>
      <c r="D1083" s="19">
        <v>43707</v>
      </c>
      <c r="E1083" s="174">
        <v>0.90150462962962974</v>
      </c>
      <c r="F1083" s="327"/>
      <c r="G1083" s="238" t="s">
        <v>433</v>
      </c>
      <c r="H1083" s="124" t="s">
        <v>1964</v>
      </c>
      <c r="I1083" s="124" t="s">
        <v>1965</v>
      </c>
      <c r="J1083" s="124">
        <v>6</v>
      </c>
      <c r="K1083" s="124">
        <v>4</v>
      </c>
      <c r="L1083" s="217">
        <f t="shared" si="23"/>
        <v>0.66666666666666663</v>
      </c>
      <c r="M1083" s="180">
        <v>0.5</v>
      </c>
      <c r="N1083" s="182" t="s">
        <v>571</v>
      </c>
    </row>
    <row r="1084" spans="1:15">
      <c r="A1084" s="124" t="s">
        <v>1954</v>
      </c>
      <c r="B1084" s="124" t="s">
        <v>915</v>
      </c>
      <c r="C1084" s="124">
        <v>1</v>
      </c>
      <c r="D1084" s="19">
        <v>43707</v>
      </c>
      <c r="E1084" s="174">
        <v>0.92458333333333342</v>
      </c>
      <c r="F1084" s="327"/>
      <c r="G1084" s="238" t="s">
        <v>433</v>
      </c>
      <c r="H1084" s="124" t="s">
        <v>1966</v>
      </c>
      <c r="I1084" s="124" t="s">
        <v>1200</v>
      </c>
      <c r="J1084" s="124">
        <v>4</v>
      </c>
      <c r="K1084" s="124">
        <v>14</v>
      </c>
      <c r="L1084" s="217">
        <f t="shared" si="23"/>
        <v>3.5</v>
      </c>
      <c r="M1084" s="180">
        <v>0.2857142857142857</v>
      </c>
      <c r="N1084" s="182" t="s">
        <v>1688</v>
      </c>
    </row>
    <row r="1085" spans="1:15">
      <c r="A1085" t="s">
        <v>1955</v>
      </c>
      <c r="B1085" t="s">
        <v>915</v>
      </c>
      <c r="C1085">
        <v>1</v>
      </c>
      <c r="D1085" s="19">
        <v>43707</v>
      </c>
      <c r="E1085" s="15">
        <v>0.92621527777777779</v>
      </c>
      <c r="F1085" s="6"/>
      <c r="G1085" t="s">
        <v>447</v>
      </c>
      <c r="H1085" t="s">
        <v>1966</v>
      </c>
      <c r="I1085" t="s">
        <v>1200</v>
      </c>
      <c r="J1085">
        <v>7</v>
      </c>
      <c r="K1085">
        <v>28</v>
      </c>
      <c r="L1085" s="28">
        <f t="shared" si="23"/>
        <v>4</v>
      </c>
      <c r="M1085" s="9">
        <v>0.75</v>
      </c>
    </row>
    <row r="1086" spans="1:15">
      <c r="M1086" s="22"/>
    </row>
    <row r="1087" spans="1:15">
      <c r="M1087" s="22"/>
    </row>
    <row r="1088" spans="1:15">
      <c r="M1088" s="22"/>
    </row>
    <row r="1089" spans="13:13">
      <c r="M1089" s="22"/>
    </row>
    <row r="1090" spans="13:13">
      <c r="M1090" s="22"/>
    </row>
    <row r="1091" spans="13:13">
      <c r="M1091" s="22"/>
    </row>
    <row r="1092" spans="13:13">
      <c r="M1092" s="22"/>
    </row>
    <row r="1093" spans="13:13">
      <c r="M1093" s="22"/>
    </row>
    <row r="1094" spans="13:13">
      <c r="M1094" s="22"/>
    </row>
    <row r="1095" spans="13:13">
      <c r="M1095" s="22"/>
    </row>
    <row r="1096" spans="13:13">
      <c r="M1096" s="22"/>
    </row>
    <row r="1097" spans="13:13">
      <c r="M1097" s="22"/>
    </row>
    <row r="1098" spans="13:13">
      <c r="M1098" s="22"/>
    </row>
    <row r="1099" spans="13:13">
      <c r="M1099" s="22"/>
    </row>
    <row r="1100" spans="13:13">
      <c r="M1100" s="22"/>
    </row>
    <row r="1101" spans="13:13">
      <c r="M1101" s="22"/>
    </row>
    <row r="1102" spans="13:13">
      <c r="M1102" s="22"/>
    </row>
    <row r="1103" spans="13:13">
      <c r="M1103" s="22"/>
    </row>
    <row r="1104" spans="13:13">
      <c r="M1104" s="22"/>
    </row>
    <row r="1105" spans="13:13">
      <c r="M1105" s="22"/>
    </row>
    <row r="1106" spans="13:13">
      <c r="M1106" s="22"/>
    </row>
    <row r="1107" spans="13:13">
      <c r="M1107" s="22"/>
    </row>
    <row r="1108" spans="13:13">
      <c r="M1108" s="22"/>
    </row>
    <row r="1109" spans="13:13">
      <c r="M1109" s="22"/>
    </row>
    <row r="1110" spans="13:13">
      <c r="M1110" s="22"/>
    </row>
    <row r="1111" spans="13:13">
      <c r="M1111" s="22"/>
    </row>
    <row r="1112" spans="13:13">
      <c r="M1112" s="22"/>
    </row>
    <row r="1113" spans="13:13">
      <c r="M1113" s="22"/>
    </row>
    <row r="1114" spans="13:13">
      <c r="M1114" s="22"/>
    </row>
    <row r="1115" spans="13:13">
      <c r="M1115" s="22"/>
    </row>
    <row r="1116" spans="13:13">
      <c r="M1116" s="22"/>
    </row>
    <row r="1117" spans="13:13">
      <c r="M1117" s="22"/>
    </row>
    <row r="1118" spans="13:13">
      <c r="M1118" s="22"/>
    </row>
    <row r="1119" spans="13:13">
      <c r="M1119" s="22"/>
    </row>
    <row r="1120" spans="13:13">
      <c r="M1120" s="22"/>
    </row>
    <row r="1121" spans="13:13">
      <c r="M1121" s="22"/>
    </row>
    <row r="1122" spans="13:13">
      <c r="M1122" s="22"/>
    </row>
    <row r="1123" spans="13:13">
      <c r="M1123" s="22"/>
    </row>
    <row r="1124" spans="13:13">
      <c r="M1124" s="22"/>
    </row>
    <row r="1125" spans="13:13">
      <c r="M1125" s="22"/>
    </row>
    <row r="1126" spans="13:13">
      <c r="M1126" s="22"/>
    </row>
    <row r="1127" spans="13:13">
      <c r="M1127" s="22"/>
    </row>
    <row r="1128" spans="13:13">
      <c r="M1128" s="22"/>
    </row>
    <row r="1129" spans="13:13">
      <c r="M1129" s="22"/>
    </row>
    <row r="1130" spans="13:13">
      <c r="M1130" s="22"/>
    </row>
    <row r="1131" spans="13:13">
      <c r="M1131" s="22"/>
    </row>
    <row r="1132" spans="13:13">
      <c r="M1132" s="22"/>
    </row>
    <row r="1133" spans="13:13">
      <c r="M1133" s="22"/>
    </row>
    <row r="1134" spans="13:13">
      <c r="M1134" s="22"/>
    </row>
    <row r="1135" spans="13:13">
      <c r="M1135" s="22"/>
    </row>
    <row r="1136" spans="13:13">
      <c r="M1136" s="22"/>
    </row>
    <row r="1137" spans="13:13">
      <c r="M1137" s="22"/>
    </row>
    <row r="1138" spans="13:13">
      <c r="M1138" s="22"/>
    </row>
    <row r="1139" spans="13:13">
      <c r="M1139" s="22"/>
    </row>
    <row r="1140" spans="13:13">
      <c r="M1140" s="22"/>
    </row>
    <row r="1141" spans="13:13">
      <c r="M1141" s="22"/>
    </row>
    <row r="1142" spans="13:13">
      <c r="M1142" s="22"/>
    </row>
    <row r="1143" spans="13:13">
      <c r="M1143" s="22"/>
    </row>
    <row r="1144" spans="13:13">
      <c r="M1144" s="22"/>
    </row>
    <row r="1145" spans="13:13">
      <c r="M1145" s="22"/>
    </row>
    <row r="1146" spans="13:13">
      <c r="M1146" s="22"/>
    </row>
    <row r="1147" spans="13:13">
      <c r="M1147" s="22"/>
    </row>
    <row r="1148" spans="13:13">
      <c r="M1148" s="22"/>
    </row>
    <row r="1149" spans="13:13">
      <c r="M1149" s="22"/>
    </row>
    <row r="1150" spans="13:13">
      <c r="M1150" s="22"/>
    </row>
    <row r="1151" spans="13:13">
      <c r="M1151" s="22"/>
    </row>
    <row r="1152" spans="13:13">
      <c r="M1152" s="22"/>
    </row>
    <row r="1153" spans="13:13">
      <c r="M1153" s="22"/>
    </row>
    <row r="1154" spans="13:13">
      <c r="M1154" s="22"/>
    </row>
    <row r="1155" spans="13:13">
      <c r="M1155" s="22"/>
    </row>
    <row r="1156" spans="13:13">
      <c r="M1156" s="22"/>
    </row>
    <row r="1157" spans="13:13">
      <c r="M1157" s="22"/>
    </row>
    <row r="1158" spans="13:13">
      <c r="M1158" s="22"/>
    </row>
    <row r="1159" spans="13:13">
      <c r="M1159" s="22"/>
    </row>
    <row r="1160" spans="13:13">
      <c r="M1160" s="22"/>
    </row>
    <row r="1161" spans="13:13">
      <c r="M1161" s="22"/>
    </row>
    <row r="1162" spans="13:13">
      <c r="M1162" s="22"/>
    </row>
    <row r="1163" spans="13:13">
      <c r="M1163" s="22"/>
    </row>
    <row r="1164" spans="13:13">
      <c r="M1164" s="22"/>
    </row>
    <row r="1165" spans="13:13">
      <c r="M1165" s="22"/>
    </row>
    <row r="1166" spans="13:13">
      <c r="M1166" s="22"/>
    </row>
    <row r="1167" spans="13:13">
      <c r="M1167" s="22"/>
    </row>
    <row r="1168" spans="13:13">
      <c r="M1168" s="22"/>
    </row>
    <row r="1169" spans="13:13">
      <c r="M1169" s="22"/>
    </row>
    <row r="1170" spans="13:13">
      <c r="M1170" s="22"/>
    </row>
    <row r="1171" spans="13:13">
      <c r="M1171" s="22"/>
    </row>
    <row r="1172" spans="13:13">
      <c r="M1172" s="22"/>
    </row>
    <row r="1173" spans="13:13">
      <c r="M1173" s="22"/>
    </row>
    <row r="1174" spans="13:13">
      <c r="M1174" s="22"/>
    </row>
    <row r="1175" spans="13:13">
      <c r="M1175" s="22"/>
    </row>
    <row r="1176" spans="13:13">
      <c r="M1176" s="22"/>
    </row>
    <row r="1177" spans="13:13">
      <c r="M1177" s="22"/>
    </row>
    <row r="1178" spans="13:13">
      <c r="M1178" s="22"/>
    </row>
    <row r="1179" spans="13:13">
      <c r="M1179" s="22"/>
    </row>
    <row r="1180" spans="13:13">
      <c r="M1180" s="22"/>
    </row>
    <row r="1181" spans="13:13">
      <c r="M1181" s="22"/>
    </row>
    <row r="1182" spans="13:13">
      <c r="M1182" s="22"/>
    </row>
    <row r="1183" spans="13:13">
      <c r="M1183" s="22"/>
    </row>
    <row r="1184" spans="13:13">
      <c r="M1184" s="22"/>
    </row>
    <row r="1185" spans="13:13">
      <c r="M1185" s="22"/>
    </row>
    <row r="1186" spans="13:13">
      <c r="M1186" s="22"/>
    </row>
    <row r="1187" spans="13:13">
      <c r="M1187" s="22"/>
    </row>
    <row r="1188" spans="13:13">
      <c r="M1188" s="22"/>
    </row>
    <row r="1189" spans="13:13">
      <c r="M1189" s="22"/>
    </row>
    <row r="1190" spans="13:13">
      <c r="M1190" s="22"/>
    </row>
    <row r="1191" spans="13:13">
      <c r="M1191" s="22"/>
    </row>
    <row r="1192" spans="13:13">
      <c r="M1192" s="22"/>
    </row>
    <row r="1193" spans="13:13">
      <c r="M1193" s="22"/>
    </row>
    <row r="1194" spans="13:13">
      <c r="M1194" s="22"/>
    </row>
    <row r="1195" spans="13:13">
      <c r="M1195" s="22"/>
    </row>
    <row r="1196" spans="13:13">
      <c r="M1196" s="22"/>
    </row>
    <row r="1197" spans="13:13">
      <c r="M1197" s="22"/>
    </row>
    <row r="1198" spans="13:13">
      <c r="M1198" s="22"/>
    </row>
    <row r="1199" spans="13:13">
      <c r="M1199" s="22"/>
    </row>
    <row r="1200" spans="13:13">
      <c r="M1200" s="22"/>
    </row>
    <row r="1201" spans="13:13">
      <c r="M1201" s="22"/>
    </row>
    <row r="1202" spans="13:13">
      <c r="M1202" s="22"/>
    </row>
    <row r="1203" spans="13:13">
      <c r="M1203" s="22"/>
    </row>
    <row r="1204" spans="13:13">
      <c r="M1204" s="22"/>
    </row>
    <row r="1205" spans="13:13">
      <c r="M1205" s="22"/>
    </row>
    <row r="1206" spans="13:13">
      <c r="M1206" s="22"/>
    </row>
    <row r="1207" spans="13:13">
      <c r="M1207" s="22"/>
    </row>
    <row r="1208" spans="13:13">
      <c r="M1208" s="22"/>
    </row>
    <row r="1209" spans="13:13">
      <c r="M1209" s="22"/>
    </row>
    <row r="1210" spans="13:13">
      <c r="M1210" s="22"/>
    </row>
    <row r="1211" spans="13:13">
      <c r="M1211" s="22"/>
    </row>
    <row r="1212" spans="13:13">
      <c r="M1212" s="22"/>
    </row>
    <row r="1213" spans="13:13">
      <c r="M1213" s="22"/>
    </row>
    <row r="1214" spans="13:13">
      <c r="M1214" s="22"/>
    </row>
    <row r="1215" spans="13:13">
      <c r="M1215" s="22"/>
    </row>
    <row r="1216" spans="13:13">
      <c r="M1216" s="22"/>
    </row>
    <row r="1217" spans="13:13">
      <c r="M1217" s="22"/>
    </row>
    <row r="1218" spans="13:13">
      <c r="M1218" s="22"/>
    </row>
    <row r="1219" spans="13:13">
      <c r="M1219" s="22"/>
    </row>
    <row r="1220" spans="13:13">
      <c r="M1220" s="22"/>
    </row>
    <row r="1221" spans="13:13">
      <c r="M1221" s="22"/>
    </row>
    <row r="1222" spans="13:13">
      <c r="M1222" s="22"/>
    </row>
    <row r="1223" spans="13:13">
      <c r="M1223" s="22"/>
    </row>
    <row r="1224" spans="13:13">
      <c r="M1224" s="22"/>
    </row>
    <row r="1225" spans="13:13">
      <c r="M1225" s="22"/>
    </row>
    <row r="1226" spans="13:13">
      <c r="M1226" s="22"/>
    </row>
    <row r="1227" spans="13:13">
      <c r="M1227" s="22"/>
    </row>
    <row r="1228" spans="13:13">
      <c r="M1228" s="22"/>
    </row>
    <row r="1229" spans="13:13">
      <c r="M1229" s="22"/>
    </row>
    <row r="1230" spans="13:13">
      <c r="M1230" s="22"/>
    </row>
    <row r="1231" spans="13:13">
      <c r="M1231" s="22"/>
    </row>
    <row r="1232" spans="13:13">
      <c r="M1232" s="22"/>
    </row>
    <row r="1233" spans="13:13">
      <c r="M1233" s="22"/>
    </row>
    <row r="1234" spans="13:13">
      <c r="M1234" s="22"/>
    </row>
    <row r="1235" spans="13:13">
      <c r="M1235" s="22"/>
    </row>
    <row r="1236" spans="13:13">
      <c r="M1236" s="22"/>
    </row>
    <row r="1237" spans="13:13">
      <c r="M1237" s="22"/>
    </row>
    <row r="1238" spans="13:13">
      <c r="M1238" s="22"/>
    </row>
    <row r="1239" spans="13:13">
      <c r="M1239" s="22"/>
    </row>
    <row r="1240" spans="13:13">
      <c r="M1240" s="22"/>
    </row>
    <row r="1241" spans="13:13">
      <c r="M1241" s="22"/>
    </row>
    <row r="1242" spans="13:13">
      <c r="M1242" s="22"/>
    </row>
    <row r="1243" spans="13:13">
      <c r="M1243" s="22"/>
    </row>
    <row r="1244" spans="13:13">
      <c r="M1244" s="22"/>
    </row>
    <row r="1245" spans="13:13">
      <c r="M1245" s="22"/>
    </row>
    <row r="1246" spans="13:13">
      <c r="M1246" s="22"/>
    </row>
    <row r="1247" spans="13:13">
      <c r="M1247" s="22"/>
    </row>
    <row r="1248" spans="13:13">
      <c r="M1248" s="22"/>
    </row>
    <row r="1249" spans="13:13">
      <c r="M1249" s="22"/>
    </row>
    <row r="1250" spans="13:13">
      <c r="M1250" s="22"/>
    </row>
    <row r="1251" spans="13:13">
      <c r="M1251" s="22"/>
    </row>
    <row r="1252" spans="13:13">
      <c r="M1252" s="22"/>
    </row>
    <row r="1253" spans="13:13">
      <c r="M1253" s="22"/>
    </row>
    <row r="1254" spans="13:13">
      <c r="M1254" s="22"/>
    </row>
    <row r="1255" spans="13:13">
      <c r="M1255" s="22"/>
    </row>
    <row r="1256" spans="13:13">
      <c r="M1256" s="22"/>
    </row>
    <row r="1257" spans="13:13">
      <c r="M1257" s="22"/>
    </row>
    <row r="1258" spans="13:13">
      <c r="M1258" s="22"/>
    </row>
    <row r="1259" spans="13:13">
      <c r="M1259" s="22"/>
    </row>
    <row r="1260" spans="13:13">
      <c r="M1260" s="22"/>
    </row>
    <row r="1261" spans="13:13">
      <c r="M1261" s="22"/>
    </row>
    <row r="1262" spans="13:13">
      <c r="M1262" s="22"/>
    </row>
    <row r="1263" spans="13:13">
      <c r="M1263" s="22"/>
    </row>
    <row r="1264" spans="13:13">
      <c r="M1264" s="22"/>
    </row>
    <row r="1265" spans="13:13">
      <c r="M1265" s="22"/>
    </row>
    <row r="1266" spans="13:13">
      <c r="M1266" s="22"/>
    </row>
    <row r="1267" spans="13:13">
      <c r="M1267" s="22"/>
    </row>
    <row r="1268" spans="13:13">
      <c r="M1268" s="22"/>
    </row>
    <row r="1269" spans="13:13">
      <c r="M1269" s="22"/>
    </row>
    <row r="1270" spans="13:13">
      <c r="M1270" s="22"/>
    </row>
    <row r="1271" spans="13:13">
      <c r="M1271" s="22"/>
    </row>
    <row r="1272" spans="13:13">
      <c r="M1272" s="22"/>
    </row>
    <row r="1273" spans="13:13">
      <c r="M1273" s="22"/>
    </row>
    <row r="1274" spans="13:13">
      <c r="M1274" s="22"/>
    </row>
    <row r="1275" spans="13:13">
      <c r="M1275" s="22"/>
    </row>
    <row r="1276" spans="13:13">
      <c r="M1276" s="22"/>
    </row>
    <row r="1277" spans="13:13">
      <c r="M1277" s="22"/>
    </row>
    <row r="1278" spans="13:13">
      <c r="M1278" s="22"/>
    </row>
    <row r="1279" spans="13:13">
      <c r="M1279" s="22"/>
    </row>
    <row r="1280" spans="13:13">
      <c r="M1280" s="22"/>
    </row>
    <row r="1281" spans="13:13">
      <c r="M1281" s="22"/>
    </row>
    <row r="1282" spans="13:13">
      <c r="M1282" s="22"/>
    </row>
    <row r="1283" spans="13:13">
      <c r="M1283" s="22"/>
    </row>
    <row r="1284" spans="13:13">
      <c r="M1284" s="22"/>
    </row>
    <row r="1285" spans="13:13">
      <c r="M1285" s="22"/>
    </row>
    <row r="1286" spans="13:13">
      <c r="M1286" s="22"/>
    </row>
    <row r="1287" spans="13:13">
      <c r="M1287" s="22"/>
    </row>
    <row r="1288" spans="13:13">
      <c r="M1288" s="22"/>
    </row>
    <row r="1289" spans="13:13">
      <c r="M1289" s="22"/>
    </row>
    <row r="1290" spans="13:13">
      <c r="M1290" s="22"/>
    </row>
    <row r="1291" spans="13:13">
      <c r="M1291" s="22"/>
    </row>
    <row r="1292" spans="13:13">
      <c r="M1292" s="22"/>
    </row>
    <row r="1293" spans="13:13">
      <c r="M1293" s="22"/>
    </row>
    <row r="1294" spans="13:13">
      <c r="M1294" s="22"/>
    </row>
    <row r="1295" spans="13:13">
      <c r="M1295" s="22"/>
    </row>
    <row r="1296" spans="13:13">
      <c r="M1296" s="22"/>
    </row>
    <row r="1297" spans="13:13">
      <c r="M1297" s="22"/>
    </row>
    <row r="1298" spans="13:13">
      <c r="M1298" s="22"/>
    </row>
    <row r="1299" spans="13:13">
      <c r="M1299" s="22"/>
    </row>
    <row r="1300" spans="13:13">
      <c r="M1300" s="22"/>
    </row>
    <row r="1301" spans="13:13">
      <c r="M1301" s="22"/>
    </row>
    <row r="1302" spans="13:13">
      <c r="M1302" s="22"/>
    </row>
    <row r="1303" spans="13:13">
      <c r="M1303" s="22"/>
    </row>
    <row r="1304" spans="13:13">
      <c r="M1304" s="22"/>
    </row>
    <row r="1305" spans="13:13">
      <c r="M1305" s="22"/>
    </row>
    <row r="1306" spans="13:13">
      <c r="M1306" s="22"/>
    </row>
    <row r="1307" spans="13:13">
      <c r="M1307" s="22"/>
    </row>
    <row r="1308" spans="13:13">
      <c r="M1308" s="22"/>
    </row>
    <row r="1309" spans="13:13">
      <c r="M1309" s="22"/>
    </row>
    <row r="1310" spans="13:13">
      <c r="M1310" s="22"/>
    </row>
    <row r="1311" spans="13:13">
      <c r="M1311" s="22"/>
    </row>
    <row r="1312" spans="13:13">
      <c r="M1312" s="22"/>
    </row>
    <row r="1313" spans="13:13">
      <c r="M1313" s="22"/>
    </row>
    <row r="1314" spans="13:13">
      <c r="M1314" s="22"/>
    </row>
    <row r="1315" spans="13:13">
      <c r="M1315" s="22"/>
    </row>
    <row r="1316" spans="13:13">
      <c r="M1316" s="22"/>
    </row>
    <row r="1317" spans="13:13">
      <c r="M1317" s="22"/>
    </row>
    <row r="1318" spans="13:13">
      <c r="M1318" s="22"/>
    </row>
    <row r="1319" spans="13:13">
      <c r="M1319" s="22"/>
    </row>
    <row r="1320" spans="13:13">
      <c r="M1320" s="22"/>
    </row>
    <row r="1321" spans="13:13">
      <c r="M1321" s="22"/>
    </row>
    <row r="1322" spans="13:13">
      <c r="M1322" s="22"/>
    </row>
    <row r="1323" spans="13:13">
      <c r="M1323" s="22"/>
    </row>
    <row r="1324" spans="13:13">
      <c r="M1324" s="22"/>
    </row>
    <row r="1325" spans="13:13">
      <c r="M1325" s="22"/>
    </row>
    <row r="1326" spans="13:13">
      <c r="M1326" s="22"/>
    </row>
    <row r="1327" spans="13:13">
      <c r="M1327" s="22"/>
    </row>
    <row r="1328" spans="13:13">
      <c r="M1328" s="22"/>
    </row>
    <row r="1329" spans="13:13">
      <c r="M1329" s="22"/>
    </row>
    <row r="1330" spans="13:13">
      <c r="M1330" s="22"/>
    </row>
    <row r="1331" spans="13:13">
      <c r="M1331" s="22"/>
    </row>
    <row r="1332" spans="13:13">
      <c r="M1332" s="22"/>
    </row>
    <row r="1333" spans="13:13">
      <c r="M1333" s="22"/>
    </row>
    <row r="1334" spans="13:13">
      <c r="M1334" s="22"/>
    </row>
    <row r="1335" spans="13:13">
      <c r="M1335" s="22"/>
    </row>
    <row r="1336" spans="13:13">
      <c r="M1336" s="22"/>
    </row>
    <row r="1337" spans="13:13">
      <c r="M1337" s="22"/>
    </row>
    <row r="1338" spans="13:13">
      <c r="M1338" s="22"/>
    </row>
    <row r="1339" spans="13:13">
      <c r="M1339" s="22"/>
    </row>
    <row r="1340" spans="13:13">
      <c r="M1340" s="22"/>
    </row>
    <row r="1341" spans="13:13">
      <c r="M1341" s="22"/>
    </row>
    <row r="1342" spans="13:13">
      <c r="M1342" s="22"/>
    </row>
    <row r="1343" spans="13:13">
      <c r="M1343" s="22"/>
    </row>
    <row r="1344" spans="13:13">
      <c r="M1344" s="22"/>
    </row>
    <row r="1345" spans="13:13">
      <c r="M1345" s="22"/>
    </row>
    <row r="1346" spans="13:13">
      <c r="M1346" s="22"/>
    </row>
    <row r="1347" spans="13:13">
      <c r="M1347" s="22"/>
    </row>
    <row r="1348" spans="13:13">
      <c r="M1348" s="22"/>
    </row>
    <row r="1349" spans="13:13">
      <c r="M1349" s="22"/>
    </row>
    <row r="1350" spans="13:13">
      <c r="M1350" s="22"/>
    </row>
    <row r="1351" spans="13:13">
      <c r="M1351" s="22"/>
    </row>
    <row r="1352" spans="13:13">
      <c r="M1352" s="22"/>
    </row>
    <row r="1353" spans="13:13">
      <c r="M1353" s="22"/>
    </row>
    <row r="1354" spans="13:13">
      <c r="M1354" s="22"/>
    </row>
    <row r="1355" spans="13:13">
      <c r="M1355" s="22"/>
    </row>
    <row r="1356" spans="13:13">
      <c r="M1356" s="22"/>
    </row>
    <row r="1357" spans="13:13">
      <c r="M1357" s="22"/>
    </row>
    <row r="1358" spans="13:13">
      <c r="M1358" s="22"/>
    </row>
    <row r="1359" spans="13:13">
      <c r="M1359" s="22"/>
    </row>
    <row r="1360" spans="13:13">
      <c r="M1360" s="22"/>
    </row>
    <row r="1361" spans="13:13">
      <c r="M1361" s="22"/>
    </row>
    <row r="1362" spans="13:13">
      <c r="M1362" s="22"/>
    </row>
    <row r="1363" spans="13:13">
      <c r="M1363" s="22"/>
    </row>
    <row r="1364" spans="13:13">
      <c r="M1364" s="22"/>
    </row>
    <row r="1365" spans="13:13">
      <c r="M1365" s="22"/>
    </row>
    <row r="1366" spans="13:13">
      <c r="M1366" s="22"/>
    </row>
    <row r="1367" spans="13:13">
      <c r="M1367" s="22"/>
    </row>
    <row r="1368" spans="13:13">
      <c r="M1368" s="22"/>
    </row>
    <row r="1369" spans="13:13">
      <c r="M1369" s="22"/>
    </row>
    <row r="1370" spans="13:13">
      <c r="M1370" s="22"/>
    </row>
    <row r="1371" spans="13:13">
      <c r="M1371" s="22"/>
    </row>
    <row r="1372" spans="13:13">
      <c r="M1372" s="22"/>
    </row>
    <row r="1373" spans="13:13">
      <c r="M1373" s="22"/>
    </row>
    <row r="1374" spans="13:13">
      <c r="M1374" s="22"/>
    </row>
    <row r="1375" spans="13:13">
      <c r="M1375" s="22"/>
    </row>
    <row r="1376" spans="13:13">
      <c r="M1376" s="22"/>
    </row>
    <row r="1377" spans="13:13">
      <c r="M1377" s="22"/>
    </row>
    <row r="1378" spans="13:13">
      <c r="M1378" s="22"/>
    </row>
    <row r="1379" spans="13:13">
      <c r="M1379" s="22"/>
    </row>
    <row r="1380" spans="13:13">
      <c r="M1380" s="22"/>
    </row>
    <row r="1381" spans="13:13">
      <c r="M1381" s="22"/>
    </row>
    <row r="1382" spans="13:13">
      <c r="M1382" s="22"/>
    </row>
    <row r="1383" spans="13:13">
      <c r="M1383" s="22"/>
    </row>
    <row r="1384" spans="13:13">
      <c r="M1384" s="22"/>
    </row>
    <row r="1385" spans="13:13">
      <c r="M1385" s="22"/>
    </row>
    <row r="1386" spans="13:13">
      <c r="M1386" s="22"/>
    </row>
    <row r="1387" spans="13:13">
      <c r="M1387" s="22"/>
    </row>
    <row r="1388" spans="13:13">
      <c r="M1388" s="22"/>
    </row>
    <row r="1389" spans="13:13">
      <c r="M1389" s="22"/>
    </row>
    <row r="1390" spans="13:13">
      <c r="M1390" s="22"/>
    </row>
    <row r="1391" spans="13:13">
      <c r="M1391" s="22"/>
    </row>
    <row r="1392" spans="13:13">
      <c r="M1392" s="22"/>
    </row>
    <row r="1393" spans="13:13">
      <c r="M1393" s="22"/>
    </row>
    <row r="1394" spans="13:13">
      <c r="M1394" s="22"/>
    </row>
    <row r="1395" spans="13:13">
      <c r="M1395" s="22"/>
    </row>
    <row r="1396" spans="13:13">
      <c r="M1396" s="22"/>
    </row>
    <row r="1397" spans="13:13">
      <c r="M1397" s="22"/>
    </row>
    <row r="1398" spans="13:13">
      <c r="M1398" s="22"/>
    </row>
    <row r="1399" spans="13:13">
      <c r="M1399" s="22"/>
    </row>
    <row r="1400" spans="13:13">
      <c r="M1400" s="22"/>
    </row>
    <row r="1401" spans="13:13">
      <c r="M1401" s="22"/>
    </row>
    <row r="1402" spans="13:13">
      <c r="M1402" s="22"/>
    </row>
    <row r="1403" spans="13:13">
      <c r="M1403" s="22"/>
    </row>
    <row r="1404" spans="13:13">
      <c r="M1404" s="22"/>
    </row>
    <row r="1405" spans="13:13">
      <c r="M1405" s="22"/>
    </row>
    <row r="1406" spans="13:13">
      <c r="M1406" s="22"/>
    </row>
    <row r="1407" spans="13:13">
      <c r="M1407" s="22"/>
    </row>
    <row r="1408" spans="13:13">
      <c r="M1408" s="22"/>
    </row>
    <row r="1409" spans="13:13">
      <c r="M1409" s="22"/>
    </row>
    <row r="1410" spans="13:13">
      <c r="M1410" s="22"/>
    </row>
    <row r="1411" spans="13:13">
      <c r="M1411" s="22"/>
    </row>
    <row r="1412" spans="13:13">
      <c r="M1412" s="22"/>
    </row>
    <row r="1413" spans="13:13">
      <c r="M1413" s="22"/>
    </row>
    <row r="1414" spans="13:13">
      <c r="M1414" s="22"/>
    </row>
    <row r="1415" spans="13:13">
      <c r="M1415" s="22"/>
    </row>
    <row r="1416" spans="13:13">
      <c r="M1416" s="22"/>
    </row>
    <row r="1417" spans="13:13">
      <c r="M1417" s="22"/>
    </row>
    <row r="1418" spans="13:13">
      <c r="M1418" s="22"/>
    </row>
    <row r="1419" spans="13:13">
      <c r="M1419" s="22"/>
    </row>
    <row r="1420" spans="13:13">
      <c r="M1420" s="22"/>
    </row>
    <row r="1421" spans="13:13">
      <c r="M1421" s="22"/>
    </row>
    <row r="1422" spans="13:13">
      <c r="M1422" s="22"/>
    </row>
    <row r="1423" spans="13:13">
      <c r="M1423" s="22"/>
    </row>
    <row r="1424" spans="13:13">
      <c r="M1424" s="22"/>
    </row>
    <row r="1425" spans="13:13">
      <c r="M1425" s="22"/>
    </row>
    <row r="1426" spans="13:13">
      <c r="M1426" s="22"/>
    </row>
    <row r="1427" spans="13:13">
      <c r="M1427" s="22"/>
    </row>
    <row r="1428" spans="13:13">
      <c r="M1428" s="22"/>
    </row>
    <row r="1429" spans="13:13">
      <c r="M1429" s="22"/>
    </row>
    <row r="1430" spans="13:13">
      <c r="M1430" s="22"/>
    </row>
    <row r="1431" spans="13:13">
      <c r="M1431" s="22"/>
    </row>
    <row r="1432" spans="13:13">
      <c r="M1432" s="22"/>
    </row>
    <row r="1433" spans="13:13">
      <c r="M1433" s="22"/>
    </row>
    <row r="1434" spans="13:13">
      <c r="M1434" s="22"/>
    </row>
    <row r="1435" spans="13:13">
      <c r="M1435" s="22"/>
    </row>
    <row r="1436" spans="13:13">
      <c r="M1436" s="22"/>
    </row>
    <row r="1437" spans="13:13">
      <c r="M1437" s="22"/>
    </row>
    <row r="1438" spans="13:13">
      <c r="M1438" s="22"/>
    </row>
    <row r="1439" spans="13:13">
      <c r="M1439" s="22"/>
    </row>
    <row r="1440" spans="13:13">
      <c r="M1440" s="22"/>
    </row>
    <row r="1441" spans="13:13">
      <c r="M1441" s="22"/>
    </row>
    <row r="1442" spans="13:13">
      <c r="M1442" s="22"/>
    </row>
    <row r="1443" spans="13:13">
      <c r="M1443" s="22"/>
    </row>
    <row r="1444" spans="13:13">
      <c r="M1444" s="22"/>
    </row>
    <row r="1445" spans="13:13">
      <c r="M1445" s="22"/>
    </row>
    <row r="1446" spans="13:13">
      <c r="M1446" s="22"/>
    </row>
    <row r="1447" spans="13:13">
      <c r="M1447" s="22"/>
    </row>
    <row r="1448" spans="13:13">
      <c r="M1448" s="22"/>
    </row>
    <row r="1449" spans="13:13">
      <c r="M1449" s="22"/>
    </row>
    <row r="1450" spans="13:13">
      <c r="M1450" s="22"/>
    </row>
    <row r="1451" spans="13:13">
      <c r="M1451" s="22"/>
    </row>
    <row r="1452" spans="13:13">
      <c r="M1452" s="22"/>
    </row>
    <row r="1453" spans="13:13">
      <c r="M1453" s="22"/>
    </row>
    <row r="1454" spans="13:13">
      <c r="M1454" s="22"/>
    </row>
    <row r="1455" spans="13:13">
      <c r="M1455" s="22"/>
    </row>
    <row r="1456" spans="13:13">
      <c r="M1456" s="22"/>
    </row>
    <row r="1457" spans="13:13">
      <c r="M1457" s="22"/>
    </row>
    <row r="1458" spans="13:13">
      <c r="M1458" s="22"/>
    </row>
    <row r="1459" spans="13:13">
      <c r="M1459" s="22"/>
    </row>
    <row r="1460" spans="13:13">
      <c r="M1460" s="22"/>
    </row>
    <row r="1461" spans="13:13">
      <c r="M1461" s="22"/>
    </row>
    <row r="1462" spans="13:13">
      <c r="M1462" s="22"/>
    </row>
    <row r="1463" spans="13:13">
      <c r="M1463" s="22"/>
    </row>
    <row r="1464" spans="13:13">
      <c r="M1464" s="22"/>
    </row>
    <row r="1465" spans="13:13">
      <c r="M1465" s="22"/>
    </row>
    <row r="1466" spans="13:13">
      <c r="M1466" s="22"/>
    </row>
    <row r="1467" spans="13:13">
      <c r="M1467" s="22"/>
    </row>
    <row r="1468" spans="13:13">
      <c r="M1468" s="22"/>
    </row>
    <row r="1469" spans="13:13">
      <c r="M1469" s="22"/>
    </row>
    <row r="1470" spans="13:13">
      <c r="M1470" s="22"/>
    </row>
    <row r="1471" spans="13:13">
      <c r="M1471" s="22"/>
    </row>
    <row r="1472" spans="13:13">
      <c r="M1472" s="22"/>
    </row>
    <row r="1473" spans="13:13">
      <c r="M1473" s="22"/>
    </row>
    <row r="1474" spans="13:13">
      <c r="M1474" s="22"/>
    </row>
    <row r="1475" spans="13:13">
      <c r="M1475" s="22"/>
    </row>
    <row r="1476" spans="13:13">
      <c r="M1476" s="22"/>
    </row>
    <row r="1477" spans="13:13">
      <c r="M1477" s="22"/>
    </row>
    <row r="1478" spans="13:13">
      <c r="M1478" s="22"/>
    </row>
    <row r="1479" spans="13:13">
      <c r="M1479" s="22"/>
    </row>
    <row r="1480" spans="13:13">
      <c r="M1480" s="22"/>
    </row>
    <row r="1481" spans="13:13">
      <c r="M1481" s="22"/>
    </row>
    <row r="1482" spans="13:13">
      <c r="M1482" s="22"/>
    </row>
    <row r="1483" spans="13:13">
      <c r="M1483" s="22"/>
    </row>
    <row r="1484" spans="13:13">
      <c r="M1484" s="22"/>
    </row>
    <row r="1485" spans="13:13">
      <c r="M1485" s="22"/>
    </row>
    <row r="1486" spans="13:13">
      <c r="M1486" s="22"/>
    </row>
    <row r="1487" spans="13:13">
      <c r="M1487" s="22"/>
    </row>
    <row r="1488" spans="13:13">
      <c r="M1488" s="22"/>
    </row>
    <row r="1489" spans="13:13">
      <c r="M1489" s="22"/>
    </row>
    <row r="1490" spans="13:13">
      <c r="M1490" s="22"/>
    </row>
    <row r="1491" spans="13:13">
      <c r="M1491" s="22"/>
    </row>
    <row r="1492" spans="13:13">
      <c r="M1492" s="22"/>
    </row>
    <row r="1493" spans="13:13">
      <c r="M1493" s="22"/>
    </row>
    <row r="1494" spans="13:13">
      <c r="M1494" s="22"/>
    </row>
    <row r="1495" spans="13:13">
      <c r="M1495" s="22"/>
    </row>
    <row r="1496" spans="13:13">
      <c r="M1496" s="22"/>
    </row>
    <row r="1497" spans="13:13">
      <c r="M1497" s="22"/>
    </row>
    <row r="1498" spans="13:13">
      <c r="M1498" s="22"/>
    </row>
    <row r="1499" spans="13:13">
      <c r="M1499" s="22"/>
    </row>
    <row r="1500" spans="13:13">
      <c r="M1500" s="22"/>
    </row>
    <row r="1501" spans="13:13">
      <c r="M1501" s="22"/>
    </row>
    <row r="1502" spans="13:13">
      <c r="M1502" s="22"/>
    </row>
    <row r="1503" spans="13:13">
      <c r="M1503" s="22"/>
    </row>
    <row r="1504" spans="13:13">
      <c r="M1504" s="22"/>
    </row>
    <row r="1505" spans="13:13">
      <c r="M1505" s="22"/>
    </row>
    <row r="1506" spans="13:13">
      <c r="M1506" s="22"/>
    </row>
    <row r="1507" spans="13:13">
      <c r="M1507" s="22"/>
    </row>
    <row r="1508" spans="13:13">
      <c r="M1508" s="22"/>
    </row>
    <row r="1509" spans="13:13">
      <c r="M1509" s="22"/>
    </row>
    <row r="1510" spans="13:13">
      <c r="M1510" s="22"/>
    </row>
    <row r="1511" spans="13:13">
      <c r="M1511" s="22"/>
    </row>
    <row r="1512" spans="13:13">
      <c r="M1512" s="22"/>
    </row>
    <row r="1513" spans="13:13">
      <c r="M1513" s="22"/>
    </row>
    <row r="1514" spans="13:13">
      <c r="M1514" s="22"/>
    </row>
    <row r="1515" spans="13:13">
      <c r="M1515" s="22"/>
    </row>
    <row r="1516" spans="13:13">
      <c r="M1516" s="22"/>
    </row>
    <row r="1517" spans="13:13">
      <c r="M1517" s="22"/>
    </row>
    <row r="1518" spans="13:13">
      <c r="M1518" s="22"/>
    </row>
    <row r="1519" spans="13:13">
      <c r="M1519" s="22"/>
    </row>
    <row r="1520" spans="13:13">
      <c r="M1520" s="22"/>
    </row>
    <row r="1521" spans="13:13">
      <c r="M1521" s="22"/>
    </row>
    <row r="1522" spans="13:13">
      <c r="M1522" s="22"/>
    </row>
    <row r="1523" spans="13:13">
      <c r="M1523" s="22"/>
    </row>
    <row r="1524" spans="13:13">
      <c r="M1524" s="22"/>
    </row>
    <row r="1525" spans="13:13">
      <c r="M1525" s="22"/>
    </row>
    <row r="1526" spans="13:13">
      <c r="M1526" s="22"/>
    </row>
    <row r="1527" spans="13:13">
      <c r="M1527" s="22"/>
    </row>
    <row r="1528" spans="13:13">
      <c r="M1528" s="22"/>
    </row>
    <row r="1529" spans="13:13">
      <c r="M1529" s="22"/>
    </row>
    <row r="1530" spans="13:13">
      <c r="M1530" s="22"/>
    </row>
    <row r="1531" spans="13:13">
      <c r="M1531" s="22"/>
    </row>
    <row r="1532" spans="13:13">
      <c r="M1532" s="22"/>
    </row>
    <row r="1533" spans="13:13">
      <c r="M1533" s="22"/>
    </row>
    <row r="1534" spans="13:13">
      <c r="M1534" s="22"/>
    </row>
    <row r="1535" spans="13:13">
      <c r="M1535" s="22"/>
    </row>
    <row r="1536" spans="13:13">
      <c r="M1536" s="22"/>
    </row>
    <row r="1537" spans="13:13">
      <c r="M1537" s="22"/>
    </row>
    <row r="1538" spans="13:13">
      <c r="M1538" s="22"/>
    </row>
    <row r="1539" spans="13:13">
      <c r="M1539" s="22"/>
    </row>
    <row r="1540" spans="13:13">
      <c r="M1540" s="22"/>
    </row>
    <row r="1541" spans="13:13">
      <c r="M1541" s="22"/>
    </row>
    <row r="1542" spans="13:13">
      <c r="M1542" s="22"/>
    </row>
    <row r="1543" spans="13:13">
      <c r="M1543" s="22"/>
    </row>
    <row r="1544" spans="13:13">
      <c r="M1544" s="22"/>
    </row>
    <row r="1545" spans="13:13">
      <c r="M1545" s="22"/>
    </row>
    <row r="1546" spans="13:13">
      <c r="M1546" s="22"/>
    </row>
    <row r="1547" spans="13:13">
      <c r="M1547" s="22"/>
    </row>
    <row r="1548" spans="13:13">
      <c r="M1548" s="22"/>
    </row>
    <row r="1549" spans="13:13">
      <c r="M1549" s="22"/>
    </row>
    <row r="1550" spans="13:13">
      <c r="M1550" s="22"/>
    </row>
    <row r="1551" spans="13:13">
      <c r="M1551" s="22"/>
    </row>
    <row r="1552" spans="13:13">
      <c r="M1552" s="22"/>
    </row>
    <row r="1553" spans="13:13">
      <c r="M1553" s="22"/>
    </row>
    <row r="1554" spans="13:13">
      <c r="M1554" s="22"/>
    </row>
    <row r="1555" spans="13:13">
      <c r="M1555" s="22"/>
    </row>
    <row r="1556" spans="13:13">
      <c r="M1556" s="22"/>
    </row>
    <row r="1557" spans="13:13">
      <c r="M1557" s="22"/>
    </row>
    <row r="1558" spans="13:13">
      <c r="M1558" s="22"/>
    </row>
    <row r="1559" spans="13:13">
      <c r="M1559" s="22"/>
    </row>
    <row r="1560" spans="13:13">
      <c r="M1560" s="22"/>
    </row>
    <row r="1561" spans="13:13">
      <c r="M1561" s="22"/>
    </row>
    <row r="1562" spans="13:13">
      <c r="M1562" s="22"/>
    </row>
    <row r="1563" spans="13:13">
      <c r="M1563" s="22"/>
    </row>
    <row r="1564" spans="13:13">
      <c r="M1564" s="22"/>
    </row>
    <row r="1565" spans="13:13">
      <c r="M1565" s="22"/>
    </row>
    <row r="1566" spans="13:13">
      <c r="M1566" s="22"/>
    </row>
    <row r="1567" spans="13:13">
      <c r="M1567" s="22"/>
    </row>
    <row r="1568" spans="13:13">
      <c r="M1568" s="22"/>
    </row>
    <row r="1569" spans="13:13">
      <c r="M1569" s="22"/>
    </row>
    <row r="1570" spans="13:13">
      <c r="M1570" s="22"/>
    </row>
    <row r="1571" spans="13:13">
      <c r="M1571" s="22"/>
    </row>
    <row r="1572" spans="13:13">
      <c r="M1572" s="22"/>
    </row>
    <row r="1573" spans="13:13">
      <c r="M1573" s="22"/>
    </row>
    <row r="1574" spans="13:13">
      <c r="M1574" s="22"/>
    </row>
    <row r="1575" spans="13:13">
      <c r="M1575" s="22"/>
    </row>
    <row r="1576" spans="13:13">
      <c r="M1576" s="22"/>
    </row>
    <row r="1577" spans="13:13">
      <c r="M1577" s="22"/>
    </row>
    <row r="1578" spans="13:13">
      <c r="M1578" s="22"/>
    </row>
    <row r="1579" spans="13:13">
      <c r="M1579" s="22"/>
    </row>
    <row r="1580" spans="13:13">
      <c r="M1580" s="22"/>
    </row>
    <row r="1581" spans="13:13">
      <c r="M1581" s="22"/>
    </row>
    <row r="1582" spans="13:13">
      <c r="M1582" s="22"/>
    </row>
    <row r="1583" spans="13:13">
      <c r="M1583" s="22"/>
    </row>
    <row r="1584" spans="13:13">
      <c r="M1584" s="22"/>
    </row>
    <row r="1585" spans="13:13">
      <c r="M1585" s="22"/>
    </row>
    <row r="1586" spans="13:13">
      <c r="M1586" s="22"/>
    </row>
    <row r="1587" spans="13:13">
      <c r="M1587" s="22"/>
    </row>
    <row r="1588" spans="13:13">
      <c r="M1588" s="22"/>
    </row>
    <row r="1589" spans="13:13">
      <c r="M1589" s="22"/>
    </row>
    <row r="1590" spans="13:13">
      <c r="M1590" s="22"/>
    </row>
    <row r="1591" spans="13:13">
      <c r="M1591" s="22"/>
    </row>
    <row r="1592" spans="13:13">
      <c r="M1592" s="22"/>
    </row>
    <row r="1593" spans="13:13">
      <c r="M1593" s="22"/>
    </row>
    <row r="1594" spans="13:13">
      <c r="M1594" s="22"/>
    </row>
    <row r="1595" spans="13:13">
      <c r="M1595" s="22"/>
    </row>
    <row r="1596" spans="13:13">
      <c r="M1596" s="22"/>
    </row>
    <row r="1597" spans="13:13">
      <c r="M1597" s="22"/>
    </row>
    <row r="1598" spans="13:13">
      <c r="M1598" s="22"/>
    </row>
    <row r="1599" spans="13:13">
      <c r="M1599" s="22"/>
    </row>
    <row r="1600" spans="13:13">
      <c r="M1600" s="22"/>
    </row>
    <row r="1601" spans="13:13">
      <c r="M1601" s="22"/>
    </row>
    <row r="1602" spans="13:13">
      <c r="M1602" s="22"/>
    </row>
    <row r="1603" spans="13:13">
      <c r="M1603" s="22"/>
    </row>
    <row r="1604" spans="13:13">
      <c r="M1604" s="22"/>
    </row>
    <row r="1605" spans="13:13">
      <c r="M1605" s="22"/>
    </row>
    <row r="1606" spans="13:13">
      <c r="M1606" s="22"/>
    </row>
    <row r="1607" spans="13:13">
      <c r="M1607" s="22"/>
    </row>
    <row r="1608" spans="13:13">
      <c r="M1608" s="22"/>
    </row>
    <row r="1609" spans="13:13">
      <c r="M1609" s="22"/>
    </row>
    <row r="1610" spans="13:13">
      <c r="M1610" s="22"/>
    </row>
    <row r="1611" spans="13:13">
      <c r="M1611" s="22"/>
    </row>
    <row r="1612" spans="13:13">
      <c r="M1612" s="22"/>
    </row>
    <row r="1613" spans="13:13">
      <c r="M1613" s="22"/>
    </row>
    <row r="1614" spans="13:13">
      <c r="M1614" s="22"/>
    </row>
    <row r="1615" spans="13:13">
      <c r="M1615" s="22"/>
    </row>
    <row r="1616" spans="13:13">
      <c r="M1616" s="22"/>
    </row>
    <row r="1617" spans="13:13">
      <c r="M1617" s="22"/>
    </row>
    <row r="1618" spans="13:13">
      <c r="M1618" s="22"/>
    </row>
    <row r="1619" spans="13:13">
      <c r="M1619" s="22"/>
    </row>
    <row r="1620" spans="13:13">
      <c r="M1620" s="22"/>
    </row>
    <row r="1621" spans="13:13">
      <c r="M1621" s="22"/>
    </row>
    <row r="1622" spans="13:13">
      <c r="M1622" s="22"/>
    </row>
    <row r="1623" spans="13:13">
      <c r="M1623" s="22"/>
    </row>
    <row r="1624" spans="13:13">
      <c r="M1624" s="22"/>
    </row>
    <row r="1625" spans="13:13">
      <c r="M1625" s="22"/>
    </row>
    <row r="1626" spans="13:13">
      <c r="M1626" s="22"/>
    </row>
    <row r="1627" spans="13:13">
      <c r="M1627" s="22"/>
    </row>
    <row r="1628" spans="13:13">
      <c r="M1628" s="22"/>
    </row>
    <row r="1629" spans="13:13">
      <c r="M1629" s="22"/>
    </row>
    <row r="1630" spans="13:13">
      <c r="M1630" s="22"/>
    </row>
    <row r="1631" spans="13:13">
      <c r="M1631" s="22"/>
    </row>
    <row r="1632" spans="13:13">
      <c r="M1632" s="22"/>
    </row>
    <row r="1633" spans="13:13">
      <c r="M1633" s="22"/>
    </row>
    <row r="1634" spans="13:13">
      <c r="M1634" s="22"/>
    </row>
    <row r="1635" spans="13:13">
      <c r="M1635" s="22"/>
    </row>
    <row r="1636" spans="13:13">
      <c r="M1636" s="22"/>
    </row>
    <row r="1637" spans="13:13">
      <c r="M1637" s="22"/>
    </row>
    <row r="1638" spans="13:13">
      <c r="M1638" s="22"/>
    </row>
    <row r="1639" spans="13:13">
      <c r="M1639" s="22"/>
    </row>
    <row r="1640" spans="13:13">
      <c r="M1640" s="22"/>
    </row>
    <row r="1641" spans="13:13">
      <c r="M1641" s="22"/>
    </row>
    <row r="1642" spans="13:13">
      <c r="M1642" s="22"/>
    </row>
    <row r="1643" spans="13:13">
      <c r="M1643" s="22"/>
    </row>
    <row r="1644" spans="13:13">
      <c r="M1644" s="22"/>
    </row>
    <row r="1645" spans="13:13">
      <c r="M1645" s="22"/>
    </row>
    <row r="1646" spans="13:13">
      <c r="M1646" s="22"/>
    </row>
    <row r="1647" spans="13:13">
      <c r="M1647" s="22"/>
    </row>
    <row r="1648" spans="13:13">
      <c r="M1648" s="22"/>
    </row>
    <row r="1649" spans="13:13">
      <c r="M1649" s="22"/>
    </row>
    <row r="1650" spans="13:13">
      <c r="M1650" s="22"/>
    </row>
    <row r="1651" spans="13:13">
      <c r="M1651" s="22"/>
    </row>
    <row r="1652" spans="13:13">
      <c r="M1652" s="22"/>
    </row>
    <row r="1653" spans="13:13">
      <c r="M1653" s="22"/>
    </row>
    <row r="1654" spans="13:13">
      <c r="M1654" s="22"/>
    </row>
    <row r="1655" spans="13:13">
      <c r="M1655" s="22"/>
    </row>
    <row r="1656" spans="13:13">
      <c r="M1656" s="22"/>
    </row>
    <row r="1657" spans="13:13">
      <c r="M1657" s="22"/>
    </row>
    <row r="1658" spans="13:13">
      <c r="M1658" s="22"/>
    </row>
    <row r="1659" spans="13:13">
      <c r="M1659" s="22"/>
    </row>
    <row r="1660" spans="13:13">
      <c r="M1660" s="22"/>
    </row>
    <row r="1661" spans="13:13">
      <c r="M1661" s="22"/>
    </row>
    <row r="1662" spans="13:13">
      <c r="M1662" s="22"/>
    </row>
    <row r="1663" spans="13:13">
      <c r="M1663" s="22"/>
    </row>
    <row r="1664" spans="13:13">
      <c r="M1664" s="22"/>
    </row>
    <row r="1665" spans="13:13">
      <c r="M1665" s="22"/>
    </row>
    <row r="1666" spans="13:13">
      <c r="M1666" s="22"/>
    </row>
    <row r="1667" spans="13:13">
      <c r="M1667" s="22"/>
    </row>
    <row r="1668" spans="13:13">
      <c r="M1668" s="22"/>
    </row>
    <row r="1669" spans="13:13">
      <c r="M1669" s="22"/>
    </row>
    <row r="1670" spans="13:13">
      <c r="M1670" s="22"/>
    </row>
    <row r="1671" spans="13:13">
      <c r="M1671" s="22"/>
    </row>
    <row r="1672" spans="13:13">
      <c r="M1672" s="22"/>
    </row>
    <row r="1673" spans="13:13">
      <c r="M1673" s="22"/>
    </row>
    <row r="1674" spans="13:13">
      <c r="M1674" s="22"/>
    </row>
    <row r="1675" spans="13:13">
      <c r="M1675" s="22"/>
    </row>
    <row r="1676" spans="13:13">
      <c r="M1676" s="22"/>
    </row>
    <row r="1677" spans="13:13">
      <c r="M1677" s="22"/>
    </row>
    <row r="1678" spans="13:13">
      <c r="M1678" s="22"/>
    </row>
    <row r="1679" spans="13:13">
      <c r="M1679" s="22"/>
    </row>
    <row r="1680" spans="13:13">
      <c r="M1680" s="22"/>
    </row>
    <row r="1681" spans="13:13">
      <c r="M1681" s="22"/>
    </row>
    <row r="1682" spans="13:13">
      <c r="M1682" s="22"/>
    </row>
    <row r="1683" spans="13:13">
      <c r="M1683" s="22"/>
    </row>
    <row r="1684" spans="13:13">
      <c r="M1684" s="22"/>
    </row>
    <row r="1685" spans="13:13">
      <c r="M1685" s="22"/>
    </row>
    <row r="1686" spans="13:13">
      <c r="M1686" s="22"/>
    </row>
    <row r="1687" spans="13:13">
      <c r="M1687" s="22"/>
    </row>
    <row r="1688" spans="13:13">
      <c r="M1688" s="22"/>
    </row>
    <row r="1689" spans="13:13">
      <c r="M1689" s="22"/>
    </row>
    <row r="1690" spans="13:13">
      <c r="M1690" s="22"/>
    </row>
    <row r="1691" spans="13:13">
      <c r="M1691" s="22"/>
    </row>
    <row r="1692" spans="13:13">
      <c r="M1692" s="22"/>
    </row>
    <row r="1693" spans="13:13">
      <c r="M1693" s="22"/>
    </row>
    <row r="1694" spans="13:13">
      <c r="M1694" s="22"/>
    </row>
    <row r="1695" spans="13:13">
      <c r="M1695" s="22"/>
    </row>
    <row r="1696" spans="13:13">
      <c r="M1696" s="22"/>
    </row>
    <row r="1697" spans="13:13">
      <c r="M1697" s="22"/>
    </row>
    <row r="1698" spans="13:13">
      <c r="M1698" s="22"/>
    </row>
    <row r="1699" spans="13:13">
      <c r="M1699" s="22"/>
    </row>
    <row r="1700" spans="13:13">
      <c r="M1700" s="22"/>
    </row>
    <row r="1701" spans="13:13">
      <c r="M1701" s="22"/>
    </row>
    <row r="1702" spans="13:13">
      <c r="M1702" s="22"/>
    </row>
    <row r="1703" spans="13:13">
      <c r="M1703" s="22"/>
    </row>
    <row r="1704" spans="13:13">
      <c r="M1704" s="22"/>
    </row>
    <row r="1705" spans="13:13">
      <c r="M1705" s="22"/>
    </row>
    <row r="1706" spans="13:13">
      <c r="M1706" s="22"/>
    </row>
    <row r="1707" spans="13:13">
      <c r="M1707" s="22"/>
    </row>
    <row r="1708" spans="13:13">
      <c r="M1708" s="22"/>
    </row>
    <row r="1709" spans="13:13">
      <c r="M1709" s="22"/>
    </row>
    <row r="1710" spans="13:13">
      <c r="M1710" s="22"/>
    </row>
    <row r="1711" spans="13:13">
      <c r="M1711" s="22"/>
    </row>
    <row r="1712" spans="13:13">
      <c r="M1712" s="22"/>
    </row>
    <row r="1713" spans="13:13">
      <c r="M1713" s="22"/>
    </row>
    <row r="1714" spans="13:13">
      <c r="M1714" s="22"/>
    </row>
    <row r="1715" spans="13:13">
      <c r="M1715" s="22"/>
    </row>
    <row r="1716" spans="13:13">
      <c r="M1716" s="22"/>
    </row>
    <row r="1717" spans="13:13">
      <c r="M1717" s="22"/>
    </row>
    <row r="1718" spans="13:13">
      <c r="M1718" s="22"/>
    </row>
    <row r="1719" spans="13:13">
      <c r="M1719" s="22"/>
    </row>
    <row r="1720" spans="13:13">
      <c r="M1720" s="22"/>
    </row>
    <row r="1721" spans="13:13">
      <c r="M1721" s="22"/>
    </row>
    <row r="1722" spans="13:13">
      <c r="M1722" s="22"/>
    </row>
    <row r="1723" spans="13:13">
      <c r="M1723" s="22"/>
    </row>
    <row r="1724" spans="13:13">
      <c r="M1724" s="22"/>
    </row>
    <row r="1725" spans="13:13">
      <c r="M1725" s="22"/>
    </row>
    <row r="1726" spans="13:13">
      <c r="M1726" s="22"/>
    </row>
    <row r="1727" spans="13:13">
      <c r="M1727" s="22"/>
    </row>
    <row r="1728" spans="13:13">
      <c r="M1728" s="22"/>
    </row>
    <row r="1729" spans="13:13">
      <c r="M1729" s="22"/>
    </row>
    <row r="1730" spans="13:13">
      <c r="M1730" s="22"/>
    </row>
    <row r="1731" spans="13:13">
      <c r="M1731" s="22"/>
    </row>
    <row r="1732" spans="13:13">
      <c r="M1732" s="22"/>
    </row>
    <row r="1733" spans="13:13">
      <c r="M1733" s="22"/>
    </row>
    <row r="1734" spans="13:13">
      <c r="M1734" s="22"/>
    </row>
    <row r="1735" spans="13:13">
      <c r="M1735" s="22"/>
    </row>
    <row r="1736" spans="13:13">
      <c r="M1736" s="22"/>
    </row>
    <row r="1737" spans="13:13">
      <c r="M1737" s="22"/>
    </row>
    <row r="1738" spans="13:13">
      <c r="M1738" s="22"/>
    </row>
    <row r="1739" spans="13:13">
      <c r="M1739" s="22"/>
    </row>
    <row r="1740" spans="13:13">
      <c r="M1740" s="22"/>
    </row>
    <row r="1741" spans="13:13">
      <c r="M1741" s="22"/>
    </row>
    <row r="1742" spans="13:13">
      <c r="M1742" s="22"/>
    </row>
    <row r="1743" spans="13:13">
      <c r="M1743" s="22"/>
    </row>
    <row r="1744" spans="13:13">
      <c r="M1744" s="22"/>
    </row>
    <row r="1745" spans="13:13">
      <c r="M1745" s="22"/>
    </row>
    <row r="1746" spans="13:13">
      <c r="M1746" s="22"/>
    </row>
    <row r="1747" spans="13:13">
      <c r="M1747" s="22"/>
    </row>
    <row r="1748" spans="13:13">
      <c r="M1748" s="22"/>
    </row>
    <row r="1749" spans="13:13">
      <c r="M1749" s="22"/>
    </row>
    <row r="1750" spans="13:13">
      <c r="M1750" s="22"/>
    </row>
    <row r="1751" spans="13:13">
      <c r="M1751" s="22"/>
    </row>
    <row r="1752" spans="13:13">
      <c r="M1752" s="22"/>
    </row>
    <row r="1753" spans="13:13">
      <c r="M1753" s="22"/>
    </row>
    <row r="1754" spans="13:13">
      <c r="M1754" s="22"/>
    </row>
    <row r="1755" spans="13:13">
      <c r="M1755" s="22"/>
    </row>
    <row r="1756" spans="13:13">
      <c r="M1756" s="22"/>
    </row>
    <row r="1757" spans="13:13">
      <c r="M1757" s="22"/>
    </row>
    <row r="1758" spans="13:13">
      <c r="M1758" s="22"/>
    </row>
    <row r="1759" spans="13:13">
      <c r="M1759" s="22"/>
    </row>
    <row r="1760" spans="13:13">
      <c r="M1760" s="22"/>
    </row>
    <row r="1761" spans="13:13">
      <c r="M1761" s="22"/>
    </row>
    <row r="1762" spans="13:13">
      <c r="M1762" s="22"/>
    </row>
    <row r="1763" spans="13:13">
      <c r="M1763" s="22"/>
    </row>
    <row r="1764" spans="13:13">
      <c r="M1764" s="22"/>
    </row>
    <row r="1765" spans="13:13">
      <c r="M1765" s="22"/>
    </row>
    <row r="1766" spans="13:13">
      <c r="M1766" s="22"/>
    </row>
    <row r="1767" spans="13:13">
      <c r="M1767" s="22"/>
    </row>
    <row r="1768" spans="13:13">
      <c r="M1768" s="22"/>
    </row>
    <row r="1769" spans="13:13">
      <c r="M1769" s="22"/>
    </row>
    <row r="1770" spans="13:13">
      <c r="M1770" s="22"/>
    </row>
    <row r="1771" spans="13:13">
      <c r="M1771" s="22"/>
    </row>
    <row r="1772" spans="13:13">
      <c r="M1772" s="22"/>
    </row>
    <row r="1773" spans="13:13">
      <c r="M1773" s="22"/>
    </row>
    <row r="1774" spans="13:13">
      <c r="M1774" s="22"/>
    </row>
    <row r="1775" spans="13:13">
      <c r="M1775" s="22"/>
    </row>
    <row r="1776" spans="13:13">
      <c r="M1776" s="22"/>
    </row>
    <row r="1777" spans="13:13">
      <c r="M1777" s="22"/>
    </row>
    <row r="1778" spans="13:13">
      <c r="M1778" s="22"/>
    </row>
    <row r="1779" spans="13:13">
      <c r="M1779" s="22"/>
    </row>
    <row r="1780" spans="13:13">
      <c r="M1780" s="22"/>
    </row>
    <row r="1781" spans="13:13">
      <c r="M1781" s="22"/>
    </row>
    <row r="1782" spans="13:13">
      <c r="M1782" s="22"/>
    </row>
    <row r="1783" spans="13:13">
      <c r="M1783" s="22"/>
    </row>
    <row r="1784" spans="13:13">
      <c r="M1784" s="22"/>
    </row>
    <row r="1785" spans="13:13">
      <c r="M1785" s="22"/>
    </row>
    <row r="1786" spans="13:13">
      <c r="M1786" s="22"/>
    </row>
    <row r="1787" spans="13:13">
      <c r="M1787" s="22"/>
    </row>
    <row r="1788" spans="13:13">
      <c r="M1788" s="22"/>
    </row>
    <row r="1789" spans="13:13">
      <c r="M1789" s="22"/>
    </row>
    <row r="1790" spans="13:13">
      <c r="M1790" s="22"/>
    </row>
    <row r="1791" spans="13:13">
      <c r="M1791" s="22"/>
    </row>
    <row r="1792" spans="13:13">
      <c r="M1792" s="22"/>
    </row>
    <row r="1793" spans="13:13">
      <c r="M1793" s="22"/>
    </row>
    <row r="1794" spans="13:13">
      <c r="M1794" s="22"/>
    </row>
    <row r="1795" spans="13:13">
      <c r="M1795" s="22"/>
    </row>
    <row r="1796" spans="13:13">
      <c r="M1796" s="22"/>
    </row>
    <row r="1797" spans="13:13">
      <c r="M1797" s="22"/>
    </row>
    <row r="1798" spans="13:13">
      <c r="M1798" s="22"/>
    </row>
    <row r="1799" spans="13:13">
      <c r="M1799" s="22"/>
    </row>
    <row r="1800" spans="13:13">
      <c r="M1800" s="22"/>
    </row>
    <row r="1801" spans="13:13">
      <c r="M1801" s="22"/>
    </row>
    <row r="1802" spans="13:13">
      <c r="M1802" s="22"/>
    </row>
    <row r="1803" spans="13:13">
      <c r="M1803" s="22"/>
    </row>
    <row r="1804" spans="13:13">
      <c r="M1804" s="22"/>
    </row>
    <row r="1805" spans="13:13">
      <c r="M1805" s="22"/>
    </row>
    <row r="1806" spans="13:13">
      <c r="M1806" s="22"/>
    </row>
    <row r="1807" spans="13:13">
      <c r="M1807" s="22"/>
    </row>
    <row r="1808" spans="13:13">
      <c r="M1808" s="22"/>
    </row>
    <row r="1809" spans="13:13">
      <c r="M1809" s="22"/>
    </row>
    <row r="1810" spans="13:13">
      <c r="M1810" s="22"/>
    </row>
    <row r="1811" spans="13:13">
      <c r="M1811" s="22"/>
    </row>
    <row r="1812" spans="13:13">
      <c r="M1812" s="22"/>
    </row>
    <row r="1813" spans="13:13">
      <c r="M1813" s="22"/>
    </row>
    <row r="1814" spans="13:13">
      <c r="M1814" s="22"/>
    </row>
    <row r="1815" spans="13:13">
      <c r="M1815" s="22"/>
    </row>
    <row r="1816" spans="13:13">
      <c r="M1816" s="22"/>
    </row>
    <row r="1817" spans="13:13">
      <c r="M1817" s="22"/>
    </row>
    <row r="1818" spans="13:13">
      <c r="M1818" s="22"/>
    </row>
    <row r="1819" spans="13:13">
      <c r="M1819" s="22"/>
    </row>
    <row r="1820" spans="13:13">
      <c r="M1820" s="22"/>
    </row>
    <row r="1821" spans="13:13">
      <c r="M1821" s="22"/>
    </row>
    <row r="1822" spans="13:13">
      <c r="M1822" s="22"/>
    </row>
    <row r="1823" spans="13:13">
      <c r="M1823" s="22"/>
    </row>
    <row r="1824" spans="13:13">
      <c r="M1824" s="22"/>
    </row>
    <row r="1825" spans="13:13">
      <c r="M1825" s="22"/>
    </row>
    <row r="1826" spans="13:13">
      <c r="M1826" s="22"/>
    </row>
    <row r="1827" spans="13:13">
      <c r="M1827" s="22"/>
    </row>
    <row r="1828" spans="13:13">
      <c r="M1828" s="22"/>
    </row>
    <row r="1829" spans="13:13">
      <c r="M1829" s="22"/>
    </row>
    <row r="1830" spans="13:13">
      <c r="M1830" s="22"/>
    </row>
    <row r="1831" spans="13:13">
      <c r="M1831" s="22"/>
    </row>
    <row r="1832" spans="13:13">
      <c r="M1832" s="22"/>
    </row>
    <row r="1833" spans="13:13">
      <c r="M1833" s="22"/>
    </row>
    <row r="1834" spans="13:13">
      <c r="M1834" s="22"/>
    </row>
    <row r="1835" spans="13:13">
      <c r="M1835" s="22"/>
    </row>
    <row r="1836" spans="13:13">
      <c r="M1836" s="22"/>
    </row>
    <row r="1837" spans="13:13">
      <c r="M1837" s="22"/>
    </row>
    <row r="1838" spans="13:13">
      <c r="M1838" s="22"/>
    </row>
    <row r="1839" spans="13:13">
      <c r="M1839" s="22"/>
    </row>
    <row r="1840" spans="13:13">
      <c r="M1840" s="22"/>
    </row>
    <row r="1841" spans="13:13">
      <c r="M1841" s="22"/>
    </row>
    <row r="1842" spans="13:13">
      <c r="M1842" s="22"/>
    </row>
    <row r="1843" spans="13:13">
      <c r="M1843" s="22"/>
    </row>
    <row r="1844" spans="13:13">
      <c r="M1844" s="22"/>
    </row>
    <row r="1845" spans="13:13">
      <c r="M1845" s="22"/>
    </row>
    <row r="1846" spans="13:13">
      <c r="M1846" s="22"/>
    </row>
    <row r="1847" spans="13:13">
      <c r="M1847" s="22"/>
    </row>
    <row r="1848" spans="13:13">
      <c r="M1848" s="22"/>
    </row>
    <row r="1849" spans="13:13">
      <c r="M1849" s="22"/>
    </row>
    <row r="1850" spans="13:13">
      <c r="M1850" s="22"/>
    </row>
    <row r="1851" spans="13:13">
      <c r="M1851" s="22"/>
    </row>
    <row r="1852" spans="13:13">
      <c r="M1852" s="22"/>
    </row>
    <row r="1853" spans="13:13">
      <c r="M1853" s="22"/>
    </row>
    <row r="1854" spans="13:13">
      <c r="M1854" s="22"/>
    </row>
    <row r="1855" spans="13:13">
      <c r="M1855" s="22"/>
    </row>
    <row r="1856" spans="13:13">
      <c r="M1856" s="22"/>
    </row>
    <row r="1857" spans="13:13">
      <c r="M1857" s="22"/>
    </row>
    <row r="1858" spans="13:13">
      <c r="M1858" s="22"/>
    </row>
    <row r="1859" spans="13:13">
      <c r="M1859" s="22"/>
    </row>
    <row r="1860" spans="13:13">
      <c r="M1860" s="22"/>
    </row>
    <row r="1861" spans="13:13">
      <c r="M1861" s="22"/>
    </row>
    <row r="1862" spans="13:13">
      <c r="M1862" s="22"/>
    </row>
    <row r="1863" spans="13:13">
      <c r="M1863" s="22"/>
    </row>
    <row r="1864" spans="13:13">
      <c r="M1864" s="22"/>
    </row>
    <row r="1865" spans="13:13">
      <c r="M1865" s="22"/>
    </row>
    <row r="1866" spans="13:13">
      <c r="M1866" s="22"/>
    </row>
    <row r="1867" spans="13:13">
      <c r="M1867" s="22"/>
    </row>
    <row r="1868" spans="13:13">
      <c r="M1868" s="22"/>
    </row>
    <row r="1869" spans="13:13">
      <c r="M1869" s="22"/>
    </row>
    <row r="1870" spans="13:13">
      <c r="M1870" s="22"/>
    </row>
    <row r="1871" spans="13:13">
      <c r="M1871" s="22"/>
    </row>
    <row r="1872" spans="13:13">
      <c r="M1872" s="22"/>
    </row>
    <row r="1873" spans="13:13">
      <c r="M1873" s="22"/>
    </row>
    <row r="1874" spans="13:13">
      <c r="M1874" s="22"/>
    </row>
    <row r="1875" spans="13:13">
      <c r="M1875" s="22"/>
    </row>
    <row r="1876" spans="13:13">
      <c r="M1876" s="22"/>
    </row>
    <row r="1877" spans="13:13">
      <c r="M1877" s="22"/>
    </row>
    <row r="1878" spans="13:13">
      <c r="M1878" s="22"/>
    </row>
    <row r="1879" spans="13:13">
      <c r="M1879" s="22"/>
    </row>
    <row r="1880" spans="13:13">
      <c r="M1880" s="22"/>
    </row>
    <row r="1881" spans="13:13">
      <c r="M1881" s="22"/>
    </row>
    <row r="1882" spans="13:13">
      <c r="M1882" s="22"/>
    </row>
    <row r="1883" spans="13:13">
      <c r="M1883" s="22"/>
    </row>
    <row r="1884" spans="13:13">
      <c r="M1884" s="22"/>
    </row>
    <row r="1885" spans="13:13">
      <c r="M1885" s="22"/>
    </row>
    <row r="1886" spans="13:13">
      <c r="M1886" s="22"/>
    </row>
    <row r="1887" spans="13:13">
      <c r="M1887" s="22"/>
    </row>
    <row r="1888" spans="13:13">
      <c r="M1888" s="22"/>
    </row>
    <row r="1889" spans="13:13">
      <c r="M1889" s="22"/>
    </row>
    <row r="1890" spans="13:13">
      <c r="M1890" s="22"/>
    </row>
    <row r="1891" spans="13:13">
      <c r="M1891" s="22"/>
    </row>
    <row r="1892" spans="13:13">
      <c r="M1892" s="22"/>
    </row>
    <row r="1893" spans="13:13">
      <c r="M1893" s="22"/>
    </row>
    <row r="1894" spans="13:13">
      <c r="M1894" s="22"/>
    </row>
    <row r="1895" spans="13:13">
      <c r="M1895" s="22"/>
    </row>
    <row r="1896" spans="13:13">
      <c r="M1896" s="22"/>
    </row>
    <row r="1897" spans="13:13">
      <c r="M1897" s="22"/>
    </row>
    <row r="1898" spans="13:13">
      <c r="M1898" s="22"/>
    </row>
    <row r="1899" spans="13:13">
      <c r="M1899" s="22"/>
    </row>
    <row r="1900" spans="13:13">
      <c r="M1900" s="22"/>
    </row>
    <row r="1901" spans="13:13">
      <c r="M1901" s="22"/>
    </row>
    <row r="1902" spans="13:13">
      <c r="M1902" s="22"/>
    </row>
    <row r="1903" spans="13:13">
      <c r="M1903" s="22"/>
    </row>
    <row r="1904" spans="13:13">
      <c r="M1904" s="22"/>
    </row>
    <row r="1905" spans="13:13">
      <c r="M1905" s="22"/>
    </row>
    <row r="1906" spans="13:13">
      <c r="M1906" s="22"/>
    </row>
    <row r="1907" spans="13:13">
      <c r="M1907" s="22"/>
    </row>
    <row r="1908" spans="13:13">
      <c r="M1908" s="22"/>
    </row>
    <row r="1909" spans="13:13">
      <c r="M1909" s="22"/>
    </row>
    <row r="1910" spans="13:13">
      <c r="M1910" s="22"/>
    </row>
    <row r="1911" spans="13:13">
      <c r="M1911" s="22"/>
    </row>
    <row r="1912" spans="13:13">
      <c r="M1912" s="22"/>
    </row>
    <row r="1913" spans="13:13">
      <c r="M1913" s="22"/>
    </row>
    <row r="1914" spans="13:13">
      <c r="M1914" s="22"/>
    </row>
    <row r="1915" spans="13:13">
      <c r="M1915" s="22"/>
    </row>
    <row r="1916" spans="13:13">
      <c r="M1916" s="22"/>
    </row>
    <row r="1917" spans="13:13">
      <c r="M1917" s="22"/>
    </row>
    <row r="1918" spans="13:13">
      <c r="M1918" s="22"/>
    </row>
    <row r="1919" spans="13:13">
      <c r="M1919" s="22"/>
    </row>
    <row r="1920" spans="13:13">
      <c r="M1920" s="22"/>
    </row>
    <row r="1921" spans="13:13">
      <c r="M1921" s="22"/>
    </row>
    <row r="1922" spans="13:13">
      <c r="M1922" s="22"/>
    </row>
    <row r="1923" spans="13:13">
      <c r="M1923" s="22"/>
    </row>
    <row r="1924" spans="13:13">
      <c r="M1924" s="22"/>
    </row>
    <row r="1925" spans="13:13">
      <c r="M1925" s="22"/>
    </row>
    <row r="1926" spans="13:13">
      <c r="M1926" s="22"/>
    </row>
    <row r="1927" spans="13:13">
      <c r="M1927" s="22"/>
    </row>
    <row r="1928" spans="13:13">
      <c r="M1928" s="22"/>
    </row>
    <row r="1929" spans="13:13">
      <c r="M1929" s="22"/>
    </row>
    <row r="1930" spans="13:13">
      <c r="M1930" s="22"/>
    </row>
    <row r="1931" spans="13:13">
      <c r="M1931" s="22"/>
    </row>
    <row r="1932" spans="13:13">
      <c r="M1932" s="22"/>
    </row>
    <row r="1933" spans="13:13">
      <c r="M1933" s="22"/>
    </row>
    <row r="1934" spans="13:13">
      <c r="M1934" s="22"/>
    </row>
    <row r="1935" spans="13:13">
      <c r="M1935" s="22"/>
    </row>
    <row r="1936" spans="13:13">
      <c r="M1936" s="22"/>
    </row>
    <row r="1937" spans="13:13">
      <c r="M1937" s="22"/>
    </row>
    <row r="1938" spans="13:13">
      <c r="M1938" s="22"/>
    </row>
    <row r="1939" spans="13:13">
      <c r="M1939" s="22"/>
    </row>
    <row r="1940" spans="13:13">
      <c r="M1940" s="22"/>
    </row>
    <row r="1941" spans="13:13">
      <c r="M1941" s="22"/>
    </row>
    <row r="1942" spans="13:13">
      <c r="M1942" s="22"/>
    </row>
    <row r="1943" spans="13:13">
      <c r="M1943" s="22"/>
    </row>
    <row r="1944" spans="13:13">
      <c r="M1944" s="22"/>
    </row>
    <row r="1945" spans="13:13">
      <c r="M1945" s="22"/>
    </row>
    <row r="1946" spans="13:13">
      <c r="M1946" s="22"/>
    </row>
    <row r="1947" spans="13:13">
      <c r="M1947" s="22"/>
    </row>
    <row r="1948" spans="13:13">
      <c r="M1948" s="22"/>
    </row>
    <row r="1949" spans="13:13">
      <c r="M1949" s="22"/>
    </row>
    <row r="1950" spans="13:13">
      <c r="M1950" s="22"/>
    </row>
    <row r="1951" spans="13:13">
      <c r="M1951" s="22"/>
    </row>
    <row r="1952" spans="13:13">
      <c r="M1952" s="22"/>
    </row>
    <row r="1953" spans="13:13">
      <c r="M1953" s="22"/>
    </row>
    <row r="1954" spans="13:13">
      <c r="M1954" s="22"/>
    </row>
    <row r="1955" spans="13:13">
      <c r="M1955" s="22"/>
    </row>
    <row r="1956" spans="13:13">
      <c r="M1956" s="22"/>
    </row>
    <row r="1957" spans="13:13">
      <c r="M1957" s="22"/>
    </row>
    <row r="1958" spans="13:13">
      <c r="M1958" s="22"/>
    </row>
    <row r="1959" spans="13:13">
      <c r="M1959" s="22"/>
    </row>
    <row r="1960" spans="13:13">
      <c r="M1960" s="22"/>
    </row>
    <row r="1961" spans="13:13">
      <c r="M1961" s="22"/>
    </row>
    <row r="1962" spans="13:13">
      <c r="M1962" s="22"/>
    </row>
    <row r="1963" spans="13:13">
      <c r="M1963" s="22"/>
    </row>
    <row r="1964" spans="13:13">
      <c r="M1964" s="22"/>
    </row>
    <row r="1965" spans="13:13">
      <c r="M1965" s="22"/>
    </row>
    <row r="1966" spans="13:13">
      <c r="M1966" s="22"/>
    </row>
    <row r="1967" spans="13:13">
      <c r="M1967" s="22"/>
    </row>
    <row r="1968" spans="13:13">
      <c r="M1968" s="22"/>
    </row>
    <row r="1969" spans="13:13">
      <c r="M1969" s="22"/>
    </row>
    <row r="1970" spans="13:13">
      <c r="M1970" s="22"/>
    </row>
    <row r="1971" spans="13:13">
      <c r="M1971" s="22"/>
    </row>
    <row r="1972" spans="13:13">
      <c r="M1972" s="22"/>
    </row>
    <row r="1973" spans="13:13">
      <c r="M1973" s="22"/>
    </row>
    <row r="1974" spans="13:13">
      <c r="M1974" s="22"/>
    </row>
    <row r="1975" spans="13:13">
      <c r="M1975" s="22"/>
    </row>
    <row r="1976" spans="13:13">
      <c r="M1976" s="22"/>
    </row>
    <row r="1977" spans="13:13">
      <c r="M1977" s="22"/>
    </row>
    <row r="1978" spans="13:13">
      <c r="M1978" s="22"/>
    </row>
    <row r="1979" spans="13:13">
      <c r="M1979" s="22"/>
    </row>
    <row r="1980" spans="13:13">
      <c r="M1980" s="22"/>
    </row>
    <row r="1981" spans="13:13">
      <c r="M1981" s="22"/>
    </row>
    <row r="1982" spans="13:13">
      <c r="M1982" s="22"/>
    </row>
    <row r="1983" spans="13:13">
      <c r="M1983" s="22"/>
    </row>
    <row r="1984" spans="13:13">
      <c r="M1984" s="22"/>
    </row>
    <row r="1985" spans="13:13">
      <c r="M1985" s="22"/>
    </row>
    <row r="1986" spans="13:13">
      <c r="M1986" s="22"/>
    </row>
    <row r="1987" spans="13:13">
      <c r="M1987" s="22"/>
    </row>
    <row r="1988" spans="13:13">
      <c r="M1988" s="22"/>
    </row>
    <row r="1989" spans="13:13">
      <c r="M1989" s="22"/>
    </row>
    <row r="1990" spans="13:13">
      <c r="M1990" s="22"/>
    </row>
    <row r="1991" spans="13:13">
      <c r="M1991" s="22"/>
    </row>
    <row r="1992" spans="13:13">
      <c r="M1992" s="22"/>
    </row>
    <row r="1993" spans="13:13">
      <c r="M1993" s="22"/>
    </row>
    <row r="1994" spans="13:13">
      <c r="M1994" s="22"/>
    </row>
    <row r="1995" spans="13:13">
      <c r="M1995" s="22"/>
    </row>
    <row r="1996" spans="13:13">
      <c r="M1996" s="22"/>
    </row>
    <row r="1997" spans="13:13">
      <c r="M1997" s="22"/>
    </row>
    <row r="1998" spans="13:13">
      <c r="M1998" s="22"/>
    </row>
    <row r="1999" spans="13:13">
      <c r="M1999" s="22"/>
    </row>
    <row r="2000" spans="13:13">
      <c r="M2000" s="22"/>
    </row>
    <row r="2001" spans="13:13">
      <c r="M2001" s="22"/>
    </row>
    <row r="2002" spans="13:13">
      <c r="M2002" s="22"/>
    </row>
    <row r="2003" spans="13:13">
      <c r="M2003" s="22"/>
    </row>
    <row r="2004" spans="13:13">
      <c r="M2004" s="22"/>
    </row>
    <row r="2005" spans="13:13">
      <c r="M2005" s="22"/>
    </row>
    <row r="2006" spans="13:13">
      <c r="M2006" s="22"/>
    </row>
    <row r="2007" spans="13:13">
      <c r="M2007" s="22"/>
    </row>
    <row r="2008" spans="13:13">
      <c r="M2008" s="22"/>
    </row>
    <row r="2009" spans="13:13">
      <c r="M2009" s="22"/>
    </row>
    <row r="2010" spans="13:13">
      <c r="M2010" s="22"/>
    </row>
    <row r="2011" spans="13:13">
      <c r="M2011" s="22"/>
    </row>
    <row r="2012" spans="13:13">
      <c r="M2012" s="22"/>
    </row>
    <row r="2013" spans="13:13">
      <c r="M2013" s="22"/>
    </row>
    <row r="2014" spans="13:13">
      <c r="M2014" s="22"/>
    </row>
    <row r="2015" spans="13:13">
      <c r="M2015" s="22"/>
    </row>
    <row r="2016" spans="13:13">
      <c r="M2016" s="22"/>
    </row>
    <row r="2017" spans="13:13">
      <c r="M2017" s="22"/>
    </row>
    <row r="2018" spans="13:13">
      <c r="M2018" s="22"/>
    </row>
    <row r="2019" spans="13:13">
      <c r="M2019" s="22"/>
    </row>
    <row r="2020" spans="13:13">
      <c r="M2020" s="22"/>
    </row>
    <row r="2021" spans="13:13">
      <c r="M2021" s="22"/>
    </row>
    <row r="2022" spans="13:13">
      <c r="M2022" s="22"/>
    </row>
    <row r="2023" spans="13:13">
      <c r="M2023" s="22"/>
    </row>
    <row r="2024" spans="13:13">
      <c r="M2024" s="22"/>
    </row>
    <row r="2025" spans="13:13">
      <c r="M2025" s="22"/>
    </row>
    <row r="2026" spans="13:13">
      <c r="M2026" s="22"/>
    </row>
    <row r="2027" spans="13:13">
      <c r="M2027" s="22"/>
    </row>
    <row r="2028" spans="13:13">
      <c r="M2028" s="22"/>
    </row>
    <row r="2029" spans="13:13">
      <c r="M2029" s="22"/>
    </row>
    <row r="2030" spans="13:13">
      <c r="M2030" s="22"/>
    </row>
    <row r="2031" spans="13:13">
      <c r="M2031" s="22"/>
    </row>
    <row r="2032" spans="13:13">
      <c r="M2032" s="22"/>
    </row>
    <row r="2033" spans="13:13">
      <c r="M2033" s="22"/>
    </row>
    <row r="2034" spans="13:13">
      <c r="M2034" s="22"/>
    </row>
    <row r="2035" spans="13:13">
      <c r="M2035" s="22"/>
    </row>
    <row r="2036" spans="13:13">
      <c r="M2036" s="22"/>
    </row>
    <row r="2037" spans="13:13">
      <c r="M2037" s="22"/>
    </row>
    <row r="2038" spans="13:13">
      <c r="M2038" s="22"/>
    </row>
    <row r="2039" spans="13:13">
      <c r="M2039" s="22"/>
    </row>
    <row r="2040" spans="13:13">
      <c r="M2040" s="22"/>
    </row>
    <row r="2041" spans="13:13">
      <c r="M2041" s="22"/>
    </row>
    <row r="2042" spans="13:13">
      <c r="M2042" s="22"/>
    </row>
    <row r="2043" spans="13:13">
      <c r="M2043" s="22"/>
    </row>
    <row r="2044" spans="13:13">
      <c r="M2044" s="22"/>
    </row>
    <row r="2045" spans="13:13">
      <c r="M2045" s="22"/>
    </row>
    <row r="2046" spans="13:13">
      <c r="M2046" s="22"/>
    </row>
    <row r="2047" spans="13:13">
      <c r="M2047" s="22"/>
    </row>
    <row r="2048" spans="13:13">
      <c r="M2048" s="22"/>
    </row>
  </sheetData>
  <mergeCells count="1">
    <mergeCell ref="P779:U779"/>
  </mergeCells>
  <phoneticPr fontId="1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71"/>
  <sheetViews>
    <sheetView zoomScale="75" zoomScaleNormal="50" workbookViewId="0">
      <selection activeCell="K1" sqref="K1"/>
    </sheetView>
  </sheetViews>
  <sheetFormatPr baseColWidth="10" defaultColWidth="8.83203125" defaultRowHeight="16"/>
  <cols>
    <col min="1" max="1" width="28" customWidth="1"/>
    <col min="2" max="2" width="13.1640625" customWidth="1"/>
    <col min="4" max="4" width="11.83203125" customWidth="1"/>
    <col min="5" max="5" width="19.1640625" customWidth="1"/>
    <col min="6" max="6" width="17.1640625" customWidth="1"/>
    <col min="7" max="7" width="17.33203125" customWidth="1"/>
    <col min="8" max="8" width="12.6640625" customWidth="1"/>
    <col min="9" max="9" width="15.1640625" customWidth="1"/>
    <col min="11" max="11" width="17.1640625" customWidth="1"/>
    <col min="12" max="12" width="8.83203125" customWidth="1"/>
  </cols>
  <sheetData>
    <row r="1" spans="1:15">
      <c r="H1" t="s">
        <v>2067</v>
      </c>
      <c r="I1" t="s">
        <v>2068</v>
      </c>
      <c r="J1" t="s">
        <v>2069</v>
      </c>
      <c r="K1" t="s">
        <v>2070</v>
      </c>
      <c r="N1" s="583"/>
      <c r="O1" s="584"/>
    </row>
    <row r="2" spans="1:15">
      <c r="A2" t="s">
        <v>483</v>
      </c>
      <c r="B2" t="s">
        <v>419</v>
      </c>
      <c r="C2">
        <v>9</v>
      </c>
      <c r="D2" s="19">
        <v>43666</v>
      </c>
      <c r="E2" s="15">
        <v>0.96811342592592586</v>
      </c>
      <c r="F2" s="15" t="s">
        <v>710</v>
      </c>
      <c r="G2" s="275" t="s">
        <v>489</v>
      </c>
      <c r="H2" s="13">
        <v>10</v>
      </c>
      <c r="I2">
        <v>19</v>
      </c>
      <c r="J2" s="28">
        <f t="shared" ref="J2:J8" si="0">I2/H2</f>
        <v>1.9</v>
      </c>
      <c r="K2" s="239">
        <v>0.15789473684210525</v>
      </c>
      <c r="N2" s="585"/>
      <c r="O2" s="586"/>
    </row>
    <row r="3" spans="1:15" ht="17" thickBot="1">
      <c r="A3" t="s">
        <v>487</v>
      </c>
      <c r="B3" t="s">
        <v>419</v>
      </c>
      <c r="C3">
        <v>9</v>
      </c>
      <c r="D3" s="19">
        <v>43666</v>
      </c>
      <c r="E3" s="15">
        <v>0.96824074074074085</v>
      </c>
      <c r="F3" s="15" t="s">
        <v>710</v>
      </c>
      <c r="G3" s="275" t="s">
        <v>489</v>
      </c>
      <c r="H3" s="13">
        <v>14</v>
      </c>
      <c r="I3">
        <v>26</v>
      </c>
      <c r="J3" s="28">
        <f t="shared" si="0"/>
        <v>1.8571428571428572</v>
      </c>
      <c r="K3" s="239">
        <v>3.8461538461538464E-2</v>
      </c>
      <c r="N3" s="587"/>
      <c r="O3" s="588"/>
    </row>
    <row r="4" spans="1:15" ht="17" thickBot="1">
      <c r="A4" t="s">
        <v>488</v>
      </c>
      <c r="B4" t="s">
        <v>419</v>
      </c>
      <c r="C4">
        <v>9</v>
      </c>
      <c r="D4" s="19">
        <v>43666</v>
      </c>
      <c r="E4" s="15">
        <v>0.96847222222222218</v>
      </c>
      <c r="F4" s="15" t="s">
        <v>710</v>
      </c>
      <c r="G4" s="570" t="s">
        <v>489</v>
      </c>
      <c r="H4" s="13">
        <v>14</v>
      </c>
      <c r="I4">
        <v>37</v>
      </c>
      <c r="J4" s="28">
        <f t="shared" si="0"/>
        <v>2.6428571428571428</v>
      </c>
      <c r="K4" s="239">
        <v>0.1891891891891892</v>
      </c>
    </row>
    <row r="5" spans="1:15" ht="17" thickBot="1">
      <c r="A5" t="s">
        <v>490</v>
      </c>
      <c r="B5" t="s">
        <v>419</v>
      </c>
      <c r="C5">
        <v>9</v>
      </c>
      <c r="D5" s="19">
        <v>43666</v>
      </c>
      <c r="E5" s="15">
        <v>0.96884259259259264</v>
      </c>
      <c r="F5" s="15" t="s">
        <v>710</v>
      </c>
      <c r="G5" s="570" t="s">
        <v>447</v>
      </c>
      <c r="H5" s="13">
        <v>12</v>
      </c>
      <c r="I5">
        <v>20</v>
      </c>
      <c r="J5" s="28">
        <f t="shared" si="0"/>
        <v>1.6666666666666667</v>
      </c>
      <c r="K5" s="239">
        <v>0.1</v>
      </c>
    </row>
    <row r="6" spans="1:15" ht="17" thickBot="1">
      <c r="A6" t="s">
        <v>491</v>
      </c>
      <c r="B6" t="s">
        <v>419</v>
      </c>
      <c r="C6">
        <v>9</v>
      </c>
      <c r="D6" s="19">
        <v>43666</v>
      </c>
      <c r="E6" s="15">
        <v>0.96899305555555548</v>
      </c>
      <c r="F6" s="15" t="s">
        <v>710</v>
      </c>
      <c r="G6" s="570" t="s">
        <v>489</v>
      </c>
      <c r="H6" s="13">
        <v>9</v>
      </c>
      <c r="I6">
        <v>3</v>
      </c>
      <c r="J6" s="28">
        <f t="shared" si="0"/>
        <v>0.33333333333333331</v>
      </c>
      <c r="K6" s="9">
        <v>0.66666666666666663</v>
      </c>
    </row>
    <row r="7" spans="1:15" ht="17" thickBot="1">
      <c r="A7" t="s">
        <v>492</v>
      </c>
      <c r="B7" t="s">
        <v>419</v>
      </c>
      <c r="C7">
        <v>9</v>
      </c>
      <c r="D7" s="19">
        <v>43666</v>
      </c>
      <c r="E7" s="15">
        <v>0.96918981481481481</v>
      </c>
      <c r="F7" s="15" t="s">
        <v>710</v>
      </c>
      <c r="G7" s="570" t="s">
        <v>493</v>
      </c>
      <c r="H7" s="13">
        <v>11</v>
      </c>
      <c r="I7">
        <v>20</v>
      </c>
      <c r="J7" s="28">
        <f t="shared" si="0"/>
        <v>1.8181818181818181</v>
      </c>
      <c r="K7" s="239">
        <v>0.35</v>
      </c>
    </row>
    <row r="8" spans="1:15" ht="17" thickBot="1">
      <c r="A8" t="s">
        <v>494</v>
      </c>
      <c r="B8" t="s">
        <v>419</v>
      </c>
      <c r="C8">
        <v>9</v>
      </c>
      <c r="D8" s="19">
        <v>43666</v>
      </c>
      <c r="E8" s="15">
        <v>0.96936342592592595</v>
      </c>
      <c r="F8" s="15" t="s">
        <v>710</v>
      </c>
      <c r="G8" s="570" t="s">
        <v>495</v>
      </c>
      <c r="H8" s="13">
        <v>14</v>
      </c>
      <c r="I8">
        <v>38</v>
      </c>
      <c r="J8" s="28">
        <f t="shared" si="0"/>
        <v>2.7142857142857144</v>
      </c>
      <c r="K8" s="239">
        <v>2.6315789473684209E-2</v>
      </c>
    </row>
    <row r="10" spans="1:15">
      <c r="A10" t="s">
        <v>562</v>
      </c>
      <c r="B10" t="s">
        <v>419</v>
      </c>
      <c r="C10">
        <v>5</v>
      </c>
      <c r="D10" s="19">
        <v>43670</v>
      </c>
      <c r="E10" s="15">
        <v>0.91016203703703702</v>
      </c>
      <c r="F10" s="15" t="s">
        <v>714</v>
      </c>
      <c r="G10" s="275" t="s">
        <v>433</v>
      </c>
      <c r="H10">
        <v>7</v>
      </c>
      <c r="I10">
        <v>9</v>
      </c>
      <c r="J10" s="28">
        <f t="shared" ref="J10:J15" si="1">I10/H10</f>
        <v>1.2857142857142858</v>
      </c>
      <c r="K10" s="239">
        <v>0.44444444444444442</v>
      </c>
    </row>
    <row r="11" spans="1:15">
      <c r="A11" t="s">
        <v>563</v>
      </c>
      <c r="B11" t="s">
        <v>419</v>
      </c>
      <c r="C11">
        <v>5</v>
      </c>
      <c r="D11" s="19">
        <v>43670</v>
      </c>
      <c r="E11" s="15">
        <v>0.91057870370370375</v>
      </c>
      <c r="F11" s="15" t="s">
        <v>716</v>
      </c>
      <c r="G11" s="562" t="s">
        <v>493</v>
      </c>
      <c r="H11">
        <v>14</v>
      </c>
      <c r="I11">
        <v>55</v>
      </c>
      <c r="J11" s="28">
        <f t="shared" si="1"/>
        <v>3.9285714285714284</v>
      </c>
      <c r="K11" s="239">
        <v>0.34545454545454546</v>
      </c>
    </row>
    <row r="12" spans="1:15">
      <c r="A12" t="s">
        <v>565</v>
      </c>
      <c r="B12" t="s">
        <v>419</v>
      </c>
      <c r="C12">
        <v>5</v>
      </c>
      <c r="D12" s="19">
        <v>43670</v>
      </c>
      <c r="E12" s="15">
        <v>0.91122685185185182</v>
      </c>
      <c r="F12" s="15" t="s">
        <v>716</v>
      </c>
      <c r="G12" s="562" t="s">
        <v>476</v>
      </c>
      <c r="H12">
        <v>9</v>
      </c>
      <c r="I12">
        <v>6</v>
      </c>
      <c r="J12" s="28">
        <f t="shared" si="1"/>
        <v>0.66666666666666663</v>
      </c>
      <c r="K12" s="9">
        <v>0.83333333333333337</v>
      </c>
    </row>
    <row r="13" spans="1:15">
      <c r="A13" t="s">
        <v>567</v>
      </c>
      <c r="B13" t="s">
        <v>419</v>
      </c>
      <c r="C13">
        <v>5</v>
      </c>
      <c r="D13" s="19">
        <v>43670</v>
      </c>
      <c r="E13" s="15">
        <v>0.91239583333333341</v>
      </c>
      <c r="F13" s="15" t="s">
        <v>713</v>
      </c>
      <c r="G13" s="275" t="s">
        <v>433</v>
      </c>
      <c r="H13">
        <v>7</v>
      </c>
      <c r="I13">
        <v>8</v>
      </c>
      <c r="J13" s="28">
        <f t="shared" si="1"/>
        <v>1.1428571428571428</v>
      </c>
      <c r="K13" s="239">
        <v>0.375</v>
      </c>
    </row>
    <row r="14" spans="1:15">
      <c r="A14" t="s">
        <v>569</v>
      </c>
      <c r="B14" t="s">
        <v>419</v>
      </c>
      <c r="C14">
        <v>5</v>
      </c>
      <c r="D14" s="19">
        <v>43670</v>
      </c>
      <c r="E14" s="15">
        <v>0.91248842592592594</v>
      </c>
      <c r="F14" s="15" t="s">
        <v>713</v>
      </c>
      <c r="G14" s="562" t="s">
        <v>447</v>
      </c>
      <c r="H14">
        <v>12</v>
      </c>
      <c r="I14">
        <v>59</v>
      </c>
      <c r="J14" s="28">
        <f t="shared" si="1"/>
        <v>4.916666666666667</v>
      </c>
      <c r="K14" s="9">
        <v>0.69491525423728817</v>
      </c>
    </row>
    <row r="15" spans="1:15" ht="17" thickBot="1">
      <c r="A15" s="34" t="s">
        <v>570</v>
      </c>
      <c r="B15" s="34" t="s">
        <v>419</v>
      </c>
      <c r="C15" s="34">
        <v>5</v>
      </c>
      <c r="D15" s="161">
        <v>43670</v>
      </c>
      <c r="E15" s="162">
        <v>0.91315972222222219</v>
      </c>
      <c r="F15" s="162" t="s">
        <v>713</v>
      </c>
      <c r="G15" s="565" t="s">
        <v>495</v>
      </c>
      <c r="H15" s="34">
        <v>9</v>
      </c>
      <c r="I15" s="34">
        <v>10</v>
      </c>
      <c r="J15" s="28">
        <f t="shared" si="1"/>
        <v>1.1111111111111112</v>
      </c>
      <c r="K15" s="241">
        <v>0.3</v>
      </c>
    </row>
    <row r="16" spans="1:15" ht="17" thickBot="1"/>
    <row r="17" spans="1:7">
      <c r="A17" s="65" t="s">
        <v>637</v>
      </c>
      <c r="B17" s="65" t="s">
        <v>549</v>
      </c>
      <c r="C17" s="65">
        <v>2</v>
      </c>
      <c r="D17" s="66">
        <v>43672</v>
      </c>
      <c r="E17" s="67">
        <v>0.86878472222222225</v>
      </c>
      <c r="F17" s="174" t="s">
        <v>716</v>
      </c>
      <c r="G17" s="555" t="s">
        <v>476</v>
      </c>
    </row>
    <row r="18" spans="1:7">
      <c r="A18" t="s">
        <v>638</v>
      </c>
      <c r="B18" t="s">
        <v>549</v>
      </c>
      <c r="C18">
        <v>2</v>
      </c>
      <c r="D18" s="19">
        <v>43672</v>
      </c>
      <c r="E18" s="15">
        <v>0.86883101851851852</v>
      </c>
      <c r="F18" s="15" t="s">
        <v>716</v>
      </c>
      <c r="G18" s="562" t="s">
        <v>447</v>
      </c>
    </row>
    <row r="19" spans="1:7">
      <c r="A19" t="s">
        <v>639</v>
      </c>
      <c r="B19" t="s">
        <v>549</v>
      </c>
      <c r="C19">
        <v>2</v>
      </c>
      <c r="D19" s="19">
        <v>43672</v>
      </c>
      <c r="E19" s="15">
        <v>0.86895833333333339</v>
      </c>
      <c r="F19" s="15" t="s">
        <v>716</v>
      </c>
      <c r="G19" s="275" t="s">
        <v>433</v>
      </c>
    </row>
    <row r="20" spans="1:7">
      <c r="A20" t="s">
        <v>640</v>
      </c>
      <c r="B20" t="s">
        <v>549</v>
      </c>
      <c r="C20">
        <v>2</v>
      </c>
      <c r="D20" s="19">
        <v>43672</v>
      </c>
      <c r="E20" s="15">
        <v>0.869074074074074</v>
      </c>
      <c r="F20" s="15" t="s">
        <v>716</v>
      </c>
      <c r="G20" s="275" t="s">
        <v>433</v>
      </c>
    </row>
    <row r="21" spans="1:7">
      <c r="A21" t="s">
        <v>642</v>
      </c>
      <c r="B21" t="s">
        <v>549</v>
      </c>
      <c r="C21">
        <v>2</v>
      </c>
      <c r="D21" s="19">
        <v>43672</v>
      </c>
      <c r="E21" s="15">
        <v>0.86913194444444442</v>
      </c>
      <c r="F21" s="15" t="s">
        <v>716</v>
      </c>
      <c r="G21" s="562" t="s">
        <v>447</v>
      </c>
    </row>
    <row r="22" spans="1:7">
      <c r="A22" t="s">
        <v>643</v>
      </c>
      <c r="B22" t="s">
        <v>549</v>
      </c>
      <c r="C22">
        <v>2</v>
      </c>
      <c r="D22" s="19">
        <v>43672</v>
      </c>
      <c r="E22" s="15">
        <v>0.8693171296296297</v>
      </c>
      <c r="F22" s="15" t="s">
        <v>716</v>
      </c>
      <c r="G22" s="33" t="s">
        <v>476</v>
      </c>
    </row>
    <row r="23" spans="1:7">
      <c r="A23" t="s">
        <v>644</v>
      </c>
      <c r="B23" t="s">
        <v>549</v>
      </c>
      <c r="C23">
        <v>2</v>
      </c>
      <c r="D23" s="19">
        <v>43672</v>
      </c>
      <c r="E23" s="15">
        <v>0.86950231481481488</v>
      </c>
      <c r="F23" s="15" t="s">
        <v>716</v>
      </c>
      <c r="G23" s="33" t="s">
        <v>447</v>
      </c>
    </row>
    <row r="24" spans="1:7">
      <c r="A24" t="s">
        <v>645</v>
      </c>
      <c r="B24" t="s">
        <v>549</v>
      </c>
      <c r="C24">
        <v>2</v>
      </c>
      <c r="D24" s="19">
        <v>43672</v>
      </c>
      <c r="E24" s="15">
        <v>0.86966435185185187</v>
      </c>
      <c r="F24" s="15" t="s">
        <v>716</v>
      </c>
      <c r="G24" s="33" t="s">
        <v>447</v>
      </c>
    </row>
    <row r="25" spans="1:7">
      <c r="A25" t="s">
        <v>646</v>
      </c>
      <c r="B25" t="s">
        <v>549</v>
      </c>
      <c r="C25">
        <v>2</v>
      </c>
      <c r="D25" s="19">
        <v>43672</v>
      </c>
      <c r="E25" s="15">
        <v>0.86984953703703705</v>
      </c>
      <c r="F25" s="15" t="s">
        <v>716</v>
      </c>
      <c r="G25" s="33" t="s">
        <v>476</v>
      </c>
    </row>
    <row r="26" spans="1:7">
      <c r="A26" t="s">
        <v>647</v>
      </c>
      <c r="B26" t="s">
        <v>549</v>
      </c>
      <c r="C26">
        <v>2</v>
      </c>
      <c r="D26" s="19">
        <v>43672</v>
      </c>
      <c r="E26" s="15">
        <v>0.87003472222222233</v>
      </c>
      <c r="F26" s="15" t="s">
        <v>716</v>
      </c>
      <c r="G26" s="33" t="s">
        <v>447</v>
      </c>
    </row>
    <row r="27" spans="1:7">
      <c r="A27" t="s">
        <v>648</v>
      </c>
      <c r="B27" t="s">
        <v>549</v>
      </c>
      <c r="C27">
        <v>2</v>
      </c>
      <c r="D27" s="19">
        <v>43672</v>
      </c>
      <c r="E27" s="15">
        <v>2.8702199074074075</v>
      </c>
      <c r="F27" s="15" t="s">
        <v>716</v>
      </c>
      <c r="G27" s="562" t="s">
        <v>476</v>
      </c>
    </row>
    <row r="28" spans="1:7">
      <c r="A28" t="s">
        <v>651</v>
      </c>
      <c r="B28" t="s">
        <v>549</v>
      </c>
      <c r="C28">
        <v>2</v>
      </c>
      <c r="D28" s="19">
        <v>43672</v>
      </c>
      <c r="E28" s="15">
        <v>0.87034722222222216</v>
      </c>
      <c r="F28" s="15" t="s">
        <v>716</v>
      </c>
      <c r="G28" s="33" t="s">
        <v>447</v>
      </c>
    </row>
    <row r="29" spans="1:7">
      <c r="A29" t="s">
        <v>652</v>
      </c>
      <c r="B29" t="s">
        <v>549</v>
      </c>
      <c r="C29">
        <v>2</v>
      </c>
      <c r="D29" s="19">
        <v>43672</v>
      </c>
      <c r="E29" s="15">
        <v>0.87042824074074077</v>
      </c>
      <c r="F29" s="15" t="s">
        <v>716</v>
      </c>
      <c r="G29" s="275" t="s">
        <v>433</v>
      </c>
    </row>
    <row r="30" spans="1:7">
      <c r="A30" t="s">
        <v>653</v>
      </c>
      <c r="B30" t="s">
        <v>549</v>
      </c>
      <c r="C30">
        <v>2</v>
      </c>
      <c r="D30" s="19">
        <v>43672</v>
      </c>
      <c r="E30" s="15">
        <v>0.87055555555555564</v>
      </c>
      <c r="F30" s="15" t="s">
        <v>716</v>
      </c>
      <c r="G30" s="562" t="s">
        <v>476</v>
      </c>
    </row>
    <row r="31" spans="1:7">
      <c r="A31" t="s">
        <v>654</v>
      </c>
      <c r="B31" t="s">
        <v>549</v>
      </c>
      <c r="C31">
        <v>2</v>
      </c>
      <c r="D31" s="19">
        <v>43672</v>
      </c>
      <c r="E31" s="15">
        <v>0.87071759259259263</v>
      </c>
      <c r="F31" s="15" t="s">
        <v>716</v>
      </c>
      <c r="G31" s="562" t="s">
        <v>476</v>
      </c>
    </row>
    <row r="32" spans="1:7">
      <c r="A32" t="s">
        <v>655</v>
      </c>
      <c r="B32" t="s">
        <v>549</v>
      </c>
      <c r="C32">
        <v>2</v>
      </c>
      <c r="D32" s="19">
        <v>43672</v>
      </c>
      <c r="E32" s="15">
        <v>0.87126157407407412</v>
      </c>
      <c r="F32" s="15" t="s">
        <v>716</v>
      </c>
      <c r="G32" s="562" t="s">
        <v>476</v>
      </c>
    </row>
    <row r="33" spans="1:11">
      <c r="A33" t="s">
        <v>656</v>
      </c>
      <c r="B33" t="s">
        <v>549</v>
      </c>
      <c r="C33">
        <v>2</v>
      </c>
      <c r="D33" s="19">
        <v>43672</v>
      </c>
      <c r="E33" s="15">
        <v>0.87136574074074069</v>
      </c>
      <c r="F33" s="15" t="s">
        <v>716</v>
      </c>
      <c r="G33" s="275" t="s">
        <v>433</v>
      </c>
    </row>
    <row r="34" spans="1:11">
      <c r="A34" t="s">
        <v>657</v>
      </c>
      <c r="B34" t="s">
        <v>549</v>
      </c>
      <c r="C34">
        <v>2</v>
      </c>
      <c r="D34" s="19">
        <v>43672</v>
      </c>
      <c r="E34" s="15">
        <v>0.87268518518518512</v>
      </c>
      <c r="F34" s="15" t="s">
        <v>713</v>
      </c>
      <c r="G34" s="33" t="s">
        <v>447</v>
      </c>
    </row>
    <row r="35" spans="1:11">
      <c r="A35" t="s">
        <v>658</v>
      </c>
      <c r="B35" t="s">
        <v>549</v>
      </c>
      <c r="C35">
        <v>2</v>
      </c>
      <c r="D35" s="19">
        <v>43672</v>
      </c>
      <c r="E35" s="15">
        <v>0.87378472222222225</v>
      </c>
      <c r="F35" s="15" t="s">
        <v>713</v>
      </c>
      <c r="G35" s="562" t="s">
        <v>447</v>
      </c>
    </row>
    <row r="36" spans="1:11">
      <c r="A36" t="s">
        <v>659</v>
      </c>
      <c r="B36" t="s">
        <v>549</v>
      </c>
      <c r="C36">
        <v>2</v>
      </c>
      <c r="D36" s="19">
        <v>43672</v>
      </c>
      <c r="E36" s="15">
        <v>0.87408564814814815</v>
      </c>
      <c r="F36" s="15" t="s">
        <v>713</v>
      </c>
      <c r="G36" s="33" t="s">
        <v>476</v>
      </c>
    </row>
    <row r="37" spans="1:11">
      <c r="A37" t="s">
        <v>660</v>
      </c>
      <c r="B37" t="s">
        <v>549</v>
      </c>
      <c r="C37">
        <v>2</v>
      </c>
      <c r="D37" s="19">
        <v>43672</v>
      </c>
      <c r="E37" s="15">
        <v>0.88019675925925922</v>
      </c>
      <c r="F37" s="15" t="s">
        <v>714</v>
      </c>
      <c r="G37" s="33" t="s">
        <v>447</v>
      </c>
    </row>
    <row r="38" spans="1:11">
      <c r="A38" t="s">
        <v>661</v>
      </c>
      <c r="B38" t="s">
        <v>549</v>
      </c>
      <c r="C38">
        <v>2</v>
      </c>
      <c r="D38" s="19">
        <v>43672</v>
      </c>
      <c r="E38" s="15">
        <v>0.88256944444444452</v>
      </c>
      <c r="F38" s="15" t="s">
        <v>714</v>
      </c>
      <c r="G38" s="33" t="s">
        <v>476</v>
      </c>
    </row>
    <row r="39" spans="1:11">
      <c r="A39" t="s">
        <v>662</v>
      </c>
      <c r="B39" t="s">
        <v>549</v>
      </c>
      <c r="C39">
        <v>2</v>
      </c>
      <c r="D39" s="19">
        <v>43672</v>
      </c>
      <c r="E39" s="15">
        <v>0.88262731481481482</v>
      </c>
      <c r="F39" s="15" t="s">
        <v>714</v>
      </c>
      <c r="G39" s="33" t="s">
        <v>476</v>
      </c>
    </row>
    <row r="40" spans="1:11" ht="17" thickBot="1">
      <c r="A40" s="63" t="s">
        <v>663</v>
      </c>
      <c r="B40" s="63" t="s">
        <v>549</v>
      </c>
      <c r="C40" s="63">
        <v>2</v>
      </c>
      <c r="D40" s="151">
        <v>43672</v>
      </c>
      <c r="E40" s="64">
        <v>0.88276620370370373</v>
      </c>
      <c r="F40" s="15" t="s">
        <v>714</v>
      </c>
      <c r="G40" s="567" t="s">
        <v>447</v>
      </c>
    </row>
    <row r="41" spans="1:11">
      <c r="A41" t="s">
        <v>664</v>
      </c>
      <c r="B41" t="s">
        <v>549</v>
      </c>
      <c r="C41">
        <v>6</v>
      </c>
      <c r="D41" s="19">
        <v>43672</v>
      </c>
      <c r="E41" s="15">
        <v>0.89217592592592598</v>
      </c>
      <c r="F41" s="174" t="s">
        <v>709</v>
      </c>
      <c r="G41" s="33" t="s">
        <v>447</v>
      </c>
      <c r="H41">
        <v>14</v>
      </c>
      <c r="I41">
        <v>46</v>
      </c>
      <c r="J41" s="28">
        <f t="shared" ref="J41:J66" si="2">I41/H41</f>
        <v>3.2857142857142856</v>
      </c>
      <c r="K41" s="239">
        <v>0.15217391304347827</v>
      </c>
    </row>
    <row r="42" spans="1:11">
      <c r="A42" t="s">
        <v>665</v>
      </c>
      <c r="B42" t="s">
        <v>549</v>
      </c>
      <c r="C42">
        <v>6</v>
      </c>
      <c r="D42" s="19">
        <v>43672</v>
      </c>
      <c r="E42" s="15">
        <v>0.89237268518518509</v>
      </c>
      <c r="F42" s="15" t="s">
        <v>709</v>
      </c>
      <c r="G42" s="275" t="s">
        <v>433</v>
      </c>
      <c r="H42">
        <v>6</v>
      </c>
      <c r="I42">
        <v>9</v>
      </c>
      <c r="J42" s="28">
        <f t="shared" si="2"/>
        <v>1.5</v>
      </c>
      <c r="K42" s="239">
        <v>0.33333333333333331</v>
      </c>
    </row>
    <row r="43" spans="1:11">
      <c r="A43" t="s">
        <v>666</v>
      </c>
      <c r="B43" t="s">
        <v>549</v>
      </c>
      <c r="C43">
        <v>6</v>
      </c>
      <c r="D43" s="19">
        <v>43672</v>
      </c>
      <c r="E43" s="15">
        <v>0.8924537037037038</v>
      </c>
      <c r="F43" s="15" t="s">
        <v>709</v>
      </c>
      <c r="G43" s="33" t="s">
        <v>447</v>
      </c>
      <c r="H43">
        <v>3</v>
      </c>
      <c r="I43">
        <v>3</v>
      </c>
      <c r="J43" s="28">
        <f t="shared" si="2"/>
        <v>1</v>
      </c>
      <c r="K43" s="239">
        <v>0.33333333333333331</v>
      </c>
    </row>
    <row r="44" spans="1:11">
      <c r="A44" t="s">
        <v>667</v>
      </c>
      <c r="B44" t="s">
        <v>549</v>
      </c>
      <c r="C44">
        <v>6</v>
      </c>
      <c r="D44" s="19">
        <v>43672</v>
      </c>
      <c r="E44" s="15">
        <v>0.89237268518518509</v>
      </c>
      <c r="F44" s="15" t="s">
        <v>709</v>
      </c>
      <c r="G44" s="275" t="s">
        <v>433</v>
      </c>
      <c r="H44">
        <v>12</v>
      </c>
      <c r="I44">
        <v>5</v>
      </c>
      <c r="J44" s="28">
        <f t="shared" si="2"/>
        <v>0.41666666666666669</v>
      </c>
      <c r="K44" s="239">
        <v>0.4</v>
      </c>
    </row>
    <row r="45" spans="1:11">
      <c r="A45" t="s">
        <v>668</v>
      </c>
      <c r="B45" t="s">
        <v>549</v>
      </c>
      <c r="C45">
        <v>6</v>
      </c>
      <c r="D45" s="19">
        <v>43672</v>
      </c>
      <c r="E45" s="15">
        <v>0.89383101851851843</v>
      </c>
      <c r="F45" s="15" t="s">
        <v>709</v>
      </c>
      <c r="G45" s="562" t="s">
        <v>447</v>
      </c>
      <c r="H45">
        <v>11</v>
      </c>
      <c r="I45">
        <v>25</v>
      </c>
      <c r="J45" s="28">
        <f t="shared" si="2"/>
        <v>2.2727272727272729</v>
      </c>
      <c r="K45" s="239">
        <v>0.4</v>
      </c>
    </row>
    <row r="46" spans="1:11">
      <c r="A46" t="s">
        <v>669</v>
      </c>
      <c r="B46" t="s">
        <v>549</v>
      </c>
      <c r="C46">
        <v>6</v>
      </c>
      <c r="D46" s="19">
        <v>43672</v>
      </c>
      <c r="E46" s="15">
        <v>0.89413194444444455</v>
      </c>
      <c r="F46" s="15" t="s">
        <v>709</v>
      </c>
      <c r="G46" s="562" t="s">
        <v>447</v>
      </c>
      <c r="H46">
        <v>5</v>
      </c>
      <c r="I46">
        <v>8</v>
      </c>
      <c r="J46" s="28">
        <f t="shared" si="2"/>
        <v>1.6</v>
      </c>
      <c r="K46" s="239">
        <v>0.125</v>
      </c>
    </row>
    <row r="47" spans="1:11">
      <c r="A47" t="s">
        <v>670</v>
      </c>
      <c r="B47" t="s">
        <v>549</v>
      </c>
      <c r="C47">
        <v>6</v>
      </c>
      <c r="D47" s="19">
        <v>43672</v>
      </c>
      <c r="E47" s="15">
        <v>0.89420138888888889</v>
      </c>
      <c r="F47" s="15" t="s">
        <v>709</v>
      </c>
      <c r="G47" s="562" t="s">
        <v>447</v>
      </c>
      <c r="H47">
        <v>4</v>
      </c>
      <c r="I47">
        <v>16</v>
      </c>
      <c r="J47" s="28">
        <f t="shared" si="2"/>
        <v>4</v>
      </c>
      <c r="K47" s="9">
        <v>0.5625</v>
      </c>
    </row>
    <row r="48" spans="1:11">
      <c r="A48" t="s">
        <v>671</v>
      </c>
      <c r="B48" t="s">
        <v>549</v>
      </c>
      <c r="C48">
        <v>6</v>
      </c>
      <c r="D48" s="19">
        <v>43672</v>
      </c>
      <c r="E48" s="15">
        <v>0.89468749999999997</v>
      </c>
      <c r="F48" s="15" t="s">
        <v>710</v>
      </c>
      <c r="G48" s="275" t="s">
        <v>433</v>
      </c>
      <c r="H48">
        <v>4</v>
      </c>
      <c r="I48">
        <v>4</v>
      </c>
      <c r="J48" s="28">
        <f t="shared" si="2"/>
        <v>1</v>
      </c>
      <c r="K48" s="9">
        <v>1</v>
      </c>
    </row>
    <row r="49" spans="1:11">
      <c r="A49" t="s">
        <v>672</v>
      </c>
      <c r="B49" t="s">
        <v>549</v>
      </c>
      <c r="C49">
        <v>6</v>
      </c>
      <c r="D49" s="19">
        <v>43672</v>
      </c>
      <c r="E49" s="15">
        <v>0.89517361111111116</v>
      </c>
      <c r="F49" s="15" t="s">
        <v>710</v>
      </c>
      <c r="G49" s="33" t="s">
        <v>447</v>
      </c>
      <c r="H49">
        <v>11</v>
      </c>
      <c r="I49">
        <v>40</v>
      </c>
      <c r="J49" s="28">
        <f t="shared" si="2"/>
        <v>3.6363636363636362</v>
      </c>
      <c r="K49" s="239">
        <v>0.2</v>
      </c>
    </row>
    <row r="50" spans="1:11">
      <c r="A50" t="s">
        <v>673</v>
      </c>
      <c r="B50" t="s">
        <v>549</v>
      </c>
      <c r="C50">
        <v>6</v>
      </c>
      <c r="D50" s="19">
        <v>43672</v>
      </c>
      <c r="E50" s="15">
        <v>0.89674768518518511</v>
      </c>
      <c r="F50" s="15" t="s">
        <v>710</v>
      </c>
      <c r="G50" s="562" t="s">
        <v>1988</v>
      </c>
      <c r="H50">
        <v>5</v>
      </c>
      <c r="I50">
        <v>7</v>
      </c>
      <c r="J50" s="28">
        <f t="shared" si="2"/>
        <v>1.4</v>
      </c>
      <c r="K50" s="9">
        <v>0.7142857142857143</v>
      </c>
    </row>
    <row r="51" spans="1:11">
      <c r="A51" t="s">
        <v>674</v>
      </c>
      <c r="B51" t="s">
        <v>549</v>
      </c>
      <c r="C51">
        <v>6</v>
      </c>
      <c r="D51" s="19">
        <v>43672</v>
      </c>
      <c r="E51" s="15">
        <v>0.89706018518518515</v>
      </c>
      <c r="F51" s="15" t="s">
        <v>710</v>
      </c>
      <c r="G51" s="33" t="s">
        <v>447</v>
      </c>
      <c r="H51">
        <v>6</v>
      </c>
      <c r="I51">
        <v>11</v>
      </c>
      <c r="J51" s="28">
        <f t="shared" si="2"/>
        <v>1.8333333333333333</v>
      </c>
      <c r="K51" s="239">
        <v>0.27272727272727271</v>
      </c>
    </row>
    <row r="52" spans="1:11">
      <c r="A52" t="s">
        <v>675</v>
      </c>
      <c r="B52" t="s">
        <v>549</v>
      </c>
      <c r="C52">
        <v>6</v>
      </c>
      <c r="D52" s="19">
        <v>43672</v>
      </c>
      <c r="E52" s="15">
        <v>0.89714120370370365</v>
      </c>
      <c r="F52" s="15" t="s">
        <v>710</v>
      </c>
      <c r="G52" s="562" t="s">
        <v>447</v>
      </c>
      <c r="H52">
        <v>5</v>
      </c>
      <c r="I52">
        <v>9</v>
      </c>
      <c r="J52" s="28">
        <f t="shared" si="2"/>
        <v>1.8</v>
      </c>
      <c r="K52" s="239">
        <v>0.33333333333333331</v>
      </c>
    </row>
    <row r="53" spans="1:11">
      <c r="A53" t="s">
        <v>676</v>
      </c>
      <c r="B53" t="s">
        <v>549</v>
      </c>
      <c r="C53">
        <v>6</v>
      </c>
      <c r="D53" s="19">
        <v>43672</v>
      </c>
      <c r="E53" s="15">
        <v>0.89725694444444448</v>
      </c>
      <c r="F53" s="15" t="s">
        <v>710</v>
      </c>
      <c r="G53" s="33" t="s">
        <v>447</v>
      </c>
      <c r="H53">
        <v>5</v>
      </c>
      <c r="I53">
        <v>11</v>
      </c>
      <c r="J53" s="28">
        <f t="shared" si="2"/>
        <v>2.2000000000000002</v>
      </c>
      <c r="K53" s="239">
        <v>0.36363636363636365</v>
      </c>
    </row>
    <row r="54" spans="1:11">
      <c r="A54" t="s">
        <v>677</v>
      </c>
      <c r="B54" t="s">
        <v>549</v>
      </c>
      <c r="C54">
        <v>6</v>
      </c>
      <c r="D54" s="19">
        <v>43672</v>
      </c>
      <c r="E54" s="15">
        <v>0.89769675925925929</v>
      </c>
      <c r="F54" s="15" t="s">
        <v>710</v>
      </c>
      <c r="G54" s="33" t="s">
        <v>447</v>
      </c>
      <c r="H54" s="213">
        <v>8</v>
      </c>
      <c r="I54" s="213">
        <v>4</v>
      </c>
      <c r="J54" s="218">
        <f t="shared" si="2"/>
        <v>0.5</v>
      </c>
      <c r="K54" s="239">
        <v>0.25</v>
      </c>
    </row>
    <row r="55" spans="1:11">
      <c r="A55" t="s">
        <v>678</v>
      </c>
      <c r="B55" t="s">
        <v>549</v>
      </c>
      <c r="C55">
        <v>6</v>
      </c>
      <c r="D55" s="19">
        <v>43672</v>
      </c>
      <c r="E55" s="15">
        <v>0.89921296296296294</v>
      </c>
      <c r="F55" s="15" t="s">
        <v>712</v>
      </c>
      <c r="G55" s="562" t="s">
        <v>447</v>
      </c>
      <c r="H55">
        <v>7</v>
      </c>
      <c r="I55">
        <v>13</v>
      </c>
      <c r="J55" s="28">
        <f t="shared" si="2"/>
        <v>1.8571428571428572</v>
      </c>
      <c r="K55" s="31">
        <v>0.46153846153846156</v>
      </c>
    </row>
    <row r="56" spans="1:11">
      <c r="A56" t="s">
        <v>679</v>
      </c>
      <c r="B56" t="s">
        <v>549</v>
      </c>
      <c r="C56">
        <v>6</v>
      </c>
      <c r="D56" s="19">
        <v>43672</v>
      </c>
      <c r="E56" s="15">
        <v>0.89934027777777781</v>
      </c>
      <c r="F56" s="15" t="s">
        <v>712</v>
      </c>
      <c r="G56" s="33" t="s">
        <v>447</v>
      </c>
      <c r="H56">
        <v>7</v>
      </c>
      <c r="I56">
        <v>15</v>
      </c>
      <c r="J56" s="28">
        <f t="shared" si="2"/>
        <v>2.1428571428571428</v>
      </c>
      <c r="K56" s="239">
        <v>0.2</v>
      </c>
    </row>
    <row r="57" spans="1:11">
      <c r="A57" t="s">
        <v>680</v>
      </c>
      <c r="B57" t="s">
        <v>549</v>
      </c>
      <c r="C57">
        <v>6</v>
      </c>
      <c r="D57" s="19">
        <v>43672</v>
      </c>
      <c r="E57" s="15">
        <v>0.89946759259259268</v>
      </c>
      <c r="F57" s="15" t="s">
        <v>712</v>
      </c>
      <c r="G57" s="562" t="s">
        <v>447</v>
      </c>
      <c r="H57">
        <v>9</v>
      </c>
      <c r="I57">
        <v>12</v>
      </c>
      <c r="J57" s="28">
        <f t="shared" si="2"/>
        <v>1.3333333333333333</v>
      </c>
      <c r="K57" s="31">
        <v>0.5</v>
      </c>
    </row>
    <row r="58" spans="1:11">
      <c r="A58" s="530" t="s">
        <v>681</v>
      </c>
      <c r="B58" t="s">
        <v>549</v>
      </c>
      <c r="C58">
        <v>6</v>
      </c>
      <c r="D58" s="19">
        <v>43672</v>
      </c>
      <c r="E58" s="15">
        <v>0.89973379629629635</v>
      </c>
      <c r="F58" s="15" t="s">
        <v>712</v>
      </c>
      <c r="G58" s="275" t="s">
        <v>433</v>
      </c>
      <c r="H58">
        <v>5</v>
      </c>
      <c r="I58">
        <v>10</v>
      </c>
      <c r="J58" s="28">
        <f t="shared" si="2"/>
        <v>2</v>
      </c>
      <c r="K58" s="239">
        <v>0.2</v>
      </c>
    </row>
    <row r="59" spans="1:11">
      <c r="A59" t="s">
        <v>683</v>
      </c>
      <c r="B59" t="s">
        <v>549</v>
      </c>
      <c r="C59">
        <v>6</v>
      </c>
      <c r="D59" s="19">
        <v>43672</v>
      </c>
      <c r="E59" s="15">
        <v>0.89997685185185183</v>
      </c>
      <c r="F59" s="15" t="s">
        <v>712</v>
      </c>
      <c r="G59" s="33" t="s">
        <v>476</v>
      </c>
      <c r="H59">
        <v>4</v>
      </c>
      <c r="I59">
        <v>4</v>
      </c>
      <c r="J59" s="28">
        <f t="shared" si="2"/>
        <v>1</v>
      </c>
      <c r="K59" s="31">
        <v>0.5</v>
      </c>
    </row>
    <row r="60" spans="1:11">
      <c r="A60" t="s">
        <v>684</v>
      </c>
      <c r="B60" t="s">
        <v>549</v>
      </c>
      <c r="C60">
        <v>6</v>
      </c>
      <c r="D60" s="19">
        <v>43672</v>
      </c>
      <c r="E60" s="15">
        <v>0.90039351851851857</v>
      </c>
      <c r="F60" s="15" t="s">
        <v>712</v>
      </c>
      <c r="G60" s="33" t="s">
        <v>447</v>
      </c>
      <c r="H60">
        <v>11</v>
      </c>
      <c r="I60">
        <v>52</v>
      </c>
      <c r="J60" s="28">
        <f t="shared" si="2"/>
        <v>4.7272727272727275</v>
      </c>
      <c r="K60" s="239">
        <v>0.17307692307692307</v>
      </c>
    </row>
    <row r="61" spans="1:11">
      <c r="A61" t="s">
        <v>685</v>
      </c>
      <c r="B61" t="s">
        <v>549</v>
      </c>
      <c r="C61">
        <v>6</v>
      </c>
      <c r="D61" s="19">
        <v>43672</v>
      </c>
      <c r="E61" s="15">
        <v>0.90144675925925932</v>
      </c>
      <c r="F61" s="15" t="s">
        <v>712</v>
      </c>
      <c r="G61" s="33" t="s">
        <v>447</v>
      </c>
      <c r="H61">
        <v>12</v>
      </c>
      <c r="I61">
        <v>33</v>
      </c>
      <c r="J61" s="28">
        <f t="shared" si="2"/>
        <v>2.75</v>
      </c>
      <c r="K61" s="239">
        <v>0.24242424242424243</v>
      </c>
    </row>
    <row r="62" spans="1:11">
      <c r="A62" t="s">
        <v>686</v>
      </c>
      <c r="B62" t="s">
        <v>549</v>
      </c>
      <c r="C62">
        <v>6</v>
      </c>
      <c r="D62" s="19">
        <v>43672</v>
      </c>
      <c r="E62" s="15">
        <v>0.9025347222222222</v>
      </c>
      <c r="F62" s="15" t="s">
        <v>711</v>
      </c>
      <c r="G62" s="562" t="s">
        <v>1988</v>
      </c>
      <c r="H62">
        <v>3</v>
      </c>
      <c r="I62">
        <v>5</v>
      </c>
      <c r="J62" s="28">
        <f t="shared" si="2"/>
        <v>1.6666666666666667</v>
      </c>
      <c r="K62" s="239">
        <v>0.4</v>
      </c>
    </row>
    <row r="63" spans="1:11">
      <c r="A63" t="s">
        <v>687</v>
      </c>
      <c r="B63" t="s">
        <v>549</v>
      </c>
      <c r="C63">
        <v>6</v>
      </c>
      <c r="D63" s="19">
        <v>43672</v>
      </c>
      <c r="E63" s="15">
        <v>0.90260416666666676</v>
      </c>
      <c r="F63" s="15" t="s">
        <v>711</v>
      </c>
      <c r="G63" s="275" t="s">
        <v>433</v>
      </c>
      <c r="H63">
        <v>7</v>
      </c>
      <c r="I63">
        <v>18</v>
      </c>
      <c r="J63" s="28">
        <f t="shared" si="2"/>
        <v>2.5714285714285716</v>
      </c>
      <c r="K63" s="239">
        <v>0.22222222222222221</v>
      </c>
    </row>
    <row r="64" spans="1:11">
      <c r="A64" t="s">
        <v>690</v>
      </c>
      <c r="B64" t="s">
        <v>549</v>
      </c>
      <c r="C64">
        <v>6</v>
      </c>
      <c r="D64" s="19">
        <v>43672</v>
      </c>
      <c r="E64" s="15">
        <v>0.90431712962962962</v>
      </c>
      <c r="F64" s="15" t="s">
        <v>711</v>
      </c>
      <c r="G64" s="562" t="s">
        <v>447</v>
      </c>
      <c r="H64">
        <v>14</v>
      </c>
      <c r="I64">
        <v>35</v>
      </c>
      <c r="J64" s="28">
        <f t="shared" si="2"/>
        <v>2.5</v>
      </c>
      <c r="K64" s="239">
        <v>0.22857142857142856</v>
      </c>
    </row>
    <row r="65" spans="1:12">
      <c r="A65" t="s">
        <v>2037</v>
      </c>
      <c r="B65" t="s">
        <v>549</v>
      </c>
      <c r="C65">
        <v>6</v>
      </c>
      <c r="D65" s="19">
        <v>43672</v>
      </c>
      <c r="E65" s="15">
        <v>0.90457175925925926</v>
      </c>
      <c r="F65" s="15" t="s">
        <v>711</v>
      </c>
      <c r="G65" s="562" t="s">
        <v>447</v>
      </c>
      <c r="H65">
        <v>7</v>
      </c>
      <c r="I65" s="213">
        <v>8</v>
      </c>
      <c r="J65" s="218">
        <f t="shared" si="2"/>
        <v>1.1428571428571428</v>
      </c>
      <c r="K65" s="239"/>
    </row>
    <row r="66" spans="1:12" ht="17" thickBot="1">
      <c r="A66" s="63" t="s">
        <v>691</v>
      </c>
      <c r="B66" s="63" t="s">
        <v>549</v>
      </c>
      <c r="C66" s="63">
        <v>6</v>
      </c>
      <c r="D66" s="151">
        <v>43672</v>
      </c>
      <c r="E66" s="64">
        <v>0.90517361111111105</v>
      </c>
      <c r="F66" s="15" t="s">
        <v>711</v>
      </c>
      <c r="G66" s="551" t="s">
        <v>447</v>
      </c>
      <c r="H66" s="63">
        <v>14</v>
      </c>
      <c r="I66" s="63">
        <v>31</v>
      </c>
      <c r="J66" s="207">
        <f t="shared" si="2"/>
        <v>2.2142857142857144</v>
      </c>
      <c r="K66" s="246">
        <v>0.19354838709677419</v>
      </c>
    </row>
    <row r="68" spans="1:12">
      <c r="A68" t="s">
        <v>701</v>
      </c>
      <c r="B68" t="s">
        <v>549</v>
      </c>
      <c r="C68">
        <v>10</v>
      </c>
      <c r="D68" s="19">
        <v>43672</v>
      </c>
      <c r="E68" s="15">
        <v>0.9304513888888889</v>
      </c>
      <c r="F68" s="15" t="s">
        <v>716</v>
      </c>
      <c r="G68" s="562" t="s">
        <v>1988</v>
      </c>
      <c r="H68">
        <v>8</v>
      </c>
      <c r="I68">
        <v>18</v>
      </c>
      <c r="J68" s="28">
        <f>I68/H68</f>
        <v>2.25</v>
      </c>
      <c r="K68" s="9">
        <v>0.77777777777777779</v>
      </c>
    </row>
    <row r="69" spans="1:12">
      <c r="A69" t="s">
        <v>702</v>
      </c>
      <c r="B69" t="s">
        <v>549</v>
      </c>
      <c r="C69">
        <v>10</v>
      </c>
      <c r="D69" s="19">
        <v>43672</v>
      </c>
      <c r="E69" s="15">
        <v>0.93061342592592589</v>
      </c>
      <c r="F69" s="15" t="s">
        <v>716</v>
      </c>
      <c r="G69" s="562" t="s">
        <v>1988</v>
      </c>
      <c r="H69">
        <v>3</v>
      </c>
      <c r="I69">
        <v>20</v>
      </c>
      <c r="J69" s="28">
        <f>I69/H69</f>
        <v>6.666666666666667</v>
      </c>
      <c r="K69" s="9">
        <v>0.95</v>
      </c>
    </row>
    <row r="70" spans="1:12">
      <c r="A70" t="s">
        <v>703</v>
      </c>
      <c r="B70" t="s">
        <v>549</v>
      </c>
      <c r="C70">
        <v>10</v>
      </c>
      <c r="D70" s="19">
        <v>43672</v>
      </c>
      <c r="E70" s="15">
        <v>0.93136574074074074</v>
      </c>
      <c r="F70" s="15" t="s">
        <v>716</v>
      </c>
      <c r="G70" s="275" t="s">
        <v>433</v>
      </c>
      <c r="H70">
        <v>11</v>
      </c>
      <c r="I70">
        <v>5</v>
      </c>
      <c r="J70" s="28">
        <f>I70/H70</f>
        <v>0.45454545454545453</v>
      </c>
      <c r="K70" s="239">
        <v>0.4</v>
      </c>
    </row>
    <row r="71" spans="1:12">
      <c r="A71" t="s">
        <v>754</v>
      </c>
      <c r="B71" t="s">
        <v>549</v>
      </c>
      <c r="C71">
        <v>9</v>
      </c>
      <c r="D71" s="19">
        <v>43672</v>
      </c>
      <c r="E71" s="15">
        <v>0.94491898148148146</v>
      </c>
      <c r="F71" s="15" t="s">
        <v>713</v>
      </c>
      <c r="G71" s="275" t="s">
        <v>447</v>
      </c>
      <c r="H71">
        <v>8</v>
      </c>
      <c r="I71">
        <v>16</v>
      </c>
      <c r="J71" s="28">
        <v>2</v>
      </c>
      <c r="K71" s="31">
        <v>0.5</v>
      </c>
      <c r="L71" s="75" t="s">
        <v>576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035"/>
  <sheetViews>
    <sheetView topLeftCell="I1" zoomScale="125" zoomScaleNormal="100" workbookViewId="0">
      <selection activeCell="N77" sqref="N77:N88"/>
    </sheetView>
  </sheetViews>
  <sheetFormatPr baseColWidth="10" defaultColWidth="11" defaultRowHeight="16"/>
  <cols>
    <col min="1" max="1" width="27" customWidth="1"/>
    <col min="2" max="2" width="14.1640625" customWidth="1"/>
    <col min="4" max="4" width="21.1640625" customWidth="1"/>
    <col min="5" max="5" width="28.33203125" customWidth="1"/>
    <col min="6" max="7" width="18" customWidth="1"/>
    <col min="8" max="8" width="24.6640625" customWidth="1"/>
    <col min="9" max="9" width="25" customWidth="1"/>
    <col min="10" max="10" width="29.83203125" customWidth="1"/>
    <col min="11" max="11" width="21.83203125" customWidth="1"/>
    <col min="12" max="12" width="19.1640625" customWidth="1"/>
    <col min="13" max="15" width="45.1640625" customWidth="1"/>
    <col min="16" max="16" width="18.6640625" customWidth="1"/>
    <col min="17" max="17" width="23.6640625" customWidth="1"/>
  </cols>
  <sheetData>
    <row r="1" spans="1:17" ht="17" thickBot="1">
      <c r="A1" s="7" t="s">
        <v>2113</v>
      </c>
      <c r="B1" s="309" t="s">
        <v>411</v>
      </c>
      <c r="C1" s="7" t="s">
        <v>74</v>
      </c>
      <c r="D1" s="7" t="s">
        <v>75</v>
      </c>
      <c r="E1" s="59" t="s">
        <v>409</v>
      </c>
      <c r="F1" s="7" t="s">
        <v>1388</v>
      </c>
      <c r="G1" s="7" t="s">
        <v>76</v>
      </c>
      <c r="H1" s="7" t="s">
        <v>267</v>
      </c>
      <c r="I1" s="7" t="s">
        <v>77</v>
      </c>
      <c r="J1" s="7" t="s">
        <v>266</v>
      </c>
      <c r="K1" s="7" t="s">
        <v>78</v>
      </c>
      <c r="L1" s="59" t="s">
        <v>79</v>
      </c>
      <c r="M1" s="7" t="s">
        <v>408</v>
      </c>
      <c r="N1" s="7" t="s">
        <v>2500</v>
      </c>
      <c r="O1" s="880" t="s">
        <v>2502</v>
      </c>
      <c r="P1" s="881" t="s">
        <v>2091</v>
      </c>
      <c r="Q1" s="881" t="s">
        <v>2092</v>
      </c>
    </row>
    <row r="2" spans="1:17" ht="17" thickBot="1">
      <c r="A2" s="310" t="s">
        <v>410</v>
      </c>
      <c r="B2" s="433">
        <v>2</v>
      </c>
      <c r="C2" s="72">
        <v>43662</v>
      </c>
      <c r="D2" s="92" t="s">
        <v>415</v>
      </c>
      <c r="E2" s="109">
        <v>0</v>
      </c>
      <c r="F2" s="101">
        <v>1007.3</v>
      </c>
      <c r="G2" s="344" t="s">
        <v>1304</v>
      </c>
      <c r="H2" s="102">
        <v>7</v>
      </c>
      <c r="I2" s="103">
        <v>180</v>
      </c>
      <c r="J2" s="93">
        <v>0</v>
      </c>
      <c r="K2" s="54">
        <v>30.1</v>
      </c>
      <c r="L2" s="55">
        <v>0.73899999999999999</v>
      </c>
      <c r="M2" s="58" t="s">
        <v>412</v>
      </c>
      <c r="N2" s="885"/>
      <c r="O2" s="885"/>
      <c r="P2" s="469">
        <v>1.4</v>
      </c>
      <c r="Q2" s="225"/>
    </row>
    <row r="3" spans="1:17" ht="17" thickBot="1">
      <c r="A3" s="52" t="s">
        <v>410</v>
      </c>
      <c r="B3" s="434">
        <v>1</v>
      </c>
      <c r="C3" s="60">
        <v>43662</v>
      </c>
      <c r="D3" s="51" t="s">
        <v>413</v>
      </c>
      <c r="E3" s="105">
        <v>0</v>
      </c>
      <c r="F3" s="106">
        <v>1007.5</v>
      </c>
      <c r="G3" s="344" t="s">
        <v>1304</v>
      </c>
      <c r="H3" s="107">
        <v>7</v>
      </c>
      <c r="I3" s="108">
        <v>180</v>
      </c>
      <c r="J3" s="54">
        <v>0.9</v>
      </c>
      <c r="K3" s="54">
        <v>28.1</v>
      </c>
      <c r="L3" s="55">
        <v>0.63100000000000001</v>
      </c>
      <c r="M3" s="321" t="s">
        <v>402</v>
      </c>
      <c r="N3" s="885"/>
      <c r="O3" s="885"/>
      <c r="P3" s="469">
        <v>1.4</v>
      </c>
      <c r="Q3" s="225"/>
    </row>
    <row r="4" spans="1:17" ht="17" thickBot="1">
      <c r="A4" s="52" t="s">
        <v>410</v>
      </c>
      <c r="B4" s="435">
        <v>3</v>
      </c>
      <c r="C4" s="60">
        <v>43662</v>
      </c>
      <c r="D4" s="92" t="s">
        <v>414</v>
      </c>
      <c r="E4" s="100">
        <v>3</v>
      </c>
      <c r="F4" s="101">
        <v>1007.5</v>
      </c>
      <c r="G4" s="344" t="s">
        <v>1304</v>
      </c>
      <c r="H4" s="102">
        <v>7</v>
      </c>
      <c r="I4" s="103">
        <v>180</v>
      </c>
      <c r="J4" s="93">
        <v>0.2</v>
      </c>
      <c r="K4" s="54">
        <v>26.6</v>
      </c>
      <c r="L4" s="55">
        <v>0.72299999999999998</v>
      </c>
      <c r="M4" s="321" t="s">
        <v>399</v>
      </c>
      <c r="N4" s="885"/>
      <c r="O4" s="885"/>
      <c r="P4" s="469">
        <v>1.4</v>
      </c>
      <c r="Q4" s="225"/>
    </row>
    <row r="5" spans="1:17" ht="17" thickBot="1">
      <c r="A5" s="52" t="s">
        <v>410</v>
      </c>
      <c r="B5" s="436">
        <v>4</v>
      </c>
      <c r="C5" s="60">
        <v>43662</v>
      </c>
      <c r="D5" s="51" t="s">
        <v>416</v>
      </c>
      <c r="E5" s="97">
        <v>2</v>
      </c>
      <c r="F5" s="98">
        <v>1007.3</v>
      </c>
      <c r="G5" s="344" t="s">
        <v>1304</v>
      </c>
      <c r="H5" s="97">
        <v>7</v>
      </c>
      <c r="I5" s="99">
        <v>160</v>
      </c>
      <c r="J5" s="54">
        <v>0.2</v>
      </c>
      <c r="K5" s="54">
        <v>28.1</v>
      </c>
      <c r="L5" s="55">
        <v>0.75</v>
      </c>
      <c r="M5" s="57" t="s">
        <v>403</v>
      </c>
      <c r="N5" s="885"/>
      <c r="O5" s="885"/>
      <c r="P5" s="469">
        <v>1.4</v>
      </c>
      <c r="Q5" s="225"/>
    </row>
    <row r="6" spans="1:17" ht="17" thickBot="1">
      <c r="A6" s="52" t="s">
        <v>410</v>
      </c>
      <c r="B6" s="435">
        <v>5</v>
      </c>
      <c r="C6" s="60">
        <v>43662</v>
      </c>
      <c r="D6" s="51" t="s">
        <v>417</v>
      </c>
      <c r="E6" s="94">
        <v>2</v>
      </c>
      <c r="F6" s="95">
        <v>1007.3</v>
      </c>
      <c r="G6" s="344" t="s">
        <v>1304</v>
      </c>
      <c r="H6" s="94">
        <v>7</v>
      </c>
      <c r="I6" s="96">
        <v>160</v>
      </c>
      <c r="J6" s="54">
        <v>0.2</v>
      </c>
      <c r="K6" s="54">
        <v>28.3</v>
      </c>
      <c r="L6" s="55">
        <v>0.72799999999999998</v>
      </c>
      <c r="M6" s="55" t="s">
        <v>399</v>
      </c>
      <c r="N6" s="885"/>
      <c r="O6" s="885"/>
      <c r="P6" s="469">
        <v>1.4</v>
      </c>
      <c r="Q6" s="225"/>
    </row>
    <row r="7" spans="1:17" ht="17" thickBot="1">
      <c r="A7" s="52" t="s">
        <v>410</v>
      </c>
      <c r="B7" s="436">
        <v>6</v>
      </c>
      <c r="C7" s="60">
        <v>43662</v>
      </c>
      <c r="D7" s="92" t="s">
        <v>418</v>
      </c>
      <c r="E7" s="100">
        <v>0</v>
      </c>
      <c r="F7" s="101">
        <v>1007.1</v>
      </c>
      <c r="G7" s="344" t="s">
        <v>1304</v>
      </c>
      <c r="H7" s="102">
        <v>7</v>
      </c>
      <c r="I7" s="103">
        <v>160</v>
      </c>
      <c r="J7" s="93">
        <v>0.6</v>
      </c>
      <c r="K7" s="54">
        <v>27</v>
      </c>
      <c r="L7" s="55">
        <v>0.755</v>
      </c>
      <c r="M7" s="57" t="s">
        <v>434</v>
      </c>
      <c r="N7" s="885"/>
      <c r="O7" s="885"/>
      <c r="P7" s="469">
        <v>1.4</v>
      </c>
      <c r="Q7" s="225"/>
    </row>
    <row r="8" spans="1:17">
      <c r="C8" s="62"/>
      <c r="D8" s="15"/>
      <c r="F8" s="20"/>
      <c r="G8" s="20"/>
      <c r="I8" s="28"/>
      <c r="J8" s="28"/>
      <c r="K8" s="28"/>
      <c r="L8" s="35"/>
      <c r="M8" s="35"/>
      <c r="N8" s="885"/>
      <c r="O8" s="885"/>
      <c r="P8" s="469">
        <v>1.4</v>
      </c>
      <c r="Q8" s="225"/>
    </row>
    <row r="9" spans="1:17" ht="17" thickBot="1">
      <c r="B9" s="306"/>
      <c r="E9" s="59" t="s">
        <v>298</v>
      </c>
      <c r="N9" s="885"/>
      <c r="O9" s="885"/>
      <c r="P9" s="469">
        <v>1.4</v>
      </c>
      <c r="Q9" s="225"/>
    </row>
    <row r="10" spans="1:17" ht="17" thickBot="1">
      <c r="A10" s="308" t="s">
        <v>410</v>
      </c>
      <c r="B10" s="307">
        <v>2</v>
      </c>
      <c r="C10" s="73">
        <v>43665</v>
      </c>
      <c r="D10" s="92" t="s">
        <v>420</v>
      </c>
      <c r="E10" s="100">
        <v>0</v>
      </c>
      <c r="F10" s="101">
        <v>1002.4</v>
      </c>
      <c r="G10" s="101">
        <v>1012.53</v>
      </c>
      <c r="H10" s="102">
        <v>5</v>
      </c>
      <c r="I10" s="104">
        <v>210</v>
      </c>
      <c r="J10" s="111">
        <v>0</v>
      </c>
      <c r="K10" s="110">
        <v>29.3</v>
      </c>
      <c r="L10" s="55">
        <v>0.73899999999999999</v>
      </c>
      <c r="M10" s="57" t="s">
        <v>403</v>
      </c>
      <c r="N10" s="885"/>
      <c r="O10" s="885"/>
      <c r="P10" s="469">
        <v>1.4</v>
      </c>
      <c r="Q10" s="225"/>
    </row>
    <row r="11" spans="1:17">
      <c r="A11" t="s">
        <v>410</v>
      </c>
      <c r="B11" s="120">
        <v>11</v>
      </c>
      <c r="C11" s="72">
        <v>43665</v>
      </c>
      <c r="D11" s="51" t="s">
        <v>421</v>
      </c>
      <c r="E11" s="97">
        <v>0</v>
      </c>
      <c r="F11" s="98">
        <v>1002.5</v>
      </c>
      <c r="G11" s="98">
        <v>1012.53</v>
      </c>
      <c r="H11" s="97">
        <v>6</v>
      </c>
      <c r="I11" s="99">
        <v>230</v>
      </c>
      <c r="J11" s="99">
        <v>0</v>
      </c>
      <c r="K11" s="54">
        <v>29.4</v>
      </c>
      <c r="L11" s="55">
        <v>0.75</v>
      </c>
      <c r="M11" s="58" t="s">
        <v>432</v>
      </c>
      <c r="N11" s="885"/>
      <c r="O11" s="885"/>
      <c r="P11" s="469">
        <v>1.4</v>
      </c>
      <c r="Q11" s="225"/>
    </row>
    <row r="12" spans="1:17">
      <c r="A12" t="s">
        <v>410</v>
      </c>
      <c r="B12" s="119">
        <v>1</v>
      </c>
      <c r="C12" s="72">
        <v>43665</v>
      </c>
      <c r="D12" s="51" t="s">
        <v>422</v>
      </c>
      <c r="E12" s="52">
        <v>0</v>
      </c>
      <c r="F12" s="53">
        <v>1002.5</v>
      </c>
      <c r="G12" s="53">
        <v>1012.53</v>
      </c>
      <c r="H12" s="52">
        <v>6</v>
      </c>
      <c r="I12" s="54">
        <v>230</v>
      </c>
      <c r="J12" s="54">
        <v>0</v>
      </c>
      <c r="K12" s="54">
        <v>29.1</v>
      </c>
      <c r="L12" s="55">
        <v>0.75</v>
      </c>
      <c r="M12" s="321" t="s">
        <v>402</v>
      </c>
      <c r="N12" s="885"/>
      <c r="O12" s="885"/>
      <c r="P12" s="469">
        <v>1.4</v>
      </c>
      <c r="Q12" s="225"/>
    </row>
    <row r="13" spans="1:17" ht="17" thickBot="1">
      <c r="A13" t="s">
        <v>410</v>
      </c>
      <c r="B13" s="120">
        <v>12</v>
      </c>
      <c r="C13" s="72">
        <v>43665</v>
      </c>
      <c r="D13" s="51" t="s">
        <v>423</v>
      </c>
      <c r="E13" s="94">
        <v>0</v>
      </c>
      <c r="F13" s="95">
        <v>1002.5</v>
      </c>
      <c r="G13" s="95">
        <v>1012.53</v>
      </c>
      <c r="H13" s="94">
        <v>6</v>
      </c>
      <c r="I13" s="96">
        <v>230</v>
      </c>
      <c r="J13" s="54">
        <v>0</v>
      </c>
      <c r="K13" s="54">
        <v>28.7</v>
      </c>
      <c r="L13" s="55">
        <v>0.77</v>
      </c>
      <c r="M13" s="321" t="s">
        <v>404</v>
      </c>
      <c r="N13" s="885"/>
      <c r="O13" s="885"/>
      <c r="P13" s="469">
        <v>1.4</v>
      </c>
      <c r="Q13" s="225"/>
    </row>
    <row r="14" spans="1:17" ht="17" thickBot="1">
      <c r="A14" t="s">
        <v>410</v>
      </c>
      <c r="B14" s="120">
        <v>9</v>
      </c>
      <c r="C14" s="72">
        <v>43665</v>
      </c>
      <c r="D14" s="92" t="s">
        <v>424</v>
      </c>
      <c r="E14" s="100">
        <v>0</v>
      </c>
      <c r="F14" s="101">
        <v>1002.5</v>
      </c>
      <c r="G14" s="101">
        <v>1012.53</v>
      </c>
      <c r="H14" s="102">
        <v>6</v>
      </c>
      <c r="I14" s="103">
        <v>230</v>
      </c>
      <c r="J14" s="93">
        <v>0</v>
      </c>
      <c r="K14" s="54">
        <v>29.3</v>
      </c>
      <c r="L14" s="55">
        <v>0.76</v>
      </c>
      <c r="M14" s="58" t="s">
        <v>404</v>
      </c>
      <c r="N14" s="885"/>
      <c r="O14" s="885"/>
      <c r="P14" s="469">
        <v>1.4</v>
      </c>
      <c r="Q14" s="225"/>
    </row>
    <row r="15" spans="1:17">
      <c r="A15" t="s">
        <v>410</v>
      </c>
      <c r="B15" s="119">
        <v>3</v>
      </c>
      <c r="C15" s="72">
        <v>43665</v>
      </c>
      <c r="D15" s="51" t="s">
        <v>425</v>
      </c>
      <c r="E15" s="97">
        <v>0</v>
      </c>
      <c r="F15" s="98">
        <v>1002.2</v>
      </c>
      <c r="G15" s="98">
        <v>1012.19</v>
      </c>
      <c r="H15" s="97">
        <v>5</v>
      </c>
      <c r="I15" s="99">
        <v>220</v>
      </c>
      <c r="J15" s="54">
        <v>0</v>
      </c>
      <c r="K15" s="54">
        <v>28.7</v>
      </c>
      <c r="L15" s="55">
        <v>0.76</v>
      </c>
      <c r="M15" s="69" t="s">
        <v>399</v>
      </c>
      <c r="N15" s="885"/>
      <c r="O15" s="885"/>
      <c r="P15" s="469">
        <v>1.4</v>
      </c>
      <c r="Q15" s="225"/>
    </row>
    <row r="16" spans="1:17">
      <c r="A16" t="s">
        <v>410</v>
      </c>
      <c r="B16" s="120">
        <v>4</v>
      </c>
      <c r="C16" s="221">
        <v>43665</v>
      </c>
      <c r="D16" s="51" t="s">
        <v>426</v>
      </c>
      <c r="E16" s="52">
        <v>10</v>
      </c>
      <c r="F16" s="53">
        <v>1002.2</v>
      </c>
      <c r="G16" s="53">
        <v>1012.19</v>
      </c>
      <c r="H16" s="52">
        <v>5</v>
      </c>
      <c r="I16" s="54">
        <v>220</v>
      </c>
      <c r="J16" s="54">
        <v>0</v>
      </c>
      <c r="K16" s="54">
        <v>23.6</v>
      </c>
      <c r="L16" s="55">
        <v>0.76</v>
      </c>
      <c r="M16" s="57" t="s">
        <v>403</v>
      </c>
      <c r="N16" s="885"/>
      <c r="O16" s="885"/>
      <c r="P16" s="469">
        <v>1.4</v>
      </c>
      <c r="Q16" s="225"/>
    </row>
    <row r="17" spans="1:19" ht="17" thickBot="1">
      <c r="A17" t="s">
        <v>410</v>
      </c>
      <c r="B17" s="119">
        <v>10</v>
      </c>
      <c r="C17" s="19">
        <v>43665</v>
      </c>
      <c r="D17" s="74" t="s">
        <v>427</v>
      </c>
      <c r="E17" s="94">
        <v>1</v>
      </c>
      <c r="F17" s="95">
        <v>1002.2</v>
      </c>
      <c r="G17" s="95">
        <v>1012.19</v>
      </c>
      <c r="H17" s="94">
        <v>5</v>
      </c>
      <c r="I17" s="96">
        <v>220</v>
      </c>
      <c r="J17" s="54">
        <v>0</v>
      </c>
      <c r="K17" s="54">
        <v>28.2</v>
      </c>
      <c r="L17" s="55">
        <v>0.77</v>
      </c>
      <c r="M17" s="69" t="s">
        <v>1198</v>
      </c>
      <c r="N17" s="885"/>
      <c r="O17" s="885"/>
      <c r="P17" s="469">
        <v>1.4</v>
      </c>
      <c r="Q17" s="225"/>
    </row>
    <row r="18" spans="1:19" ht="17" thickBot="1">
      <c r="A18" t="s">
        <v>410</v>
      </c>
      <c r="B18" s="120">
        <v>8</v>
      </c>
      <c r="C18" s="73">
        <v>43665</v>
      </c>
      <c r="D18" s="92" t="s">
        <v>428</v>
      </c>
      <c r="E18" s="100">
        <v>5</v>
      </c>
      <c r="F18" s="101">
        <v>1002.2</v>
      </c>
      <c r="G18" s="345"/>
      <c r="H18" s="102">
        <v>5</v>
      </c>
      <c r="I18" s="103">
        <v>220</v>
      </c>
      <c r="J18" s="93">
        <v>0</v>
      </c>
      <c r="K18" s="54">
        <v>28.9</v>
      </c>
      <c r="L18" s="55">
        <v>0.79400000000000004</v>
      </c>
      <c r="M18" s="57" t="s">
        <v>403</v>
      </c>
      <c r="N18" s="885"/>
      <c r="O18" s="885"/>
      <c r="P18" s="469">
        <v>1.4</v>
      </c>
      <c r="Q18" s="225"/>
    </row>
    <row r="19" spans="1:19">
      <c r="A19" t="s">
        <v>410</v>
      </c>
      <c r="B19" s="119">
        <v>5</v>
      </c>
      <c r="C19" s="72">
        <v>43665</v>
      </c>
      <c r="D19" s="51" t="s">
        <v>429</v>
      </c>
      <c r="E19" s="97">
        <v>0</v>
      </c>
      <c r="F19" s="98">
        <v>1001.9</v>
      </c>
      <c r="G19" s="98">
        <v>1011.85</v>
      </c>
      <c r="H19" s="97">
        <v>8</v>
      </c>
      <c r="I19" s="99">
        <v>230</v>
      </c>
      <c r="J19" s="54">
        <v>0.2</v>
      </c>
      <c r="K19" s="54">
        <v>28.6</v>
      </c>
      <c r="L19" s="56">
        <v>0.78799999999999992</v>
      </c>
      <c r="M19" s="69" t="s">
        <v>399</v>
      </c>
      <c r="N19" s="885"/>
      <c r="O19" s="885"/>
      <c r="P19" s="469">
        <v>1.4</v>
      </c>
      <c r="Q19" s="225"/>
      <c r="S19" t="s">
        <v>2501</v>
      </c>
    </row>
    <row r="20" spans="1:19">
      <c r="A20" t="s">
        <v>410</v>
      </c>
      <c r="B20" s="120">
        <v>6</v>
      </c>
      <c r="C20" s="72">
        <v>43665</v>
      </c>
      <c r="D20" s="51" t="s">
        <v>430</v>
      </c>
      <c r="E20" s="52">
        <v>1</v>
      </c>
      <c r="F20" s="53">
        <v>1001.9</v>
      </c>
      <c r="G20" s="53">
        <v>1011.85</v>
      </c>
      <c r="H20" s="52">
        <v>8</v>
      </c>
      <c r="I20" s="54">
        <v>230</v>
      </c>
      <c r="J20" s="54">
        <v>0</v>
      </c>
      <c r="K20" s="54">
        <v>28.2</v>
      </c>
      <c r="L20" s="55">
        <v>0.81499999999999995</v>
      </c>
      <c r="M20" s="57" t="s">
        <v>434</v>
      </c>
      <c r="N20" s="885"/>
      <c r="O20" s="885"/>
      <c r="P20" s="469">
        <v>1.4</v>
      </c>
      <c r="Q20" s="225"/>
    </row>
    <row r="21" spans="1:19">
      <c r="A21" t="s">
        <v>410</v>
      </c>
      <c r="B21" s="119">
        <v>7</v>
      </c>
      <c r="C21" s="72">
        <v>43665</v>
      </c>
      <c r="D21" s="51" t="s">
        <v>431</v>
      </c>
      <c r="E21" s="52">
        <v>0</v>
      </c>
      <c r="F21" s="53">
        <v>1001.9</v>
      </c>
      <c r="G21" s="53">
        <v>1011.85</v>
      </c>
      <c r="H21" s="52">
        <v>8</v>
      </c>
      <c r="I21" s="54">
        <v>230</v>
      </c>
      <c r="J21" s="54">
        <v>0</v>
      </c>
      <c r="K21" s="54">
        <v>28.3</v>
      </c>
      <c r="L21" s="55">
        <v>0.75</v>
      </c>
      <c r="M21" s="57" t="s">
        <v>435</v>
      </c>
      <c r="N21" s="885"/>
      <c r="O21" s="885"/>
      <c r="P21" s="469">
        <v>1.4</v>
      </c>
      <c r="Q21" s="225"/>
    </row>
    <row r="22" spans="1:19">
      <c r="C22" s="19"/>
      <c r="D22" s="15"/>
      <c r="F22" s="20"/>
      <c r="G22" s="20"/>
      <c r="I22" s="28"/>
      <c r="J22" s="28"/>
      <c r="K22" s="28"/>
      <c r="L22" s="35"/>
      <c r="P22" s="225"/>
      <c r="Q22" s="225"/>
    </row>
    <row r="23" spans="1:19">
      <c r="C23" s="19"/>
      <c r="D23" s="15"/>
      <c r="E23" s="59" t="s">
        <v>409</v>
      </c>
      <c r="F23" s="20"/>
      <c r="G23" s="20"/>
      <c r="J23" s="28"/>
      <c r="K23" s="28"/>
      <c r="L23" s="35"/>
    </row>
    <row r="24" spans="1:19">
      <c r="A24" t="s">
        <v>419</v>
      </c>
      <c r="B24" s="76">
        <v>1</v>
      </c>
      <c r="C24" s="19">
        <v>43666</v>
      </c>
      <c r="D24" s="15" t="s">
        <v>463</v>
      </c>
      <c r="E24">
        <v>0</v>
      </c>
      <c r="F24" s="20">
        <v>1007</v>
      </c>
      <c r="G24" s="20">
        <v>1010.84</v>
      </c>
      <c r="H24">
        <v>5</v>
      </c>
      <c r="I24" s="28">
        <v>230</v>
      </c>
      <c r="J24" s="28">
        <v>0</v>
      </c>
      <c r="K24" s="28">
        <v>26.9</v>
      </c>
      <c r="L24" s="35">
        <v>0.77</v>
      </c>
      <c r="M24" s="6" t="s">
        <v>472</v>
      </c>
    </row>
    <row r="25" spans="1:19">
      <c r="A25" t="s">
        <v>419</v>
      </c>
      <c r="B25" s="432">
        <v>2</v>
      </c>
      <c r="C25" s="19">
        <v>43666</v>
      </c>
      <c r="D25" s="15" t="s">
        <v>464</v>
      </c>
      <c r="E25">
        <v>0</v>
      </c>
      <c r="F25" s="20">
        <v>1007</v>
      </c>
      <c r="G25" s="20">
        <v>1010.84</v>
      </c>
      <c r="H25">
        <v>4</v>
      </c>
      <c r="I25" s="28">
        <v>230</v>
      </c>
      <c r="J25" s="28">
        <v>0</v>
      </c>
      <c r="K25" s="28">
        <v>29.1</v>
      </c>
      <c r="L25" s="35">
        <v>0.79</v>
      </c>
      <c r="M25" s="213" t="s">
        <v>470</v>
      </c>
    </row>
    <row r="26" spans="1:19">
      <c r="A26" t="s">
        <v>419</v>
      </c>
      <c r="B26" s="76">
        <v>5</v>
      </c>
      <c r="C26" s="19">
        <v>43666</v>
      </c>
      <c r="D26" s="15" t="s">
        <v>465</v>
      </c>
      <c r="E26">
        <v>2</v>
      </c>
      <c r="F26" s="20">
        <v>1008</v>
      </c>
      <c r="G26" s="20">
        <v>1010.84</v>
      </c>
      <c r="H26">
        <v>5</v>
      </c>
      <c r="I26" s="28">
        <v>220</v>
      </c>
      <c r="J26" s="28">
        <v>0.2</v>
      </c>
      <c r="K26" s="28">
        <v>28.7</v>
      </c>
      <c r="L26" s="35">
        <v>0.85</v>
      </c>
      <c r="M26" s="6" t="s">
        <v>471</v>
      </c>
    </row>
    <row r="27" spans="1:19">
      <c r="A27" t="s">
        <v>419</v>
      </c>
      <c r="B27" s="222">
        <v>6</v>
      </c>
      <c r="C27" s="19">
        <v>43666</v>
      </c>
      <c r="D27" s="15" t="s">
        <v>466</v>
      </c>
      <c r="E27">
        <v>1</v>
      </c>
      <c r="F27" s="20">
        <v>1008</v>
      </c>
      <c r="G27" s="20">
        <v>1010.84</v>
      </c>
      <c r="H27">
        <v>5</v>
      </c>
      <c r="I27" s="28">
        <v>220</v>
      </c>
      <c r="J27" s="28">
        <v>0</v>
      </c>
      <c r="K27" s="28">
        <v>29.1</v>
      </c>
      <c r="L27" s="35">
        <v>0.81</v>
      </c>
      <c r="M27" s="213" t="s">
        <v>470</v>
      </c>
    </row>
    <row r="28" spans="1:19" ht="17" thickBot="1">
      <c r="A28" t="s">
        <v>419</v>
      </c>
      <c r="B28" s="222">
        <v>10</v>
      </c>
      <c r="C28" s="19">
        <v>43666</v>
      </c>
      <c r="D28" s="15" t="s">
        <v>467</v>
      </c>
      <c r="E28">
        <v>2</v>
      </c>
      <c r="F28" s="20">
        <v>1004</v>
      </c>
      <c r="G28" s="20">
        <v>1010.5</v>
      </c>
      <c r="H28">
        <v>5</v>
      </c>
      <c r="I28" s="28">
        <v>210</v>
      </c>
      <c r="J28" s="28">
        <v>0.2</v>
      </c>
      <c r="K28" s="28">
        <v>29</v>
      </c>
      <c r="L28" s="35">
        <v>0.81499999999999995</v>
      </c>
      <c r="M28" s="213" t="s">
        <v>470</v>
      </c>
    </row>
    <row r="29" spans="1:19" ht="17" thickBot="1">
      <c r="A29" t="s">
        <v>419</v>
      </c>
      <c r="B29" s="76">
        <v>9</v>
      </c>
      <c r="C29" s="19">
        <v>43666</v>
      </c>
      <c r="D29" s="15" t="s">
        <v>468</v>
      </c>
      <c r="E29">
        <v>52</v>
      </c>
      <c r="F29" s="91">
        <v>1004</v>
      </c>
      <c r="G29" s="346"/>
      <c r="H29" s="89">
        <v>5</v>
      </c>
      <c r="I29" s="90">
        <v>210</v>
      </c>
      <c r="J29" s="28">
        <v>0.1</v>
      </c>
      <c r="K29" s="28">
        <v>29.1</v>
      </c>
      <c r="L29" s="35">
        <v>0.83499999999999996</v>
      </c>
      <c r="M29" s="6" t="s">
        <v>469</v>
      </c>
    </row>
    <row r="30" spans="1:19">
      <c r="C30" s="19"/>
      <c r="D30" s="15"/>
      <c r="F30" s="20"/>
      <c r="G30" s="20"/>
      <c r="I30" s="28"/>
      <c r="J30" s="28"/>
      <c r="K30" s="28"/>
      <c r="L30" s="35"/>
    </row>
    <row r="31" spans="1:19" ht="17" thickBot="1">
      <c r="C31" s="19"/>
      <c r="D31" s="15"/>
      <c r="E31" s="59" t="s">
        <v>298</v>
      </c>
      <c r="F31" s="78"/>
      <c r="G31" s="78"/>
      <c r="H31" s="86"/>
      <c r="I31" s="87"/>
      <c r="J31" s="28"/>
      <c r="K31" s="28"/>
      <c r="L31" s="35"/>
    </row>
    <row r="32" spans="1:19" ht="17" thickBot="1">
      <c r="A32" t="s">
        <v>419</v>
      </c>
      <c r="B32" s="219">
        <v>1</v>
      </c>
      <c r="C32" s="19">
        <v>43670</v>
      </c>
      <c r="D32" s="15" t="s">
        <v>537</v>
      </c>
      <c r="E32">
        <v>0</v>
      </c>
      <c r="F32" s="88">
        <v>1005.6</v>
      </c>
      <c r="G32" s="91">
        <v>1015.92</v>
      </c>
      <c r="H32" s="89">
        <v>4</v>
      </c>
      <c r="I32" s="90">
        <v>200</v>
      </c>
      <c r="J32" s="28">
        <v>0</v>
      </c>
      <c r="K32" s="28">
        <v>24.4</v>
      </c>
      <c r="L32" s="35">
        <v>0.69</v>
      </c>
      <c r="M32" s="6" t="s">
        <v>934</v>
      </c>
      <c r="N32" s="886"/>
    </row>
    <row r="33" spans="1:14">
      <c r="A33" t="s">
        <v>419</v>
      </c>
      <c r="B33" s="220">
        <v>2</v>
      </c>
      <c r="C33" s="19">
        <v>43670</v>
      </c>
      <c r="D33" s="15" t="s">
        <v>538</v>
      </c>
      <c r="E33">
        <v>0</v>
      </c>
      <c r="F33" s="20">
        <v>1006.5</v>
      </c>
      <c r="G33" s="20">
        <v>1016.59</v>
      </c>
      <c r="H33">
        <v>3</v>
      </c>
      <c r="I33" s="28">
        <v>230</v>
      </c>
      <c r="J33" s="28">
        <v>0.5</v>
      </c>
      <c r="K33" s="28">
        <v>23.5</v>
      </c>
      <c r="L33" s="35">
        <v>0.62</v>
      </c>
      <c r="M33" s="213" t="s">
        <v>435</v>
      </c>
      <c r="N33" s="886"/>
    </row>
    <row r="34" spans="1:14" ht="17" thickBot="1">
      <c r="A34" t="s">
        <v>419</v>
      </c>
      <c r="B34" s="220">
        <v>4</v>
      </c>
      <c r="C34" s="19">
        <v>43670</v>
      </c>
      <c r="D34" s="15" t="s">
        <v>539</v>
      </c>
      <c r="E34">
        <v>1</v>
      </c>
      <c r="F34" s="20">
        <v>1006.5</v>
      </c>
      <c r="G34" s="20">
        <v>1016.59</v>
      </c>
      <c r="H34">
        <v>3</v>
      </c>
      <c r="I34" s="28">
        <v>230</v>
      </c>
      <c r="J34" s="28">
        <v>0.3</v>
      </c>
      <c r="K34" s="28">
        <v>22.3</v>
      </c>
      <c r="L34" s="35">
        <v>0.62</v>
      </c>
      <c r="M34" s="213" t="s">
        <v>435</v>
      </c>
      <c r="N34" s="886"/>
    </row>
    <row r="35" spans="1:14" ht="17" thickBot="1">
      <c r="A35" t="s">
        <v>419</v>
      </c>
      <c r="B35" s="219">
        <v>3</v>
      </c>
      <c r="C35" s="19">
        <v>43670</v>
      </c>
      <c r="D35" s="15" t="s">
        <v>540</v>
      </c>
      <c r="E35">
        <v>4</v>
      </c>
      <c r="F35" s="88">
        <v>1006.5</v>
      </c>
      <c r="G35" s="91">
        <v>1016.59</v>
      </c>
      <c r="H35" s="89">
        <v>3</v>
      </c>
      <c r="I35" s="90">
        <v>230</v>
      </c>
      <c r="J35" s="28">
        <v>0.2</v>
      </c>
      <c r="K35" s="28">
        <v>21.7</v>
      </c>
      <c r="L35" s="35">
        <v>0.72</v>
      </c>
      <c r="M35" s="6" t="s">
        <v>934</v>
      </c>
      <c r="N35" s="886"/>
    </row>
    <row r="36" spans="1:14">
      <c r="A36" t="s">
        <v>419</v>
      </c>
      <c r="B36" s="219">
        <v>5</v>
      </c>
      <c r="C36" s="19">
        <v>43670</v>
      </c>
      <c r="D36" s="15" t="s">
        <v>541</v>
      </c>
      <c r="E36">
        <v>13</v>
      </c>
      <c r="F36" s="20">
        <v>1006.6</v>
      </c>
      <c r="G36" s="20">
        <v>1016.59</v>
      </c>
      <c r="H36">
        <v>0</v>
      </c>
      <c r="I36" s="28">
        <v>0</v>
      </c>
      <c r="J36" s="28">
        <v>0.2</v>
      </c>
      <c r="K36" s="28">
        <v>21.9</v>
      </c>
      <c r="L36" s="35">
        <v>0.7</v>
      </c>
      <c r="M36" s="6" t="s">
        <v>934</v>
      </c>
      <c r="N36" s="886"/>
    </row>
    <row r="37" spans="1:14" ht="17" thickBot="1">
      <c r="A37" t="s">
        <v>419</v>
      </c>
      <c r="B37" s="220">
        <v>6</v>
      </c>
      <c r="C37" s="19">
        <v>43670</v>
      </c>
      <c r="D37" s="15" t="s">
        <v>542</v>
      </c>
      <c r="E37">
        <v>9</v>
      </c>
      <c r="F37" s="20">
        <v>1006.6</v>
      </c>
      <c r="G37" s="20">
        <v>1016.59</v>
      </c>
      <c r="H37">
        <v>0</v>
      </c>
      <c r="I37" s="28">
        <v>0</v>
      </c>
      <c r="J37" s="28">
        <v>0.2</v>
      </c>
      <c r="K37" s="28">
        <v>22.9</v>
      </c>
      <c r="L37" s="35">
        <v>0.73</v>
      </c>
      <c r="M37" s="213" t="s">
        <v>935</v>
      </c>
      <c r="N37" s="886"/>
    </row>
    <row r="38" spans="1:14" ht="17" thickBot="1">
      <c r="A38" t="s">
        <v>419</v>
      </c>
      <c r="B38" s="220">
        <v>8</v>
      </c>
      <c r="C38" s="19">
        <v>43670</v>
      </c>
      <c r="D38" s="15" t="s">
        <v>543</v>
      </c>
      <c r="E38">
        <v>7</v>
      </c>
      <c r="F38" s="112">
        <v>1006.7</v>
      </c>
      <c r="G38" s="342">
        <v>1016.93</v>
      </c>
      <c r="H38" s="113">
        <v>0</v>
      </c>
      <c r="I38" s="114">
        <v>0</v>
      </c>
      <c r="J38" s="28">
        <v>0</v>
      </c>
      <c r="K38" s="28">
        <v>21.9</v>
      </c>
      <c r="L38" s="35">
        <v>0.7</v>
      </c>
      <c r="M38" s="213" t="s">
        <v>935</v>
      </c>
      <c r="N38" s="886"/>
    </row>
    <row r="39" spans="1:14" ht="17" thickBot="1">
      <c r="A39" t="s">
        <v>419</v>
      </c>
      <c r="B39" s="219">
        <v>9</v>
      </c>
      <c r="C39" s="19">
        <v>43670</v>
      </c>
      <c r="D39" s="15" t="s">
        <v>545</v>
      </c>
      <c r="E39">
        <v>6</v>
      </c>
      <c r="F39" s="20">
        <v>1006.7</v>
      </c>
      <c r="G39" s="20">
        <v>1016.93</v>
      </c>
      <c r="H39">
        <v>0</v>
      </c>
      <c r="I39" s="28">
        <v>0</v>
      </c>
      <c r="J39" s="28">
        <v>0</v>
      </c>
      <c r="K39" s="28">
        <v>22.3</v>
      </c>
      <c r="L39" s="35">
        <v>0.745</v>
      </c>
      <c r="M39" s="6" t="s">
        <v>936</v>
      </c>
      <c r="N39" s="886"/>
    </row>
    <row r="40" spans="1:14" ht="17" thickBot="1">
      <c r="A40" t="s">
        <v>419</v>
      </c>
      <c r="B40" s="219">
        <v>11</v>
      </c>
      <c r="C40" s="19">
        <v>43670</v>
      </c>
      <c r="D40" s="15" t="s">
        <v>544</v>
      </c>
      <c r="E40">
        <v>6</v>
      </c>
      <c r="F40" s="88">
        <v>1006.7</v>
      </c>
      <c r="G40" s="91">
        <v>1016.93</v>
      </c>
      <c r="H40" s="89">
        <v>0</v>
      </c>
      <c r="I40" s="90">
        <v>0</v>
      </c>
      <c r="J40" s="28">
        <v>0</v>
      </c>
      <c r="K40" s="28">
        <v>24</v>
      </c>
      <c r="L40" s="35">
        <v>0.71</v>
      </c>
      <c r="M40" s="6" t="s">
        <v>937</v>
      </c>
      <c r="N40" s="886"/>
    </row>
    <row r="41" spans="1:14">
      <c r="A41" t="s">
        <v>419</v>
      </c>
      <c r="B41" s="220">
        <v>12</v>
      </c>
      <c r="C41" s="19">
        <v>43670</v>
      </c>
      <c r="D41" s="15" t="s">
        <v>546</v>
      </c>
      <c r="E41">
        <v>2</v>
      </c>
      <c r="F41" s="20">
        <v>1006.8</v>
      </c>
      <c r="G41" s="20">
        <v>1016.93</v>
      </c>
      <c r="H41">
        <v>3</v>
      </c>
      <c r="I41" s="28">
        <v>290</v>
      </c>
      <c r="J41" s="28">
        <v>0</v>
      </c>
      <c r="K41" s="28">
        <v>20.9</v>
      </c>
      <c r="L41" s="35">
        <v>0.71</v>
      </c>
      <c r="M41" s="213" t="s">
        <v>935</v>
      </c>
      <c r="N41" s="886"/>
    </row>
    <row r="42" spans="1:14" ht="17" thickBot="1">
      <c r="A42" t="s">
        <v>419</v>
      </c>
      <c r="B42" s="220">
        <v>10</v>
      </c>
      <c r="C42" s="19">
        <v>43671</v>
      </c>
      <c r="D42" s="15" t="s">
        <v>547</v>
      </c>
      <c r="E42">
        <v>2</v>
      </c>
      <c r="F42" s="20">
        <v>1006.8</v>
      </c>
      <c r="G42" s="20">
        <v>1016.93</v>
      </c>
      <c r="H42">
        <v>3</v>
      </c>
      <c r="I42" s="28">
        <v>290</v>
      </c>
      <c r="J42" s="28">
        <v>0</v>
      </c>
      <c r="K42" s="28">
        <v>21.2</v>
      </c>
      <c r="L42" s="35">
        <v>0.75</v>
      </c>
      <c r="M42" s="213" t="s">
        <v>1266</v>
      </c>
      <c r="N42" s="886"/>
    </row>
    <row r="43" spans="1:14" ht="17" thickBot="1">
      <c r="A43" t="s">
        <v>419</v>
      </c>
      <c r="B43" s="219">
        <v>7</v>
      </c>
      <c r="C43" s="19">
        <v>43671</v>
      </c>
      <c r="D43" s="15" t="s">
        <v>548</v>
      </c>
      <c r="E43">
        <v>14</v>
      </c>
      <c r="F43" s="112">
        <v>1006.4</v>
      </c>
      <c r="G43" s="342">
        <v>1016.59</v>
      </c>
      <c r="H43" s="113">
        <v>0</v>
      </c>
      <c r="I43" s="114">
        <v>0</v>
      </c>
      <c r="J43" s="28">
        <v>0</v>
      </c>
      <c r="K43" s="28">
        <v>23</v>
      </c>
      <c r="L43" s="35">
        <v>0.73499999999999999</v>
      </c>
      <c r="M43" s="6" t="s">
        <v>934</v>
      </c>
      <c r="N43" s="886"/>
    </row>
    <row r="44" spans="1:14">
      <c r="C44" s="19"/>
      <c r="D44" s="15"/>
      <c r="F44" s="20"/>
      <c r="G44" s="20"/>
      <c r="I44" s="28"/>
      <c r="J44" s="28"/>
      <c r="K44" s="28"/>
      <c r="L44" s="35"/>
    </row>
    <row r="45" spans="1:14">
      <c r="C45" s="19"/>
      <c r="D45" s="15"/>
      <c r="F45" s="20"/>
      <c r="G45" s="20"/>
      <c r="J45" s="28"/>
      <c r="K45" s="28"/>
      <c r="L45" s="35"/>
    </row>
    <row r="46" spans="1:14" ht="17" thickBot="1">
      <c r="C46" s="19"/>
      <c r="D46" s="15"/>
      <c r="E46" s="59" t="s">
        <v>409</v>
      </c>
      <c r="F46" s="20"/>
      <c r="G46" s="20"/>
      <c r="I46" s="28"/>
      <c r="J46" s="28"/>
      <c r="K46" s="28"/>
      <c r="L46" s="35"/>
    </row>
    <row r="47" spans="1:14" ht="17" thickBot="1">
      <c r="A47" t="s">
        <v>549</v>
      </c>
      <c r="B47" s="222">
        <v>1</v>
      </c>
      <c r="C47" s="19">
        <v>43672</v>
      </c>
      <c r="D47" s="15" t="s">
        <v>415</v>
      </c>
      <c r="E47">
        <v>2</v>
      </c>
      <c r="F47" s="115">
        <v>2004.7</v>
      </c>
      <c r="G47" s="349">
        <v>1024.9000000000001</v>
      </c>
      <c r="H47" s="116">
        <v>5.5</v>
      </c>
      <c r="I47" s="117"/>
      <c r="J47" s="28">
        <v>0</v>
      </c>
      <c r="K47" s="28">
        <v>27.8</v>
      </c>
      <c r="L47" s="35">
        <v>0.69</v>
      </c>
      <c r="M47" s="213" t="s">
        <v>1267</v>
      </c>
    </row>
    <row r="48" spans="1:14" ht="17" thickBot="1">
      <c r="A48" t="s">
        <v>549</v>
      </c>
      <c r="B48" s="76">
        <v>2</v>
      </c>
      <c r="C48" s="19">
        <v>43672</v>
      </c>
      <c r="D48" s="15" t="s">
        <v>464</v>
      </c>
      <c r="E48">
        <v>24</v>
      </c>
      <c r="F48" s="79">
        <v>2004.9</v>
      </c>
      <c r="G48" s="20">
        <v>1025.06</v>
      </c>
      <c r="H48" s="85">
        <v>6</v>
      </c>
      <c r="I48" s="82" t="s">
        <v>624</v>
      </c>
      <c r="J48" s="28">
        <v>0.2</v>
      </c>
      <c r="K48" s="28">
        <v>21.7</v>
      </c>
      <c r="L48" s="35">
        <v>0.76</v>
      </c>
      <c r="M48" s="6" t="s">
        <v>1269</v>
      </c>
    </row>
    <row r="49" spans="1:14" ht="17" thickBot="1">
      <c r="A49" t="s">
        <v>549</v>
      </c>
      <c r="B49" s="76">
        <v>6</v>
      </c>
      <c r="C49" s="19">
        <v>43672</v>
      </c>
      <c r="D49" s="15" t="s">
        <v>620</v>
      </c>
      <c r="E49">
        <v>25</v>
      </c>
      <c r="F49" s="115">
        <v>2004.85</v>
      </c>
      <c r="G49" s="20">
        <v>1025.06</v>
      </c>
      <c r="H49" s="116">
        <v>4.5</v>
      </c>
      <c r="I49" s="117"/>
      <c r="J49" s="28">
        <v>0</v>
      </c>
      <c r="K49" s="28">
        <v>27.4</v>
      </c>
      <c r="L49" s="35">
        <v>0.57999999999999996</v>
      </c>
      <c r="M49" s="6" t="s">
        <v>1270</v>
      </c>
    </row>
    <row r="50" spans="1:14">
      <c r="A50" t="s">
        <v>549</v>
      </c>
      <c r="B50" s="76">
        <v>10</v>
      </c>
      <c r="C50" s="19">
        <v>43672</v>
      </c>
      <c r="D50" s="15" t="s">
        <v>621</v>
      </c>
      <c r="E50">
        <v>16</v>
      </c>
      <c r="F50" s="20">
        <v>2004.8</v>
      </c>
      <c r="G50" s="20">
        <v>1025.06</v>
      </c>
      <c r="H50">
        <v>3</v>
      </c>
      <c r="I50" s="28">
        <v>190</v>
      </c>
      <c r="J50" s="28">
        <v>0</v>
      </c>
      <c r="K50" s="28">
        <v>27.4</v>
      </c>
      <c r="L50" s="35">
        <v>0.6</v>
      </c>
      <c r="M50" s="6" t="s">
        <v>1271</v>
      </c>
    </row>
    <row r="51" spans="1:14">
      <c r="A51" t="s">
        <v>549</v>
      </c>
      <c r="B51" s="222">
        <v>9</v>
      </c>
      <c r="C51" s="19">
        <v>43672</v>
      </c>
      <c r="D51" s="15" t="s">
        <v>622</v>
      </c>
      <c r="E51">
        <v>32</v>
      </c>
      <c r="F51" s="20">
        <v>2004.8</v>
      </c>
      <c r="G51" s="20">
        <v>1025.06</v>
      </c>
      <c r="H51">
        <v>0</v>
      </c>
      <c r="I51" s="28">
        <v>0</v>
      </c>
      <c r="J51" s="28">
        <v>0</v>
      </c>
      <c r="K51" s="28">
        <v>25.1</v>
      </c>
      <c r="L51" s="35">
        <v>0.59</v>
      </c>
      <c r="M51" s="213" t="s">
        <v>1267</v>
      </c>
    </row>
    <row r="52" spans="1:14">
      <c r="A52" t="s">
        <v>549</v>
      </c>
      <c r="B52" s="222">
        <v>5</v>
      </c>
      <c r="C52" s="19">
        <v>43672</v>
      </c>
      <c r="D52" s="15" t="s">
        <v>623</v>
      </c>
      <c r="E52">
        <v>41</v>
      </c>
      <c r="F52" s="20">
        <v>2004.8</v>
      </c>
      <c r="G52" s="20">
        <v>1025.06</v>
      </c>
      <c r="H52">
        <v>0</v>
      </c>
      <c r="I52" s="28">
        <v>0</v>
      </c>
      <c r="J52" s="28">
        <v>0</v>
      </c>
      <c r="K52" s="28">
        <v>26.3</v>
      </c>
      <c r="L52" s="35">
        <v>0.66</v>
      </c>
      <c r="M52" s="213" t="s">
        <v>1267</v>
      </c>
    </row>
    <row r="53" spans="1:14">
      <c r="C53" s="19"/>
      <c r="D53" s="15"/>
      <c r="F53" s="20"/>
      <c r="G53" s="20"/>
      <c r="I53" s="28"/>
      <c r="J53" s="28"/>
      <c r="K53" s="28"/>
      <c r="L53" s="35"/>
    </row>
    <row r="54" spans="1:14" ht="17" thickBot="1">
      <c r="C54" s="19"/>
      <c r="D54" s="15"/>
      <c r="E54" s="59" t="s">
        <v>298</v>
      </c>
      <c r="F54" s="79"/>
      <c r="G54" s="79"/>
      <c r="H54" s="85"/>
      <c r="I54" s="82"/>
      <c r="J54" s="28"/>
      <c r="K54" s="28"/>
      <c r="L54" s="35"/>
    </row>
    <row r="55" spans="1:14" ht="17" thickBot="1">
      <c r="A55" t="s">
        <v>549</v>
      </c>
      <c r="B55" s="119">
        <v>1</v>
      </c>
      <c r="C55" s="19">
        <v>43673</v>
      </c>
      <c r="D55" s="15" t="s">
        <v>625</v>
      </c>
      <c r="E55" s="81">
        <v>0</v>
      </c>
      <c r="F55" s="80">
        <v>2002.7</v>
      </c>
      <c r="G55" s="343">
        <v>1022.86</v>
      </c>
      <c r="H55" s="83">
        <v>4</v>
      </c>
      <c r="I55" s="84">
        <v>195</v>
      </c>
      <c r="J55" s="28">
        <v>0.8</v>
      </c>
      <c r="K55" s="28">
        <v>25.8</v>
      </c>
      <c r="L55" s="35">
        <v>0.67</v>
      </c>
      <c r="M55" s="213" t="s">
        <v>1267</v>
      </c>
      <c r="N55" s="886"/>
    </row>
    <row r="56" spans="1:14">
      <c r="A56" t="s">
        <v>549</v>
      </c>
      <c r="B56" s="120">
        <v>2</v>
      </c>
      <c r="C56" s="19">
        <v>43673</v>
      </c>
      <c r="D56" s="15" t="s">
        <v>538</v>
      </c>
      <c r="E56">
        <v>1</v>
      </c>
      <c r="F56" s="20">
        <v>2002.9</v>
      </c>
      <c r="G56" s="20">
        <v>1023.03</v>
      </c>
      <c r="H56">
        <v>4</v>
      </c>
      <c r="I56" s="28">
        <v>200</v>
      </c>
      <c r="J56" s="28">
        <v>0.2</v>
      </c>
      <c r="K56" s="28">
        <v>23.6</v>
      </c>
      <c r="L56" s="35">
        <v>0.68500000000000005</v>
      </c>
      <c r="M56" s="6" t="s">
        <v>1269</v>
      </c>
      <c r="N56" s="886"/>
    </row>
    <row r="57" spans="1:14">
      <c r="A57" t="s">
        <v>549</v>
      </c>
      <c r="B57" s="119">
        <v>3</v>
      </c>
      <c r="C57" s="19">
        <v>43673</v>
      </c>
      <c r="D57" s="43" t="s">
        <v>626</v>
      </c>
      <c r="E57">
        <v>5</v>
      </c>
      <c r="F57" s="20">
        <v>2002.9</v>
      </c>
      <c r="G57" s="20">
        <v>1023.03</v>
      </c>
      <c r="H57">
        <v>4</v>
      </c>
      <c r="I57" s="28">
        <v>200</v>
      </c>
      <c r="J57" s="28">
        <v>2.7</v>
      </c>
      <c r="K57" s="28">
        <v>26.3</v>
      </c>
      <c r="L57" s="35">
        <v>0.67</v>
      </c>
      <c r="M57" s="213" t="s">
        <v>435</v>
      </c>
      <c r="N57" s="886"/>
    </row>
    <row r="58" spans="1:14">
      <c r="A58" t="s">
        <v>549</v>
      </c>
      <c r="B58" s="120">
        <v>4</v>
      </c>
      <c r="C58" s="19">
        <v>43673</v>
      </c>
      <c r="D58" s="43" t="s">
        <v>627</v>
      </c>
      <c r="E58">
        <v>6</v>
      </c>
      <c r="F58" s="20">
        <v>2002.9</v>
      </c>
      <c r="G58" s="20">
        <v>1023.03</v>
      </c>
      <c r="H58">
        <v>4</v>
      </c>
      <c r="I58" s="28">
        <v>200</v>
      </c>
      <c r="J58" s="28">
        <v>0</v>
      </c>
      <c r="K58" s="28">
        <v>24.6</v>
      </c>
      <c r="L58" s="35">
        <v>0.7</v>
      </c>
      <c r="M58" s="6" t="s">
        <v>1268</v>
      </c>
      <c r="N58" s="886"/>
    </row>
    <row r="59" spans="1:14">
      <c r="A59" t="s">
        <v>549</v>
      </c>
      <c r="B59" s="120">
        <v>6</v>
      </c>
      <c r="C59" s="19">
        <v>43673</v>
      </c>
      <c r="D59" s="43" t="s">
        <v>425</v>
      </c>
      <c r="E59">
        <v>31</v>
      </c>
      <c r="F59" s="20">
        <v>2002.9</v>
      </c>
      <c r="G59" s="20">
        <v>1023.03</v>
      </c>
      <c r="H59">
        <v>4</v>
      </c>
      <c r="I59" s="28">
        <v>180</v>
      </c>
      <c r="J59" s="28">
        <v>0</v>
      </c>
      <c r="K59" s="28">
        <v>25.2</v>
      </c>
      <c r="L59" s="35">
        <v>0.71</v>
      </c>
      <c r="M59" s="6" t="s">
        <v>1270</v>
      </c>
      <c r="N59" s="886"/>
    </row>
    <row r="60" spans="1:14" ht="17" thickBot="1">
      <c r="A60" t="s">
        <v>549</v>
      </c>
      <c r="B60" s="119">
        <v>7</v>
      </c>
      <c r="C60" s="19">
        <v>43673</v>
      </c>
      <c r="D60" s="43" t="s">
        <v>628</v>
      </c>
      <c r="E60">
        <v>22</v>
      </c>
      <c r="F60" s="20">
        <v>2002.9</v>
      </c>
      <c r="G60" s="20">
        <v>1023.03</v>
      </c>
      <c r="H60">
        <v>4</v>
      </c>
      <c r="I60" s="28">
        <v>180</v>
      </c>
      <c r="J60" s="28">
        <v>0</v>
      </c>
      <c r="K60" s="28">
        <v>25.4</v>
      </c>
      <c r="L60" s="35">
        <v>0.7</v>
      </c>
      <c r="M60" s="213" t="s">
        <v>1267</v>
      </c>
      <c r="N60" s="886"/>
    </row>
    <row r="61" spans="1:14" ht="17" thickBot="1">
      <c r="A61" t="s">
        <v>549</v>
      </c>
      <c r="B61" s="120">
        <v>8</v>
      </c>
      <c r="C61" s="19">
        <v>43673</v>
      </c>
      <c r="D61" s="43" t="s">
        <v>629</v>
      </c>
      <c r="E61">
        <v>2</v>
      </c>
      <c r="F61" s="115">
        <v>2002.85</v>
      </c>
      <c r="G61" s="20">
        <v>1023.03</v>
      </c>
      <c r="H61" s="116">
        <v>4</v>
      </c>
      <c r="I61" s="118">
        <v>195</v>
      </c>
      <c r="J61" s="28">
        <v>0</v>
      </c>
      <c r="K61" s="28">
        <v>27.5</v>
      </c>
      <c r="L61" s="35">
        <v>0.73</v>
      </c>
      <c r="M61" s="6" t="s">
        <v>471</v>
      </c>
      <c r="N61" s="886"/>
    </row>
    <row r="62" spans="1:14">
      <c r="A62" t="s">
        <v>549</v>
      </c>
      <c r="B62" s="120">
        <v>10</v>
      </c>
      <c r="C62" s="19">
        <v>43673</v>
      </c>
      <c r="D62" s="43" t="s">
        <v>630</v>
      </c>
      <c r="E62">
        <v>5</v>
      </c>
      <c r="F62" s="20">
        <v>2002.8</v>
      </c>
      <c r="G62" s="20">
        <v>1023.03</v>
      </c>
      <c r="H62">
        <v>4</v>
      </c>
      <c r="I62" s="28">
        <v>210</v>
      </c>
      <c r="J62" s="28">
        <v>0</v>
      </c>
      <c r="K62" s="28">
        <v>26.6</v>
      </c>
      <c r="L62" s="35">
        <v>0.73</v>
      </c>
      <c r="M62" s="6" t="s">
        <v>1271</v>
      </c>
      <c r="N62" s="886"/>
    </row>
    <row r="63" spans="1:14" ht="17" thickBot="1">
      <c r="A63" t="s">
        <v>549</v>
      </c>
      <c r="B63" s="120">
        <v>12</v>
      </c>
      <c r="C63" s="19">
        <v>43673</v>
      </c>
      <c r="D63" s="43" t="s">
        <v>631</v>
      </c>
      <c r="E63">
        <v>0</v>
      </c>
      <c r="F63" s="20">
        <v>2002.8</v>
      </c>
      <c r="G63" s="20">
        <v>1023.03</v>
      </c>
      <c r="H63">
        <v>4</v>
      </c>
      <c r="I63" s="28">
        <v>210</v>
      </c>
      <c r="J63" s="28">
        <v>0</v>
      </c>
      <c r="K63" s="28">
        <v>26</v>
      </c>
      <c r="L63" s="35">
        <v>0.73</v>
      </c>
      <c r="M63" s="6" t="s">
        <v>1272</v>
      </c>
      <c r="N63" s="886"/>
    </row>
    <row r="64" spans="1:14" ht="17" thickBot="1">
      <c r="A64" t="s">
        <v>549</v>
      </c>
      <c r="B64" s="119">
        <v>11</v>
      </c>
      <c r="C64" s="19">
        <v>43673</v>
      </c>
      <c r="D64" s="43" t="s">
        <v>632</v>
      </c>
      <c r="E64">
        <v>2</v>
      </c>
      <c r="F64" s="115">
        <v>2002.6</v>
      </c>
      <c r="G64" s="20">
        <v>1023.03</v>
      </c>
      <c r="H64" s="116">
        <v>5</v>
      </c>
      <c r="I64" s="118">
        <v>245</v>
      </c>
      <c r="J64" s="28">
        <v>0</v>
      </c>
      <c r="K64" s="28">
        <v>26.6</v>
      </c>
      <c r="L64" s="35">
        <v>0.71</v>
      </c>
      <c r="M64" s="213" t="s">
        <v>1267</v>
      </c>
      <c r="N64" s="886"/>
    </row>
    <row r="65" spans="1:16">
      <c r="A65" t="s">
        <v>549</v>
      </c>
      <c r="B65" s="119">
        <v>9</v>
      </c>
      <c r="C65" s="19">
        <v>43673</v>
      </c>
      <c r="D65" s="43" t="s">
        <v>633</v>
      </c>
      <c r="E65">
        <v>24</v>
      </c>
      <c r="F65" s="20">
        <v>2002.4</v>
      </c>
      <c r="G65" s="20">
        <v>1022.35</v>
      </c>
      <c r="H65">
        <v>6</v>
      </c>
      <c r="I65" s="28">
        <v>280</v>
      </c>
      <c r="J65" s="28">
        <v>0</v>
      </c>
      <c r="K65" s="28">
        <v>25.6</v>
      </c>
      <c r="L65" s="35">
        <v>0.79</v>
      </c>
      <c r="M65" s="213" t="s">
        <v>1267</v>
      </c>
      <c r="N65" s="886"/>
    </row>
    <row r="66" spans="1:16">
      <c r="A66" t="s">
        <v>549</v>
      </c>
      <c r="B66" s="119">
        <v>5</v>
      </c>
      <c r="C66" s="19">
        <v>43674</v>
      </c>
      <c r="D66" s="43" t="s">
        <v>634</v>
      </c>
      <c r="E66">
        <v>4</v>
      </c>
      <c r="F66" s="20">
        <v>2002.4</v>
      </c>
      <c r="G66" s="20">
        <v>1022.35</v>
      </c>
      <c r="H66">
        <v>6</v>
      </c>
      <c r="I66" s="28">
        <v>280</v>
      </c>
      <c r="J66" s="28">
        <v>0</v>
      </c>
      <c r="K66" s="28">
        <v>22.7</v>
      </c>
      <c r="L66" s="35">
        <v>0.76</v>
      </c>
      <c r="M66" s="213" t="s">
        <v>1267</v>
      </c>
      <c r="N66" s="886"/>
    </row>
    <row r="67" spans="1:16">
      <c r="C67" s="19"/>
      <c r="D67" s="15"/>
      <c r="F67" s="20"/>
      <c r="G67" s="20"/>
      <c r="I67" s="28"/>
      <c r="J67" s="28"/>
      <c r="K67" s="28"/>
    </row>
    <row r="68" spans="1:16" ht="17" thickBot="1">
      <c r="C68" s="19"/>
      <c r="D68" s="15"/>
      <c r="E68" s="59" t="s">
        <v>409</v>
      </c>
      <c r="F68" s="350"/>
      <c r="G68" s="20"/>
      <c r="I68" s="28"/>
      <c r="J68" s="28"/>
      <c r="K68" s="28"/>
    </row>
    <row r="69" spans="1:16" ht="17" thickBot="1">
      <c r="A69" t="s">
        <v>688</v>
      </c>
      <c r="B69" s="432">
        <v>1</v>
      </c>
      <c r="C69" s="19">
        <v>43674</v>
      </c>
      <c r="D69" s="15" t="s">
        <v>1042</v>
      </c>
      <c r="E69" s="81">
        <v>3</v>
      </c>
      <c r="F69" s="80">
        <v>1008.2</v>
      </c>
      <c r="G69" s="20">
        <v>1018.29</v>
      </c>
      <c r="H69">
        <v>5</v>
      </c>
      <c r="I69" s="28">
        <v>200</v>
      </c>
      <c r="J69" s="28">
        <v>0.2</v>
      </c>
      <c r="K69" s="28">
        <v>24.4</v>
      </c>
      <c r="L69" s="35">
        <v>0.73</v>
      </c>
      <c r="M69" s="213" t="s">
        <v>1273</v>
      </c>
      <c r="P69" s="28">
        <v>1.23</v>
      </c>
    </row>
    <row r="70" spans="1:16">
      <c r="A70" t="s">
        <v>688</v>
      </c>
      <c r="B70" s="76">
        <v>2</v>
      </c>
      <c r="C70" s="19">
        <v>43674</v>
      </c>
      <c r="D70" s="15" t="s">
        <v>1043</v>
      </c>
      <c r="E70">
        <v>18</v>
      </c>
      <c r="F70" s="20">
        <v>1008.3</v>
      </c>
      <c r="G70" s="20">
        <v>1018.29</v>
      </c>
      <c r="H70">
        <v>5</v>
      </c>
      <c r="I70" s="28">
        <v>200</v>
      </c>
      <c r="J70" s="28">
        <v>0</v>
      </c>
      <c r="K70" s="28">
        <v>27.2</v>
      </c>
      <c r="L70" s="35">
        <v>0.68</v>
      </c>
      <c r="M70" s="6" t="s">
        <v>1274</v>
      </c>
      <c r="P70" s="28">
        <v>1.23</v>
      </c>
    </row>
    <row r="71" spans="1:16">
      <c r="A71" t="s">
        <v>688</v>
      </c>
      <c r="B71" s="432">
        <v>5</v>
      </c>
      <c r="C71" s="19">
        <v>43674</v>
      </c>
      <c r="D71" s="15" t="s">
        <v>1044</v>
      </c>
      <c r="E71">
        <v>53</v>
      </c>
      <c r="F71" s="20">
        <v>1008.3</v>
      </c>
      <c r="G71" s="20">
        <v>1018.29</v>
      </c>
      <c r="H71">
        <v>5</v>
      </c>
      <c r="I71" s="28">
        <v>200</v>
      </c>
      <c r="J71" s="28">
        <v>0.2</v>
      </c>
      <c r="K71" s="28">
        <v>27.3</v>
      </c>
      <c r="L71" s="35">
        <v>0.71</v>
      </c>
      <c r="M71" s="213" t="s">
        <v>1275</v>
      </c>
      <c r="P71" s="28">
        <v>1.23</v>
      </c>
    </row>
    <row r="72" spans="1:16">
      <c r="A72" t="s">
        <v>688</v>
      </c>
      <c r="B72" s="432">
        <v>9</v>
      </c>
      <c r="C72" s="19">
        <v>43674</v>
      </c>
      <c r="D72" s="15" t="s">
        <v>1045</v>
      </c>
      <c r="E72">
        <v>20</v>
      </c>
      <c r="F72" s="20">
        <v>1008.3</v>
      </c>
      <c r="G72" s="20">
        <v>1018.29</v>
      </c>
      <c r="H72">
        <v>5</v>
      </c>
      <c r="I72" s="28">
        <v>200</v>
      </c>
      <c r="J72" s="28">
        <v>0</v>
      </c>
      <c r="K72" s="28">
        <v>29.3</v>
      </c>
      <c r="L72" s="35">
        <v>0.72799999999999998</v>
      </c>
      <c r="M72" s="213" t="s">
        <v>1273</v>
      </c>
      <c r="P72" s="28">
        <v>1.23</v>
      </c>
    </row>
    <row r="73" spans="1:16">
      <c r="A73" t="s">
        <v>688</v>
      </c>
      <c r="B73" s="76">
        <v>10</v>
      </c>
      <c r="C73" s="19">
        <v>43674</v>
      </c>
      <c r="D73" s="15" t="s">
        <v>418</v>
      </c>
      <c r="E73">
        <v>11</v>
      </c>
      <c r="F73" s="20">
        <v>1008.3</v>
      </c>
      <c r="G73" s="20">
        <v>1018.29</v>
      </c>
      <c r="H73">
        <v>7</v>
      </c>
      <c r="I73" s="28">
        <v>220</v>
      </c>
      <c r="J73" s="28">
        <v>0.2</v>
      </c>
      <c r="K73" s="28">
        <v>28.2</v>
      </c>
      <c r="L73" s="35">
        <v>0.74</v>
      </c>
      <c r="M73" s="6" t="s">
        <v>1276</v>
      </c>
      <c r="P73" s="28">
        <v>1.23</v>
      </c>
    </row>
    <row r="74" spans="1:16">
      <c r="A74" t="s">
        <v>688</v>
      </c>
      <c r="B74" s="76">
        <v>6</v>
      </c>
      <c r="C74" s="19">
        <v>43674</v>
      </c>
      <c r="D74" s="15" t="s">
        <v>1046</v>
      </c>
      <c r="E74">
        <v>1</v>
      </c>
      <c r="F74" s="20">
        <v>1008.3</v>
      </c>
      <c r="G74" s="20">
        <v>1018.29</v>
      </c>
      <c r="H74">
        <v>7</v>
      </c>
      <c r="I74" s="28">
        <v>220</v>
      </c>
      <c r="J74" s="28">
        <v>0.8</v>
      </c>
      <c r="K74" s="28">
        <v>27.9</v>
      </c>
      <c r="L74" s="35">
        <v>0.73499999999999999</v>
      </c>
      <c r="M74" s="6" t="s">
        <v>1276</v>
      </c>
      <c r="P74" s="28">
        <v>1.23</v>
      </c>
    </row>
    <row r="75" spans="1:16">
      <c r="C75" s="19"/>
      <c r="D75" s="15"/>
      <c r="F75" s="20"/>
      <c r="G75" s="20"/>
      <c r="I75" s="28"/>
      <c r="J75" s="28"/>
      <c r="K75" s="28"/>
      <c r="L75" s="35"/>
    </row>
    <row r="76" spans="1:16">
      <c r="C76" s="19"/>
      <c r="D76" s="15">
        <v>0.84236111111111101</v>
      </c>
      <c r="E76" s="59" t="s">
        <v>298</v>
      </c>
      <c r="F76" s="20"/>
      <c r="G76" s="20"/>
      <c r="I76" s="28"/>
      <c r="J76" s="28"/>
      <c r="K76" s="28"/>
      <c r="L76" s="35"/>
    </row>
    <row r="77" spans="1:16">
      <c r="A77" t="s">
        <v>688</v>
      </c>
      <c r="B77" s="119">
        <v>1</v>
      </c>
      <c r="C77" s="19">
        <v>43675</v>
      </c>
      <c r="D77" s="15" t="s">
        <v>1097</v>
      </c>
      <c r="E77">
        <v>0</v>
      </c>
      <c r="F77" s="20">
        <v>1005.7</v>
      </c>
      <c r="G77" s="20">
        <v>1015.92</v>
      </c>
      <c r="H77">
        <v>3</v>
      </c>
      <c r="I77" s="28">
        <v>210</v>
      </c>
      <c r="J77" s="28">
        <v>0</v>
      </c>
      <c r="K77" s="28">
        <v>26</v>
      </c>
      <c r="L77" s="35">
        <v>0.745</v>
      </c>
      <c r="M77" s="213" t="s">
        <v>1273</v>
      </c>
      <c r="N77" s="886"/>
      <c r="P77" s="28">
        <v>1.23</v>
      </c>
    </row>
    <row r="78" spans="1:16">
      <c r="A78" t="s">
        <v>688</v>
      </c>
      <c r="B78" s="120">
        <v>2</v>
      </c>
      <c r="C78" s="19">
        <v>43675</v>
      </c>
      <c r="D78" s="15" t="s">
        <v>1098</v>
      </c>
      <c r="E78">
        <v>1</v>
      </c>
      <c r="F78" s="20">
        <v>1006</v>
      </c>
      <c r="G78" s="20">
        <v>1016.26</v>
      </c>
      <c r="H78">
        <v>3</v>
      </c>
      <c r="I78" s="28">
        <v>180</v>
      </c>
      <c r="J78" s="28">
        <v>0</v>
      </c>
      <c r="K78" s="28">
        <v>27.3</v>
      </c>
      <c r="L78" s="35">
        <v>0.71199999999999997</v>
      </c>
      <c r="M78" s="6" t="s">
        <v>1274</v>
      </c>
      <c r="N78" s="886"/>
      <c r="P78" s="28">
        <v>1.23</v>
      </c>
    </row>
    <row r="79" spans="1:16">
      <c r="A79" t="s">
        <v>688</v>
      </c>
      <c r="B79" s="119">
        <v>7</v>
      </c>
      <c r="C79" s="19">
        <v>43675</v>
      </c>
      <c r="D79" s="15" t="s">
        <v>1099</v>
      </c>
      <c r="E79">
        <v>13</v>
      </c>
      <c r="F79" s="20">
        <v>1006</v>
      </c>
      <c r="G79" s="20">
        <v>1016.26</v>
      </c>
      <c r="H79">
        <v>3</v>
      </c>
      <c r="I79" s="28">
        <v>180</v>
      </c>
      <c r="J79" s="28">
        <v>0.1</v>
      </c>
      <c r="K79" s="28">
        <v>27.1</v>
      </c>
      <c r="L79" s="35">
        <v>0.72799999999999998</v>
      </c>
      <c r="M79" s="213" t="s">
        <v>435</v>
      </c>
      <c r="N79" s="886"/>
      <c r="P79" s="28">
        <v>1.23</v>
      </c>
    </row>
    <row r="80" spans="1:16">
      <c r="A80" t="s">
        <v>688</v>
      </c>
      <c r="B80" s="120">
        <v>8</v>
      </c>
      <c r="C80" s="19">
        <v>43675</v>
      </c>
      <c r="D80" s="15" t="s">
        <v>1100</v>
      </c>
      <c r="E80">
        <v>13</v>
      </c>
      <c r="F80" s="20">
        <v>1006</v>
      </c>
      <c r="G80" s="20">
        <v>1016.26</v>
      </c>
      <c r="H80">
        <v>3</v>
      </c>
      <c r="I80" s="28">
        <v>180</v>
      </c>
      <c r="J80" s="28">
        <v>0.1</v>
      </c>
      <c r="K80" s="28">
        <v>25.4</v>
      </c>
      <c r="L80" s="35">
        <v>0.74299999999999999</v>
      </c>
      <c r="M80" s="6" t="s">
        <v>1703</v>
      </c>
      <c r="N80" s="886"/>
      <c r="P80" s="28">
        <v>1.23</v>
      </c>
    </row>
    <row r="81" spans="1:20">
      <c r="A81" t="s">
        <v>688</v>
      </c>
      <c r="B81" s="119">
        <v>11</v>
      </c>
      <c r="C81" s="19">
        <v>43675</v>
      </c>
      <c r="D81" s="15" t="s">
        <v>1101</v>
      </c>
      <c r="E81">
        <v>1</v>
      </c>
      <c r="F81" s="20">
        <v>1006</v>
      </c>
      <c r="G81" s="20">
        <v>1016.26</v>
      </c>
      <c r="H81">
        <v>5</v>
      </c>
      <c r="I81" s="28">
        <v>200</v>
      </c>
      <c r="J81" s="28">
        <v>0</v>
      </c>
      <c r="K81" s="28">
        <v>26.6</v>
      </c>
      <c r="L81" s="35">
        <v>0.71199999999999997</v>
      </c>
      <c r="M81" s="213" t="s">
        <v>1277</v>
      </c>
      <c r="N81" s="886"/>
      <c r="P81" s="28">
        <v>1.23</v>
      </c>
    </row>
    <row r="82" spans="1:20">
      <c r="A82" t="s">
        <v>688</v>
      </c>
      <c r="B82" s="120">
        <v>12</v>
      </c>
      <c r="C82" s="19">
        <v>43675</v>
      </c>
      <c r="D82" s="15" t="s">
        <v>1102</v>
      </c>
      <c r="E82">
        <v>0</v>
      </c>
      <c r="F82" s="20">
        <v>1006</v>
      </c>
      <c r="G82" s="20">
        <v>1016.26</v>
      </c>
      <c r="H82">
        <v>5</v>
      </c>
      <c r="I82" s="28">
        <v>200</v>
      </c>
      <c r="J82" s="28">
        <v>0</v>
      </c>
      <c r="K82" s="28">
        <v>29.8</v>
      </c>
      <c r="L82" s="35">
        <v>0.74</v>
      </c>
      <c r="M82" s="6" t="s">
        <v>1278</v>
      </c>
      <c r="N82" s="886"/>
      <c r="P82" s="28">
        <v>1.23</v>
      </c>
    </row>
    <row r="83" spans="1:20">
      <c r="A83" t="s">
        <v>688</v>
      </c>
      <c r="B83" s="119">
        <v>9</v>
      </c>
      <c r="C83" s="19">
        <v>43675</v>
      </c>
      <c r="D83" s="15" t="s">
        <v>1103</v>
      </c>
      <c r="E83">
        <v>0</v>
      </c>
      <c r="F83" s="20">
        <v>1006</v>
      </c>
      <c r="G83" s="20">
        <v>1016.26</v>
      </c>
      <c r="H83">
        <v>5</v>
      </c>
      <c r="I83" s="28">
        <v>200</v>
      </c>
      <c r="J83" s="28">
        <v>0</v>
      </c>
      <c r="K83" s="28">
        <v>30.1</v>
      </c>
      <c r="L83" s="35">
        <v>0.76500000000000001</v>
      </c>
      <c r="M83" s="213" t="s">
        <v>1273</v>
      </c>
      <c r="N83" s="886"/>
      <c r="P83" s="28">
        <v>1.23</v>
      </c>
    </row>
    <row r="84" spans="1:20">
      <c r="A84" t="s">
        <v>688</v>
      </c>
      <c r="B84" s="120">
        <v>10</v>
      </c>
      <c r="C84" s="19">
        <v>43675</v>
      </c>
      <c r="D84" s="15" t="s">
        <v>1104</v>
      </c>
      <c r="E84">
        <v>0</v>
      </c>
      <c r="F84" s="20">
        <v>1006</v>
      </c>
      <c r="G84" s="20">
        <v>1016.26</v>
      </c>
      <c r="H84">
        <v>5</v>
      </c>
      <c r="I84" s="28">
        <v>220</v>
      </c>
      <c r="J84" s="28">
        <v>0.2</v>
      </c>
      <c r="K84" s="28">
        <v>29</v>
      </c>
      <c r="L84" s="35">
        <v>0.77</v>
      </c>
      <c r="M84" s="6" t="s">
        <v>1276</v>
      </c>
      <c r="N84" s="886"/>
      <c r="P84" s="28">
        <v>1.23</v>
      </c>
    </row>
    <row r="85" spans="1:20">
      <c r="A85" t="s">
        <v>688</v>
      </c>
      <c r="B85" s="119">
        <v>5</v>
      </c>
      <c r="C85" s="19">
        <v>43675</v>
      </c>
      <c r="D85" s="15" t="s">
        <v>1105</v>
      </c>
      <c r="E85">
        <v>1</v>
      </c>
      <c r="F85" s="20">
        <v>1006</v>
      </c>
      <c r="G85" s="20">
        <v>1016.26</v>
      </c>
      <c r="H85">
        <v>5</v>
      </c>
      <c r="I85" s="28">
        <v>220</v>
      </c>
      <c r="J85" s="28">
        <v>0.2</v>
      </c>
      <c r="K85" s="28">
        <v>28.5</v>
      </c>
      <c r="L85" s="35">
        <v>0.78300000000000003</v>
      </c>
      <c r="M85" s="213" t="s">
        <v>1275</v>
      </c>
      <c r="N85" s="886"/>
      <c r="P85" s="28">
        <v>1.23</v>
      </c>
    </row>
    <row r="86" spans="1:20">
      <c r="A86" t="s">
        <v>688</v>
      </c>
      <c r="B86" s="120">
        <v>6</v>
      </c>
      <c r="C86" s="19">
        <v>43675</v>
      </c>
      <c r="D86" s="15" t="s">
        <v>1106</v>
      </c>
      <c r="E86">
        <v>1</v>
      </c>
      <c r="F86" s="20">
        <v>1006</v>
      </c>
      <c r="G86" s="20">
        <v>1016.26</v>
      </c>
      <c r="H86">
        <v>5</v>
      </c>
      <c r="I86" s="28">
        <v>220</v>
      </c>
      <c r="J86" s="218"/>
      <c r="K86" s="28">
        <v>28.8</v>
      </c>
      <c r="L86" s="35">
        <v>0.76</v>
      </c>
      <c r="M86" s="6" t="s">
        <v>1276</v>
      </c>
      <c r="N86" s="886"/>
      <c r="P86" s="28">
        <v>1.23</v>
      </c>
    </row>
    <row r="87" spans="1:20">
      <c r="A87" t="s">
        <v>688</v>
      </c>
      <c r="B87" s="119">
        <v>3</v>
      </c>
      <c r="C87" s="19">
        <v>43675</v>
      </c>
      <c r="D87" s="15" t="s">
        <v>1107</v>
      </c>
      <c r="E87">
        <v>5</v>
      </c>
      <c r="F87" s="20">
        <v>1006</v>
      </c>
      <c r="G87" s="20">
        <v>1016.26</v>
      </c>
      <c r="H87">
        <v>5</v>
      </c>
      <c r="I87" s="28">
        <v>220</v>
      </c>
      <c r="J87" s="28">
        <v>1.5</v>
      </c>
      <c r="K87" s="28">
        <v>28.1</v>
      </c>
      <c r="L87" s="35">
        <v>0.755</v>
      </c>
      <c r="M87" s="213" t="s">
        <v>1279</v>
      </c>
      <c r="N87" s="886"/>
      <c r="P87" s="28">
        <v>1.23</v>
      </c>
    </row>
    <row r="88" spans="1:20">
      <c r="A88" t="s">
        <v>688</v>
      </c>
      <c r="B88" s="120">
        <v>4</v>
      </c>
      <c r="C88" s="19">
        <v>43675</v>
      </c>
      <c r="D88" s="15" t="s">
        <v>1108</v>
      </c>
      <c r="E88">
        <v>11</v>
      </c>
      <c r="F88" s="20">
        <v>1006</v>
      </c>
      <c r="G88" s="20">
        <v>1016.26</v>
      </c>
      <c r="H88">
        <v>5</v>
      </c>
      <c r="I88" s="28">
        <v>220</v>
      </c>
      <c r="J88" s="28">
        <v>0</v>
      </c>
      <c r="K88" s="28">
        <v>29.7</v>
      </c>
      <c r="L88" s="35">
        <v>0.77400000000000002</v>
      </c>
      <c r="M88" s="6" t="s">
        <v>1280</v>
      </c>
      <c r="N88" s="886"/>
      <c r="P88" s="28">
        <v>1.23</v>
      </c>
    </row>
    <row r="89" spans="1:20">
      <c r="C89" s="19"/>
      <c r="D89" s="15"/>
      <c r="F89" s="20"/>
      <c r="G89" s="20"/>
      <c r="I89" s="28"/>
      <c r="J89" s="28"/>
      <c r="K89" s="28"/>
      <c r="L89" s="35"/>
    </row>
    <row r="90" spans="1:20">
      <c r="C90" s="19"/>
      <c r="D90" s="15"/>
      <c r="F90" s="20"/>
      <c r="G90" s="20"/>
      <c r="I90" s="28"/>
      <c r="J90" s="28"/>
      <c r="K90" s="28"/>
      <c r="L90" s="35"/>
    </row>
    <row r="91" spans="1:20">
      <c r="C91" s="19"/>
      <c r="D91" s="15"/>
      <c r="F91" s="20"/>
      <c r="G91" s="20"/>
      <c r="I91" s="28"/>
      <c r="J91" s="28"/>
      <c r="K91" s="28"/>
      <c r="L91" s="35"/>
    </row>
    <row r="92" spans="1:20">
      <c r="C92" s="19"/>
      <c r="D92" s="15"/>
      <c r="F92" s="20"/>
      <c r="G92" s="20"/>
      <c r="I92" s="28"/>
      <c r="J92" s="28"/>
      <c r="K92" s="28"/>
      <c r="L92" s="35"/>
    </row>
    <row r="93" spans="1:20">
      <c r="C93" s="19"/>
      <c r="D93" s="15"/>
      <c r="F93" s="20"/>
      <c r="G93" s="20"/>
      <c r="I93" s="28"/>
      <c r="J93" s="28"/>
      <c r="K93" s="28"/>
      <c r="L93" s="35"/>
    </row>
    <row r="94" spans="1:20">
      <c r="C94" s="19"/>
      <c r="D94" s="15"/>
      <c r="F94" s="20"/>
      <c r="G94" s="20"/>
      <c r="I94" s="28"/>
      <c r="J94" s="28"/>
      <c r="K94" s="28"/>
      <c r="L94" s="35"/>
    </row>
    <row r="95" spans="1:20" ht="17" thickBot="1">
      <c r="A95" s="126"/>
      <c r="B95" s="126"/>
      <c r="C95" s="127"/>
      <c r="D95" s="128"/>
      <c r="E95" s="126"/>
      <c r="F95" s="129"/>
      <c r="G95" s="129"/>
      <c r="H95" s="126"/>
      <c r="I95" s="130"/>
      <c r="J95" s="130"/>
      <c r="K95" s="130"/>
      <c r="L95" s="322"/>
      <c r="M95" s="126"/>
      <c r="N95" s="126"/>
      <c r="O95" s="126"/>
      <c r="P95" s="126"/>
      <c r="Q95" s="126"/>
      <c r="R95" s="126"/>
      <c r="S95" s="126"/>
      <c r="T95" s="126"/>
    </row>
    <row r="96" spans="1:20" ht="20" thickTop="1">
      <c r="A96" s="131" t="s">
        <v>30</v>
      </c>
      <c r="C96" s="19"/>
      <c r="D96" s="15"/>
      <c r="F96" s="20"/>
      <c r="G96" s="20"/>
      <c r="I96" s="28"/>
      <c r="J96" s="28"/>
      <c r="K96" s="28"/>
      <c r="L96" s="35"/>
    </row>
    <row r="97" spans="1:15">
      <c r="C97" s="19"/>
      <c r="D97" s="15"/>
      <c r="F97" s="20"/>
      <c r="G97" s="20"/>
      <c r="I97" s="28"/>
      <c r="J97" s="28"/>
      <c r="K97" s="28"/>
      <c r="L97" s="35"/>
    </row>
    <row r="98" spans="1:15">
      <c r="C98" s="19"/>
      <c r="D98" s="15">
        <v>0.82500000000000007</v>
      </c>
      <c r="E98" s="59" t="s">
        <v>298</v>
      </c>
      <c r="F98" s="20"/>
      <c r="G98" s="20"/>
      <c r="I98" s="28"/>
      <c r="J98" s="28"/>
      <c r="K98" s="28"/>
      <c r="L98" s="35"/>
      <c r="M98" s="35"/>
      <c r="N98" s="35"/>
      <c r="O98" s="35"/>
    </row>
    <row r="99" spans="1:15">
      <c r="A99" t="s">
        <v>410</v>
      </c>
      <c r="B99" s="119">
        <v>7</v>
      </c>
      <c r="C99" s="19">
        <v>43695</v>
      </c>
      <c r="D99" s="15" t="s">
        <v>1254</v>
      </c>
      <c r="E99">
        <v>1</v>
      </c>
      <c r="F99" s="347" t="s">
        <v>1304</v>
      </c>
      <c r="G99" s="28">
        <v>1016.26</v>
      </c>
      <c r="H99">
        <v>5</v>
      </c>
      <c r="I99" s="28">
        <v>170</v>
      </c>
      <c r="J99" s="28">
        <v>0.5</v>
      </c>
      <c r="K99" s="28">
        <v>24.6</v>
      </c>
      <c r="L99" s="35">
        <v>0.76</v>
      </c>
      <c r="M99" s="57" t="s">
        <v>435</v>
      </c>
      <c r="N99" s="6"/>
      <c r="O99" s="6"/>
    </row>
    <row r="100" spans="1:15">
      <c r="A100" t="s">
        <v>410</v>
      </c>
      <c r="B100" s="120">
        <v>6</v>
      </c>
      <c r="C100" s="19">
        <v>43695</v>
      </c>
      <c r="D100" s="15" t="s">
        <v>1253</v>
      </c>
      <c r="E100">
        <v>0</v>
      </c>
      <c r="F100" s="347" t="s">
        <v>1304</v>
      </c>
      <c r="G100" s="28">
        <v>1016.26</v>
      </c>
      <c r="H100">
        <v>5</v>
      </c>
      <c r="I100" s="28">
        <v>170</v>
      </c>
      <c r="J100" s="28">
        <v>0.1</v>
      </c>
      <c r="K100" s="28">
        <v>25.5</v>
      </c>
      <c r="L100" s="35">
        <v>0.78</v>
      </c>
      <c r="M100" s="57" t="s">
        <v>434</v>
      </c>
      <c r="N100" s="6"/>
      <c r="O100" s="6"/>
    </row>
    <row r="101" spans="1:15">
      <c r="A101" t="s">
        <v>410</v>
      </c>
      <c r="B101" s="119">
        <v>5</v>
      </c>
      <c r="C101" s="19">
        <v>43695</v>
      </c>
      <c r="D101" s="15" t="s">
        <v>1255</v>
      </c>
      <c r="E101" s="341">
        <v>2</v>
      </c>
      <c r="F101" s="347" t="s">
        <v>1304</v>
      </c>
      <c r="G101" s="28">
        <v>1016.26</v>
      </c>
      <c r="H101">
        <v>5</v>
      </c>
      <c r="I101" s="28">
        <v>170</v>
      </c>
      <c r="J101" s="28">
        <v>0.1</v>
      </c>
      <c r="K101" s="28">
        <v>25.1</v>
      </c>
      <c r="L101" s="35">
        <v>0.82</v>
      </c>
      <c r="M101" s="52" t="s">
        <v>1450</v>
      </c>
    </row>
    <row r="102" spans="1:15" ht="17" thickBot="1">
      <c r="A102" t="s">
        <v>410</v>
      </c>
      <c r="B102" s="120">
        <v>8</v>
      </c>
      <c r="C102" s="19">
        <v>43695</v>
      </c>
      <c r="D102" s="15" t="s">
        <v>1256</v>
      </c>
      <c r="E102">
        <v>13</v>
      </c>
      <c r="F102" s="319">
        <v>1006</v>
      </c>
      <c r="G102" s="28">
        <v>1016.26</v>
      </c>
      <c r="H102">
        <v>3</v>
      </c>
      <c r="I102" s="28">
        <v>180</v>
      </c>
      <c r="J102" s="82">
        <v>0.2</v>
      </c>
      <c r="K102" s="28">
        <v>25</v>
      </c>
      <c r="L102" s="35">
        <v>0.83</v>
      </c>
      <c r="M102" s="57" t="s">
        <v>403</v>
      </c>
      <c r="N102" s="6"/>
      <c r="O102" s="6"/>
    </row>
    <row r="103" spans="1:15" ht="17" thickBot="1">
      <c r="A103" t="s">
        <v>410</v>
      </c>
      <c r="B103" s="119">
        <v>10</v>
      </c>
      <c r="C103" s="19">
        <v>43695</v>
      </c>
      <c r="D103" s="15" t="s">
        <v>1257</v>
      </c>
      <c r="E103">
        <v>0</v>
      </c>
      <c r="F103" s="319">
        <v>1006</v>
      </c>
      <c r="G103" s="28">
        <v>1016.26</v>
      </c>
      <c r="H103">
        <v>3</v>
      </c>
      <c r="I103" s="320">
        <v>180</v>
      </c>
      <c r="J103" s="84">
        <v>1.37</v>
      </c>
      <c r="K103" s="28">
        <v>25.1</v>
      </c>
      <c r="L103" s="35">
        <v>0.82499999999999996</v>
      </c>
      <c r="M103" s="52" t="s">
        <v>1264</v>
      </c>
    </row>
    <row r="104" spans="1:15">
      <c r="A104" t="s">
        <v>410</v>
      </c>
      <c r="B104" s="120">
        <v>4</v>
      </c>
      <c r="C104" s="19">
        <v>43695</v>
      </c>
      <c r="D104" s="15" t="s">
        <v>1258</v>
      </c>
      <c r="E104">
        <v>0</v>
      </c>
      <c r="F104" s="319">
        <v>1005.6</v>
      </c>
      <c r="G104" s="28">
        <v>1015.92</v>
      </c>
      <c r="H104">
        <v>4</v>
      </c>
      <c r="I104" s="28">
        <v>170</v>
      </c>
      <c r="J104" s="28">
        <v>0</v>
      </c>
      <c r="K104" s="28">
        <v>24.9</v>
      </c>
      <c r="L104" s="35">
        <v>0.84</v>
      </c>
      <c r="M104" s="57" t="s">
        <v>403</v>
      </c>
      <c r="N104" s="6"/>
      <c r="O104" s="6"/>
    </row>
    <row r="105" spans="1:15">
      <c r="A105" t="s">
        <v>410</v>
      </c>
      <c r="B105" s="119">
        <v>3</v>
      </c>
      <c r="C105" s="19">
        <v>43695</v>
      </c>
      <c r="D105" s="15" t="s">
        <v>1259</v>
      </c>
      <c r="E105">
        <v>1</v>
      </c>
      <c r="F105" s="319">
        <v>1005.6</v>
      </c>
      <c r="G105" s="28">
        <v>1015.92</v>
      </c>
      <c r="H105">
        <v>4</v>
      </c>
      <c r="I105" s="28">
        <v>170</v>
      </c>
      <c r="J105" s="28">
        <v>0</v>
      </c>
      <c r="K105" s="28">
        <v>28.9</v>
      </c>
      <c r="L105" s="35">
        <v>0.8</v>
      </c>
      <c r="M105" s="52" t="s">
        <v>399</v>
      </c>
    </row>
    <row r="106" spans="1:15">
      <c r="A106" t="s">
        <v>410</v>
      </c>
      <c r="B106" s="120">
        <v>9</v>
      </c>
      <c r="C106" s="19">
        <v>43695</v>
      </c>
      <c r="D106" s="15" t="s">
        <v>542</v>
      </c>
      <c r="E106">
        <v>0</v>
      </c>
      <c r="F106" s="319">
        <v>1005.6</v>
      </c>
      <c r="G106" s="28">
        <v>1015.92</v>
      </c>
      <c r="H106">
        <v>4</v>
      </c>
      <c r="I106" s="28">
        <v>170</v>
      </c>
      <c r="J106" s="28">
        <v>0</v>
      </c>
      <c r="K106" s="28">
        <v>25.3</v>
      </c>
      <c r="L106" s="35">
        <v>0.85399999999999998</v>
      </c>
      <c r="M106" s="58" t="s">
        <v>1265</v>
      </c>
      <c r="N106" s="49"/>
      <c r="O106" s="49"/>
    </row>
    <row r="107" spans="1:15">
      <c r="A107" t="s">
        <v>410</v>
      </c>
      <c r="B107" s="120">
        <v>12</v>
      </c>
      <c r="C107" s="19">
        <v>43695</v>
      </c>
      <c r="D107" s="15" t="s">
        <v>1260</v>
      </c>
      <c r="E107">
        <v>0</v>
      </c>
      <c r="F107" s="319">
        <v>1005.4</v>
      </c>
      <c r="G107" s="28">
        <v>1015.58</v>
      </c>
      <c r="H107">
        <v>3</v>
      </c>
      <c r="I107" s="28">
        <v>220</v>
      </c>
      <c r="J107" s="28">
        <v>0</v>
      </c>
      <c r="K107" s="28">
        <v>24.7</v>
      </c>
      <c r="L107" s="35">
        <v>0.83</v>
      </c>
      <c r="M107" s="55" t="s">
        <v>404</v>
      </c>
      <c r="N107" s="35"/>
      <c r="O107" s="35"/>
    </row>
    <row r="108" spans="1:15">
      <c r="A108" t="s">
        <v>410</v>
      </c>
      <c r="B108" s="119">
        <v>1</v>
      </c>
      <c r="C108" s="19">
        <v>43695</v>
      </c>
      <c r="D108" s="15" t="s">
        <v>1261</v>
      </c>
      <c r="E108">
        <v>0</v>
      </c>
      <c r="F108" s="319">
        <v>1005.4</v>
      </c>
      <c r="G108" s="28">
        <v>1015.58</v>
      </c>
      <c r="H108">
        <v>3</v>
      </c>
      <c r="I108" s="28">
        <v>220</v>
      </c>
      <c r="J108" s="28">
        <v>0</v>
      </c>
      <c r="K108" s="28">
        <v>24.4</v>
      </c>
      <c r="L108" s="35">
        <v>0.82499999999999996</v>
      </c>
      <c r="M108" s="55" t="s">
        <v>402</v>
      </c>
      <c r="N108" s="35"/>
      <c r="O108" s="35"/>
    </row>
    <row r="109" spans="1:15" ht="17" thickBot="1">
      <c r="A109" t="s">
        <v>410</v>
      </c>
      <c r="B109" s="311">
        <v>11</v>
      </c>
      <c r="C109" s="19">
        <v>43695</v>
      </c>
      <c r="D109" s="15" t="s">
        <v>1262</v>
      </c>
      <c r="E109">
        <v>2</v>
      </c>
      <c r="F109" s="319">
        <v>1005.4</v>
      </c>
      <c r="G109" s="28">
        <v>1015.58</v>
      </c>
      <c r="H109">
        <v>3</v>
      </c>
      <c r="I109" s="28">
        <v>220</v>
      </c>
      <c r="J109" s="28">
        <v>0</v>
      </c>
      <c r="K109" s="28">
        <v>23.8</v>
      </c>
      <c r="L109" s="35">
        <v>0.86</v>
      </c>
      <c r="M109" s="58" t="s">
        <v>432</v>
      </c>
      <c r="N109" s="49"/>
      <c r="O109" s="49"/>
    </row>
    <row r="110" spans="1:15" ht="17" thickBot="1">
      <c r="A110" s="308" t="s">
        <v>410</v>
      </c>
      <c r="B110" s="318">
        <v>2</v>
      </c>
      <c r="C110" s="19">
        <v>43695</v>
      </c>
      <c r="D110" s="15" t="s">
        <v>1263</v>
      </c>
      <c r="E110">
        <v>37</v>
      </c>
      <c r="F110" s="319">
        <v>1005.4</v>
      </c>
      <c r="G110" s="28">
        <v>1015.58</v>
      </c>
      <c r="H110">
        <v>3</v>
      </c>
      <c r="I110" s="28">
        <v>220</v>
      </c>
      <c r="J110" s="28">
        <v>0.2</v>
      </c>
      <c r="K110" s="28">
        <v>24</v>
      </c>
      <c r="L110" s="35">
        <v>0.84</v>
      </c>
      <c r="M110" s="57" t="s">
        <v>403</v>
      </c>
      <c r="N110" s="6"/>
      <c r="O110" s="6"/>
    </row>
    <row r="111" spans="1:15">
      <c r="C111" s="19"/>
      <c r="D111" s="15"/>
      <c r="I111" s="28"/>
      <c r="J111" s="28"/>
      <c r="K111" s="28"/>
      <c r="L111" s="35"/>
    </row>
    <row r="112" spans="1:15">
      <c r="C112" s="19"/>
      <c r="D112" s="15">
        <v>0.82291666666666663</v>
      </c>
      <c r="E112" s="59" t="s">
        <v>409</v>
      </c>
      <c r="I112" s="28"/>
      <c r="J112" s="28"/>
      <c r="K112" s="28"/>
      <c r="L112" s="35"/>
    </row>
    <row r="113" spans="1:15" ht="17" thickBot="1">
      <c r="A113" s="52" t="s">
        <v>410</v>
      </c>
      <c r="B113" s="436">
        <v>6</v>
      </c>
      <c r="C113" s="19">
        <v>43697</v>
      </c>
      <c r="D113" s="15" t="s">
        <v>1382</v>
      </c>
      <c r="E113">
        <v>0</v>
      </c>
      <c r="F113" s="348">
        <v>1007.7</v>
      </c>
      <c r="G113" s="20">
        <v>1017.95</v>
      </c>
      <c r="H113" s="85">
        <v>3</v>
      </c>
      <c r="I113" s="82">
        <v>110</v>
      </c>
      <c r="J113">
        <v>1.8</v>
      </c>
      <c r="K113" s="28">
        <v>24.4</v>
      </c>
      <c r="L113" s="35">
        <v>0.9</v>
      </c>
      <c r="M113" s="57" t="s">
        <v>434</v>
      </c>
      <c r="N113" s="6"/>
      <c r="O113" s="6"/>
    </row>
    <row r="114" spans="1:15" ht="17" thickBot="1">
      <c r="A114" s="52" t="s">
        <v>410</v>
      </c>
      <c r="B114" s="435">
        <v>5</v>
      </c>
      <c r="C114" s="19">
        <v>43697</v>
      </c>
      <c r="D114" s="15" t="s">
        <v>1383</v>
      </c>
      <c r="E114" s="308">
        <v>3</v>
      </c>
      <c r="F114" s="372"/>
      <c r="G114" s="369">
        <v>1017.95</v>
      </c>
      <c r="H114" s="370">
        <v>3.5</v>
      </c>
      <c r="I114" s="118">
        <v>155</v>
      </c>
      <c r="J114">
        <v>0.5</v>
      </c>
      <c r="K114" s="28">
        <v>25</v>
      </c>
      <c r="L114" s="35">
        <v>0.91</v>
      </c>
      <c r="M114" s="52" t="s">
        <v>1450</v>
      </c>
    </row>
    <row r="115" spans="1:15" ht="17" thickBot="1">
      <c r="A115" s="52" t="s">
        <v>410</v>
      </c>
      <c r="B115" s="436">
        <v>4</v>
      </c>
      <c r="C115" s="19">
        <v>43697</v>
      </c>
      <c r="D115" s="15" t="s">
        <v>1384</v>
      </c>
      <c r="E115">
        <v>1</v>
      </c>
      <c r="F115" s="20">
        <v>1007.5</v>
      </c>
      <c r="G115" s="369">
        <v>1017.61</v>
      </c>
      <c r="H115" s="371">
        <v>3.5</v>
      </c>
      <c r="I115" s="84">
        <v>180</v>
      </c>
      <c r="J115">
        <v>0</v>
      </c>
      <c r="K115" s="28">
        <v>24.4</v>
      </c>
      <c r="L115" s="35">
        <v>0.876</v>
      </c>
      <c r="M115" s="57" t="s">
        <v>403</v>
      </c>
      <c r="N115" s="6"/>
      <c r="O115" s="6"/>
    </row>
    <row r="116" spans="1:15" ht="17" thickBot="1">
      <c r="A116" s="52" t="s">
        <v>410</v>
      </c>
      <c r="B116" s="435">
        <v>3</v>
      </c>
      <c r="C116" s="19">
        <v>43697</v>
      </c>
      <c r="D116" s="15" t="s">
        <v>1385</v>
      </c>
      <c r="E116">
        <v>3</v>
      </c>
      <c r="F116" s="20">
        <v>1006.8</v>
      </c>
      <c r="G116" s="20">
        <v>1016.93</v>
      </c>
      <c r="H116" s="320">
        <v>3</v>
      </c>
      <c r="I116" s="118">
        <v>180</v>
      </c>
      <c r="J116">
        <v>0.1</v>
      </c>
      <c r="K116" s="28">
        <v>24.7</v>
      </c>
      <c r="L116" s="35">
        <v>0.85699999999999998</v>
      </c>
      <c r="M116" s="52" t="s">
        <v>1450</v>
      </c>
    </row>
    <row r="117" spans="1:15" ht="17" thickBot="1">
      <c r="A117" s="52" t="s">
        <v>410</v>
      </c>
      <c r="B117" s="437">
        <v>1</v>
      </c>
      <c r="C117" s="19">
        <v>43697</v>
      </c>
      <c r="D117" s="15" t="s">
        <v>1386</v>
      </c>
      <c r="E117">
        <v>0</v>
      </c>
      <c r="F117" s="79">
        <v>1006.8</v>
      </c>
      <c r="G117" s="20">
        <v>1016.93</v>
      </c>
      <c r="H117" s="28">
        <v>3</v>
      </c>
      <c r="I117" s="28">
        <v>170</v>
      </c>
      <c r="J117">
        <v>0.2</v>
      </c>
      <c r="K117" s="28">
        <v>24.4</v>
      </c>
      <c r="L117" s="35">
        <v>0.90400000000000003</v>
      </c>
      <c r="M117" s="52" t="s">
        <v>1451</v>
      </c>
    </row>
    <row r="118" spans="1:15" ht="17" thickBot="1">
      <c r="A118" s="323" t="s">
        <v>410</v>
      </c>
      <c r="B118" s="438">
        <v>2</v>
      </c>
      <c r="C118" s="19">
        <v>43697</v>
      </c>
      <c r="D118" s="15" t="s">
        <v>1387</v>
      </c>
      <c r="E118" s="81">
        <v>72</v>
      </c>
      <c r="F118" s="351"/>
      <c r="G118">
        <v>1017.27</v>
      </c>
      <c r="H118" s="28">
        <v>0</v>
      </c>
      <c r="I118" s="28">
        <v>0</v>
      </c>
      <c r="J118">
        <v>0.3</v>
      </c>
      <c r="K118" s="28">
        <v>24.6</v>
      </c>
      <c r="L118" s="35">
        <v>0.90500000000000003</v>
      </c>
      <c r="M118" s="57" t="s">
        <v>403</v>
      </c>
      <c r="N118" s="6"/>
      <c r="O118" s="6"/>
    </row>
    <row r="119" spans="1:15">
      <c r="C119" s="19"/>
      <c r="D119" s="15"/>
      <c r="H119" s="28"/>
      <c r="I119" s="28"/>
      <c r="J119" s="28"/>
      <c r="K119" s="28"/>
      <c r="L119" s="35"/>
    </row>
    <row r="120" spans="1:15" ht="17" thickBot="1">
      <c r="A120" s="86"/>
      <c r="B120" s="86"/>
      <c r="C120" s="353"/>
      <c r="D120" s="354">
        <v>0.8222222222222223</v>
      </c>
      <c r="E120" s="355" t="s">
        <v>298</v>
      </c>
      <c r="F120" s="86"/>
      <c r="G120" s="86"/>
      <c r="H120" s="87"/>
      <c r="I120" s="87"/>
      <c r="J120" s="82"/>
      <c r="K120" s="87"/>
      <c r="L120" s="356"/>
    </row>
    <row r="121" spans="1:15" ht="17" thickBot="1">
      <c r="A121" s="360" t="s">
        <v>1433</v>
      </c>
      <c r="B121" s="361">
        <v>7</v>
      </c>
      <c r="C121" s="362">
        <v>43698</v>
      </c>
      <c r="D121" s="363" t="s">
        <v>1434</v>
      </c>
      <c r="E121">
        <v>0</v>
      </c>
      <c r="F121" s="20">
        <v>1002.2</v>
      </c>
      <c r="G121" s="20">
        <v>1012.19</v>
      </c>
      <c r="H121" s="28">
        <v>8</v>
      </c>
      <c r="I121" s="373">
        <v>190</v>
      </c>
      <c r="J121" s="83">
        <v>1.75</v>
      </c>
      <c r="K121" s="28">
        <v>25.7</v>
      </c>
      <c r="L121" s="35">
        <v>0.876</v>
      </c>
      <c r="M121" s="6" t="s">
        <v>934</v>
      </c>
      <c r="N121" s="6"/>
      <c r="O121" s="6"/>
    </row>
    <row r="122" spans="1:15" ht="17" thickBot="1">
      <c r="A122" s="360" t="s">
        <v>1433</v>
      </c>
      <c r="B122" s="364">
        <v>10</v>
      </c>
      <c r="C122" s="362">
        <v>43698</v>
      </c>
      <c r="D122" s="363" t="s">
        <v>1435</v>
      </c>
      <c r="E122">
        <v>5</v>
      </c>
      <c r="F122" s="20">
        <v>1002.2</v>
      </c>
      <c r="G122" s="20">
        <v>1012.19</v>
      </c>
      <c r="H122" s="28">
        <v>8</v>
      </c>
      <c r="I122" s="320">
        <v>190</v>
      </c>
      <c r="J122" s="118">
        <v>2.2000000000000002</v>
      </c>
      <c r="K122" s="28">
        <v>25.8</v>
      </c>
      <c r="L122" s="35">
        <v>0.80500000000000005</v>
      </c>
      <c r="M122" s="213" t="s">
        <v>1266</v>
      </c>
      <c r="N122" s="213"/>
      <c r="O122" s="213"/>
    </row>
    <row r="123" spans="1:15" ht="17" thickBot="1">
      <c r="A123" s="360" t="s">
        <v>1433</v>
      </c>
      <c r="B123" s="364">
        <v>12</v>
      </c>
      <c r="C123" s="362">
        <v>43698</v>
      </c>
      <c r="D123" s="365" t="s">
        <v>1436</v>
      </c>
      <c r="E123">
        <v>1</v>
      </c>
      <c r="F123" s="20">
        <v>1002.1</v>
      </c>
      <c r="G123" s="20">
        <v>1012.19</v>
      </c>
      <c r="H123" s="28">
        <v>6</v>
      </c>
      <c r="I123" s="320">
        <v>220</v>
      </c>
      <c r="J123" s="84">
        <v>4.2</v>
      </c>
      <c r="K123" s="28">
        <v>25.4</v>
      </c>
      <c r="L123" s="35">
        <v>0.79</v>
      </c>
      <c r="M123" s="213" t="s">
        <v>935</v>
      </c>
      <c r="N123" s="213"/>
      <c r="O123" s="213"/>
    </row>
    <row r="124" spans="1:15">
      <c r="A124" s="360" t="s">
        <v>1433</v>
      </c>
      <c r="B124" s="361">
        <v>11</v>
      </c>
      <c r="C124" s="362">
        <v>43698</v>
      </c>
      <c r="D124" s="363" t="s">
        <v>1437</v>
      </c>
      <c r="E124">
        <v>1</v>
      </c>
      <c r="F124" s="20">
        <v>1002.1</v>
      </c>
      <c r="G124" s="20">
        <v>1012.19</v>
      </c>
      <c r="H124" s="28">
        <v>6</v>
      </c>
      <c r="I124" s="28">
        <v>220</v>
      </c>
      <c r="J124" s="28">
        <v>2</v>
      </c>
      <c r="K124" s="28">
        <v>25.6</v>
      </c>
      <c r="L124" s="35">
        <v>0.78900000000000003</v>
      </c>
      <c r="M124" s="6" t="s">
        <v>937</v>
      </c>
      <c r="N124" s="6"/>
      <c r="O124" s="6"/>
    </row>
    <row r="125" spans="1:15">
      <c r="A125" s="360" t="s">
        <v>1433</v>
      </c>
      <c r="B125" s="361">
        <v>9</v>
      </c>
      <c r="C125" s="362">
        <v>43698</v>
      </c>
      <c r="D125" s="363" t="s">
        <v>1438</v>
      </c>
      <c r="E125">
        <v>0</v>
      </c>
      <c r="F125" s="20">
        <v>1002</v>
      </c>
      <c r="G125" s="20">
        <v>1012.19</v>
      </c>
      <c r="H125" s="28">
        <v>5</v>
      </c>
      <c r="I125" s="28">
        <v>220</v>
      </c>
      <c r="J125" s="28">
        <v>0</v>
      </c>
      <c r="K125" s="28">
        <v>25.5</v>
      </c>
      <c r="L125" s="35">
        <v>0.77600000000000002</v>
      </c>
      <c r="M125" s="6" t="s">
        <v>936</v>
      </c>
      <c r="N125" s="6"/>
      <c r="O125" s="6"/>
    </row>
    <row r="126" spans="1:15" ht="17" thickBot="1">
      <c r="A126" s="360" t="s">
        <v>1433</v>
      </c>
      <c r="B126" s="366">
        <v>8</v>
      </c>
      <c r="C126" s="362">
        <v>43698</v>
      </c>
      <c r="D126" s="367" t="s">
        <v>1259</v>
      </c>
      <c r="E126" s="86">
        <v>0</v>
      </c>
      <c r="F126" s="78">
        <v>1002</v>
      </c>
      <c r="G126" s="78">
        <v>1012.19</v>
      </c>
      <c r="H126" s="87">
        <v>5</v>
      </c>
      <c r="I126" s="87">
        <v>220</v>
      </c>
      <c r="J126" s="87">
        <v>0.5</v>
      </c>
      <c r="K126" s="87">
        <v>25.3</v>
      </c>
      <c r="L126" s="356">
        <v>0.753</v>
      </c>
      <c r="M126" s="213" t="s">
        <v>935</v>
      </c>
      <c r="N126" s="213"/>
      <c r="O126" s="213"/>
    </row>
    <row r="127" spans="1:15">
      <c r="A127" s="368" t="s">
        <v>1433</v>
      </c>
      <c r="B127" s="359">
        <v>6</v>
      </c>
      <c r="C127" s="358" t="s">
        <v>1439</v>
      </c>
      <c r="D127" s="358" t="s">
        <v>1439</v>
      </c>
      <c r="E127" s="358" t="s">
        <v>1439</v>
      </c>
      <c r="F127" s="278" t="s">
        <v>1439</v>
      </c>
      <c r="G127" s="278" t="s">
        <v>1439</v>
      </c>
      <c r="H127" s="278" t="s">
        <v>1439</v>
      </c>
      <c r="I127" s="278" t="s">
        <v>1439</v>
      </c>
      <c r="J127" s="278" t="s">
        <v>1439</v>
      </c>
      <c r="K127" s="278" t="s">
        <v>1439</v>
      </c>
      <c r="L127" s="278" t="s">
        <v>1439</v>
      </c>
      <c r="M127" s="358" t="s">
        <v>1439</v>
      </c>
      <c r="N127" s="358"/>
      <c r="O127" s="358"/>
    </row>
    <row r="128" spans="1:15">
      <c r="A128" s="360" t="s">
        <v>1433</v>
      </c>
      <c r="B128" s="357">
        <v>5</v>
      </c>
      <c r="C128" s="358" t="s">
        <v>1439</v>
      </c>
      <c r="D128" s="358" t="s">
        <v>1439</v>
      </c>
      <c r="E128" s="358" t="s">
        <v>1439</v>
      </c>
      <c r="F128" s="278" t="s">
        <v>1439</v>
      </c>
      <c r="G128" s="278" t="s">
        <v>1439</v>
      </c>
      <c r="H128" s="278" t="s">
        <v>1439</v>
      </c>
      <c r="I128" s="278" t="s">
        <v>1439</v>
      </c>
      <c r="J128" s="278" t="s">
        <v>1439</v>
      </c>
      <c r="K128" s="278" t="s">
        <v>1439</v>
      </c>
      <c r="L128" s="278" t="s">
        <v>1439</v>
      </c>
      <c r="M128" s="358" t="s">
        <v>1439</v>
      </c>
      <c r="N128" s="358"/>
      <c r="O128" s="358"/>
    </row>
    <row r="129" spans="1:15">
      <c r="A129" s="360" t="s">
        <v>1433</v>
      </c>
      <c r="B129" s="357">
        <v>3</v>
      </c>
      <c r="C129" s="358" t="s">
        <v>1439</v>
      </c>
      <c r="D129" s="358" t="s">
        <v>1439</v>
      </c>
      <c r="E129" s="358" t="s">
        <v>1439</v>
      </c>
      <c r="F129" s="278" t="s">
        <v>1439</v>
      </c>
      <c r="G129" s="278" t="s">
        <v>1439</v>
      </c>
      <c r="H129" s="278" t="s">
        <v>1439</v>
      </c>
      <c r="I129" s="278" t="s">
        <v>1439</v>
      </c>
      <c r="J129" s="278" t="s">
        <v>1439</v>
      </c>
      <c r="K129" s="278" t="s">
        <v>1439</v>
      </c>
      <c r="L129" s="278" t="s">
        <v>1439</v>
      </c>
      <c r="M129" s="358" t="s">
        <v>1439</v>
      </c>
      <c r="N129" s="358"/>
      <c r="O129" s="358"/>
    </row>
    <row r="130" spans="1:15">
      <c r="A130" s="360" t="s">
        <v>1433</v>
      </c>
      <c r="B130" s="359">
        <v>4</v>
      </c>
      <c r="C130" s="358" t="s">
        <v>1439</v>
      </c>
      <c r="D130" s="358" t="s">
        <v>1439</v>
      </c>
      <c r="E130" s="358" t="s">
        <v>1439</v>
      </c>
      <c r="F130" s="278" t="s">
        <v>1439</v>
      </c>
      <c r="G130" s="278" t="s">
        <v>1439</v>
      </c>
      <c r="H130" s="278" t="s">
        <v>1439</v>
      </c>
      <c r="I130" s="278" t="s">
        <v>1439</v>
      </c>
      <c r="J130" s="278" t="s">
        <v>1439</v>
      </c>
      <c r="K130" s="278" t="s">
        <v>1439</v>
      </c>
      <c r="L130" s="278" t="s">
        <v>1439</v>
      </c>
      <c r="M130" s="358" t="s">
        <v>1439</v>
      </c>
      <c r="N130" s="358"/>
      <c r="O130" s="358"/>
    </row>
    <row r="131" spans="1:15">
      <c r="A131" s="360" t="s">
        <v>1433</v>
      </c>
      <c r="B131" s="359">
        <v>2</v>
      </c>
      <c r="C131" s="358" t="s">
        <v>1439</v>
      </c>
      <c r="D131" s="358" t="s">
        <v>1439</v>
      </c>
      <c r="E131" s="358" t="s">
        <v>1439</v>
      </c>
      <c r="F131" s="278" t="s">
        <v>1439</v>
      </c>
      <c r="G131" s="278" t="s">
        <v>1439</v>
      </c>
      <c r="H131" s="278" t="s">
        <v>1439</v>
      </c>
      <c r="I131" s="278" t="s">
        <v>1439</v>
      </c>
      <c r="J131" s="278" t="s">
        <v>1439</v>
      </c>
      <c r="K131" s="278" t="s">
        <v>1439</v>
      </c>
      <c r="L131" s="278" t="s">
        <v>1439</v>
      </c>
      <c r="M131" s="358" t="s">
        <v>1439</v>
      </c>
      <c r="N131" s="358"/>
      <c r="O131" s="358"/>
    </row>
    <row r="132" spans="1:15">
      <c r="A132" s="360" t="s">
        <v>1433</v>
      </c>
      <c r="B132" s="357">
        <v>1</v>
      </c>
      <c r="C132" s="358" t="s">
        <v>1439</v>
      </c>
      <c r="D132" s="358" t="s">
        <v>1439</v>
      </c>
      <c r="E132" s="358" t="s">
        <v>1439</v>
      </c>
      <c r="F132" s="278" t="s">
        <v>1439</v>
      </c>
      <c r="G132" s="278" t="s">
        <v>1439</v>
      </c>
      <c r="H132" s="278" t="s">
        <v>1439</v>
      </c>
      <c r="I132" s="278" t="s">
        <v>1439</v>
      </c>
      <c r="J132" s="278" t="s">
        <v>1439</v>
      </c>
      <c r="K132" s="278" t="s">
        <v>1439</v>
      </c>
      <c r="L132" s="278" t="s">
        <v>1439</v>
      </c>
      <c r="M132" s="358" t="s">
        <v>1439</v>
      </c>
      <c r="N132" s="358"/>
      <c r="O132" s="358"/>
    </row>
    <row r="133" spans="1:15">
      <c r="H133" s="28"/>
      <c r="J133" s="28"/>
      <c r="K133" s="28"/>
      <c r="L133" s="35"/>
    </row>
    <row r="134" spans="1:15">
      <c r="D134" s="15">
        <v>0.82013888888888886</v>
      </c>
      <c r="E134" s="59" t="s">
        <v>298</v>
      </c>
      <c r="F134" s="20"/>
      <c r="G134" s="20"/>
      <c r="H134" s="28"/>
      <c r="I134" s="28"/>
      <c r="J134" s="28"/>
      <c r="K134" s="28"/>
      <c r="L134" s="35"/>
    </row>
    <row r="135" spans="1:15">
      <c r="A135" t="s">
        <v>1440</v>
      </c>
      <c r="B135" s="120">
        <v>7</v>
      </c>
      <c r="C135" s="19">
        <v>43700</v>
      </c>
      <c r="D135" s="15" t="s">
        <v>1441</v>
      </c>
      <c r="E135">
        <v>0</v>
      </c>
      <c r="F135" s="20">
        <v>1006.2</v>
      </c>
      <c r="G135" s="20">
        <v>1016.26</v>
      </c>
      <c r="H135" s="28">
        <v>5</v>
      </c>
      <c r="I135" s="28">
        <v>340</v>
      </c>
      <c r="J135" s="28">
        <v>0</v>
      </c>
      <c r="K135" s="28">
        <v>23.3</v>
      </c>
      <c r="L135" s="35">
        <v>0.75700000000000001</v>
      </c>
      <c r="M135" s="6" t="s">
        <v>934</v>
      </c>
      <c r="N135" s="6"/>
      <c r="O135" s="6"/>
    </row>
    <row r="136" spans="1:15">
      <c r="A136" t="s">
        <v>1440</v>
      </c>
      <c r="B136" s="439">
        <v>10</v>
      </c>
      <c r="C136" s="19">
        <v>43700</v>
      </c>
      <c r="D136" s="15" t="s">
        <v>1442</v>
      </c>
      <c r="E136">
        <v>0</v>
      </c>
      <c r="F136" s="20">
        <v>1006.2</v>
      </c>
      <c r="G136" s="20">
        <v>1016.26</v>
      </c>
      <c r="H136" s="28">
        <v>5</v>
      </c>
      <c r="I136" s="28">
        <v>340</v>
      </c>
      <c r="J136" s="28">
        <v>0</v>
      </c>
      <c r="K136" s="28">
        <v>21.4</v>
      </c>
      <c r="L136" s="35">
        <v>0.77200000000000002</v>
      </c>
      <c r="M136" s="213" t="s">
        <v>1266</v>
      </c>
      <c r="N136" s="213"/>
      <c r="O136" s="213"/>
    </row>
    <row r="137" spans="1:15">
      <c r="A137" t="s">
        <v>1440</v>
      </c>
      <c r="B137" s="439">
        <v>12</v>
      </c>
      <c r="C137" s="19">
        <v>43700</v>
      </c>
      <c r="D137" s="15" t="s">
        <v>1443</v>
      </c>
      <c r="E137">
        <v>1</v>
      </c>
      <c r="F137" s="20">
        <v>1007.4</v>
      </c>
      <c r="G137" s="20">
        <v>1017.61</v>
      </c>
      <c r="H137" s="28">
        <v>3</v>
      </c>
      <c r="I137" s="28">
        <v>270</v>
      </c>
      <c r="J137" s="28">
        <v>0.5</v>
      </c>
      <c r="K137" s="28">
        <v>21.3</v>
      </c>
      <c r="L137" s="35">
        <v>0.81</v>
      </c>
      <c r="M137" s="213" t="s">
        <v>935</v>
      </c>
      <c r="N137" s="213"/>
      <c r="O137" s="213"/>
    </row>
    <row r="138" spans="1:15">
      <c r="A138" t="s">
        <v>1440</v>
      </c>
      <c r="B138" s="120">
        <v>11</v>
      </c>
      <c r="C138" s="19">
        <v>43700</v>
      </c>
      <c r="D138" s="15" t="s">
        <v>626</v>
      </c>
      <c r="E138" s="213">
        <v>1</v>
      </c>
      <c r="F138" s="20">
        <v>1007.4</v>
      </c>
      <c r="G138" s="20">
        <v>1017.61</v>
      </c>
      <c r="H138" s="28">
        <v>3</v>
      </c>
      <c r="I138" s="28">
        <v>270</v>
      </c>
      <c r="J138" s="28">
        <v>0</v>
      </c>
      <c r="K138" s="28">
        <v>20.5</v>
      </c>
      <c r="L138" s="35">
        <v>0.81499999999999995</v>
      </c>
      <c r="M138" s="6" t="s">
        <v>937</v>
      </c>
      <c r="N138" s="6"/>
      <c r="O138" s="6"/>
    </row>
    <row r="139" spans="1:15">
      <c r="A139" t="s">
        <v>1440</v>
      </c>
      <c r="B139" s="120">
        <v>9</v>
      </c>
      <c r="C139" s="19">
        <v>43700</v>
      </c>
      <c r="D139" s="15" t="s">
        <v>1444</v>
      </c>
      <c r="E139">
        <v>0</v>
      </c>
      <c r="F139" s="20">
        <v>1007.5</v>
      </c>
      <c r="G139" s="20">
        <v>1017.61</v>
      </c>
      <c r="H139" s="28">
        <v>3</v>
      </c>
      <c r="I139" s="28">
        <v>290</v>
      </c>
      <c r="J139" s="28">
        <v>0.1</v>
      </c>
      <c r="K139" s="28">
        <v>19.600000000000001</v>
      </c>
      <c r="L139" s="35">
        <v>0.84</v>
      </c>
      <c r="M139" s="6" t="s">
        <v>936</v>
      </c>
      <c r="N139" s="6"/>
      <c r="O139" s="6"/>
    </row>
    <row r="140" spans="1:15" ht="17" thickBot="1">
      <c r="A140" t="s">
        <v>1440</v>
      </c>
      <c r="B140" s="439">
        <v>8</v>
      </c>
      <c r="C140" s="19">
        <v>43700</v>
      </c>
      <c r="D140" s="15" t="s">
        <v>1259</v>
      </c>
      <c r="E140">
        <v>0</v>
      </c>
      <c r="F140" s="79">
        <v>1007.5</v>
      </c>
      <c r="G140" s="20">
        <v>1017.61</v>
      </c>
      <c r="H140" s="82">
        <v>3</v>
      </c>
      <c r="I140" s="82">
        <v>290</v>
      </c>
      <c r="J140" s="28">
        <v>0</v>
      </c>
      <c r="K140" s="28">
        <v>19.600000000000001</v>
      </c>
      <c r="L140" s="35">
        <v>0.82699999999999996</v>
      </c>
      <c r="M140" s="213" t="s">
        <v>935</v>
      </c>
      <c r="N140" s="213"/>
      <c r="O140" s="213"/>
    </row>
    <row r="141" spans="1:15" ht="17" thickBot="1">
      <c r="A141" t="s">
        <v>1440</v>
      </c>
      <c r="B141" s="439">
        <v>6</v>
      </c>
      <c r="C141" s="19">
        <v>43700</v>
      </c>
      <c r="D141" s="15" t="s">
        <v>1445</v>
      </c>
      <c r="E141" s="81">
        <v>0</v>
      </c>
      <c r="F141" s="343">
        <v>1007.4</v>
      </c>
      <c r="G141" s="421">
        <v>1017.44</v>
      </c>
      <c r="H141" s="422">
        <v>4</v>
      </c>
      <c r="I141" s="84">
        <v>310</v>
      </c>
      <c r="J141" s="28">
        <v>0</v>
      </c>
      <c r="K141" s="28">
        <v>19.3</v>
      </c>
      <c r="L141" s="35">
        <v>0.9</v>
      </c>
      <c r="M141" s="213" t="s">
        <v>935</v>
      </c>
      <c r="N141" s="213"/>
      <c r="O141" s="213"/>
    </row>
    <row r="142" spans="1:15">
      <c r="A142" t="s">
        <v>1440</v>
      </c>
      <c r="B142" s="120">
        <v>5</v>
      </c>
      <c r="C142" s="19">
        <v>43700</v>
      </c>
      <c r="D142" s="15" t="s">
        <v>1446</v>
      </c>
      <c r="E142">
        <v>1</v>
      </c>
      <c r="F142" s="20">
        <v>1007.3</v>
      </c>
      <c r="G142" s="20">
        <v>1017.27</v>
      </c>
      <c r="H142" s="28">
        <v>5</v>
      </c>
      <c r="I142" s="28">
        <v>330</v>
      </c>
      <c r="J142" s="28">
        <v>0.6</v>
      </c>
      <c r="K142" s="28">
        <v>19.600000000000001</v>
      </c>
      <c r="L142" s="35">
        <v>0.875</v>
      </c>
      <c r="M142" s="6" t="s">
        <v>934</v>
      </c>
      <c r="N142" s="6"/>
      <c r="O142" s="6"/>
    </row>
    <row r="143" spans="1:15">
      <c r="A143" t="s">
        <v>1440</v>
      </c>
      <c r="B143" s="120">
        <v>3</v>
      </c>
      <c r="C143" s="19">
        <v>43700</v>
      </c>
      <c r="D143" s="15" t="s">
        <v>431</v>
      </c>
      <c r="E143">
        <v>1</v>
      </c>
      <c r="F143" s="20">
        <v>1007.3</v>
      </c>
      <c r="G143" s="20">
        <v>1017.27</v>
      </c>
      <c r="H143" s="28">
        <v>5</v>
      </c>
      <c r="I143" s="28">
        <v>330</v>
      </c>
      <c r="J143" s="28">
        <v>0.4</v>
      </c>
      <c r="K143" s="28">
        <v>18.600000000000001</v>
      </c>
      <c r="L143" s="35">
        <v>0.88900000000000001</v>
      </c>
      <c r="M143" s="6" t="s">
        <v>934</v>
      </c>
      <c r="N143" s="6"/>
      <c r="O143" s="6"/>
    </row>
    <row r="144" spans="1:15">
      <c r="A144" t="s">
        <v>1440</v>
      </c>
      <c r="B144" s="439">
        <v>4</v>
      </c>
      <c r="C144" s="19">
        <v>43700</v>
      </c>
      <c r="D144" s="15" t="s">
        <v>1447</v>
      </c>
      <c r="E144">
        <v>0</v>
      </c>
      <c r="F144" s="20">
        <v>1007.5</v>
      </c>
      <c r="G144" s="20">
        <v>1017.61</v>
      </c>
      <c r="H144" s="28">
        <v>6</v>
      </c>
      <c r="I144" s="28">
        <v>340</v>
      </c>
      <c r="J144" s="28">
        <v>0.2</v>
      </c>
      <c r="K144" s="28">
        <v>18.600000000000001</v>
      </c>
      <c r="L144" s="35">
        <v>0.88700000000000001</v>
      </c>
      <c r="M144" s="213" t="s">
        <v>435</v>
      </c>
      <c r="N144" s="213"/>
      <c r="O144" s="213"/>
    </row>
    <row r="145" spans="1:15" ht="17" thickBot="1">
      <c r="A145" t="s">
        <v>1440</v>
      </c>
      <c r="B145" s="439">
        <v>2</v>
      </c>
      <c r="C145" s="19">
        <v>43700</v>
      </c>
      <c r="D145" s="15" t="s">
        <v>1448</v>
      </c>
      <c r="E145">
        <v>1</v>
      </c>
      <c r="F145" s="20">
        <v>1007.5</v>
      </c>
      <c r="G145" s="20">
        <v>1017.61</v>
      </c>
      <c r="H145" s="28">
        <v>6</v>
      </c>
      <c r="I145" s="28">
        <v>340</v>
      </c>
      <c r="J145" s="28">
        <v>0.3</v>
      </c>
      <c r="K145" s="28">
        <v>18.399999999999999</v>
      </c>
      <c r="L145" s="35">
        <v>0.86199999999999999</v>
      </c>
      <c r="M145" s="213" t="s">
        <v>435</v>
      </c>
      <c r="N145" s="213"/>
      <c r="O145" s="213"/>
    </row>
    <row r="146" spans="1:15" ht="17" thickBot="1">
      <c r="A146" t="s">
        <v>1440</v>
      </c>
      <c r="B146" s="120">
        <v>1</v>
      </c>
      <c r="C146" s="19">
        <v>43700</v>
      </c>
      <c r="D146" s="15" t="s">
        <v>1449</v>
      </c>
      <c r="E146">
        <v>2</v>
      </c>
      <c r="F146" s="20">
        <v>1007.5</v>
      </c>
      <c r="G146" s="20">
        <v>1017.61</v>
      </c>
      <c r="H146" s="28">
        <v>6</v>
      </c>
      <c r="I146" s="28">
        <v>340</v>
      </c>
      <c r="J146" s="28">
        <v>0</v>
      </c>
      <c r="K146" s="28">
        <v>17.399999999999999</v>
      </c>
      <c r="L146" s="423">
        <v>0.92749999999999999</v>
      </c>
      <c r="M146" s="6" t="s">
        <v>934</v>
      </c>
      <c r="N146" s="6"/>
      <c r="O146" s="6"/>
    </row>
    <row r="147" spans="1:15">
      <c r="D147" s="15"/>
      <c r="F147" s="20"/>
      <c r="G147" s="20"/>
      <c r="H147" s="28"/>
      <c r="I147" s="28"/>
      <c r="J147" s="28"/>
      <c r="K147" s="28"/>
      <c r="L147" s="35"/>
    </row>
    <row r="148" spans="1:15">
      <c r="C148" s="19"/>
      <c r="D148" s="15">
        <v>0.81944444444444453</v>
      </c>
      <c r="E148" s="59" t="s">
        <v>409</v>
      </c>
      <c r="F148" s="20"/>
      <c r="G148" s="20"/>
      <c r="H148" s="28"/>
      <c r="I148" s="28"/>
      <c r="J148" s="28"/>
      <c r="K148" s="28"/>
      <c r="L148" s="35"/>
    </row>
    <row r="149" spans="1:15" ht="17" thickBot="1">
      <c r="A149" t="s">
        <v>419</v>
      </c>
      <c r="B149" s="50">
        <v>9</v>
      </c>
      <c r="C149" s="19">
        <v>43701</v>
      </c>
      <c r="D149" s="15" t="s">
        <v>1520</v>
      </c>
      <c r="E149">
        <v>0</v>
      </c>
      <c r="F149" s="79">
        <v>2002.5</v>
      </c>
      <c r="G149" s="79">
        <v>1022.69</v>
      </c>
      <c r="H149" s="28">
        <v>4</v>
      </c>
      <c r="I149" s="28">
        <v>70</v>
      </c>
      <c r="J149" s="28">
        <v>0.4</v>
      </c>
      <c r="K149" s="28">
        <v>21.7</v>
      </c>
      <c r="L149" s="35">
        <v>0.69</v>
      </c>
      <c r="M149" s="6" t="s">
        <v>469</v>
      </c>
      <c r="N149" s="6"/>
      <c r="O149" s="6"/>
    </row>
    <row r="150" spans="1:15" ht="17" thickBot="1">
      <c r="A150" t="s">
        <v>419</v>
      </c>
      <c r="B150" s="71">
        <v>10</v>
      </c>
      <c r="C150" s="19">
        <v>43701</v>
      </c>
      <c r="D150" s="15" t="s">
        <v>1521</v>
      </c>
      <c r="E150" s="81">
        <v>50</v>
      </c>
      <c r="F150" s="80">
        <v>2002.7</v>
      </c>
      <c r="G150" s="421">
        <v>1022.86</v>
      </c>
      <c r="H150" s="28">
        <v>4</v>
      </c>
      <c r="I150" s="28">
        <v>70</v>
      </c>
      <c r="J150" s="28">
        <v>0.4</v>
      </c>
      <c r="K150" s="28">
        <v>20.7</v>
      </c>
      <c r="L150" s="35">
        <v>0.66500000000000004</v>
      </c>
      <c r="M150" s="213" t="s">
        <v>470</v>
      </c>
      <c r="N150" s="213"/>
      <c r="O150" s="213"/>
    </row>
    <row r="151" spans="1:15" ht="17" thickBot="1">
      <c r="A151" t="s">
        <v>419</v>
      </c>
      <c r="B151" s="71">
        <v>6</v>
      </c>
      <c r="C151" s="19">
        <v>43701</v>
      </c>
      <c r="D151" s="15" t="s">
        <v>1043</v>
      </c>
      <c r="E151">
        <v>17</v>
      </c>
      <c r="F151" s="348">
        <v>2002.9</v>
      </c>
      <c r="G151" s="20">
        <v>1023.03</v>
      </c>
      <c r="H151" s="425">
        <v>3</v>
      </c>
      <c r="I151" s="425">
        <v>60</v>
      </c>
      <c r="J151" s="28">
        <v>0.2</v>
      </c>
      <c r="K151" s="28">
        <v>16.399999999999999</v>
      </c>
      <c r="L151" s="35">
        <v>0.77200000000000002</v>
      </c>
      <c r="M151" s="213" t="s">
        <v>470</v>
      </c>
      <c r="N151" s="213"/>
      <c r="O151" s="213"/>
    </row>
    <row r="152" spans="1:15" ht="17" thickBot="1">
      <c r="A152" t="s">
        <v>419</v>
      </c>
      <c r="B152" s="50">
        <v>5</v>
      </c>
      <c r="C152" s="19">
        <v>43701</v>
      </c>
      <c r="D152" s="15" t="s">
        <v>1044</v>
      </c>
      <c r="E152" s="308">
        <v>7</v>
      </c>
      <c r="F152" s="424">
        <v>2003</v>
      </c>
      <c r="G152" s="427">
        <v>1023.03</v>
      </c>
      <c r="H152" s="426">
        <v>0</v>
      </c>
      <c r="I152" s="114">
        <v>0</v>
      </c>
      <c r="J152" s="28">
        <v>0.6</v>
      </c>
      <c r="K152" s="28">
        <v>15.1</v>
      </c>
      <c r="L152" s="35">
        <v>0.85399999999999998</v>
      </c>
      <c r="M152" s="6" t="s">
        <v>471</v>
      </c>
      <c r="N152" s="6"/>
      <c r="O152" s="6"/>
    </row>
    <row r="153" spans="1:15">
      <c r="A153" t="s">
        <v>419</v>
      </c>
      <c r="B153" s="70">
        <v>2</v>
      </c>
      <c r="C153" s="19">
        <v>43701</v>
      </c>
      <c r="D153" s="15" t="s">
        <v>1522</v>
      </c>
      <c r="E153">
        <v>53</v>
      </c>
      <c r="F153" s="20">
        <v>2003</v>
      </c>
      <c r="G153" s="20">
        <v>1023.03</v>
      </c>
      <c r="H153" s="28">
        <v>0</v>
      </c>
      <c r="I153" s="28">
        <v>0</v>
      </c>
      <c r="J153" s="28">
        <v>0.3</v>
      </c>
      <c r="K153" s="28">
        <v>15.4</v>
      </c>
      <c r="L153" s="35">
        <v>0.77</v>
      </c>
      <c r="M153" s="213" t="s">
        <v>470</v>
      </c>
      <c r="N153" s="213"/>
      <c r="O153" s="213"/>
    </row>
    <row r="154" spans="1:15">
      <c r="A154" t="s">
        <v>419</v>
      </c>
      <c r="B154" s="50">
        <v>1</v>
      </c>
      <c r="C154" s="19">
        <v>43701</v>
      </c>
      <c r="D154" s="15" t="s">
        <v>1523</v>
      </c>
      <c r="E154">
        <v>9</v>
      </c>
      <c r="F154" s="20">
        <v>2003.2</v>
      </c>
      <c r="G154" s="20">
        <v>1023.37</v>
      </c>
      <c r="H154" s="28">
        <v>0</v>
      </c>
      <c r="I154" s="28">
        <v>0</v>
      </c>
      <c r="J154" s="28">
        <v>0</v>
      </c>
      <c r="K154" s="28">
        <v>14.4</v>
      </c>
      <c r="L154" s="35">
        <v>0.84499999999999997</v>
      </c>
      <c r="M154" s="6" t="s">
        <v>472</v>
      </c>
      <c r="N154" s="6"/>
      <c r="O154" s="6"/>
    </row>
    <row r="155" spans="1:15">
      <c r="C155" s="19"/>
      <c r="D155" s="15"/>
      <c r="F155" s="20"/>
      <c r="G155" s="20"/>
      <c r="H155" s="28"/>
      <c r="I155" s="28"/>
      <c r="J155" s="28"/>
      <c r="K155" s="28"/>
      <c r="L155" s="35"/>
    </row>
    <row r="156" spans="1:15">
      <c r="C156" s="19"/>
      <c r="D156" s="15">
        <v>0.81736111111111109</v>
      </c>
      <c r="E156" s="59" t="s">
        <v>298</v>
      </c>
      <c r="F156" s="20"/>
      <c r="G156" s="20"/>
      <c r="H156" s="28"/>
      <c r="I156" s="28"/>
      <c r="J156" s="28"/>
      <c r="K156" s="28"/>
      <c r="L156" s="35"/>
    </row>
    <row r="157" spans="1:15" ht="17" thickBot="1">
      <c r="A157" t="s">
        <v>549</v>
      </c>
      <c r="B157" s="659">
        <v>5</v>
      </c>
      <c r="C157" s="19">
        <v>43703</v>
      </c>
      <c r="D157" s="15" t="s">
        <v>1661</v>
      </c>
      <c r="E157">
        <v>10</v>
      </c>
      <c r="F157" s="20">
        <v>2003</v>
      </c>
      <c r="G157" s="20">
        <v>1020.32</v>
      </c>
      <c r="H157" s="28">
        <v>5</v>
      </c>
      <c r="I157" s="28">
        <v>60</v>
      </c>
      <c r="J157" s="82">
        <v>1.25</v>
      </c>
      <c r="K157" s="28">
        <v>22.5</v>
      </c>
      <c r="L157" s="35">
        <v>0.73699999999999999</v>
      </c>
      <c r="M157" s="213" t="s">
        <v>1267</v>
      </c>
      <c r="N157" s="213"/>
      <c r="O157" s="213"/>
    </row>
    <row r="158" spans="1:15" ht="17" thickBot="1">
      <c r="A158" t="s">
        <v>549</v>
      </c>
      <c r="B158" s="659">
        <v>9</v>
      </c>
      <c r="C158" s="19">
        <v>43703</v>
      </c>
      <c r="D158" s="15" t="s">
        <v>1662</v>
      </c>
      <c r="E158">
        <v>8</v>
      </c>
      <c r="F158" s="20">
        <v>2003</v>
      </c>
      <c r="G158" s="20">
        <v>1020.32</v>
      </c>
      <c r="H158" s="28">
        <v>5</v>
      </c>
      <c r="I158" s="320">
        <v>60</v>
      </c>
      <c r="J158" s="84">
        <v>2.9</v>
      </c>
      <c r="K158" s="28">
        <v>20.8</v>
      </c>
      <c r="L158" s="35">
        <v>0.72299999999999998</v>
      </c>
      <c r="M158" s="213" t="s">
        <v>1267</v>
      </c>
      <c r="N158" s="213"/>
      <c r="O158" s="213"/>
    </row>
    <row r="159" spans="1:15" ht="17" thickBot="1">
      <c r="A159" t="s">
        <v>549</v>
      </c>
      <c r="B159" s="659">
        <v>11</v>
      </c>
      <c r="C159" s="19">
        <v>43703</v>
      </c>
      <c r="D159" s="15" t="s">
        <v>1663</v>
      </c>
      <c r="E159">
        <v>0</v>
      </c>
      <c r="F159" s="428">
        <v>2000.2</v>
      </c>
      <c r="G159" s="20">
        <v>1020.32</v>
      </c>
      <c r="H159" s="429">
        <v>5</v>
      </c>
      <c r="I159" s="430">
        <v>60</v>
      </c>
      <c r="J159" s="84">
        <v>3.4</v>
      </c>
      <c r="K159" s="28">
        <v>19.8</v>
      </c>
      <c r="L159" s="35">
        <v>0.71199999999999997</v>
      </c>
      <c r="M159" s="213" t="s">
        <v>1267</v>
      </c>
      <c r="N159" s="213"/>
      <c r="O159" s="213"/>
    </row>
    <row r="160" spans="1:15" ht="17" thickBot="1">
      <c r="A160" t="s">
        <v>549</v>
      </c>
      <c r="B160" s="660">
        <v>12</v>
      </c>
      <c r="C160" s="19">
        <v>43703</v>
      </c>
      <c r="D160" s="15" t="s">
        <v>1099</v>
      </c>
      <c r="E160">
        <v>0</v>
      </c>
      <c r="F160" s="20">
        <v>2000.2</v>
      </c>
      <c r="G160" s="20">
        <v>1020.32</v>
      </c>
      <c r="H160" s="426">
        <v>6</v>
      </c>
      <c r="I160" s="28">
        <v>70</v>
      </c>
      <c r="J160" s="28">
        <v>1.4</v>
      </c>
      <c r="K160" s="28">
        <v>19.5</v>
      </c>
      <c r="L160" s="35">
        <v>0.72</v>
      </c>
      <c r="M160" s="6" t="s">
        <v>1272</v>
      </c>
      <c r="N160" s="6"/>
      <c r="O160" s="6"/>
    </row>
    <row r="161" spans="1:15" ht="17" thickBot="1">
      <c r="A161" t="s">
        <v>549</v>
      </c>
      <c r="B161" s="658">
        <v>10</v>
      </c>
      <c r="C161" s="19">
        <v>43703</v>
      </c>
      <c r="D161" s="15" t="s">
        <v>1664</v>
      </c>
      <c r="E161">
        <v>0</v>
      </c>
      <c r="F161" s="112">
        <v>2000.2</v>
      </c>
      <c r="G161" s="115">
        <v>1020.49</v>
      </c>
      <c r="H161" s="429">
        <v>6</v>
      </c>
      <c r="I161" s="28">
        <v>70</v>
      </c>
      <c r="J161" s="82">
        <v>0.5</v>
      </c>
      <c r="K161" s="28">
        <v>19.5</v>
      </c>
      <c r="L161" s="35">
        <v>0.68500000000000005</v>
      </c>
      <c r="M161" s="6" t="s">
        <v>1271</v>
      </c>
      <c r="N161" s="6"/>
      <c r="O161" s="6"/>
    </row>
    <row r="162" spans="1:15" ht="17" thickBot="1">
      <c r="A162" t="s">
        <v>549</v>
      </c>
      <c r="B162" s="660">
        <v>8</v>
      </c>
      <c r="C162" s="19">
        <v>43703</v>
      </c>
      <c r="D162" s="15" t="s">
        <v>1665</v>
      </c>
      <c r="E162">
        <v>0</v>
      </c>
      <c r="F162" s="20">
        <v>2000.5</v>
      </c>
      <c r="G162" s="20">
        <v>1020.66</v>
      </c>
      <c r="H162" s="28">
        <v>4</v>
      </c>
      <c r="I162" s="320">
        <v>70</v>
      </c>
      <c r="J162" s="118">
        <v>4.2</v>
      </c>
      <c r="K162" s="28">
        <v>19.600000000000001</v>
      </c>
      <c r="L162" s="35">
        <v>0.7</v>
      </c>
      <c r="M162" s="6" t="s">
        <v>471</v>
      </c>
      <c r="N162" s="6"/>
      <c r="O162" s="6"/>
    </row>
    <row r="163" spans="1:15" ht="17" thickBot="1">
      <c r="A163" t="s">
        <v>549</v>
      </c>
      <c r="B163" s="659">
        <v>7</v>
      </c>
      <c r="C163" s="19">
        <v>43703</v>
      </c>
      <c r="D163" s="15" t="s">
        <v>1666</v>
      </c>
      <c r="E163">
        <v>0</v>
      </c>
      <c r="F163" s="20">
        <v>2000.5</v>
      </c>
      <c r="G163" s="20">
        <v>1020.66</v>
      </c>
      <c r="H163" s="28">
        <v>4</v>
      </c>
      <c r="I163" s="28">
        <v>70</v>
      </c>
      <c r="J163" s="28">
        <v>1.75</v>
      </c>
      <c r="K163" s="28">
        <v>19.5</v>
      </c>
      <c r="L163" s="35">
        <v>0.70499999999999996</v>
      </c>
      <c r="M163" s="213" t="s">
        <v>1267</v>
      </c>
      <c r="N163" s="213"/>
      <c r="O163" s="213"/>
    </row>
    <row r="164" spans="1:15" ht="17" thickBot="1">
      <c r="A164" t="s">
        <v>549</v>
      </c>
      <c r="B164" s="658">
        <v>6</v>
      </c>
      <c r="C164" s="19">
        <v>43703</v>
      </c>
      <c r="D164" s="15" t="s">
        <v>1667</v>
      </c>
      <c r="E164">
        <v>1</v>
      </c>
      <c r="F164" s="421">
        <v>2000.5</v>
      </c>
      <c r="G164" s="20">
        <v>1020.66</v>
      </c>
      <c r="H164" s="84">
        <v>4</v>
      </c>
      <c r="I164" s="84">
        <v>65</v>
      </c>
      <c r="J164" s="28">
        <v>1.5</v>
      </c>
      <c r="K164" s="28">
        <v>17.899999999999999</v>
      </c>
      <c r="L164" s="35">
        <v>0.81</v>
      </c>
      <c r="M164" s="6" t="s">
        <v>1270</v>
      </c>
      <c r="N164" s="6"/>
      <c r="O164" s="6"/>
    </row>
    <row r="165" spans="1:15">
      <c r="A165" t="s">
        <v>549</v>
      </c>
      <c r="B165" s="660">
        <v>4</v>
      </c>
      <c r="C165" s="19">
        <v>43703</v>
      </c>
      <c r="D165" s="15" t="s">
        <v>1671</v>
      </c>
      <c r="E165">
        <v>2</v>
      </c>
      <c r="F165" s="20">
        <v>2000.5</v>
      </c>
      <c r="G165" s="20">
        <v>1020.66</v>
      </c>
      <c r="H165" s="28">
        <v>4</v>
      </c>
      <c r="I165" s="28">
        <v>60</v>
      </c>
      <c r="J165" s="28">
        <v>1.4</v>
      </c>
      <c r="K165" s="28">
        <v>18.2</v>
      </c>
      <c r="L165" s="35">
        <v>0.79</v>
      </c>
      <c r="M165" s="6" t="s">
        <v>1268</v>
      </c>
      <c r="N165" s="6"/>
      <c r="O165" s="6"/>
    </row>
    <row r="166" spans="1:15" ht="17" thickBot="1">
      <c r="A166" t="s">
        <v>549</v>
      </c>
      <c r="B166" s="659">
        <v>3</v>
      </c>
      <c r="C166" s="19">
        <v>43703</v>
      </c>
      <c r="D166" s="15" t="s">
        <v>1668</v>
      </c>
      <c r="E166">
        <v>1</v>
      </c>
      <c r="F166" s="79">
        <v>2000.5</v>
      </c>
      <c r="G166" s="20">
        <v>1020.66</v>
      </c>
      <c r="H166" s="28">
        <v>4</v>
      </c>
      <c r="I166" s="28">
        <v>60</v>
      </c>
      <c r="J166" s="28">
        <v>2.4</v>
      </c>
      <c r="K166" s="28">
        <v>18</v>
      </c>
      <c r="L166" s="35">
        <v>0.79600000000000004</v>
      </c>
      <c r="M166" s="213" t="s">
        <v>435</v>
      </c>
      <c r="N166" s="213"/>
      <c r="O166" s="213"/>
    </row>
    <row r="167" spans="1:15" ht="17" thickBot="1">
      <c r="A167" t="s">
        <v>549</v>
      </c>
      <c r="B167" s="658">
        <v>2</v>
      </c>
      <c r="C167" s="19">
        <v>43703</v>
      </c>
      <c r="D167" s="15" t="s">
        <v>1669</v>
      </c>
      <c r="E167" s="81">
        <v>2</v>
      </c>
      <c r="F167" s="80">
        <v>2000.4</v>
      </c>
      <c r="G167" s="421">
        <v>1020.49</v>
      </c>
      <c r="H167" s="28">
        <v>4</v>
      </c>
      <c r="I167" s="28">
        <v>310</v>
      </c>
      <c r="J167" s="28">
        <v>1.8</v>
      </c>
      <c r="K167" s="28">
        <v>17.399999999999999</v>
      </c>
      <c r="L167" s="35">
        <v>0.79300000000000004</v>
      </c>
      <c r="M167" s="6" t="s">
        <v>1269</v>
      </c>
      <c r="N167" s="6"/>
      <c r="O167" s="6"/>
    </row>
    <row r="168" spans="1:15">
      <c r="A168" t="s">
        <v>549</v>
      </c>
      <c r="B168" s="659">
        <v>1</v>
      </c>
      <c r="C168" s="19">
        <v>43703</v>
      </c>
      <c r="D168" s="15" t="s">
        <v>1670</v>
      </c>
      <c r="E168">
        <v>0</v>
      </c>
      <c r="F168" s="20">
        <v>2000.2</v>
      </c>
      <c r="G168" s="20">
        <v>1020.32</v>
      </c>
      <c r="H168" s="28">
        <v>4</v>
      </c>
      <c r="I168" s="28">
        <v>310</v>
      </c>
      <c r="J168" s="28">
        <v>0.9</v>
      </c>
      <c r="K168" s="28">
        <v>17.100000000000001</v>
      </c>
      <c r="L168" s="35">
        <v>0.80500000000000005</v>
      </c>
      <c r="M168" s="213" t="s">
        <v>1267</v>
      </c>
      <c r="N168" s="213"/>
      <c r="O168" s="213"/>
    </row>
    <row r="169" spans="1:15">
      <c r="C169" s="19"/>
      <c r="D169" s="15"/>
      <c r="H169" s="28"/>
      <c r="J169" s="28"/>
      <c r="L169" s="35"/>
    </row>
    <row r="170" spans="1:15">
      <c r="C170" s="19"/>
      <c r="D170" s="15">
        <v>0.81597222222222221</v>
      </c>
      <c r="E170" s="59" t="s">
        <v>409</v>
      </c>
      <c r="F170" s="20"/>
      <c r="G170" s="20"/>
      <c r="H170" s="28"/>
      <c r="I170" s="28"/>
      <c r="J170" s="28"/>
      <c r="L170" s="35"/>
    </row>
    <row r="171" spans="1:15" ht="17" thickBot="1">
      <c r="A171" t="s">
        <v>549</v>
      </c>
      <c r="B171" s="222">
        <v>5</v>
      </c>
      <c r="C171" s="19">
        <v>43704</v>
      </c>
      <c r="D171" s="15" t="s">
        <v>1672</v>
      </c>
      <c r="E171">
        <v>5</v>
      </c>
      <c r="F171" s="79">
        <v>1005.8</v>
      </c>
      <c r="G171" s="20">
        <v>1015.92</v>
      </c>
      <c r="H171" s="82">
        <v>3</v>
      </c>
      <c r="I171" s="82">
        <v>70</v>
      </c>
      <c r="J171" s="28">
        <v>2.0499999999999998</v>
      </c>
      <c r="K171" s="28">
        <v>23</v>
      </c>
      <c r="L171" s="35">
        <v>0.77500000000000002</v>
      </c>
      <c r="M171" s="213" t="s">
        <v>1267</v>
      </c>
      <c r="N171" s="213"/>
      <c r="O171" s="213"/>
    </row>
    <row r="172" spans="1:15" ht="17" thickBot="1">
      <c r="A172" t="s">
        <v>549</v>
      </c>
      <c r="B172" s="222">
        <v>9</v>
      </c>
      <c r="C172" s="19">
        <v>43704</v>
      </c>
      <c r="D172" s="15" t="s">
        <v>1673</v>
      </c>
      <c r="E172" s="81">
        <v>58</v>
      </c>
      <c r="F172" s="421">
        <v>1005.95</v>
      </c>
      <c r="G172" s="421">
        <v>1016.09</v>
      </c>
      <c r="H172" s="422">
        <v>3</v>
      </c>
      <c r="I172" s="84">
        <f>AVERAGE(I173,I171)</f>
        <v>210</v>
      </c>
      <c r="J172" s="28">
        <v>1.6</v>
      </c>
      <c r="K172" s="28">
        <v>22.4</v>
      </c>
      <c r="L172" s="35">
        <v>0.80700000000000005</v>
      </c>
      <c r="M172" s="213" t="s">
        <v>1267</v>
      </c>
      <c r="N172" s="213"/>
      <c r="O172" s="213"/>
    </row>
    <row r="173" spans="1:15">
      <c r="A173" t="s">
        <v>549</v>
      </c>
      <c r="B173" s="76">
        <v>10</v>
      </c>
      <c r="C173" s="19">
        <v>43704</v>
      </c>
      <c r="D173" s="15" t="s">
        <v>1674</v>
      </c>
      <c r="E173">
        <v>0</v>
      </c>
      <c r="F173" s="20">
        <v>1006.1</v>
      </c>
      <c r="G173" s="20">
        <v>1016.26</v>
      </c>
      <c r="H173" s="28">
        <v>3</v>
      </c>
      <c r="I173" s="28">
        <v>350</v>
      </c>
      <c r="J173" s="28">
        <v>0.5</v>
      </c>
      <c r="K173" s="28">
        <v>21.5</v>
      </c>
      <c r="L173" s="35">
        <v>0.79100000000000004</v>
      </c>
      <c r="M173" s="6" t="s">
        <v>1271</v>
      </c>
      <c r="N173" s="6"/>
      <c r="O173" s="6"/>
    </row>
    <row r="174" spans="1:15">
      <c r="A174" t="s">
        <v>549</v>
      </c>
      <c r="B174" s="76">
        <v>6</v>
      </c>
      <c r="C174" s="19">
        <v>43704</v>
      </c>
      <c r="D174" s="15" t="s">
        <v>1675</v>
      </c>
      <c r="E174">
        <v>0</v>
      </c>
      <c r="F174" s="347" t="s">
        <v>1304</v>
      </c>
      <c r="G174" s="20">
        <v>1015.92</v>
      </c>
      <c r="H174" s="28">
        <v>4</v>
      </c>
      <c r="I174" s="28">
        <v>10</v>
      </c>
      <c r="J174" s="28">
        <v>0.3</v>
      </c>
      <c r="K174" s="28">
        <v>21.6</v>
      </c>
      <c r="L174" s="35">
        <v>0.8</v>
      </c>
      <c r="M174" s="6" t="s">
        <v>1270</v>
      </c>
      <c r="N174" s="6"/>
      <c r="O174" s="6"/>
    </row>
    <row r="175" spans="1:15" ht="17" thickBot="1">
      <c r="A175" t="s">
        <v>549</v>
      </c>
      <c r="B175" s="76">
        <v>2</v>
      </c>
      <c r="C175" s="19">
        <v>43704</v>
      </c>
      <c r="D175" s="15" t="s">
        <v>1676</v>
      </c>
      <c r="E175">
        <v>0</v>
      </c>
      <c r="F175" s="347" t="s">
        <v>1304</v>
      </c>
      <c r="G175" s="79">
        <v>1015.92</v>
      </c>
      <c r="H175" s="28">
        <v>4</v>
      </c>
      <c r="I175" s="28">
        <v>10</v>
      </c>
      <c r="J175" s="28">
        <v>0.2</v>
      </c>
      <c r="K175" s="28">
        <v>21.5</v>
      </c>
      <c r="L175" s="35">
        <v>0.77500000000000002</v>
      </c>
      <c r="M175" s="6" t="s">
        <v>1269</v>
      </c>
      <c r="N175" s="6"/>
      <c r="O175" s="6"/>
    </row>
    <row r="176" spans="1:15" ht="17" thickBot="1">
      <c r="A176" t="s">
        <v>549</v>
      </c>
      <c r="B176" s="222">
        <v>1</v>
      </c>
      <c r="C176" s="19">
        <v>43704</v>
      </c>
      <c r="D176" s="15" t="s">
        <v>1677</v>
      </c>
      <c r="E176" s="308">
        <v>33</v>
      </c>
      <c r="F176" s="443">
        <v>1005.6</v>
      </c>
      <c r="G176" s="421">
        <v>1015.75</v>
      </c>
      <c r="H176" s="28">
        <v>4</v>
      </c>
      <c r="I176" s="28">
        <v>10</v>
      </c>
      <c r="J176" s="28">
        <v>0.2</v>
      </c>
      <c r="K176" s="28">
        <v>20.9</v>
      </c>
      <c r="L176" s="35">
        <v>0.80500000000000005</v>
      </c>
      <c r="M176" s="213" t="s">
        <v>1267</v>
      </c>
      <c r="N176" s="213"/>
      <c r="O176" s="213"/>
    </row>
    <row r="177" spans="1:15">
      <c r="D177" s="16"/>
      <c r="E177" s="36"/>
      <c r="H177" s="28"/>
      <c r="J177" s="28"/>
      <c r="L177" s="35"/>
    </row>
    <row r="178" spans="1:15">
      <c r="D178" s="15">
        <v>0.81527777777777777</v>
      </c>
      <c r="E178" s="59" t="s">
        <v>298</v>
      </c>
      <c r="H178" s="28"/>
      <c r="J178" s="28"/>
      <c r="L178" s="35"/>
    </row>
    <row r="179" spans="1:15" ht="17" thickBot="1">
      <c r="A179" t="s">
        <v>688</v>
      </c>
      <c r="B179" s="120">
        <v>4</v>
      </c>
      <c r="C179" s="19">
        <v>43705</v>
      </c>
      <c r="D179" s="15" t="s">
        <v>1693</v>
      </c>
      <c r="E179">
        <v>0</v>
      </c>
      <c r="F179" s="456">
        <v>98</v>
      </c>
      <c r="G179" s="20">
        <v>1009.82</v>
      </c>
      <c r="H179" s="28">
        <v>0</v>
      </c>
      <c r="I179" s="28">
        <v>0</v>
      </c>
      <c r="J179" s="28">
        <v>0.5</v>
      </c>
      <c r="K179" s="28">
        <v>22.2</v>
      </c>
      <c r="L179" s="35">
        <v>0.84499999999999997</v>
      </c>
      <c r="M179" s="440" t="s">
        <v>1280</v>
      </c>
      <c r="N179" s="6"/>
      <c r="O179" s="6"/>
    </row>
    <row r="180" spans="1:15" ht="17" thickBot="1">
      <c r="A180" t="s">
        <v>688</v>
      </c>
      <c r="B180" s="119">
        <v>3</v>
      </c>
      <c r="C180" s="19">
        <v>43705</v>
      </c>
      <c r="D180" s="15" t="s">
        <v>1694</v>
      </c>
      <c r="E180">
        <v>1</v>
      </c>
      <c r="F180" s="456">
        <v>98</v>
      </c>
      <c r="G180" s="20">
        <v>1009.82</v>
      </c>
      <c r="H180" s="28">
        <v>0</v>
      </c>
      <c r="I180" s="87">
        <v>0</v>
      </c>
      <c r="J180" s="28">
        <v>0.75</v>
      </c>
      <c r="K180" s="28">
        <v>24.4</v>
      </c>
      <c r="L180" s="441">
        <v>0.82299999999999995</v>
      </c>
      <c r="M180" s="442" t="s">
        <v>1702</v>
      </c>
      <c r="N180" s="365"/>
      <c r="O180" s="365"/>
    </row>
    <row r="181" spans="1:15" ht="17" thickBot="1">
      <c r="A181" t="s">
        <v>688</v>
      </c>
      <c r="B181" s="120">
        <v>6</v>
      </c>
      <c r="C181" s="19">
        <v>43705</v>
      </c>
      <c r="D181" s="15" t="s">
        <v>1695</v>
      </c>
      <c r="E181">
        <v>0</v>
      </c>
      <c r="F181" s="456">
        <v>98</v>
      </c>
      <c r="G181" s="20">
        <v>1009.82</v>
      </c>
      <c r="H181" s="446">
        <v>3</v>
      </c>
      <c r="I181" s="444" t="s">
        <v>624</v>
      </c>
      <c r="J181" s="28">
        <v>0.6</v>
      </c>
      <c r="K181" s="28">
        <v>24.5</v>
      </c>
      <c r="L181" s="35">
        <v>0.81299999999999994</v>
      </c>
      <c r="M181" s="6" t="s">
        <v>1276</v>
      </c>
      <c r="N181" s="6"/>
      <c r="O181" s="6"/>
    </row>
    <row r="182" spans="1:15" ht="17" thickBot="1">
      <c r="A182" t="s">
        <v>688</v>
      </c>
      <c r="B182" s="119">
        <v>5</v>
      </c>
      <c r="C182" s="19">
        <v>43705</v>
      </c>
      <c r="D182" s="15" t="s">
        <v>1696</v>
      </c>
      <c r="E182">
        <v>4</v>
      </c>
      <c r="F182" s="218">
        <v>10</v>
      </c>
      <c r="G182" s="20">
        <v>1010.16</v>
      </c>
      <c r="H182" s="445">
        <v>3</v>
      </c>
      <c r="I182" s="447" t="s">
        <v>624</v>
      </c>
      <c r="J182" s="28">
        <v>0.5</v>
      </c>
      <c r="K182" s="28">
        <v>24.4</v>
      </c>
      <c r="L182" s="35">
        <v>0.80500000000000005</v>
      </c>
      <c r="M182" s="442" t="s">
        <v>1702</v>
      </c>
      <c r="N182" s="365"/>
      <c r="O182" s="365"/>
    </row>
    <row r="183" spans="1:15" ht="17" thickBot="1">
      <c r="A183" t="s">
        <v>688</v>
      </c>
      <c r="B183" s="120">
        <v>10</v>
      </c>
      <c r="C183" s="19">
        <v>43705</v>
      </c>
      <c r="D183" s="15" t="s">
        <v>424</v>
      </c>
      <c r="E183">
        <v>0</v>
      </c>
      <c r="F183" s="457"/>
      <c r="G183" s="20">
        <v>1010.16</v>
      </c>
      <c r="H183" s="84">
        <v>3</v>
      </c>
      <c r="I183" s="448" t="s">
        <v>1304</v>
      </c>
      <c r="J183" s="28">
        <v>1</v>
      </c>
      <c r="K183" s="28">
        <v>24.1</v>
      </c>
      <c r="L183" s="35">
        <v>0.78100000000000003</v>
      </c>
      <c r="M183" s="6" t="s">
        <v>1276</v>
      </c>
      <c r="N183" s="6"/>
      <c r="O183" s="6"/>
    </row>
    <row r="184" spans="1:15">
      <c r="A184" t="s">
        <v>688</v>
      </c>
      <c r="B184" s="119">
        <v>9</v>
      </c>
      <c r="C184" s="19">
        <v>43705</v>
      </c>
      <c r="D184" s="15" t="s">
        <v>1697</v>
      </c>
      <c r="E184">
        <v>0</v>
      </c>
      <c r="F184" s="347" t="s">
        <v>1304</v>
      </c>
      <c r="G184" s="20">
        <v>1010.16</v>
      </c>
      <c r="H184" s="28">
        <v>0</v>
      </c>
      <c r="I184">
        <v>0</v>
      </c>
      <c r="J184" s="28">
        <v>0.3</v>
      </c>
      <c r="K184" s="28">
        <v>24.1</v>
      </c>
      <c r="L184" s="35">
        <v>0.81</v>
      </c>
      <c r="M184" s="213" t="s">
        <v>1273</v>
      </c>
      <c r="N184" s="213"/>
      <c r="O184" s="213"/>
    </row>
    <row r="185" spans="1:15">
      <c r="A185" t="s">
        <v>688</v>
      </c>
      <c r="B185" s="120">
        <v>12</v>
      </c>
      <c r="C185" s="19">
        <v>43705</v>
      </c>
      <c r="D185" s="15" t="s">
        <v>1698</v>
      </c>
      <c r="E185">
        <v>1</v>
      </c>
      <c r="F185" s="347" t="s">
        <v>1304</v>
      </c>
      <c r="G185" s="20">
        <v>1010.16</v>
      </c>
      <c r="H185" s="28">
        <v>0</v>
      </c>
      <c r="I185">
        <v>0</v>
      </c>
      <c r="J185" s="28">
        <v>0.7</v>
      </c>
      <c r="K185" s="28">
        <v>24.2</v>
      </c>
      <c r="L185" s="35">
        <v>0.81200000000000006</v>
      </c>
      <c r="M185" s="6" t="s">
        <v>1278</v>
      </c>
      <c r="N185" s="6"/>
      <c r="O185" s="6"/>
    </row>
    <row r="186" spans="1:15" ht="17" thickBot="1">
      <c r="A186" t="s">
        <v>688</v>
      </c>
      <c r="B186" s="119">
        <v>11</v>
      </c>
      <c r="C186" s="19">
        <v>43705</v>
      </c>
      <c r="D186" s="15" t="s">
        <v>629</v>
      </c>
      <c r="E186">
        <v>1</v>
      </c>
      <c r="F186" s="347" t="s">
        <v>1304</v>
      </c>
      <c r="G186" s="79">
        <v>1010.16</v>
      </c>
      <c r="H186" s="28">
        <v>0</v>
      </c>
      <c r="I186">
        <v>0</v>
      </c>
      <c r="J186" s="28">
        <v>1.25</v>
      </c>
      <c r="K186" s="28">
        <v>24</v>
      </c>
      <c r="L186" s="35">
        <v>0.84499999999999997</v>
      </c>
      <c r="M186" s="213" t="s">
        <v>1277</v>
      </c>
      <c r="N186" s="213"/>
      <c r="O186" s="213"/>
    </row>
    <row r="187" spans="1:15" ht="17" thickBot="1">
      <c r="A187" t="s">
        <v>688</v>
      </c>
      <c r="B187" s="120">
        <v>8</v>
      </c>
      <c r="C187" s="19">
        <v>43705</v>
      </c>
      <c r="D187" s="15" t="s">
        <v>1699</v>
      </c>
      <c r="E187">
        <v>1</v>
      </c>
      <c r="F187" s="347" t="s">
        <v>1304</v>
      </c>
      <c r="G187" s="458">
        <f>AVERAGE(G185,G188)</f>
        <v>1010.3299999999999</v>
      </c>
      <c r="H187" s="28">
        <v>5</v>
      </c>
      <c r="J187" s="28">
        <v>1</v>
      </c>
      <c r="K187" s="28">
        <v>26.6</v>
      </c>
      <c r="L187" s="35">
        <v>0.81200000000000006</v>
      </c>
      <c r="M187" s="6" t="s">
        <v>1703</v>
      </c>
      <c r="N187" s="6"/>
      <c r="O187" s="6"/>
    </row>
    <row r="188" spans="1:15">
      <c r="A188" t="s">
        <v>688</v>
      </c>
      <c r="B188" s="119">
        <v>7</v>
      </c>
      <c r="C188" s="19">
        <v>43705</v>
      </c>
      <c r="D188" s="15" t="s">
        <v>1807</v>
      </c>
      <c r="E188">
        <v>1</v>
      </c>
      <c r="F188" s="347" t="s">
        <v>1304</v>
      </c>
      <c r="G188" s="20">
        <v>1010.5</v>
      </c>
      <c r="H188" s="28">
        <v>5</v>
      </c>
      <c r="J188" s="28">
        <v>0.5</v>
      </c>
      <c r="K188" s="28">
        <v>24.5</v>
      </c>
      <c r="L188" s="35">
        <v>0.81100000000000005</v>
      </c>
      <c r="M188" s="213" t="s">
        <v>435</v>
      </c>
      <c r="N188" s="213"/>
      <c r="O188" s="213"/>
    </row>
    <row r="189" spans="1:15">
      <c r="A189" t="s">
        <v>688</v>
      </c>
      <c r="B189" s="120">
        <v>2</v>
      </c>
      <c r="C189" s="19">
        <v>43705</v>
      </c>
      <c r="D189" s="15" t="s">
        <v>1700</v>
      </c>
      <c r="E189">
        <v>3</v>
      </c>
      <c r="F189" s="347" t="s">
        <v>1304</v>
      </c>
      <c r="G189" s="20">
        <v>1010.5</v>
      </c>
      <c r="H189" s="28">
        <v>5</v>
      </c>
      <c r="J189" s="28">
        <v>0.5</v>
      </c>
      <c r="K189" s="28">
        <v>26.3</v>
      </c>
      <c r="L189" s="35">
        <v>0.85099999999999998</v>
      </c>
      <c r="M189" s="6" t="s">
        <v>1274</v>
      </c>
      <c r="N189" s="6"/>
      <c r="O189" s="6"/>
    </row>
    <row r="190" spans="1:15">
      <c r="A190" t="s">
        <v>688</v>
      </c>
      <c r="B190" s="119">
        <v>1</v>
      </c>
      <c r="C190" s="19">
        <v>43705</v>
      </c>
      <c r="D190" s="15" t="s">
        <v>1701</v>
      </c>
      <c r="E190">
        <v>14</v>
      </c>
      <c r="F190" s="347" t="s">
        <v>1304</v>
      </c>
      <c r="G190" s="20">
        <v>1010.5</v>
      </c>
      <c r="H190" s="28">
        <v>5</v>
      </c>
      <c r="J190" s="28">
        <v>0.8</v>
      </c>
      <c r="K190" s="28">
        <v>26.3</v>
      </c>
      <c r="L190" s="35">
        <v>0.83299999999999996</v>
      </c>
      <c r="M190" s="213" t="s">
        <v>1273</v>
      </c>
      <c r="N190" s="213"/>
      <c r="O190" s="213"/>
    </row>
    <row r="191" spans="1:15">
      <c r="D191" s="15"/>
      <c r="H191" s="28"/>
      <c r="J191" s="28"/>
      <c r="L191" s="35"/>
    </row>
    <row r="192" spans="1:15">
      <c r="D192" s="15">
        <v>0.81319444444444444</v>
      </c>
      <c r="E192" s="59" t="s">
        <v>409</v>
      </c>
      <c r="H192" s="28"/>
    </row>
    <row r="193" spans="1:15" ht="17" thickBot="1">
      <c r="A193" t="s">
        <v>688</v>
      </c>
      <c r="B193" s="76">
        <v>6</v>
      </c>
      <c r="C193" s="19">
        <v>43707</v>
      </c>
      <c r="D193" s="15" t="s">
        <v>1802</v>
      </c>
      <c r="E193">
        <v>11</v>
      </c>
      <c r="F193" s="20">
        <v>1008.1</v>
      </c>
      <c r="G193" s="20">
        <v>1018.29</v>
      </c>
      <c r="H193" s="82">
        <v>5</v>
      </c>
      <c r="I193" s="82">
        <v>180</v>
      </c>
      <c r="J193" s="28">
        <v>1.1499999999999999</v>
      </c>
      <c r="K193" s="28">
        <v>24.4</v>
      </c>
      <c r="L193" s="35">
        <v>0.65500000000000003</v>
      </c>
      <c r="M193" s="440" t="s">
        <v>1280</v>
      </c>
      <c r="N193" s="6"/>
      <c r="O193" s="6"/>
    </row>
    <row r="194" spans="1:15" ht="17" thickBot="1">
      <c r="A194" t="s">
        <v>688</v>
      </c>
      <c r="B194" s="76">
        <v>10</v>
      </c>
      <c r="C194" s="19">
        <v>43707</v>
      </c>
      <c r="D194" s="15" t="s">
        <v>1803</v>
      </c>
      <c r="E194">
        <v>2</v>
      </c>
      <c r="F194" s="421">
        <f>AVERAGE(F193,F195)</f>
        <v>1008.45</v>
      </c>
      <c r="G194" s="421">
        <f>AVERAGE(G193,G195)</f>
        <v>1018.625</v>
      </c>
      <c r="H194" s="422">
        <v>5</v>
      </c>
      <c r="I194" s="84">
        <f>AVERAGE(I193,I195)</f>
        <v>195</v>
      </c>
      <c r="J194" s="28">
        <v>0.7</v>
      </c>
      <c r="K194" s="28">
        <v>24.9</v>
      </c>
      <c r="L194" s="35">
        <v>0.66600000000000004</v>
      </c>
      <c r="M194" s="6" t="s">
        <v>1276</v>
      </c>
      <c r="N194" s="6"/>
      <c r="O194" s="6"/>
    </row>
    <row r="195" spans="1:15" ht="17" thickBot="1">
      <c r="A195" t="s">
        <v>688</v>
      </c>
      <c r="B195" s="432">
        <v>9</v>
      </c>
      <c r="C195" s="19">
        <v>43707</v>
      </c>
      <c r="D195" s="15" t="s">
        <v>1804</v>
      </c>
      <c r="E195">
        <v>26</v>
      </c>
      <c r="F195" s="459">
        <v>1008.8</v>
      </c>
      <c r="G195" s="20">
        <v>1018.96</v>
      </c>
      <c r="H195" s="28">
        <v>5</v>
      </c>
      <c r="I195" s="28">
        <v>210</v>
      </c>
      <c r="J195" s="28">
        <v>0.4</v>
      </c>
      <c r="K195" s="28">
        <v>24.7</v>
      </c>
      <c r="L195" s="35">
        <v>0.66800000000000004</v>
      </c>
      <c r="M195" s="213" t="s">
        <v>1273</v>
      </c>
      <c r="N195" s="213"/>
      <c r="O195" s="213"/>
    </row>
    <row r="196" spans="1:15" ht="17" thickBot="1">
      <c r="A196" t="s">
        <v>688</v>
      </c>
      <c r="B196" s="432">
        <v>5</v>
      </c>
      <c r="C196" s="19">
        <v>43707</v>
      </c>
      <c r="D196" s="15" t="s">
        <v>1805</v>
      </c>
      <c r="E196" s="81">
        <v>4</v>
      </c>
      <c r="F196" s="421">
        <f>AVERAGE(F195,F197)</f>
        <v>1008.95</v>
      </c>
      <c r="G196" s="421">
        <f>AVERAGE(G195,G197)</f>
        <v>1019.13</v>
      </c>
      <c r="H196" s="460">
        <f>AVERAGE(H195,H197)</f>
        <v>5.5</v>
      </c>
      <c r="I196" s="118">
        <f>AVERAGE(I195, I197)</f>
        <v>215</v>
      </c>
      <c r="J196" s="28">
        <v>0.8</v>
      </c>
      <c r="K196" s="28">
        <v>23.5</v>
      </c>
      <c r="L196" s="35">
        <v>0.72799999999999998</v>
      </c>
      <c r="M196" s="442" t="s">
        <v>1702</v>
      </c>
      <c r="N196" s="365"/>
      <c r="O196" s="365"/>
    </row>
    <row r="197" spans="1:15">
      <c r="A197" t="s">
        <v>688</v>
      </c>
      <c r="B197" s="76">
        <v>2</v>
      </c>
      <c r="C197" s="19">
        <v>43707</v>
      </c>
      <c r="D197" s="15" t="s">
        <v>416</v>
      </c>
      <c r="E197">
        <v>1</v>
      </c>
      <c r="F197" s="20">
        <v>1009.1</v>
      </c>
      <c r="G197" s="20">
        <v>1019.3</v>
      </c>
      <c r="H197" s="28">
        <v>6</v>
      </c>
      <c r="I197" s="28">
        <v>220</v>
      </c>
      <c r="J197" s="28">
        <v>0.5</v>
      </c>
      <c r="K197" s="28">
        <v>24</v>
      </c>
      <c r="L197" s="35">
        <v>0.70199999999999996</v>
      </c>
      <c r="M197" s="6" t="s">
        <v>1274</v>
      </c>
      <c r="N197" s="6"/>
      <c r="O197" s="6"/>
    </row>
    <row r="198" spans="1:15">
      <c r="A198" t="s">
        <v>688</v>
      </c>
      <c r="B198" s="432">
        <v>1</v>
      </c>
      <c r="C198" s="19">
        <v>43707</v>
      </c>
      <c r="D198" s="15" t="s">
        <v>1806</v>
      </c>
      <c r="E198">
        <v>2</v>
      </c>
      <c r="F198" s="20">
        <v>1009.15</v>
      </c>
      <c r="G198" s="28">
        <v>1019.3</v>
      </c>
      <c r="H198" s="28">
        <v>6</v>
      </c>
      <c r="I198" s="28">
        <v>220</v>
      </c>
      <c r="J198" s="28">
        <v>0.5</v>
      </c>
      <c r="K198" s="28">
        <v>22.7</v>
      </c>
      <c r="L198" s="35">
        <v>0.72</v>
      </c>
      <c r="M198" s="213" t="s">
        <v>1273</v>
      </c>
      <c r="N198" s="213"/>
      <c r="O198" s="213"/>
    </row>
    <row r="199" spans="1:15">
      <c r="D199" s="15"/>
      <c r="F199" s="20"/>
      <c r="G199" s="28"/>
      <c r="H199" s="28"/>
      <c r="J199" s="28"/>
      <c r="K199" s="28"/>
      <c r="L199" s="35"/>
    </row>
    <row r="200" spans="1:15">
      <c r="D200" s="15"/>
      <c r="H200" s="28"/>
      <c r="J200" s="28"/>
      <c r="K200" s="28"/>
      <c r="L200" s="35"/>
    </row>
    <row r="201" spans="1:15">
      <c r="D201" s="15"/>
      <c r="H201" s="28"/>
      <c r="J201" s="28"/>
      <c r="K201" s="28"/>
      <c r="L201" s="35"/>
    </row>
    <row r="202" spans="1:15">
      <c r="D202" s="15"/>
      <c r="H202" s="28"/>
      <c r="J202" s="28"/>
      <c r="K202" s="28"/>
      <c r="L202" s="35"/>
    </row>
    <row r="203" spans="1:15">
      <c r="D203" s="15"/>
      <c r="H203" s="28"/>
      <c r="J203" s="28"/>
      <c r="K203" s="28"/>
      <c r="L203" s="35"/>
    </row>
    <row r="204" spans="1:15">
      <c r="D204" s="15"/>
      <c r="H204" s="28"/>
      <c r="J204" s="28"/>
      <c r="K204" s="28"/>
      <c r="L204" s="35"/>
    </row>
    <row r="205" spans="1:15">
      <c r="D205" s="15"/>
      <c r="H205" s="28"/>
      <c r="J205" s="28"/>
      <c r="K205" s="28"/>
      <c r="L205" s="35"/>
    </row>
    <row r="206" spans="1:15">
      <c r="D206" s="15"/>
      <c r="H206" s="28"/>
      <c r="J206" s="28"/>
      <c r="K206" s="28"/>
      <c r="L206" s="35"/>
    </row>
    <row r="207" spans="1:15">
      <c r="D207" s="15"/>
      <c r="H207" s="28"/>
      <c r="J207" s="28"/>
      <c r="K207" s="28"/>
      <c r="L207" s="35"/>
    </row>
    <row r="208" spans="1:15">
      <c r="D208" s="15"/>
      <c r="H208" s="28"/>
      <c r="J208" s="28"/>
      <c r="K208" s="28"/>
      <c r="L208" s="35"/>
    </row>
    <row r="209" spans="4:12">
      <c r="D209" s="15"/>
      <c r="H209" s="28"/>
      <c r="J209" s="28"/>
      <c r="K209" s="28"/>
      <c r="L209" s="35"/>
    </row>
    <row r="210" spans="4:12">
      <c r="D210" s="15"/>
      <c r="H210" s="28"/>
      <c r="J210" s="28"/>
      <c r="K210" s="28"/>
      <c r="L210" s="35"/>
    </row>
    <row r="211" spans="4:12">
      <c r="D211" s="15"/>
      <c r="H211" s="28"/>
      <c r="J211" s="28"/>
      <c r="K211" s="28"/>
      <c r="L211" s="35"/>
    </row>
    <row r="212" spans="4:12">
      <c r="D212" s="15"/>
      <c r="J212" s="28"/>
      <c r="K212" s="28"/>
      <c r="L212" s="35"/>
    </row>
    <row r="213" spans="4:12">
      <c r="D213" s="15"/>
      <c r="J213" s="28"/>
      <c r="K213" s="28"/>
      <c r="L213" s="35"/>
    </row>
    <row r="214" spans="4:12">
      <c r="D214" s="15"/>
      <c r="J214" s="28"/>
      <c r="K214" s="28"/>
      <c r="L214" s="35"/>
    </row>
    <row r="215" spans="4:12">
      <c r="D215" s="15"/>
      <c r="J215" s="28"/>
      <c r="K215" s="28"/>
      <c r="L215" s="35"/>
    </row>
    <row r="216" spans="4:12">
      <c r="D216" s="15"/>
      <c r="J216" s="28"/>
      <c r="K216" s="28"/>
      <c r="L216" s="35"/>
    </row>
    <row r="217" spans="4:12">
      <c r="D217" s="15"/>
      <c r="J217" s="28"/>
      <c r="K217" s="28"/>
      <c r="L217" s="35"/>
    </row>
    <row r="218" spans="4:12">
      <c r="D218" s="15"/>
      <c r="J218" s="28"/>
      <c r="K218" s="28"/>
      <c r="L218" s="35"/>
    </row>
    <row r="219" spans="4:12">
      <c r="D219" s="15"/>
      <c r="J219" s="28"/>
      <c r="K219" s="28"/>
      <c r="L219" s="35"/>
    </row>
    <row r="220" spans="4:12">
      <c r="D220" s="15"/>
      <c r="J220" s="28"/>
      <c r="K220" s="28"/>
      <c r="L220" s="35"/>
    </row>
    <row r="221" spans="4:12">
      <c r="D221" s="15"/>
      <c r="J221" s="28"/>
      <c r="K221" s="28"/>
      <c r="L221" s="35"/>
    </row>
    <row r="222" spans="4:12">
      <c r="D222" s="15"/>
      <c r="J222" s="28"/>
      <c r="K222" s="28"/>
      <c r="L222" s="35"/>
    </row>
    <row r="223" spans="4:12">
      <c r="D223" s="15"/>
      <c r="J223" s="28"/>
      <c r="K223" s="28"/>
      <c r="L223" s="35"/>
    </row>
    <row r="224" spans="4:12">
      <c r="D224" s="15"/>
      <c r="J224" s="28"/>
      <c r="K224" s="28"/>
      <c r="L224" s="35"/>
    </row>
    <row r="225" spans="4:12">
      <c r="D225" s="15"/>
      <c r="J225" s="28"/>
      <c r="K225" s="28"/>
      <c r="L225" s="35"/>
    </row>
    <row r="226" spans="4:12">
      <c r="D226" s="15"/>
      <c r="J226" s="28"/>
      <c r="K226" s="28"/>
      <c r="L226" s="35"/>
    </row>
    <row r="227" spans="4:12">
      <c r="D227" s="15"/>
      <c r="J227" s="28"/>
      <c r="K227" s="28"/>
      <c r="L227" s="35"/>
    </row>
    <row r="228" spans="4:12">
      <c r="D228" s="15"/>
      <c r="J228" s="28"/>
      <c r="K228" s="28"/>
      <c r="L228" s="35"/>
    </row>
    <row r="229" spans="4:12">
      <c r="D229" s="15"/>
      <c r="J229" s="28"/>
      <c r="K229" s="28"/>
      <c r="L229" s="35"/>
    </row>
    <row r="230" spans="4:12">
      <c r="D230" s="15"/>
      <c r="J230" s="28"/>
      <c r="K230" s="28"/>
      <c r="L230" s="35"/>
    </row>
    <row r="231" spans="4:12">
      <c r="D231" s="15"/>
      <c r="J231" s="28"/>
      <c r="K231" s="28"/>
      <c r="L231" s="35"/>
    </row>
    <row r="232" spans="4:12">
      <c r="D232" s="15"/>
      <c r="J232" s="28"/>
      <c r="K232" s="28"/>
      <c r="L232" s="35"/>
    </row>
    <row r="233" spans="4:12">
      <c r="D233" s="15"/>
      <c r="J233" s="28"/>
      <c r="K233" s="28"/>
      <c r="L233" s="35"/>
    </row>
    <row r="234" spans="4:12">
      <c r="D234" s="15"/>
      <c r="J234" s="28"/>
      <c r="K234" s="28"/>
      <c r="L234" s="35"/>
    </row>
    <row r="235" spans="4:12">
      <c r="D235" s="15"/>
      <c r="J235" s="28"/>
      <c r="K235" s="28"/>
      <c r="L235" s="35"/>
    </row>
    <row r="236" spans="4:12">
      <c r="D236" s="15"/>
      <c r="J236" s="28"/>
      <c r="K236" s="28"/>
      <c r="L236" s="35"/>
    </row>
    <row r="237" spans="4:12">
      <c r="D237" s="15"/>
      <c r="J237" s="28"/>
      <c r="K237" s="28"/>
      <c r="L237" s="35"/>
    </row>
    <row r="238" spans="4:12">
      <c r="D238" s="15"/>
      <c r="J238" s="28"/>
      <c r="K238" s="28"/>
      <c r="L238" s="35"/>
    </row>
    <row r="239" spans="4:12">
      <c r="D239" s="15"/>
      <c r="J239" s="28"/>
      <c r="K239" s="28"/>
      <c r="L239" s="35"/>
    </row>
    <row r="240" spans="4:12">
      <c r="D240" s="15"/>
      <c r="J240" s="28"/>
      <c r="K240" s="28"/>
      <c r="L240" s="35"/>
    </row>
    <row r="241" spans="4:12">
      <c r="D241" s="15"/>
      <c r="J241" s="28"/>
      <c r="K241" s="28"/>
      <c r="L241" s="35"/>
    </row>
    <row r="242" spans="4:12">
      <c r="D242" s="15"/>
      <c r="J242" s="28"/>
      <c r="K242" s="28"/>
      <c r="L242" s="35"/>
    </row>
    <row r="243" spans="4:12">
      <c r="D243" s="15"/>
      <c r="J243" s="28"/>
      <c r="K243" s="28"/>
      <c r="L243" s="35"/>
    </row>
    <row r="244" spans="4:12">
      <c r="D244" s="15"/>
      <c r="J244" s="28"/>
      <c r="K244" s="28"/>
      <c r="L244" s="35"/>
    </row>
    <row r="245" spans="4:12">
      <c r="D245" s="15"/>
      <c r="J245" s="28"/>
      <c r="K245" s="28"/>
      <c r="L245" s="35"/>
    </row>
    <row r="246" spans="4:12">
      <c r="D246" s="15"/>
      <c r="J246" s="28"/>
      <c r="K246" s="28"/>
      <c r="L246" s="35"/>
    </row>
    <row r="247" spans="4:12">
      <c r="D247" s="15"/>
      <c r="J247" s="28"/>
      <c r="K247" s="28"/>
      <c r="L247" s="35"/>
    </row>
    <row r="248" spans="4:12">
      <c r="D248" s="15"/>
      <c r="J248" s="28"/>
      <c r="K248" s="28"/>
      <c r="L248" s="35"/>
    </row>
    <row r="249" spans="4:12">
      <c r="D249" s="15"/>
      <c r="J249" s="28"/>
      <c r="K249" s="28"/>
      <c r="L249" s="35"/>
    </row>
    <row r="250" spans="4:12">
      <c r="D250" s="15"/>
      <c r="J250" s="28"/>
      <c r="K250" s="28"/>
      <c r="L250" s="35"/>
    </row>
    <row r="251" spans="4:12">
      <c r="D251" s="15"/>
      <c r="J251" s="28"/>
      <c r="K251" s="28"/>
      <c r="L251" s="35"/>
    </row>
    <row r="252" spans="4:12">
      <c r="D252" s="15"/>
      <c r="J252" s="28"/>
      <c r="K252" s="28"/>
      <c r="L252" s="35"/>
    </row>
    <row r="253" spans="4:12">
      <c r="D253" s="15"/>
      <c r="J253" s="28"/>
      <c r="K253" s="28"/>
      <c r="L253" s="35"/>
    </row>
    <row r="254" spans="4:12">
      <c r="D254" s="15"/>
      <c r="J254" s="28"/>
      <c r="K254" s="28"/>
      <c r="L254" s="35"/>
    </row>
    <row r="255" spans="4:12">
      <c r="D255" s="15"/>
      <c r="J255" s="28"/>
      <c r="K255" s="28"/>
      <c r="L255" s="35"/>
    </row>
    <row r="256" spans="4:12">
      <c r="D256" s="15"/>
      <c r="K256" s="28"/>
      <c r="L256" s="35"/>
    </row>
    <row r="257" spans="4:12">
      <c r="D257" s="15"/>
      <c r="K257" s="28"/>
      <c r="L257" s="35"/>
    </row>
    <row r="258" spans="4:12">
      <c r="D258" s="15"/>
      <c r="K258" s="28"/>
      <c r="L258" s="35"/>
    </row>
    <row r="259" spans="4:12">
      <c r="D259" s="15"/>
      <c r="K259" s="28"/>
      <c r="L259" s="35"/>
    </row>
    <row r="260" spans="4:12">
      <c r="D260" s="15"/>
      <c r="K260" s="28"/>
      <c r="L260" s="35"/>
    </row>
    <row r="261" spans="4:12">
      <c r="D261" s="15"/>
      <c r="K261" s="28"/>
      <c r="L261" s="35"/>
    </row>
    <row r="262" spans="4:12">
      <c r="D262" s="15"/>
      <c r="K262" s="28"/>
      <c r="L262" s="35"/>
    </row>
    <row r="263" spans="4:12">
      <c r="D263" s="15"/>
      <c r="K263" s="28"/>
      <c r="L263" s="35"/>
    </row>
    <row r="264" spans="4:12">
      <c r="D264" s="15"/>
      <c r="K264" s="28"/>
      <c r="L264" s="35"/>
    </row>
    <row r="265" spans="4:12">
      <c r="D265" s="15"/>
      <c r="L265" s="35"/>
    </row>
    <row r="266" spans="4:12">
      <c r="D266" s="15"/>
      <c r="L266" s="35"/>
    </row>
    <row r="267" spans="4:12">
      <c r="D267" s="15"/>
      <c r="L267" s="35"/>
    </row>
    <row r="268" spans="4:12">
      <c r="D268" s="15"/>
      <c r="L268" s="35"/>
    </row>
    <row r="269" spans="4:12">
      <c r="D269" s="15"/>
      <c r="L269" s="35"/>
    </row>
    <row r="270" spans="4:12">
      <c r="D270" s="15"/>
      <c r="L270" s="35"/>
    </row>
    <row r="271" spans="4:12">
      <c r="D271" s="15"/>
      <c r="L271" s="35"/>
    </row>
    <row r="272" spans="4:12">
      <c r="D272" s="15"/>
      <c r="L272" s="35"/>
    </row>
    <row r="273" spans="4:12">
      <c r="D273" s="15"/>
      <c r="L273" s="35"/>
    </row>
    <row r="274" spans="4:12">
      <c r="D274" s="15"/>
      <c r="L274" s="35"/>
    </row>
    <row r="275" spans="4:12">
      <c r="D275" s="15"/>
      <c r="L275" s="35"/>
    </row>
    <row r="276" spans="4:12">
      <c r="D276" s="15"/>
    </row>
    <row r="892" spans="1:7" ht="17" thickBot="1"/>
    <row r="893" spans="1:7" ht="18" thickTop="1" thickBot="1">
      <c r="A893" s="183" t="s">
        <v>871</v>
      </c>
      <c r="B893" s="185"/>
      <c r="C893" s="185"/>
      <c r="D893" s="185"/>
      <c r="E893" s="186"/>
      <c r="F893" s="186"/>
      <c r="G893" s="185"/>
    </row>
    <row r="894" spans="1:7" ht="17" thickTop="1">
      <c r="A894" t="s">
        <v>635</v>
      </c>
      <c r="B894" t="s">
        <v>549</v>
      </c>
      <c r="C894">
        <v>1</v>
      </c>
      <c r="D894" s="19">
        <v>43672</v>
      </c>
      <c r="E894" s="15">
        <v>0.84869212962962959</v>
      </c>
      <c r="F894" s="15" t="s">
        <v>716</v>
      </c>
      <c r="G894" s="275" t="s">
        <v>433</v>
      </c>
    </row>
    <row r="895" spans="1:7" ht="17" thickBot="1">
      <c r="A895" s="63" t="s">
        <v>636</v>
      </c>
      <c r="B895" s="63" t="s">
        <v>549</v>
      </c>
      <c r="C895" s="63">
        <v>1</v>
      </c>
      <c r="D895" s="151">
        <v>43672</v>
      </c>
      <c r="E895" s="64">
        <v>0.84886574074074073</v>
      </c>
      <c r="F895" s="15" t="s">
        <v>716</v>
      </c>
      <c r="G895" s="547" t="s">
        <v>433</v>
      </c>
    </row>
    <row r="896" spans="1:7">
      <c r="A896" s="65" t="s">
        <v>637</v>
      </c>
      <c r="B896" s="65" t="s">
        <v>549</v>
      </c>
      <c r="C896" s="65">
        <v>2</v>
      </c>
      <c r="D896" s="66">
        <v>43672</v>
      </c>
      <c r="E896" s="67">
        <v>0.86878472222222225</v>
      </c>
      <c r="F896" s="174" t="s">
        <v>716</v>
      </c>
      <c r="G896" s="555" t="s">
        <v>476</v>
      </c>
    </row>
    <row r="897" spans="1:7">
      <c r="A897" t="s">
        <v>638</v>
      </c>
      <c r="B897" t="s">
        <v>549</v>
      </c>
      <c r="C897">
        <v>2</v>
      </c>
      <c r="D897" s="19">
        <v>43672</v>
      </c>
      <c r="E897" s="15">
        <v>0.86883101851851852</v>
      </c>
      <c r="F897" s="15" t="s">
        <v>716</v>
      </c>
      <c r="G897" s="275" t="s">
        <v>433</v>
      </c>
    </row>
    <row r="898" spans="1:7">
      <c r="A898" t="s">
        <v>639</v>
      </c>
      <c r="B898" t="s">
        <v>549</v>
      </c>
      <c r="C898">
        <v>2</v>
      </c>
      <c r="D898" s="19">
        <v>43672</v>
      </c>
      <c r="E898" s="15">
        <v>0.86895833333333339</v>
      </c>
      <c r="F898" s="15" t="s">
        <v>716</v>
      </c>
      <c r="G898" s="275" t="s">
        <v>433</v>
      </c>
    </row>
    <row r="899" spans="1:7">
      <c r="A899" t="s">
        <v>640</v>
      </c>
      <c r="B899" t="s">
        <v>549</v>
      </c>
      <c r="C899">
        <v>2</v>
      </c>
      <c r="D899" s="19">
        <v>43672</v>
      </c>
      <c r="E899" s="15">
        <v>0.869074074074074</v>
      </c>
      <c r="F899" s="15" t="s">
        <v>716</v>
      </c>
      <c r="G899" s="275" t="s">
        <v>433</v>
      </c>
    </row>
    <row r="900" spans="1:7">
      <c r="A900" t="s">
        <v>642</v>
      </c>
      <c r="B900" t="s">
        <v>549</v>
      </c>
      <c r="C900">
        <v>2</v>
      </c>
      <c r="D900" s="19">
        <v>43672</v>
      </c>
      <c r="E900" s="15">
        <v>0.86913194444444442</v>
      </c>
      <c r="F900" s="15" t="s">
        <v>716</v>
      </c>
      <c r="G900" s="275" t="s">
        <v>433</v>
      </c>
    </row>
    <row r="901" spans="1:7">
      <c r="A901" t="s">
        <v>643</v>
      </c>
      <c r="B901" t="s">
        <v>549</v>
      </c>
      <c r="C901">
        <v>2</v>
      </c>
      <c r="D901" s="19">
        <v>43672</v>
      </c>
      <c r="E901" s="15">
        <v>0.8693171296296297</v>
      </c>
      <c r="F901" s="15" t="s">
        <v>716</v>
      </c>
      <c r="G901" s="33" t="s">
        <v>476</v>
      </c>
    </row>
    <row r="902" spans="1:7">
      <c r="A902" t="s">
        <v>644</v>
      </c>
      <c r="B902" t="s">
        <v>549</v>
      </c>
      <c r="C902">
        <v>2</v>
      </c>
      <c r="D902" s="19">
        <v>43672</v>
      </c>
      <c r="E902" s="15">
        <v>0.86950231481481488</v>
      </c>
      <c r="F902" s="15" t="s">
        <v>716</v>
      </c>
      <c r="G902" s="33" t="s">
        <v>447</v>
      </c>
    </row>
    <row r="903" spans="1:7">
      <c r="A903" t="s">
        <v>645</v>
      </c>
      <c r="B903" t="s">
        <v>549</v>
      </c>
      <c r="C903">
        <v>2</v>
      </c>
      <c r="D903" s="19">
        <v>43672</v>
      </c>
      <c r="E903" s="15">
        <v>0.86966435185185187</v>
      </c>
      <c r="F903" s="15" t="s">
        <v>716</v>
      </c>
      <c r="G903" s="33" t="s">
        <v>447</v>
      </c>
    </row>
    <row r="904" spans="1:7">
      <c r="A904" t="s">
        <v>646</v>
      </c>
      <c r="B904" t="s">
        <v>549</v>
      </c>
      <c r="C904">
        <v>2</v>
      </c>
      <c r="D904" s="19">
        <v>43672</v>
      </c>
      <c r="E904" s="15">
        <v>0.86984953703703705</v>
      </c>
      <c r="F904" s="15" t="s">
        <v>716</v>
      </c>
      <c r="G904" s="33" t="s">
        <v>476</v>
      </c>
    </row>
    <row r="905" spans="1:7">
      <c r="A905" t="s">
        <v>647</v>
      </c>
      <c r="B905" t="s">
        <v>549</v>
      </c>
      <c r="C905">
        <v>2</v>
      </c>
      <c r="D905" s="19">
        <v>43672</v>
      </c>
      <c r="E905" s="15">
        <v>0.87003472222222233</v>
      </c>
      <c r="F905" s="15" t="s">
        <v>716</v>
      </c>
      <c r="G905" s="33" t="s">
        <v>447</v>
      </c>
    </row>
    <row r="906" spans="1:7">
      <c r="A906" t="s">
        <v>648</v>
      </c>
      <c r="B906" t="s">
        <v>549</v>
      </c>
      <c r="C906">
        <v>2</v>
      </c>
      <c r="D906" s="19">
        <v>43672</v>
      </c>
      <c r="E906" s="15">
        <v>2.8702199074074075</v>
      </c>
      <c r="F906" s="15" t="s">
        <v>716</v>
      </c>
      <c r="G906" s="275" t="s">
        <v>433</v>
      </c>
    </row>
    <row r="907" spans="1:7">
      <c r="A907" t="s">
        <v>651</v>
      </c>
      <c r="B907" t="s">
        <v>549</v>
      </c>
      <c r="C907">
        <v>2</v>
      </c>
      <c r="D907" s="19">
        <v>43672</v>
      </c>
      <c r="E907" s="15">
        <v>0.87034722222222216</v>
      </c>
      <c r="F907" s="15" t="s">
        <v>716</v>
      </c>
      <c r="G907" s="33" t="s">
        <v>447</v>
      </c>
    </row>
    <row r="908" spans="1:7">
      <c r="A908" t="s">
        <v>652</v>
      </c>
      <c r="B908" t="s">
        <v>549</v>
      </c>
      <c r="C908">
        <v>2</v>
      </c>
      <c r="D908" s="19">
        <v>43672</v>
      </c>
      <c r="E908" s="15">
        <v>0.87042824074074077</v>
      </c>
      <c r="F908" s="15" t="s">
        <v>716</v>
      </c>
      <c r="G908" s="275" t="s">
        <v>433</v>
      </c>
    </row>
    <row r="909" spans="1:7">
      <c r="A909" t="s">
        <v>653</v>
      </c>
      <c r="B909" t="s">
        <v>549</v>
      </c>
      <c r="C909">
        <v>2</v>
      </c>
      <c r="D909" s="19">
        <v>43672</v>
      </c>
      <c r="E909" s="15">
        <v>0.87055555555555564</v>
      </c>
      <c r="F909" s="15" t="s">
        <v>716</v>
      </c>
      <c r="G909" s="275" t="s">
        <v>433</v>
      </c>
    </row>
    <row r="910" spans="1:7">
      <c r="A910" t="s">
        <v>654</v>
      </c>
      <c r="B910" t="s">
        <v>549</v>
      </c>
      <c r="C910">
        <v>2</v>
      </c>
      <c r="D910" s="19">
        <v>43672</v>
      </c>
      <c r="E910" s="15">
        <v>0.87071759259259263</v>
      </c>
      <c r="F910" s="15" t="s">
        <v>716</v>
      </c>
      <c r="G910" s="275" t="s">
        <v>433</v>
      </c>
    </row>
    <row r="911" spans="1:7">
      <c r="A911" t="s">
        <v>655</v>
      </c>
      <c r="B911" t="s">
        <v>549</v>
      </c>
      <c r="C911">
        <v>2</v>
      </c>
      <c r="D911" s="19">
        <v>43672</v>
      </c>
      <c r="E911" s="15">
        <v>0.87126157407407412</v>
      </c>
      <c r="F911" s="15" t="s">
        <v>716</v>
      </c>
      <c r="G911" s="275" t="s">
        <v>433</v>
      </c>
    </row>
    <row r="912" spans="1:7">
      <c r="A912" t="s">
        <v>656</v>
      </c>
      <c r="B912" t="s">
        <v>549</v>
      </c>
      <c r="C912">
        <v>2</v>
      </c>
      <c r="D912" s="19">
        <v>43672</v>
      </c>
      <c r="E912" s="15">
        <v>0.87136574074074069</v>
      </c>
      <c r="F912" s="15" t="s">
        <v>716</v>
      </c>
      <c r="G912" s="275" t="s">
        <v>433</v>
      </c>
    </row>
    <row r="913" spans="1:7">
      <c r="A913" t="s">
        <v>657</v>
      </c>
      <c r="B913" t="s">
        <v>549</v>
      </c>
      <c r="C913">
        <v>2</v>
      </c>
      <c r="D913" s="19">
        <v>43672</v>
      </c>
      <c r="E913" s="15">
        <v>0.87268518518518512</v>
      </c>
      <c r="F913" s="15" t="s">
        <v>713</v>
      </c>
      <c r="G913" s="33" t="s">
        <v>447</v>
      </c>
    </row>
    <row r="914" spans="1:7">
      <c r="A914" t="s">
        <v>658</v>
      </c>
      <c r="B914" t="s">
        <v>549</v>
      </c>
      <c r="C914">
        <v>2</v>
      </c>
      <c r="D914" s="19">
        <v>43672</v>
      </c>
      <c r="E914" s="15">
        <v>0.87378472222222225</v>
      </c>
      <c r="F914" s="15" t="s">
        <v>713</v>
      </c>
      <c r="G914" s="275" t="s">
        <v>433</v>
      </c>
    </row>
    <row r="915" spans="1:7">
      <c r="A915" t="s">
        <v>659</v>
      </c>
      <c r="B915" t="s">
        <v>549</v>
      </c>
      <c r="C915">
        <v>2</v>
      </c>
      <c r="D915" s="19">
        <v>43672</v>
      </c>
      <c r="E915" s="15">
        <v>0.87408564814814815</v>
      </c>
      <c r="F915" s="15" t="s">
        <v>713</v>
      </c>
      <c r="G915" s="33" t="s">
        <v>476</v>
      </c>
    </row>
    <row r="916" spans="1:7">
      <c r="A916" t="s">
        <v>660</v>
      </c>
      <c r="B916" t="s">
        <v>549</v>
      </c>
      <c r="C916">
        <v>2</v>
      </c>
      <c r="D916" s="19">
        <v>43672</v>
      </c>
      <c r="E916" s="15">
        <v>0.88019675925925922</v>
      </c>
      <c r="F916" s="15" t="s">
        <v>714</v>
      </c>
      <c r="G916" s="33" t="s">
        <v>447</v>
      </c>
    </row>
    <row r="917" spans="1:7">
      <c r="A917" t="s">
        <v>661</v>
      </c>
      <c r="B917" t="s">
        <v>549</v>
      </c>
      <c r="C917">
        <v>2</v>
      </c>
      <c r="D917" s="19">
        <v>43672</v>
      </c>
      <c r="E917" s="15">
        <v>0.88256944444444452</v>
      </c>
      <c r="F917" s="15" t="s">
        <v>714</v>
      </c>
      <c r="G917" s="33" t="s">
        <v>476</v>
      </c>
    </row>
    <row r="918" spans="1:7">
      <c r="A918" t="s">
        <v>662</v>
      </c>
      <c r="B918" t="s">
        <v>549</v>
      </c>
      <c r="C918">
        <v>2</v>
      </c>
      <c r="D918" s="19">
        <v>43672</v>
      </c>
      <c r="E918" s="15">
        <v>0.88262731481481482</v>
      </c>
      <c r="F918" s="15" t="s">
        <v>714</v>
      </c>
      <c r="G918" s="33" t="s">
        <v>476</v>
      </c>
    </row>
    <row r="919" spans="1:7" ht="17" thickBot="1">
      <c r="A919" s="63" t="s">
        <v>663</v>
      </c>
      <c r="B919" s="63" t="s">
        <v>549</v>
      </c>
      <c r="C919" s="63">
        <v>2</v>
      </c>
      <c r="D919" s="151">
        <v>43672</v>
      </c>
      <c r="E919" s="64">
        <v>0.88276620370370373</v>
      </c>
      <c r="F919" s="15" t="s">
        <v>714</v>
      </c>
      <c r="G919" s="547" t="s">
        <v>433</v>
      </c>
    </row>
    <row r="920" spans="1:7">
      <c r="A920" t="s">
        <v>664</v>
      </c>
      <c r="B920" t="s">
        <v>549</v>
      </c>
      <c r="C920">
        <v>6</v>
      </c>
      <c r="D920" s="19">
        <v>43672</v>
      </c>
      <c r="E920" s="15">
        <v>0.89217592592592598</v>
      </c>
      <c r="F920" s="174" t="s">
        <v>709</v>
      </c>
      <c r="G920" s="33" t="s">
        <v>447</v>
      </c>
    </row>
    <row r="921" spans="1:7">
      <c r="A921" t="s">
        <v>665</v>
      </c>
      <c r="B921" t="s">
        <v>549</v>
      </c>
      <c r="C921">
        <v>6</v>
      </c>
      <c r="D921" s="19">
        <v>43672</v>
      </c>
      <c r="E921" s="15">
        <v>0.89237268518518509</v>
      </c>
      <c r="F921" s="15" t="s">
        <v>709</v>
      </c>
      <c r="G921" s="275" t="s">
        <v>433</v>
      </c>
    </row>
    <row r="922" spans="1:7">
      <c r="A922" t="s">
        <v>666</v>
      </c>
      <c r="B922" t="s">
        <v>549</v>
      </c>
      <c r="C922">
        <v>6</v>
      </c>
      <c r="D922" s="19">
        <v>43672</v>
      </c>
      <c r="E922" s="15">
        <v>0.8924537037037038</v>
      </c>
      <c r="F922" s="15" t="s">
        <v>709</v>
      </c>
      <c r="G922" s="33" t="s">
        <v>447</v>
      </c>
    </row>
    <row r="923" spans="1:7">
      <c r="A923" t="s">
        <v>667</v>
      </c>
      <c r="B923" t="s">
        <v>549</v>
      </c>
      <c r="C923">
        <v>6</v>
      </c>
      <c r="D923" s="19">
        <v>43672</v>
      </c>
      <c r="E923" s="15">
        <v>0.89237268518518509</v>
      </c>
      <c r="F923" s="15" t="s">
        <v>709</v>
      </c>
      <c r="G923" s="275" t="s">
        <v>433</v>
      </c>
    </row>
    <row r="924" spans="1:7">
      <c r="A924" t="s">
        <v>668</v>
      </c>
      <c r="B924" t="s">
        <v>549</v>
      </c>
      <c r="C924">
        <v>6</v>
      </c>
      <c r="D924" s="19">
        <v>43672</v>
      </c>
      <c r="E924" s="15">
        <v>0.89383101851851843</v>
      </c>
      <c r="F924" s="15" t="s">
        <v>709</v>
      </c>
      <c r="G924" s="275" t="s">
        <v>433</v>
      </c>
    </row>
    <row r="925" spans="1:7">
      <c r="A925" t="s">
        <v>669</v>
      </c>
      <c r="B925" t="s">
        <v>549</v>
      </c>
      <c r="C925">
        <v>6</v>
      </c>
      <c r="D925" s="19">
        <v>43672</v>
      </c>
      <c r="E925" s="15">
        <v>0.89413194444444455</v>
      </c>
      <c r="F925" s="15" t="s">
        <v>709</v>
      </c>
      <c r="G925" s="275" t="s">
        <v>433</v>
      </c>
    </row>
    <row r="926" spans="1:7">
      <c r="A926" t="s">
        <v>670</v>
      </c>
      <c r="B926" t="s">
        <v>549</v>
      </c>
      <c r="C926">
        <v>6</v>
      </c>
      <c r="D926" s="19">
        <v>43672</v>
      </c>
      <c r="E926" s="15">
        <v>0.89420138888888889</v>
      </c>
      <c r="F926" s="15" t="s">
        <v>709</v>
      </c>
      <c r="G926" s="275" t="s">
        <v>433</v>
      </c>
    </row>
    <row r="927" spans="1:7">
      <c r="A927" t="s">
        <v>671</v>
      </c>
      <c r="B927" t="s">
        <v>549</v>
      </c>
      <c r="C927">
        <v>6</v>
      </c>
      <c r="D927" s="19">
        <v>43672</v>
      </c>
      <c r="E927" s="15">
        <v>0.89468749999999997</v>
      </c>
      <c r="F927" s="15" t="s">
        <v>710</v>
      </c>
      <c r="G927" s="275" t="s">
        <v>433</v>
      </c>
    </row>
    <row r="928" spans="1:7">
      <c r="A928" t="s">
        <v>672</v>
      </c>
      <c r="B928" t="s">
        <v>549</v>
      </c>
      <c r="C928">
        <v>6</v>
      </c>
      <c r="D928" s="19">
        <v>43672</v>
      </c>
      <c r="E928" s="15">
        <v>0.89517361111111116</v>
      </c>
      <c r="F928" s="15" t="s">
        <v>710</v>
      </c>
      <c r="G928" s="33" t="s">
        <v>447</v>
      </c>
    </row>
    <row r="929" spans="1:7">
      <c r="A929" t="s">
        <v>673</v>
      </c>
      <c r="B929" t="s">
        <v>549</v>
      </c>
      <c r="C929">
        <v>6</v>
      </c>
      <c r="D929" s="19">
        <v>43672</v>
      </c>
      <c r="E929" s="15">
        <v>0.89674768518518511</v>
      </c>
      <c r="F929" s="15" t="s">
        <v>710</v>
      </c>
      <c r="G929" s="275" t="s">
        <v>433</v>
      </c>
    </row>
    <row r="930" spans="1:7">
      <c r="A930" t="s">
        <v>674</v>
      </c>
      <c r="B930" t="s">
        <v>549</v>
      </c>
      <c r="C930">
        <v>6</v>
      </c>
      <c r="D930" s="19">
        <v>43672</v>
      </c>
      <c r="E930" s="15">
        <v>0.89706018518518515</v>
      </c>
      <c r="F930" s="15" t="s">
        <v>710</v>
      </c>
      <c r="G930" s="33" t="s">
        <v>447</v>
      </c>
    </row>
    <row r="931" spans="1:7">
      <c r="A931" t="s">
        <v>675</v>
      </c>
      <c r="B931" t="s">
        <v>549</v>
      </c>
      <c r="C931">
        <v>6</v>
      </c>
      <c r="D931" s="19">
        <v>43672</v>
      </c>
      <c r="E931" s="15">
        <v>0.89714120370370365</v>
      </c>
      <c r="F931" s="15" t="s">
        <v>710</v>
      </c>
      <c r="G931" s="275" t="s">
        <v>433</v>
      </c>
    </row>
    <row r="932" spans="1:7">
      <c r="A932" t="s">
        <v>676</v>
      </c>
      <c r="B932" t="s">
        <v>549</v>
      </c>
      <c r="C932">
        <v>6</v>
      </c>
      <c r="D932" s="19">
        <v>43672</v>
      </c>
      <c r="E932" s="15">
        <v>0.89725694444444448</v>
      </c>
      <c r="F932" s="15" t="s">
        <v>710</v>
      </c>
      <c r="G932" s="33" t="s">
        <v>447</v>
      </c>
    </row>
    <row r="933" spans="1:7">
      <c r="A933" t="s">
        <v>677</v>
      </c>
      <c r="B933" t="s">
        <v>549</v>
      </c>
      <c r="C933">
        <v>6</v>
      </c>
      <c r="D933" s="19">
        <v>43672</v>
      </c>
      <c r="E933" s="15">
        <v>0.89769675925925929</v>
      </c>
      <c r="F933" s="15" t="s">
        <v>710</v>
      </c>
      <c r="G933" s="33" t="s">
        <v>447</v>
      </c>
    </row>
    <row r="934" spans="1:7">
      <c r="A934" t="s">
        <v>678</v>
      </c>
      <c r="B934" t="s">
        <v>549</v>
      </c>
      <c r="C934">
        <v>6</v>
      </c>
      <c r="D934" s="19">
        <v>43672</v>
      </c>
      <c r="E934" s="15">
        <v>0.89921296296296294</v>
      </c>
      <c r="F934" s="15" t="s">
        <v>712</v>
      </c>
      <c r="G934" s="275" t="s">
        <v>433</v>
      </c>
    </row>
    <row r="935" spans="1:7">
      <c r="A935" t="s">
        <v>679</v>
      </c>
      <c r="B935" t="s">
        <v>549</v>
      </c>
      <c r="C935">
        <v>6</v>
      </c>
      <c r="D935" s="19">
        <v>43672</v>
      </c>
      <c r="E935" s="15">
        <v>0.89934027777777781</v>
      </c>
      <c r="F935" s="15" t="s">
        <v>712</v>
      </c>
      <c r="G935" s="33" t="s">
        <v>447</v>
      </c>
    </row>
    <row r="936" spans="1:7">
      <c r="A936" t="s">
        <v>680</v>
      </c>
      <c r="B936" t="s">
        <v>549</v>
      </c>
      <c r="C936">
        <v>6</v>
      </c>
      <c r="D936" s="19">
        <v>43672</v>
      </c>
      <c r="E936" s="15">
        <v>0.89946759259259268</v>
      </c>
      <c r="F936" s="15" t="s">
        <v>712</v>
      </c>
      <c r="G936" s="275" t="s">
        <v>433</v>
      </c>
    </row>
    <row r="937" spans="1:7">
      <c r="A937" t="s">
        <v>681</v>
      </c>
      <c r="B937" t="s">
        <v>549</v>
      </c>
      <c r="C937">
        <v>6</v>
      </c>
      <c r="D937" s="19">
        <v>43672</v>
      </c>
      <c r="E937" s="15">
        <v>0.89973379629629635</v>
      </c>
      <c r="F937" s="15" t="s">
        <v>712</v>
      </c>
      <c r="G937" s="275" t="s">
        <v>433</v>
      </c>
    </row>
    <row r="938" spans="1:7">
      <c r="A938" t="s">
        <v>683</v>
      </c>
      <c r="B938" t="s">
        <v>549</v>
      </c>
      <c r="C938">
        <v>6</v>
      </c>
      <c r="D938" s="19">
        <v>43672</v>
      </c>
      <c r="E938" s="15">
        <v>0.89997685185185183</v>
      </c>
      <c r="F938" s="15" t="s">
        <v>712</v>
      </c>
      <c r="G938" s="33" t="s">
        <v>476</v>
      </c>
    </row>
    <row r="939" spans="1:7">
      <c r="A939" t="s">
        <v>684</v>
      </c>
      <c r="B939" t="s">
        <v>549</v>
      </c>
      <c r="C939">
        <v>6</v>
      </c>
      <c r="D939" s="19">
        <v>43672</v>
      </c>
      <c r="E939" s="15">
        <v>0.90039351851851857</v>
      </c>
      <c r="F939" s="15" t="s">
        <v>712</v>
      </c>
      <c r="G939" s="33" t="s">
        <v>447</v>
      </c>
    </row>
    <row r="940" spans="1:7">
      <c r="A940" t="s">
        <v>685</v>
      </c>
      <c r="B940" t="s">
        <v>549</v>
      </c>
      <c r="C940">
        <v>6</v>
      </c>
      <c r="D940" s="19">
        <v>43672</v>
      </c>
      <c r="E940" s="15">
        <v>0.90144675925925932</v>
      </c>
      <c r="F940" s="15" t="s">
        <v>712</v>
      </c>
      <c r="G940" s="33" t="s">
        <v>447</v>
      </c>
    </row>
    <row r="941" spans="1:7">
      <c r="A941" t="s">
        <v>686</v>
      </c>
      <c r="B941" t="s">
        <v>549</v>
      </c>
      <c r="C941">
        <v>6</v>
      </c>
      <c r="D941" s="19">
        <v>43672</v>
      </c>
      <c r="E941" s="15">
        <v>0.9025347222222222</v>
      </c>
      <c r="F941" s="15" t="s">
        <v>711</v>
      </c>
      <c r="G941" s="275" t="s">
        <v>433</v>
      </c>
    </row>
    <row r="942" spans="1:7">
      <c r="A942" t="s">
        <v>687</v>
      </c>
      <c r="B942" t="s">
        <v>549</v>
      </c>
      <c r="C942">
        <v>6</v>
      </c>
      <c r="D942" s="19">
        <v>43672</v>
      </c>
      <c r="E942" s="15">
        <v>0.90260416666666676</v>
      </c>
      <c r="F942" s="15" t="s">
        <v>711</v>
      </c>
      <c r="G942" s="275" t="s">
        <v>433</v>
      </c>
    </row>
    <row r="943" spans="1:7">
      <c r="A943" t="s">
        <v>690</v>
      </c>
      <c r="B943" t="s">
        <v>549</v>
      </c>
      <c r="C943">
        <v>6</v>
      </c>
      <c r="D943" s="19">
        <v>43672</v>
      </c>
      <c r="E943" s="15">
        <v>0.90431712962962962</v>
      </c>
      <c r="F943" s="15" t="s">
        <v>711</v>
      </c>
      <c r="G943" s="275" t="s">
        <v>433</v>
      </c>
    </row>
    <row r="944" spans="1:7">
      <c r="A944" s="213" t="s">
        <v>2037</v>
      </c>
      <c r="B944" t="s">
        <v>549</v>
      </c>
      <c r="C944">
        <v>6</v>
      </c>
      <c r="D944" s="19">
        <v>43672</v>
      </c>
      <c r="E944" s="15">
        <v>0.90457175925925926</v>
      </c>
      <c r="F944" s="15" t="s">
        <v>711</v>
      </c>
      <c r="G944" s="275" t="s">
        <v>433</v>
      </c>
    </row>
    <row r="945" spans="1:7" ht="17" thickBot="1">
      <c r="A945" s="63" t="s">
        <v>691</v>
      </c>
      <c r="B945" s="63" t="s">
        <v>549</v>
      </c>
      <c r="C945" s="63">
        <v>6</v>
      </c>
      <c r="D945" s="151">
        <v>43672</v>
      </c>
      <c r="E945" s="64">
        <v>0.90517361111111105</v>
      </c>
      <c r="F945" s="15" t="s">
        <v>711</v>
      </c>
      <c r="G945" s="551" t="s">
        <v>447</v>
      </c>
    </row>
    <row r="946" spans="1:7">
      <c r="A946" t="s">
        <v>692</v>
      </c>
      <c r="B946" t="s">
        <v>549</v>
      </c>
      <c r="C946">
        <v>10</v>
      </c>
      <c r="D946" s="19">
        <v>43672</v>
      </c>
      <c r="E946" s="15">
        <v>0.92314814814814816</v>
      </c>
      <c r="F946" s="174" t="s">
        <v>715</v>
      </c>
      <c r="G946" s="33" t="s">
        <v>447</v>
      </c>
    </row>
    <row r="947" spans="1:7">
      <c r="A947" t="s">
        <v>693</v>
      </c>
      <c r="B947" t="s">
        <v>549</v>
      </c>
      <c r="C947">
        <v>10</v>
      </c>
      <c r="D947" s="19">
        <v>43672</v>
      </c>
      <c r="E947" s="15">
        <v>0.92445601851851855</v>
      </c>
      <c r="F947" s="15" t="s">
        <v>714</v>
      </c>
      <c r="G947" s="275" t="s">
        <v>433</v>
      </c>
    </row>
    <row r="948" spans="1:7">
      <c r="A948" t="s">
        <v>694</v>
      </c>
      <c r="B948" t="s">
        <v>549</v>
      </c>
      <c r="C948">
        <v>10</v>
      </c>
      <c r="D948" s="19">
        <v>43672</v>
      </c>
      <c r="E948" s="15">
        <v>0.92451388888888886</v>
      </c>
      <c r="F948" s="15" t="s">
        <v>714</v>
      </c>
      <c r="G948" s="275" t="s">
        <v>433</v>
      </c>
    </row>
    <row r="949" spans="1:7">
      <c r="A949" t="s">
        <v>695</v>
      </c>
      <c r="B949" t="s">
        <v>549</v>
      </c>
      <c r="C949">
        <v>10</v>
      </c>
      <c r="D949" s="19">
        <v>43672</v>
      </c>
      <c r="E949" s="15">
        <v>0.92743055555555554</v>
      </c>
      <c r="F949" s="15" t="s">
        <v>714</v>
      </c>
      <c r="G949" s="275" t="s">
        <v>433</v>
      </c>
    </row>
    <row r="950" spans="1:7">
      <c r="A950" t="s">
        <v>696</v>
      </c>
      <c r="B950" t="s">
        <v>549</v>
      </c>
      <c r="C950">
        <v>10</v>
      </c>
      <c r="D950" s="19">
        <v>43672</v>
      </c>
      <c r="E950" s="15">
        <v>0.92834490740740738</v>
      </c>
      <c r="F950" s="15" t="s">
        <v>716</v>
      </c>
      <c r="G950" s="275" t="s">
        <v>433</v>
      </c>
    </row>
    <row r="951" spans="1:7">
      <c r="A951" t="s">
        <v>697</v>
      </c>
      <c r="B951" t="s">
        <v>549</v>
      </c>
      <c r="C951">
        <v>10</v>
      </c>
      <c r="D951" s="19">
        <v>43672</v>
      </c>
      <c r="E951" s="15">
        <v>0.92872685185185189</v>
      </c>
      <c r="F951" s="15" t="s">
        <v>716</v>
      </c>
      <c r="G951" s="275" t="s">
        <v>433</v>
      </c>
    </row>
    <row r="952" spans="1:7">
      <c r="A952" t="s">
        <v>698</v>
      </c>
      <c r="B952" t="s">
        <v>549</v>
      </c>
      <c r="C952">
        <v>10</v>
      </c>
      <c r="D952" s="19">
        <v>43672</v>
      </c>
      <c r="E952" s="15">
        <v>0.92890046296296302</v>
      </c>
      <c r="F952" s="15" t="s">
        <v>716</v>
      </c>
      <c r="G952" s="33" t="s">
        <v>447</v>
      </c>
    </row>
    <row r="953" spans="1:7">
      <c r="A953" t="s">
        <v>699</v>
      </c>
      <c r="B953" t="s">
        <v>549</v>
      </c>
      <c r="C953">
        <v>10</v>
      </c>
      <c r="D953" s="19">
        <v>43672</v>
      </c>
      <c r="E953" s="15">
        <v>0.92966435185185192</v>
      </c>
      <c r="F953" s="15" t="s">
        <v>716</v>
      </c>
      <c r="G953" s="275" t="s">
        <v>433</v>
      </c>
    </row>
    <row r="954" spans="1:7">
      <c r="A954" t="s">
        <v>700</v>
      </c>
      <c r="B954" t="s">
        <v>549</v>
      </c>
      <c r="C954">
        <v>10</v>
      </c>
      <c r="D954" s="19">
        <v>43672</v>
      </c>
      <c r="E954" s="15">
        <v>0.93026620370370372</v>
      </c>
      <c r="F954" s="15" t="s">
        <v>716</v>
      </c>
      <c r="G954" s="33" t="s">
        <v>476</v>
      </c>
    </row>
    <row r="955" spans="1:7">
      <c r="A955" t="s">
        <v>701</v>
      </c>
      <c r="B955" t="s">
        <v>549</v>
      </c>
      <c r="C955">
        <v>10</v>
      </c>
      <c r="D955" s="19">
        <v>43672</v>
      </c>
      <c r="E955" s="15">
        <v>0.9304513888888889</v>
      </c>
      <c r="F955" s="15" t="s">
        <v>716</v>
      </c>
      <c r="G955" s="275" t="s">
        <v>433</v>
      </c>
    </row>
    <row r="956" spans="1:7">
      <c r="A956" t="s">
        <v>702</v>
      </c>
      <c r="B956" t="s">
        <v>549</v>
      </c>
      <c r="C956">
        <v>10</v>
      </c>
      <c r="D956" s="19">
        <v>43672</v>
      </c>
      <c r="E956" s="15">
        <v>0.93061342592592589</v>
      </c>
      <c r="F956" s="15" t="s">
        <v>716</v>
      </c>
      <c r="G956" s="275" t="s">
        <v>433</v>
      </c>
    </row>
    <row r="957" spans="1:7">
      <c r="A957" t="s">
        <v>703</v>
      </c>
      <c r="B957" t="s">
        <v>549</v>
      </c>
      <c r="C957">
        <v>10</v>
      </c>
      <c r="D957" s="19">
        <v>43672</v>
      </c>
      <c r="E957" s="15">
        <v>0.93136574074074074</v>
      </c>
      <c r="F957" s="15" t="s">
        <v>716</v>
      </c>
      <c r="G957" s="275" t="s">
        <v>433</v>
      </c>
    </row>
    <row r="958" spans="1:7">
      <c r="A958" t="s">
        <v>704</v>
      </c>
      <c r="B958" t="s">
        <v>549</v>
      </c>
      <c r="C958">
        <v>10</v>
      </c>
      <c r="D958" s="19">
        <v>43672</v>
      </c>
      <c r="E958" s="15">
        <v>0.93199074074074073</v>
      </c>
      <c r="F958" s="15" t="s">
        <v>713</v>
      </c>
      <c r="G958" s="33" t="s">
        <v>447</v>
      </c>
    </row>
    <row r="959" spans="1:7">
      <c r="A959" t="s">
        <v>705</v>
      </c>
      <c r="B959" t="s">
        <v>549</v>
      </c>
      <c r="C959">
        <v>10</v>
      </c>
      <c r="D959" s="19">
        <v>43672</v>
      </c>
      <c r="E959" s="15">
        <v>0.93362268518518521</v>
      </c>
      <c r="F959" s="15" t="s">
        <v>713</v>
      </c>
      <c r="G959" s="275" t="s">
        <v>433</v>
      </c>
    </row>
    <row r="960" spans="1:7">
      <c r="A960" t="s">
        <v>706</v>
      </c>
      <c r="B960" t="s">
        <v>549</v>
      </c>
      <c r="C960">
        <v>10</v>
      </c>
      <c r="D960" s="19">
        <v>43672</v>
      </c>
      <c r="E960" s="15">
        <v>0.93405092592592587</v>
      </c>
      <c r="F960" s="15" t="s">
        <v>713</v>
      </c>
      <c r="G960" s="33" t="s">
        <v>447</v>
      </c>
    </row>
    <row r="961" spans="1:7" ht="17" thickBot="1">
      <c r="A961" s="63" t="s">
        <v>707</v>
      </c>
      <c r="B961" s="63" t="s">
        <v>549</v>
      </c>
      <c r="C961" s="63">
        <v>10</v>
      </c>
      <c r="D961" s="151">
        <v>43672</v>
      </c>
      <c r="E961" s="64">
        <v>0.93436342592592592</v>
      </c>
      <c r="F961" s="15" t="s">
        <v>713</v>
      </c>
      <c r="G961" s="547" t="s">
        <v>433</v>
      </c>
    </row>
    <row r="962" spans="1:7">
      <c r="A962" t="s">
        <v>736</v>
      </c>
      <c r="B962" t="s">
        <v>549</v>
      </c>
      <c r="C962">
        <v>9</v>
      </c>
      <c r="D962" s="19">
        <v>43672</v>
      </c>
      <c r="E962" s="15">
        <v>0.94237268518518524</v>
      </c>
      <c r="F962" s="174" t="s">
        <v>713</v>
      </c>
      <c r="G962" s="275" t="s">
        <v>433</v>
      </c>
    </row>
    <row r="963" spans="1:7">
      <c r="A963" t="s">
        <v>738</v>
      </c>
      <c r="B963" t="s">
        <v>549</v>
      </c>
      <c r="C963">
        <v>9</v>
      </c>
      <c r="D963" s="19">
        <v>43672</v>
      </c>
      <c r="E963" s="15">
        <v>0.94248842592592597</v>
      </c>
      <c r="F963" s="15" t="s">
        <v>713</v>
      </c>
      <c r="G963" s="275" t="s">
        <v>433</v>
      </c>
    </row>
    <row r="964" spans="1:7">
      <c r="A964" t="s">
        <v>739</v>
      </c>
      <c r="B964" t="s">
        <v>549</v>
      </c>
      <c r="C964">
        <v>9</v>
      </c>
      <c r="D964" s="19">
        <v>43672</v>
      </c>
      <c r="E964" s="15">
        <v>0.94260416666666658</v>
      </c>
      <c r="F964" s="15" t="s">
        <v>713</v>
      </c>
      <c r="G964" s="275" t="s">
        <v>433</v>
      </c>
    </row>
    <row r="965" spans="1:7">
      <c r="A965" t="s">
        <v>740</v>
      </c>
      <c r="B965" t="s">
        <v>549</v>
      </c>
      <c r="C965">
        <v>9</v>
      </c>
      <c r="D965" s="19">
        <v>43672</v>
      </c>
      <c r="E965" s="15">
        <v>0.94266203703703699</v>
      </c>
      <c r="F965" s="15" t="s">
        <v>713</v>
      </c>
      <c r="G965" s="275" t="s">
        <v>433</v>
      </c>
    </row>
    <row r="966" spans="1:7">
      <c r="A966" t="s">
        <v>741</v>
      </c>
      <c r="B966" t="s">
        <v>549</v>
      </c>
      <c r="C966">
        <v>9</v>
      </c>
      <c r="D966" s="19">
        <v>43672</v>
      </c>
      <c r="E966" s="15">
        <v>0.9428009259259259</v>
      </c>
      <c r="F966" s="15" t="s">
        <v>713</v>
      </c>
      <c r="G966" s="275" t="s">
        <v>433</v>
      </c>
    </row>
    <row r="967" spans="1:7">
      <c r="A967" t="s">
        <v>742</v>
      </c>
      <c r="B967" t="s">
        <v>549</v>
      </c>
      <c r="C967">
        <v>9</v>
      </c>
      <c r="D967" s="19">
        <v>43672</v>
      </c>
      <c r="E967" s="15">
        <v>0.94291666666666663</v>
      </c>
      <c r="F967" s="15" t="s">
        <v>713</v>
      </c>
      <c r="G967" s="275" t="s">
        <v>433</v>
      </c>
    </row>
    <row r="968" spans="1:7">
      <c r="A968" t="s">
        <v>743</v>
      </c>
      <c r="B968" t="s">
        <v>549</v>
      </c>
      <c r="C968">
        <v>9</v>
      </c>
      <c r="D968" s="19">
        <v>43672</v>
      </c>
      <c r="E968" s="15">
        <v>0.94297453703703704</v>
      </c>
      <c r="F968" s="15" t="s">
        <v>713</v>
      </c>
      <c r="G968" s="275" t="s">
        <v>433</v>
      </c>
    </row>
    <row r="969" spans="1:7">
      <c r="A969" t="s">
        <v>744</v>
      </c>
      <c r="B969" t="s">
        <v>549</v>
      </c>
      <c r="C969">
        <v>9</v>
      </c>
      <c r="D969" s="19">
        <v>43672</v>
      </c>
      <c r="E969" s="15">
        <v>0.94305555555555554</v>
      </c>
      <c r="F969" s="15" t="s">
        <v>713</v>
      </c>
      <c r="G969" s="33" t="s">
        <v>456</v>
      </c>
    </row>
    <row r="970" spans="1:7">
      <c r="A970" t="s">
        <v>745</v>
      </c>
      <c r="B970" t="s">
        <v>549</v>
      </c>
      <c r="C970">
        <v>9</v>
      </c>
      <c r="D970" s="19">
        <v>43672</v>
      </c>
      <c r="E970" s="15">
        <v>0.94315972222222222</v>
      </c>
      <c r="F970" s="15" t="s">
        <v>713</v>
      </c>
      <c r="G970" s="275" t="s">
        <v>433</v>
      </c>
    </row>
    <row r="971" spans="1:7">
      <c r="A971" t="s">
        <v>746</v>
      </c>
      <c r="B971" t="s">
        <v>549</v>
      </c>
      <c r="C971">
        <v>9</v>
      </c>
      <c r="D971" s="19">
        <v>43672</v>
      </c>
      <c r="E971" s="15">
        <v>0.94324074074074071</v>
      </c>
      <c r="F971" s="15" t="s">
        <v>713</v>
      </c>
      <c r="G971" s="275" t="s">
        <v>433</v>
      </c>
    </row>
    <row r="972" spans="1:7">
      <c r="A972" s="225" t="s">
        <v>747</v>
      </c>
      <c r="B972" t="s">
        <v>549</v>
      </c>
      <c r="C972">
        <v>9</v>
      </c>
      <c r="D972" s="19">
        <v>43672</v>
      </c>
      <c r="E972" s="15">
        <v>0.94339120370370377</v>
      </c>
      <c r="F972" s="15" t="s">
        <v>713</v>
      </c>
      <c r="G972" s="275" t="s">
        <v>433</v>
      </c>
    </row>
    <row r="973" spans="1:7">
      <c r="A973" s="225" t="s">
        <v>748</v>
      </c>
      <c r="B973" t="s">
        <v>549</v>
      </c>
      <c r="C973">
        <v>9</v>
      </c>
      <c r="D973" s="19">
        <v>43672</v>
      </c>
      <c r="E973" s="15">
        <v>0.94357638888888884</v>
      </c>
      <c r="F973" s="15" t="s">
        <v>713</v>
      </c>
      <c r="G973" s="275" t="s">
        <v>433</v>
      </c>
    </row>
    <row r="974" spans="1:7">
      <c r="A974" s="225" t="s">
        <v>749</v>
      </c>
      <c r="B974" t="s">
        <v>549</v>
      </c>
      <c r="C974">
        <v>9</v>
      </c>
      <c r="D974" s="19">
        <v>43672</v>
      </c>
      <c r="E974" s="15">
        <v>0.9437268518518519</v>
      </c>
      <c r="F974" s="15" t="s">
        <v>713</v>
      </c>
      <c r="G974" s="33" t="s">
        <v>456</v>
      </c>
    </row>
    <row r="975" spans="1:7">
      <c r="A975" s="225" t="s">
        <v>750</v>
      </c>
      <c r="B975" t="s">
        <v>549</v>
      </c>
      <c r="C975">
        <v>9</v>
      </c>
      <c r="D975" s="19">
        <v>43672</v>
      </c>
      <c r="E975" s="15">
        <v>0.94383101851851858</v>
      </c>
      <c r="F975" s="15" t="s">
        <v>713</v>
      </c>
      <c r="G975" s="33" t="s">
        <v>456</v>
      </c>
    </row>
    <row r="976" spans="1:7">
      <c r="A976" s="225" t="s">
        <v>751</v>
      </c>
      <c r="B976" t="s">
        <v>549</v>
      </c>
      <c r="C976">
        <v>9</v>
      </c>
      <c r="D976" s="19">
        <v>43672</v>
      </c>
      <c r="E976" s="15">
        <v>0.94393518518518515</v>
      </c>
      <c r="F976" s="15" t="s">
        <v>713</v>
      </c>
      <c r="G976" s="275" t="s">
        <v>433</v>
      </c>
    </row>
    <row r="977" spans="1:7">
      <c r="A977" s="225" t="s">
        <v>752</v>
      </c>
      <c r="B977" t="s">
        <v>549</v>
      </c>
      <c r="C977">
        <v>9</v>
      </c>
      <c r="D977" s="19">
        <v>43672</v>
      </c>
      <c r="E977" s="15">
        <v>0.94412037037037033</v>
      </c>
      <c r="F977" s="15" t="s">
        <v>713</v>
      </c>
      <c r="G977" s="275" t="s">
        <v>433</v>
      </c>
    </row>
    <row r="978" spans="1:7">
      <c r="A978" s="225" t="s">
        <v>753</v>
      </c>
      <c r="B978" t="s">
        <v>549</v>
      </c>
      <c r="C978">
        <v>9</v>
      </c>
      <c r="D978" s="19">
        <v>43672</v>
      </c>
      <c r="E978" s="15">
        <v>0.94427083333333339</v>
      </c>
      <c r="F978" s="15" t="s">
        <v>713</v>
      </c>
      <c r="G978" s="275" t="s">
        <v>433</v>
      </c>
    </row>
    <row r="979" spans="1:7">
      <c r="A979" t="s">
        <v>754</v>
      </c>
      <c r="B979" t="s">
        <v>549</v>
      </c>
      <c r="C979">
        <v>9</v>
      </c>
      <c r="D979" s="19">
        <v>43672</v>
      </c>
      <c r="E979" s="15">
        <v>0.94491898148148146</v>
      </c>
      <c r="F979" s="15" t="s">
        <v>713</v>
      </c>
      <c r="G979" s="275" t="s">
        <v>433</v>
      </c>
    </row>
    <row r="980" spans="1:7">
      <c r="A980" t="s">
        <v>755</v>
      </c>
      <c r="B980" t="s">
        <v>549</v>
      </c>
      <c r="C980">
        <v>9</v>
      </c>
      <c r="D980" s="19">
        <v>43672</v>
      </c>
      <c r="E980" s="15">
        <v>0.94548611111111114</v>
      </c>
      <c r="F980" s="15" t="s">
        <v>713</v>
      </c>
      <c r="G980" s="275" t="s">
        <v>433</v>
      </c>
    </row>
    <row r="981" spans="1:7">
      <c r="A981" t="s">
        <v>756</v>
      </c>
      <c r="B981" t="s">
        <v>549</v>
      </c>
      <c r="C981">
        <v>9</v>
      </c>
      <c r="D981" s="19">
        <v>43672</v>
      </c>
      <c r="E981" s="15">
        <v>0.94567129629629632</v>
      </c>
      <c r="F981" s="15" t="s">
        <v>713</v>
      </c>
      <c r="G981" s="33" t="s">
        <v>456</v>
      </c>
    </row>
    <row r="982" spans="1:7">
      <c r="A982" t="s">
        <v>757</v>
      </c>
      <c r="B982" t="s">
        <v>549</v>
      </c>
      <c r="C982">
        <v>9</v>
      </c>
      <c r="D982" s="19">
        <v>43672</v>
      </c>
      <c r="E982" s="15">
        <v>0.94648148148148137</v>
      </c>
      <c r="F982" s="15" t="s">
        <v>715</v>
      </c>
      <c r="G982" s="33" t="s">
        <v>447</v>
      </c>
    </row>
    <row r="983" spans="1:7">
      <c r="A983" t="s">
        <v>758</v>
      </c>
      <c r="B983" t="s">
        <v>549</v>
      </c>
      <c r="C983">
        <v>9</v>
      </c>
      <c r="D983" s="19">
        <v>43672</v>
      </c>
      <c r="E983" s="15">
        <v>0.94652777777777775</v>
      </c>
      <c r="F983" s="15" t="s">
        <v>715</v>
      </c>
      <c r="G983" s="33" t="s">
        <v>447</v>
      </c>
    </row>
    <row r="984" spans="1:7">
      <c r="A984" t="s">
        <v>759</v>
      </c>
      <c r="B984" t="s">
        <v>549</v>
      </c>
      <c r="C984">
        <v>9</v>
      </c>
      <c r="D984" s="19">
        <v>43672</v>
      </c>
      <c r="E984" s="15">
        <v>0.95006944444444441</v>
      </c>
      <c r="F984" s="15" t="s">
        <v>714</v>
      </c>
      <c r="G984" s="275" t="s">
        <v>433</v>
      </c>
    </row>
    <row r="985" spans="1:7">
      <c r="A985" t="s">
        <v>760</v>
      </c>
      <c r="B985" t="s">
        <v>549</v>
      </c>
      <c r="C985">
        <v>9</v>
      </c>
      <c r="D985" s="19">
        <v>43672</v>
      </c>
      <c r="E985" s="15">
        <v>0.95296296296296301</v>
      </c>
      <c r="F985" s="15" t="s">
        <v>716</v>
      </c>
      <c r="G985" s="33" t="s">
        <v>476</v>
      </c>
    </row>
    <row r="986" spans="1:7">
      <c r="A986" t="s">
        <v>761</v>
      </c>
      <c r="B986" t="s">
        <v>549</v>
      </c>
      <c r="C986">
        <v>9</v>
      </c>
      <c r="D986" s="19">
        <v>43672</v>
      </c>
      <c r="E986" s="15">
        <v>0.95324074074074072</v>
      </c>
      <c r="F986" s="15" t="s">
        <v>716</v>
      </c>
      <c r="G986" s="275" t="s">
        <v>433</v>
      </c>
    </row>
    <row r="987" spans="1:7">
      <c r="A987" t="s">
        <v>762</v>
      </c>
      <c r="B987" t="s">
        <v>549</v>
      </c>
      <c r="C987">
        <v>9</v>
      </c>
      <c r="D987" s="19">
        <v>43672</v>
      </c>
      <c r="E987" s="15">
        <v>0.95343750000000005</v>
      </c>
      <c r="F987" s="15" t="s">
        <v>716</v>
      </c>
      <c r="G987" s="275" t="s">
        <v>433</v>
      </c>
    </row>
    <row r="988" spans="1:7">
      <c r="A988" t="s">
        <v>763</v>
      </c>
      <c r="B988" t="s">
        <v>549</v>
      </c>
      <c r="C988">
        <v>9</v>
      </c>
      <c r="D988" s="19">
        <v>43672</v>
      </c>
      <c r="E988" s="15">
        <v>0.95362268518518523</v>
      </c>
      <c r="F988" s="15" t="s">
        <v>716</v>
      </c>
      <c r="G988" s="275" t="s">
        <v>433</v>
      </c>
    </row>
    <row r="989" spans="1:7">
      <c r="A989" t="s">
        <v>764</v>
      </c>
      <c r="B989" t="s">
        <v>549</v>
      </c>
      <c r="C989">
        <v>9</v>
      </c>
      <c r="D989" s="19">
        <v>43672</v>
      </c>
      <c r="E989" s="15">
        <v>0.95450231481481485</v>
      </c>
      <c r="F989" s="15" t="s">
        <v>716</v>
      </c>
      <c r="G989" s="275" t="s">
        <v>433</v>
      </c>
    </row>
    <row r="990" spans="1:7">
      <c r="A990" t="s">
        <v>765</v>
      </c>
      <c r="B990" t="s">
        <v>549</v>
      </c>
      <c r="C990">
        <v>9</v>
      </c>
      <c r="D990" s="19">
        <v>43672</v>
      </c>
      <c r="E990" s="15">
        <v>0.95489583333333339</v>
      </c>
      <c r="F990" s="15" t="s">
        <v>716</v>
      </c>
      <c r="G990" s="275" t="s">
        <v>433</v>
      </c>
    </row>
    <row r="991" spans="1:7">
      <c r="A991" t="s">
        <v>766</v>
      </c>
      <c r="B991" t="s">
        <v>549</v>
      </c>
      <c r="C991">
        <v>9</v>
      </c>
      <c r="D991" s="19">
        <v>43672</v>
      </c>
      <c r="E991" s="15">
        <v>0.95513888888888887</v>
      </c>
      <c r="F991" s="15" t="s">
        <v>716</v>
      </c>
      <c r="G991" s="275" t="s">
        <v>433</v>
      </c>
    </row>
    <row r="992" spans="1:7">
      <c r="A992" t="s">
        <v>767</v>
      </c>
      <c r="B992" t="s">
        <v>549</v>
      </c>
      <c r="C992">
        <v>9</v>
      </c>
      <c r="D992" s="19">
        <v>43672</v>
      </c>
      <c r="E992" s="15">
        <v>0.95527777777777778</v>
      </c>
      <c r="F992" s="15" t="s">
        <v>716</v>
      </c>
      <c r="G992" s="275" t="s">
        <v>433</v>
      </c>
    </row>
    <row r="993" spans="1:7" ht="17" thickBot="1">
      <c r="A993" s="63" t="s">
        <v>768</v>
      </c>
      <c r="B993" s="63" t="s">
        <v>549</v>
      </c>
      <c r="C993" s="63">
        <v>9</v>
      </c>
      <c r="D993" s="151">
        <v>43672</v>
      </c>
      <c r="E993" s="64">
        <v>0.95596064814814818</v>
      </c>
      <c r="F993" s="162" t="s">
        <v>716</v>
      </c>
      <c r="G993" s="551" t="s">
        <v>447</v>
      </c>
    </row>
    <row r="994" spans="1:7">
      <c r="A994" t="s">
        <v>769</v>
      </c>
      <c r="B994" t="s">
        <v>549</v>
      </c>
      <c r="C994">
        <v>5</v>
      </c>
      <c r="D994" s="19">
        <v>43672</v>
      </c>
      <c r="E994" s="15">
        <v>0.96120370370370367</v>
      </c>
      <c r="F994" s="15" t="s">
        <v>715</v>
      </c>
      <c r="G994" s="556" t="s">
        <v>476</v>
      </c>
    </row>
    <row r="995" spans="1:7">
      <c r="A995" t="s">
        <v>770</v>
      </c>
      <c r="B995" t="s">
        <v>549</v>
      </c>
      <c r="C995">
        <v>5</v>
      </c>
      <c r="D995" s="19">
        <v>43672</v>
      </c>
      <c r="E995" s="15">
        <v>0.96158564814814806</v>
      </c>
      <c r="F995" s="15" t="s">
        <v>715</v>
      </c>
      <c r="G995" s="275" t="s">
        <v>433</v>
      </c>
    </row>
    <row r="996" spans="1:7">
      <c r="A996" t="s">
        <v>771</v>
      </c>
      <c r="B996" t="s">
        <v>549</v>
      </c>
      <c r="C996">
        <v>5</v>
      </c>
      <c r="D996" s="19">
        <v>43672</v>
      </c>
      <c r="E996" s="15">
        <v>0.96173611111111112</v>
      </c>
      <c r="F996" s="15" t="s">
        <v>715</v>
      </c>
      <c r="G996" s="33" t="s">
        <v>476</v>
      </c>
    </row>
    <row r="997" spans="1:7">
      <c r="A997" t="s">
        <v>772</v>
      </c>
      <c r="B997" t="s">
        <v>549</v>
      </c>
      <c r="C997">
        <v>5</v>
      </c>
      <c r="D997" s="19">
        <v>43672</v>
      </c>
      <c r="E997" s="15">
        <v>0.96187500000000004</v>
      </c>
      <c r="F997" s="15" t="s">
        <v>715</v>
      </c>
      <c r="G997" s="275" t="s">
        <v>433</v>
      </c>
    </row>
    <row r="998" spans="1:7">
      <c r="A998" t="s">
        <v>773</v>
      </c>
      <c r="B998" t="s">
        <v>549</v>
      </c>
      <c r="C998">
        <v>5</v>
      </c>
      <c r="D998" s="19">
        <v>43672</v>
      </c>
      <c r="E998" s="15">
        <v>0.96207175925925925</v>
      </c>
      <c r="F998" s="15" t="s">
        <v>715</v>
      </c>
      <c r="G998" s="275" t="s">
        <v>433</v>
      </c>
    </row>
    <row r="999" spans="1:7">
      <c r="A999" t="s">
        <v>774</v>
      </c>
      <c r="B999" t="s">
        <v>549</v>
      </c>
      <c r="C999">
        <v>5</v>
      </c>
      <c r="D999" s="19">
        <v>43672</v>
      </c>
      <c r="E999" s="15">
        <v>0.96229166666666666</v>
      </c>
      <c r="F999" s="15" t="s">
        <v>715</v>
      </c>
      <c r="G999" s="275" t="s">
        <v>433</v>
      </c>
    </row>
    <row r="1000" spans="1:7">
      <c r="A1000" t="s">
        <v>775</v>
      </c>
      <c r="B1000" t="s">
        <v>549</v>
      </c>
      <c r="C1000">
        <v>5</v>
      </c>
      <c r="D1000" s="19">
        <v>43672</v>
      </c>
      <c r="E1000" s="15">
        <v>0.96291666666666664</v>
      </c>
      <c r="F1000" s="15" t="s">
        <v>715</v>
      </c>
      <c r="G1000" s="275" t="s">
        <v>433</v>
      </c>
    </row>
    <row r="1001" spans="1:7">
      <c r="A1001" t="s">
        <v>776</v>
      </c>
      <c r="B1001" t="s">
        <v>549</v>
      </c>
      <c r="C1001">
        <v>5</v>
      </c>
      <c r="D1001" s="19">
        <v>43672</v>
      </c>
      <c r="E1001" s="15">
        <v>0.96310185185185182</v>
      </c>
      <c r="F1001" s="15" t="s">
        <v>715</v>
      </c>
      <c r="G1001" s="275" t="s">
        <v>433</v>
      </c>
    </row>
    <row r="1002" spans="1:7">
      <c r="A1002" t="s">
        <v>777</v>
      </c>
      <c r="B1002" t="s">
        <v>549</v>
      </c>
      <c r="C1002">
        <v>5</v>
      </c>
      <c r="D1002" s="19">
        <v>43672</v>
      </c>
      <c r="E1002" s="15">
        <v>0.96328703703703711</v>
      </c>
      <c r="F1002" s="15" t="s">
        <v>715</v>
      </c>
      <c r="G1002" s="33" t="s">
        <v>447</v>
      </c>
    </row>
    <row r="1003" spans="1:7">
      <c r="A1003" t="s">
        <v>778</v>
      </c>
      <c r="B1003" t="s">
        <v>549</v>
      </c>
      <c r="C1003">
        <v>5</v>
      </c>
      <c r="D1003" s="19">
        <v>43672</v>
      </c>
      <c r="E1003" s="15">
        <v>0.9639699074074074</v>
      </c>
      <c r="F1003" s="15" t="s">
        <v>715</v>
      </c>
      <c r="G1003" s="33" t="s">
        <v>476</v>
      </c>
    </row>
    <row r="1004" spans="1:7">
      <c r="A1004" t="s">
        <v>779</v>
      </c>
      <c r="B1004" t="s">
        <v>549</v>
      </c>
      <c r="C1004">
        <v>5</v>
      </c>
      <c r="D1004" s="19">
        <v>43672</v>
      </c>
      <c r="E1004" s="15">
        <v>0.96416666666666673</v>
      </c>
      <c r="F1004" s="15" t="s">
        <v>715</v>
      </c>
      <c r="G1004" s="33" t="s">
        <v>476</v>
      </c>
    </row>
    <row r="1005" spans="1:7">
      <c r="A1005" t="s">
        <v>780</v>
      </c>
      <c r="B1005" t="s">
        <v>549</v>
      </c>
      <c r="C1005">
        <v>5</v>
      </c>
      <c r="D1005" s="19">
        <v>43672</v>
      </c>
      <c r="E1005" s="15">
        <v>0.9643518518518519</v>
      </c>
      <c r="F1005" s="15" t="s">
        <v>715</v>
      </c>
      <c r="G1005" s="275" t="s">
        <v>433</v>
      </c>
    </row>
    <row r="1006" spans="1:7">
      <c r="A1006" t="s">
        <v>781</v>
      </c>
      <c r="B1006" t="s">
        <v>549</v>
      </c>
      <c r="C1006">
        <v>5</v>
      </c>
      <c r="D1006" s="19">
        <v>43672</v>
      </c>
      <c r="E1006" s="15">
        <v>0.96453703703703697</v>
      </c>
      <c r="F1006" s="15" t="s">
        <v>715</v>
      </c>
      <c r="G1006" s="33" t="s">
        <v>447</v>
      </c>
    </row>
    <row r="1007" spans="1:7">
      <c r="A1007" t="s">
        <v>782</v>
      </c>
      <c r="B1007" t="s">
        <v>549</v>
      </c>
      <c r="C1007">
        <v>5</v>
      </c>
      <c r="D1007" s="19">
        <v>43672</v>
      </c>
      <c r="E1007" s="15">
        <v>0.96469907407407407</v>
      </c>
      <c r="F1007" s="15" t="s">
        <v>715</v>
      </c>
      <c r="G1007" s="33" t="s">
        <v>476</v>
      </c>
    </row>
    <row r="1008" spans="1:7">
      <c r="A1008" t="s">
        <v>783</v>
      </c>
      <c r="B1008" t="s">
        <v>549</v>
      </c>
      <c r="C1008">
        <v>5</v>
      </c>
      <c r="D1008" s="19">
        <v>43672</v>
      </c>
      <c r="E1008" s="15">
        <v>0.9650347222222222</v>
      </c>
      <c r="F1008" s="15" t="s">
        <v>714</v>
      </c>
      <c r="G1008" s="33" t="s">
        <v>476</v>
      </c>
    </row>
    <row r="1009" spans="1:7">
      <c r="A1009" t="s">
        <v>784</v>
      </c>
      <c r="B1009" t="s">
        <v>549</v>
      </c>
      <c r="C1009">
        <v>5</v>
      </c>
      <c r="D1009" s="19">
        <v>43672</v>
      </c>
      <c r="E1009" s="15">
        <v>0.96527777777777779</v>
      </c>
      <c r="F1009" s="15" t="s">
        <v>714</v>
      </c>
      <c r="G1009" s="33" t="s">
        <v>476</v>
      </c>
    </row>
    <row r="1010" spans="1:7">
      <c r="A1010" t="s">
        <v>785</v>
      </c>
      <c r="B1010" t="s">
        <v>549</v>
      </c>
      <c r="C1010">
        <v>5</v>
      </c>
      <c r="D1010" s="19">
        <v>43672</v>
      </c>
      <c r="E1010" s="15">
        <v>0.96546296296296286</v>
      </c>
      <c r="F1010" s="15" t="s">
        <v>714</v>
      </c>
      <c r="G1010" s="275" t="s">
        <v>433</v>
      </c>
    </row>
    <row r="1011" spans="1:7">
      <c r="A1011" t="s">
        <v>786</v>
      </c>
      <c r="B1011" t="s">
        <v>549</v>
      </c>
      <c r="C1011">
        <v>5</v>
      </c>
      <c r="D1011" s="19">
        <v>43672</v>
      </c>
      <c r="E1011" s="15">
        <v>0.96557870370370369</v>
      </c>
      <c r="F1011" s="15" t="s">
        <v>714</v>
      </c>
      <c r="G1011" s="33" t="s">
        <v>476</v>
      </c>
    </row>
    <row r="1012" spans="1:7">
      <c r="A1012" t="s">
        <v>787</v>
      </c>
      <c r="B1012" t="s">
        <v>549</v>
      </c>
      <c r="C1012">
        <v>5</v>
      </c>
      <c r="D1012" s="19">
        <v>43672</v>
      </c>
      <c r="E1012" s="15">
        <v>0.96577546296296291</v>
      </c>
      <c r="F1012" s="15" t="s">
        <v>714</v>
      </c>
      <c r="G1012" s="33" t="s">
        <v>476</v>
      </c>
    </row>
    <row r="1013" spans="1:7">
      <c r="A1013" t="s">
        <v>788</v>
      </c>
      <c r="B1013" t="s">
        <v>549</v>
      </c>
      <c r="C1013">
        <v>5</v>
      </c>
      <c r="D1013" s="19">
        <v>43672</v>
      </c>
      <c r="E1013" s="15">
        <v>0.96596064814814808</v>
      </c>
      <c r="F1013" s="15" t="s">
        <v>714</v>
      </c>
      <c r="G1013" s="33" t="s">
        <v>476</v>
      </c>
    </row>
    <row r="1014" spans="1:7">
      <c r="A1014" t="s">
        <v>789</v>
      </c>
      <c r="B1014" t="s">
        <v>549</v>
      </c>
      <c r="C1014">
        <v>5</v>
      </c>
      <c r="D1014" s="19">
        <v>43672</v>
      </c>
      <c r="E1014" s="15">
        <v>0.96614583333333337</v>
      </c>
      <c r="F1014" s="15" t="s">
        <v>714</v>
      </c>
      <c r="G1014" s="33" t="s">
        <v>456</v>
      </c>
    </row>
    <row r="1015" spans="1:7">
      <c r="A1015" t="s">
        <v>790</v>
      </c>
      <c r="B1015" t="s">
        <v>549</v>
      </c>
      <c r="C1015">
        <v>5</v>
      </c>
      <c r="D1015" s="19">
        <v>43672</v>
      </c>
      <c r="E1015" s="15">
        <v>0.96628472222222228</v>
      </c>
      <c r="F1015" s="15" t="s">
        <v>714</v>
      </c>
      <c r="G1015" s="33" t="s">
        <v>476</v>
      </c>
    </row>
    <row r="1016" spans="1:7">
      <c r="A1016" t="s">
        <v>791</v>
      </c>
      <c r="B1016" t="s">
        <v>549</v>
      </c>
      <c r="C1016">
        <v>5</v>
      </c>
      <c r="D1016" s="19">
        <v>43672</v>
      </c>
      <c r="E1016" s="15">
        <v>0.96677083333333336</v>
      </c>
      <c r="F1016" s="15" t="s">
        <v>714</v>
      </c>
      <c r="G1016" s="33" t="s">
        <v>476</v>
      </c>
    </row>
    <row r="1017" spans="1:7">
      <c r="A1017" t="s">
        <v>792</v>
      </c>
      <c r="B1017" t="s">
        <v>549</v>
      </c>
      <c r="C1017">
        <v>5</v>
      </c>
      <c r="D1017" s="19">
        <v>43672</v>
      </c>
      <c r="E1017" s="15">
        <v>0.96695601851851853</v>
      </c>
      <c r="F1017" s="15" t="s">
        <v>714</v>
      </c>
      <c r="G1017" s="33" t="s">
        <v>476</v>
      </c>
    </row>
    <row r="1018" spans="1:7">
      <c r="A1018" t="s">
        <v>793</v>
      </c>
      <c r="B1018" t="s">
        <v>549</v>
      </c>
      <c r="C1018">
        <v>5</v>
      </c>
      <c r="D1018" s="19">
        <v>43672</v>
      </c>
      <c r="E1018" s="15">
        <v>0.96725694444444443</v>
      </c>
      <c r="F1018" s="15" t="s">
        <v>714</v>
      </c>
      <c r="G1018" s="33" t="s">
        <v>476</v>
      </c>
    </row>
    <row r="1019" spans="1:7">
      <c r="A1019" t="s">
        <v>794</v>
      </c>
      <c r="B1019" t="s">
        <v>549</v>
      </c>
      <c r="C1019">
        <v>5</v>
      </c>
      <c r="D1019" s="19">
        <v>43672</v>
      </c>
      <c r="E1019" s="15">
        <v>0.96744212962962972</v>
      </c>
      <c r="F1019" s="15" t="s">
        <v>714</v>
      </c>
      <c r="G1019" s="33" t="s">
        <v>476</v>
      </c>
    </row>
    <row r="1020" spans="1:7">
      <c r="A1020" t="s">
        <v>795</v>
      </c>
      <c r="B1020" t="s">
        <v>549</v>
      </c>
      <c r="C1020">
        <v>5</v>
      </c>
      <c r="D1020" s="19">
        <v>43672</v>
      </c>
      <c r="E1020" s="15">
        <v>0.96765046296296298</v>
      </c>
      <c r="F1020" s="15" t="s">
        <v>714</v>
      </c>
      <c r="G1020" s="33" t="s">
        <v>476</v>
      </c>
    </row>
    <row r="1021" spans="1:7">
      <c r="A1021" t="s">
        <v>796</v>
      </c>
      <c r="B1021" t="s">
        <v>549</v>
      </c>
      <c r="C1021">
        <v>5</v>
      </c>
      <c r="D1021" s="19">
        <v>43672</v>
      </c>
      <c r="E1021" s="15">
        <v>0.96784722222222219</v>
      </c>
      <c r="F1021" s="15" t="s">
        <v>714</v>
      </c>
      <c r="G1021" s="275" t="s">
        <v>433</v>
      </c>
    </row>
    <row r="1022" spans="1:7">
      <c r="A1022" t="s">
        <v>797</v>
      </c>
      <c r="B1022" t="s">
        <v>549</v>
      </c>
      <c r="C1022">
        <v>5</v>
      </c>
      <c r="D1022" s="19">
        <v>43672</v>
      </c>
      <c r="E1022" s="15">
        <v>0.96790509259259261</v>
      </c>
      <c r="F1022" s="15" t="s">
        <v>714</v>
      </c>
      <c r="G1022" s="33" t="s">
        <v>447</v>
      </c>
    </row>
    <row r="1023" spans="1:7">
      <c r="A1023" t="s">
        <v>798</v>
      </c>
      <c r="B1023" t="s">
        <v>549</v>
      </c>
      <c r="C1023">
        <v>5</v>
      </c>
      <c r="D1023" s="19">
        <v>43672</v>
      </c>
      <c r="E1023" s="15">
        <v>0.96856481481481482</v>
      </c>
      <c r="F1023" s="15" t="s">
        <v>716</v>
      </c>
      <c r="G1023" s="275" t="s">
        <v>433</v>
      </c>
    </row>
    <row r="1024" spans="1:7">
      <c r="A1024" t="s">
        <v>799</v>
      </c>
      <c r="B1024" t="s">
        <v>549</v>
      </c>
      <c r="C1024">
        <v>5</v>
      </c>
      <c r="D1024" s="19">
        <v>43672</v>
      </c>
      <c r="E1024" s="15">
        <v>0.970636574074074</v>
      </c>
      <c r="F1024" s="15" t="s">
        <v>716</v>
      </c>
      <c r="G1024" s="33" t="s">
        <v>447</v>
      </c>
    </row>
    <row r="1025" spans="1:7">
      <c r="A1025" s="150" t="s">
        <v>800</v>
      </c>
      <c r="B1025" t="s">
        <v>549</v>
      </c>
      <c r="C1025">
        <v>5</v>
      </c>
      <c r="D1025" s="19">
        <v>43672</v>
      </c>
      <c r="E1025" s="15">
        <v>0.97072916666666664</v>
      </c>
      <c r="F1025" s="15" t="s">
        <v>716</v>
      </c>
      <c r="G1025" s="33" t="s">
        <v>476</v>
      </c>
    </row>
    <row r="1026" spans="1:7">
      <c r="A1026" s="150" t="s">
        <v>801</v>
      </c>
      <c r="B1026" t="s">
        <v>549</v>
      </c>
      <c r="C1026">
        <v>5</v>
      </c>
      <c r="D1026" s="19">
        <v>43672</v>
      </c>
      <c r="E1026" s="15">
        <v>0.97123842592592602</v>
      </c>
      <c r="F1026" s="15" t="s">
        <v>716</v>
      </c>
      <c r="G1026" s="275" t="s">
        <v>433</v>
      </c>
    </row>
    <row r="1027" spans="1:7">
      <c r="A1027" s="150" t="s">
        <v>802</v>
      </c>
      <c r="B1027" t="s">
        <v>549</v>
      </c>
      <c r="C1027">
        <v>5</v>
      </c>
      <c r="D1027" s="19">
        <v>43672</v>
      </c>
      <c r="E1027" s="15">
        <v>0.97142361111111108</v>
      </c>
      <c r="F1027" s="15" t="s">
        <v>716</v>
      </c>
      <c r="G1027" s="33" t="s">
        <v>476</v>
      </c>
    </row>
    <row r="1028" spans="1:7">
      <c r="A1028" s="150" t="s">
        <v>803</v>
      </c>
      <c r="B1028" t="s">
        <v>549</v>
      </c>
      <c r="C1028">
        <v>5</v>
      </c>
      <c r="D1028" s="19">
        <v>43672</v>
      </c>
      <c r="E1028" s="15">
        <v>0.97295138888888888</v>
      </c>
      <c r="F1028" s="15" t="s">
        <v>713</v>
      </c>
      <c r="G1028" s="275" t="s">
        <v>433</v>
      </c>
    </row>
    <row r="1029" spans="1:7">
      <c r="A1029" s="150" t="s">
        <v>804</v>
      </c>
      <c r="B1029" t="s">
        <v>549</v>
      </c>
      <c r="C1029">
        <v>5</v>
      </c>
      <c r="D1029" s="19">
        <v>43672</v>
      </c>
      <c r="E1029" s="15">
        <v>0.97313657407407417</v>
      </c>
      <c r="F1029" s="15" t="s">
        <v>713</v>
      </c>
      <c r="G1029" s="275" t="s">
        <v>433</v>
      </c>
    </row>
    <row r="1030" spans="1:7">
      <c r="A1030" s="150" t="s">
        <v>805</v>
      </c>
      <c r="B1030" t="s">
        <v>549</v>
      </c>
      <c r="C1030">
        <v>5</v>
      </c>
      <c r="D1030" s="19">
        <v>43672</v>
      </c>
      <c r="E1030" s="15">
        <v>0.97327546296296286</v>
      </c>
      <c r="F1030" s="15" t="s">
        <v>713</v>
      </c>
      <c r="G1030" s="275" t="s">
        <v>433</v>
      </c>
    </row>
    <row r="1031" spans="1:7">
      <c r="A1031" s="150" t="s">
        <v>806</v>
      </c>
      <c r="B1031" t="s">
        <v>549</v>
      </c>
      <c r="C1031">
        <v>5</v>
      </c>
      <c r="D1031" s="19">
        <v>43672</v>
      </c>
      <c r="E1031" s="15">
        <v>0.97421296296296289</v>
      </c>
      <c r="F1031" s="15" t="s">
        <v>713</v>
      </c>
      <c r="G1031" s="275" t="s">
        <v>433</v>
      </c>
    </row>
    <row r="1032" spans="1:7">
      <c r="A1032" s="150" t="s">
        <v>807</v>
      </c>
      <c r="B1032" t="s">
        <v>549</v>
      </c>
      <c r="C1032">
        <v>5</v>
      </c>
      <c r="D1032" s="19">
        <v>43672</v>
      </c>
      <c r="E1032" s="15">
        <v>0.97446759259259252</v>
      </c>
      <c r="F1032" s="15" t="s">
        <v>713</v>
      </c>
      <c r="G1032" s="275" t="s">
        <v>433</v>
      </c>
    </row>
    <row r="1033" spans="1:7">
      <c r="A1033" s="150" t="s">
        <v>808</v>
      </c>
      <c r="B1033" t="s">
        <v>549</v>
      </c>
      <c r="C1033">
        <v>5</v>
      </c>
      <c r="D1033" s="19">
        <v>43672</v>
      </c>
      <c r="E1033" s="15">
        <v>0.9746527777777777</v>
      </c>
      <c r="F1033" s="15" t="s">
        <v>713</v>
      </c>
      <c r="G1033" s="33" t="s">
        <v>476</v>
      </c>
    </row>
    <row r="1034" spans="1:7" ht="17" thickBot="1">
      <c r="A1034" s="168" t="s">
        <v>809</v>
      </c>
      <c r="B1034" s="165" t="s">
        <v>549</v>
      </c>
      <c r="C1034" s="165">
        <v>5</v>
      </c>
      <c r="D1034" s="169">
        <v>43672</v>
      </c>
      <c r="E1034" s="166">
        <v>0.97474537037037035</v>
      </c>
      <c r="F1034" s="15" t="s">
        <v>713</v>
      </c>
      <c r="G1034" s="546" t="s">
        <v>433</v>
      </c>
    </row>
    <row r="1035" spans="1:7" ht="17" thickTop="1"/>
  </sheetData>
  <mergeCells count="5">
    <mergeCell ref="N2:N21"/>
    <mergeCell ref="O2:O21"/>
    <mergeCell ref="N32:N43"/>
    <mergeCell ref="N55:N66"/>
    <mergeCell ref="N77:N88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015"/>
  <sheetViews>
    <sheetView tabSelected="1" topLeftCell="B1" zoomScale="110" zoomScaleNormal="90" workbookViewId="0">
      <selection activeCell="I5" sqref="I5"/>
    </sheetView>
  </sheetViews>
  <sheetFormatPr baseColWidth="10" defaultColWidth="11" defaultRowHeight="16"/>
  <cols>
    <col min="1" max="1" width="44" customWidth="1"/>
    <col min="2" max="2" width="15.6640625" customWidth="1"/>
    <col min="5" max="6" width="16" customWidth="1"/>
    <col min="7" max="7" width="17.83203125" customWidth="1"/>
    <col min="8" max="9" width="32" customWidth="1"/>
    <col min="10" max="10" width="29.33203125" customWidth="1"/>
    <col min="11" max="11" width="12.1640625" customWidth="1"/>
    <col min="12" max="12" width="13.5" customWidth="1"/>
    <col min="13" max="13" width="22.83203125" customWidth="1"/>
    <col min="14" max="14" width="24.33203125" customWidth="1"/>
    <col min="15" max="15" width="24.83203125" customWidth="1"/>
    <col min="16" max="16" width="25.33203125" customWidth="1"/>
    <col min="18" max="18" width="16.83203125" customWidth="1"/>
    <col min="19" max="19" width="10.5" customWidth="1"/>
    <col min="20" max="20" width="31.6640625" customWidth="1"/>
    <col min="23" max="23" width="25" customWidth="1"/>
  </cols>
  <sheetData>
    <row r="1" spans="1:23">
      <c r="A1" s="7" t="s">
        <v>72</v>
      </c>
      <c r="B1" s="61" t="s">
        <v>73</v>
      </c>
      <c r="C1" s="61" t="s">
        <v>411</v>
      </c>
      <c r="D1" s="61" t="s">
        <v>74</v>
      </c>
      <c r="E1" s="61" t="s">
        <v>75</v>
      </c>
      <c r="F1" s="61" t="s">
        <v>708</v>
      </c>
      <c r="G1" s="61" t="s">
        <v>95</v>
      </c>
      <c r="H1" s="61" t="s">
        <v>920</v>
      </c>
      <c r="I1" s="914" t="s">
        <v>921</v>
      </c>
      <c r="J1" s="914"/>
      <c r="K1" s="61" t="s">
        <v>720</v>
      </c>
      <c r="L1" s="61" t="s">
        <v>649</v>
      </c>
      <c r="M1" s="61" t="s">
        <v>919</v>
      </c>
      <c r="N1" s="61" t="s">
        <v>2412</v>
      </c>
      <c r="O1" s="61" t="s">
        <v>2413</v>
      </c>
      <c r="S1" s="889" t="s">
        <v>2418</v>
      </c>
      <c r="T1" s="889"/>
      <c r="U1" s="889"/>
      <c r="V1" s="889"/>
      <c r="W1" s="889"/>
    </row>
    <row r="2" spans="1:23" ht="17" thickBot="1">
      <c r="A2" t="s">
        <v>718</v>
      </c>
      <c r="B2" s="61"/>
      <c r="C2" s="61"/>
      <c r="D2" s="61"/>
      <c r="E2" s="61"/>
      <c r="F2" s="61"/>
      <c r="G2" s="61"/>
      <c r="H2" s="61"/>
      <c r="I2" s="61" t="s">
        <v>2503</v>
      </c>
      <c r="J2" s="915" t="s">
        <v>2504</v>
      </c>
      <c r="K2" s="61"/>
      <c r="L2" s="61"/>
      <c r="M2" s="61"/>
      <c r="N2" s="61"/>
      <c r="O2" s="61"/>
      <c r="S2" s="147" t="s">
        <v>2419</v>
      </c>
      <c r="T2" s="147" t="s">
        <v>2420</v>
      </c>
      <c r="V2" s="147" t="s">
        <v>2419</v>
      </c>
      <c r="W2" s="147" t="s">
        <v>2428</v>
      </c>
    </row>
    <row r="3" spans="1:23" ht="17" thickTop="1">
      <c r="A3" s="748" t="s">
        <v>2121</v>
      </c>
      <c r="B3" s="267" t="s">
        <v>410</v>
      </c>
      <c r="C3" s="267">
        <v>3</v>
      </c>
      <c r="D3" s="268">
        <v>43662</v>
      </c>
      <c r="E3" s="269">
        <v>0.88680555555555562</v>
      </c>
      <c r="F3" s="267" t="s">
        <v>709</v>
      </c>
      <c r="G3" s="864" t="s">
        <v>447</v>
      </c>
      <c r="H3" s="267" t="s">
        <v>1244</v>
      </c>
      <c r="I3" s="267">
        <v>39.481400000000001</v>
      </c>
      <c r="J3" s="267">
        <v>-74.548699999999997</v>
      </c>
      <c r="K3" s="267">
        <v>8</v>
      </c>
      <c r="L3" s="267">
        <v>18</v>
      </c>
      <c r="M3" s="330">
        <f>L3/K3</f>
        <v>2.25</v>
      </c>
      <c r="N3" s="704">
        <v>0.55555555555555558</v>
      </c>
      <c r="O3" s="704">
        <v>0.55555555555555558</v>
      </c>
      <c r="P3" s="271" t="s">
        <v>484</v>
      </c>
      <c r="R3" s="7" t="s">
        <v>2417</v>
      </c>
      <c r="S3" s="28">
        <v>1</v>
      </c>
      <c r="T3" s="792">
        <v>4.3749999999999997E-2</v>
      </c>
      <c r="U3" s="275" t="s">
        <v>2426</v>
      </c>
      <c r="V3" s="213">
        <v>2.25</v>
      </c>
      <c r="W3" s="218">
        <v>10</v>
      </c>
    </row>
    <row r="4" spans="1:23">
      <c r="A4" t="s">
        <v>2257</v>
      </c>
      <c r="B4" t="s">
        <v>410</v>
      </c>
      <c r="C4">
        <v>3</v>
      </c>
      <c r="D4" s="19">
        <v>43662</v>
      </c>
      <c r="E4" s="15">
        <v>0.88796296296296295</v>
      </c>
      <c r="F4" t="s">
        <v>709</v>
      </c>
      <c r="G4" s="673" t="s">
        <v>456</v>
      </c>
      <c r="H4" t="s">
        <v>1244</v>
      </c>
      <c r="J4" t="s">
        <v>922</v>
      </c>
      <c r="K4">
        <v>3</v>
      </c>
      <c r="L4">
        <v>3</v>
      </c>
      <c r="M4" s="28">
        <f t="shared" ref="M4:M9" si="0">L4/K4</f>
        <v>1</v>
      </c>
      <c r="N4" s="29">
        <v>0.33333333333333298</v>
      </c>
      <c r="O4" s="29">
        <v>0.33333333333333298</v>
      </c>
      <c r="R4" s="7" t="s">
        <v>2117</v>
      </c>
      <c r="S4" s="28">
        <v>3.4</v>
      </c>
      <c r="T4" s="792">
        <v>0.34513888888888888</v>
      </c>
    </row>
    <row r="5" spans="1:23" ht="17" thickBot="1">
      <c r="A5" t="s">
        <v>439</v>
      </c>
      <c r="B5" t="s">
        <v>410</v>
      </c>
      <c r="C5">
        <v>3</v>
      </c>
      <c r="D5" s="19">
        <v>43662</v>
      </c>
      <c r="E5" s="15">
        <v>0.89237268518518509</v>
      </c>
      <c r="F5" s="15" t="s">
        <v>710</v>
      </c>
      <c r="G5" s="692" t="s">
        <v>476</v>
      </c>
      <c r="H5" t="s">
        <v>1244</v>
      </c>
      <c r="J5" s="63" t="s">
        <v>922</v>
      </c>
      <c r="K5">
        <v>5</v>
      </c>
      <c r="L5">
        <v>17</v>
      </c>
      <c r="M5" s="28">
        <f t="shared" si="0"/>
        <v>3.4</v>
      </c>
      <c r="N5" s="29">
        <v>0.47058823529411764</v>
      </c>
      <c r="O5" s="29">
        <v>0.47058823529411764</v>
      </c>
      <c r="S5" s="887" t="s">
        <v>2421</v>
      </c>
      <c r="T5" s="890"/>
    </row>
    <row r="6" spans="1:23">
      <c r="A6" s="749" t="s">
        <v>440</v>
      </c>
      <c r="B6" s="124" t="s">
        <v>410</v>
      </c>
      <c r="C6" s="124">
        <v>4</v>
      </c>
      <c r="D6" s="179">
        <v>43662</v>
      </c>
      <c r="E6" s="174">
        <v>0.90226851851851853</v>
      </c>
      <c r="F6" s="174" t="s">
        <v>709</v>
      </c>
      <c r="G6" s="763" t="s">
        <v>476</v>
      </c>
      <c r="H6" s="124" t="s">
        <v>1246</v>
      </c>
      <c r="I6" s="910"/>
      <c r="J6" t="s">
        <v>923</v>
      </c>
      <c r="K6" s="124">
        <v>3</v>
      </c>
      <c r="L6" s="124">
        <v>5</v>
      </c>
      <c r="M6" s="211">
        <f t="shared" si="0"/>
        <v>1.6666666666666667</v>
      </c>
      <c r="N6" s="725">
        <v>0.6</v>
      </c>
      <c r="O6" s="725">
        <v>0.6</v>
      </c>
      <c r="P6" s="697"/>
      <c r="S6" s="147" t="s">
        <v>2419</v>
      </c>
      <c r="T6" s="791" t="s">
        <v>2420</v>
      </c>
    </row>
    <row r="7" spans="1:23" ht="17" thickBot="1">
      <c r="A7" t="s">
        <v>441</v>
      </c>
      <c r="B7" t="s">
        <v>410</v>
      </c>
      <c r="C7">
        <v>4</v>
      </c>
      <c r="D7" s="19">
        <v>43662</v>
      </c>
      <c r="E7" s="15">
        <v>0.90587962962962953</v>
      </c>
      <c r="F7" s="64" t="s">
        <v>710</v>
      </c>
      <c r="G7" s="762" t="s">
        <v>476</v>
      </c>
      <c r="H7" s="63" t="s">
        <v>1246</v>
      </c>
      <c r="I7" s="63"/>
      <c r="J7" s="63" t="s">
        <v>923</v>
      </c>
      <c r="K7">
        <v>4</v>
      </c>
      <c r="L7">
        <v>6</v>
      </c>
      <c r="M7" s="28">
        <f t="shared" si="0"/>
        <v>1.5</v>
      </c>
      <c r="N7" s="29">
        <v>0.5</v>
      </c>
      <c r="O7" s="29">
        <v>0.5</v>
      </c>
      <c r="R7" s="7" t="s">
        <v>2117</v>
      </c>
      <c r="S7" s="784">
        <v>1.57</v>
      </c>
      <c r="T7" s="783">
        <v>0.25763888888888886</v>
      </c>
    </row>
    <row r="8" spans="1:23">
      <c r="A8" s="749" t="s">
        <v>442</v>
      </c>
      <c r="B8" s="124" t="s">
        <v>410</v>
      </c>
      <c r="C8" s="124">
        <v>5</v>
      </c>
      <c r="D8" s="179">
        <v>43662</v>
      </c>
      <c r="E8" s="174">
        <v>0.92993055555555559</v>
      </c>
      <c r="F8" s="15" t="s">
        <v>709</v>
      </c>
      <c r="G8" s="673" t="s">
        <v>456</v>
      </c>
      <c r="H8" s="312" t="s">
        <v>1245</v>
      </c>
      <c r="I8" s="911"/>
      <c r="J8" t="s">
        <v>924</v>
      </c>
      <c r="K8" s="124">
        <v>6</v>
      </c>
      <c r="L8" s="124">
        <v>8</v>
      </c>
      <c r="M8" s="211">
        <f t="shared" si="0"/>
        <v>1.3333333333333333</v>
      </c>
      <c r="N8" s="712">
        <v>1</v>
      </c>
      <c r="O8" s="712">
        <v>1</v>
      </c>
      <c r="P8" s="608"/>
      <c r="S8" s="889" t="s">
        <v>2431</v>
      </c>
      <c r="T8" s="889"/>
    </row>
    <row r="9" spans="1:23" ht="17" thickBot="1">
      <c r="A9" s="750" t="s">
        <v>443</v>
      </c>
      <c r="B9" s="126" t="s">
        <v>410</v>
      </c>
      <c r="C9" s="126">
        <v>5</v>
      </c>
      <c r="D9" s="127">
        <v>43662</v>
      </c>
      <c r="E9" s="128">
        <v>0.930150462962963</v>
      </c>
      <c r="F9" s="128" t="s">
        <v>709</v>
      </c>
      <c r="G9" s="698" t="s">
        <v>456</v>
      </c>
      <c r="H9" s="313" t="s">
        <v>1245</v>
      </c>
      <c r="I9" s="313"/>
      <c r="J9" s="316" t="s">
        <v>924</v>
      </c>
      <c r="K9" s="126">
        <v>6</v>
      </c>
      <c r="L9" s="126">
        <v>24</v>
      </c>
      <c r="M9" s="130">
        <f t="shared" si="0"/>
        <v>4</v>
      </c>
      <c r="N9" s="713">
        <v>1</v>
      </c>
      <c r="O9" s="713">
        <v>1</v>
      </c>
      <c r="P9" s="609"/>
      <c r="S9" s="147" t="s">
        <v>2419</v>
      </c>
      <c r="T9" s="147" t="s">
        <v>2420</v>
      </c>
    </row>
    <row r="10" spans="1:23" ht="17" thickTop="1">
      <c r="A10" s="208"/>
      <c r="B10" s="208"/>
      <c r="C10" s="208"/>
      <c r="D10" s="208"/>
      <c r="E10" s="315"/>
      <c r="F10" s="315"/>
      <c r="G10" s="208"/>
      <c r="H10" s="208"/>
      <c r="I10" s="208"/>
      <c r="J10" s="208"/>
      <c r="K10" s="208"/>
      <c r="L10" s="208"/>
      <c r="M10" s="468"/>
      <c r="N10" s="208"/>
      <c r="O10" s="208"/>
      <c r="P10" s="208"/>
      <c r="R10" s="7" t="s">
        <v>2417</v>
      </c>
      <c r="S10" s="789">
        <v>2.7</v>
      </c>
      <c r="T10" s="793" t="s">
        <v>2427</v>
      </c>
      <c r="V10" s="272"/>
    </row>
    <row r="11" spans="1:23" ht="17" thickBot="1">
      <c r="A11" s="165" t="s">
        <v>916</v>
      </c>
      <c r="B11" s="16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339"/>
      <c r="N11" s="165"/>
      <c r="O11" s="165"/>
      <c r="P11" s="165"/>
      <c r="Q11" s="165"/>
      <c r="R11" s="165"/>
      <c r="S11" s="339"/>
      <c r="T11" s="165"/>
    </row>
    <row r="12" spans="1:23" ht="17" thickTop="1">
      <c r="A12" t="s">
        <v>444</v>
      </c>
      <c r="B12" t="s">
        <v>410</v>
      </c>
      <c r="C12">
        <v>4</v>
      </c>
      <c r="D12" s="19">
        <v>43665</v>
      </c>
      <c r="E12" s="15">
        <v>0.91076388888888893</v>
      </c>
      <c r="F12" s="15" t="s">
        <v>709</v>
      </c>
      <c r="G12" s="666" t="s">
        <v>447</v>
      </c>
      <c r="H12" t="s">
        <v>925</v>
      </c>
      <c r="J12" t="s">
        <v>926</v>
      </c>
      <c r="K12" s="785">
        <v>11</v>
      </c>
      <c r="L12" s="785">
        <v>51</v>
      </c>
      <c r="M12" s="28">
        <f>L12/K12</f>
        <v>4.6363636363636367</v>
      </c>
      <c r="N12" s="29">
        <v>0.17647058823529413</v>
      </c>
      <c r="O12" s="29">
        <v>0.17647058823529413</v>
      </c>
      <c r="R12" s="891" t="s">
        <v>2422</v>
      </c>
      <c r="S12" s="891"/>
      <c r="T12" s="891"/>
    </row>
    <row r="13" spans="1:23">
      <c r="A13" s="751" t="s">
        <v>2122</v>
      </c>
      <c r="B13" t="s">
        <v>410</v>
      </c>
      <c r="C13">
        <v>4</v>
      </c>
      <c r="D13" s="19">
        <v>43665</v>
      </c>
      <c r="E13" s="15">
        <v>0.91098379629629633</v>
      </c>
      <c r="F13" s="15" t="s">
        <v>709</v>
      </c>
      <c r="G13" s="666" t="s">
        <v>447</v>
      </c>
      <c r="H13" t="s">
        <v>925</v>
      </c>
      <c r="J13" t="s">
        <v>926</v>
      </c>
      <c r="K13" s="786">
        <v>9</v>
      </c>
      <c r="L13" s="786">
        <v>18</v>
      </c>
      <c r="M13" s="28">
        <f t="shared" ref="M13:M28" si="1">L13/K13</f>
        <v>2</v>
      </c>
      <c r="N13" s="29">
        <v>0.5</v>
      </c>
      <c r="O13" s="29">
        <v>0.5</v>
      </c>
      <c r="P13" s="147"/>
      <c r="S13" s="147" t="s">
        <v>2419</v>
      </c>
      <c r="T13" s="147" t="s">
        <v>2420</v>
      </c>
    </row>
    <row r="14" spans="1:23">
      <c r="A14" t="s">
        <v>446</v>
      </c>
      <c r="B14" t="s">
        <v>410</v>
      </c>
      <c r="C14">
        <v>4</v>
      </c>
      <c r="D14" s="19">
        <v>43665</v>
      </c>
      <c r="E14" s="15">
        <v>0.91109953703703705</v>
      </c>
      <c r="F14" s="15" t="s">
        <v>709</v>
      </c>
      <c r="G14" s="666" t="s">
        <v>447</v>
      </c>
      <c r="H14" t="s">
        <v>925</v>
      </c>
      <c r="J14" t="s">
        <v>926</v>
      </c>
      <c r="K14" s="785">
        <v>14</v>
      </c>
      <c r="L14" s="785">
        <v>92</v>
      </c>
      <c r="M14" s="28">
        <f t="shared" si="1"/>
        <v>6.5714285714285712</v>
      </c>
      <c r="N14" s="29">
        <v>0.30434782608695654</v>
      </c>
      <c r="O14" s="29">
        <v>0.30434782608695654</v>
      </c>
      <c r="R14" s="795" t="s">
        <v>2438</v>
      </c>
      <c r="S14" s="796">
        <v>3.1</v>
      </c>
      <c r="T14" s="797" t="s">
        <v>2423</v>
      </c>
    </row>
    <row r="15" spans="1:23">
      <c r="A15" t="s">
        <v>448</v>
      </c>
      <c r="B15" t="s">
        <v>410</v>
      </c>
      <c r="C15">
        <v>4</v>
      </c>
      <c r="D15" s="19">
        <v>43665</v>
      </c>
      <c r="E15" s="15">
        <v>0.91129629629629638</v>
      </c>
      <c r="F15" s="15" t="s">
        <v>709</v>
      </c>
      <c r="G15" s="666" t="s">
        <v>447</v>
      </c>
      <c r="H15" t="s">
        <v>925</v>
      </c>
      <c r="J15" t="s">
        <v>926</v>
      </c>
      <c r="K15" s="787">
        <v>5</v>
      </c>
      <c r="L15" s="787">
        <v>8</v>
      </c>
      <c r="M15" s="28">
        <f t="shared" si="1"/>
        <v>1.6</v>
      </c>
      <c r="N15" s="702">
        <v>0.625</v>
      </c>
      <c r="O15" s="702">
        <v>0.625</v>
      </c>
      <c r="R15" s="213" t="s">
        <v>2437</v>
      </c>
      <c r="S15" s="218">
        <v>1.33</v>
      </c>
      <c r="T15" s="790">
        <v>0.5</v>
      </c>
      <c r="U15" s="213">
        <v>4</v>
      </c>
    </row>
    <row r="16" spans="1:23">
      <c r="A16" s="751" t="s">
        <v>449</v>
      </c>
      <c r="B16" t="s">
        <v>410</v>
      </c>
      <c r="C16">
        <v>4</v>
      </c>
      <c r="D16" s="19">
        <v>43665</v>
      </c>
      <c r="E16" s="15">
        <v>0.91144675925925922</v>
      </c>
      <c r="F16" s="15" t="s">
        <v>709</v>
      </c>
      <c r="G16" s="666" t="s">
        <v>447</v>
      </c>
      <c r="H16" t="s">
        <v>925</v>
      </c>
      <c r="J16" t="s">
        <v>926</v>
      </c>
      <c r="K16" s="785">
        <v>14</v>
      </c>
      <c r="L16" s="785">
        <v>92</v>
      </c>
      <c r="M16" s="28">
        <f t="shared" si="1"/>
        <v>6.5714285714285712</v>
      </c>
      <c r="N16" s="29">
        <v>0.39130434782608697</v>
      </c>
      <c r="O16" s="29">
        <v>0.39130434782608697</v>
      </c>
      <c r="P16" s="147"/>
      <c r="R16" s="28"/>
      <c r="S16" s="22"/>
    </row>
    <row r="17" spans="1:20">
      <c r="A17" s="751" t="s">
        <v>450</v>
      </c>
      <c r="B17" t="s">
        <v>410</v>
      </c>
      <c r="C17">
        <v>4</v>
      </c>
      <c r="D17" s="19">
        <v>43665</v>
      </c>
      <c r="E17" s="15">
        <v>0.9116319444444444</v>
      </c>
      <c r="F17" s="15" t="s">
        <v>709</v>
      </c>
      <c r="G17" s="666" t="s">
        <v>447</v>
      </c>
      <c r="H17" t="s">
        <v>925</v>
      </c>
      <c r="J17" t="s">
        <v>926</v>
      </c>
      <c r="K17" s="787">
        <v>5</v>
      </c>
      <c r="L17" s="787">
        <v>4</v>
      </c>
      <c r="M17" s="28">
        <f t="shared" si="1"/>
        <v>0.8</v>
      </c>
      <c r="N17" s="32">
        <v>0.75</v>
      </c>
      <c r="O17" s="32">
        <v>0.75</v>
      </c>
      <c r="P17" s="147"/>
      <c r="R17" s="889" t="s">
        <v>2424</v>
      </c>
      <c r="S17" s="889"/>
      <c r="T17" s="889"/>
    </row>
    <row r="18" spans="1:20">
      <c r="A18" t="s">
        <v>451</v>
      </c>
      <c r="B18" t="s">
        <v>410</v>
      </c>
      <c r="C18">
        <v>4</v>
      </c>
      <c r="D18" s="19">
        <v>43665</v>
      </c>
      <c r="E18" s="15">
        <v>0.91254629629629624</v>
      </c>
      <c r="F18" s="15" t="s">
        <v>709</v>
      </c>
      <c r="G18" s="666" t="s">
        <v>447</v>
      </c>
      <c r="H18" t="s">
        <v>929</v>
      </c>
      <c r="J18" t="s">
        <v>923</v>
      </c>
      <c r="K18" s="785">
        <v>14</v>
      </c>
      <c r="L18" s="785">
        <v>65</v>
      </c>
      <c r="M18" s="28">
        <f t="shared" si="1"/>
        <v>4.6428571428571432</v>
      </c>
      <c r="N18" s="29">
        <v>0.35384615384615387</v>
      </c>
      <c r="O18" s="29">
        <v>0.35384615384615387</v>
      </c>
      <c r="S18" s="147" t="s">
        <v>2419</v>
      </c>
      <c r="T18" s="147" t="s">
        <v>2420</v>
      </c>
    </row>
    <row r="19" spans="1:20">
      <c r="A19" t="s">
        <v>452</v>
      </c>
      <c r="B19" t="s">
        <v>410</v>
      </c>
      <c r="C19">
        <v>4</v>
      </c>
      <c r="D19" s="19">
        <v>43665</v>
      </c>
      <c r="E19" s="15">
        <v>0.91273148148148142</v>
      </c>
      <c r="F19" s="15" t="s">
        <v>709</v>
      </c>
      <c r="G19" s="666" t="s">
        <v>447</v>
      </c>
      <c r="H19" t="s">
        <v>929</v>
      </c>
      <c r="J19" t="s">
        <v>923</v>
      </c>
      <c r="K19" s="787">
        <v>10</v>
      </c>
      <c r="L19" s="787">
        <v>5</v>
      </c>
      <c r="M19" s="28">
        <f t="shared" si="1"/>
        <v>0.5</v>
      </c>
      <c r="N19" s="29">
        <v>0.2</v>
      </c>
      <c r="O19" s="29">
        <v>0.2</v>
      </c>
      <c r="R19" s="7" t="s">
        <v>2417</v>
      </c>
      <c r="S19">
        <v>0.4</v>
      </c>
      <c r="T19">
        <v>1</v>
      </c>
    </row>
    <row r="20" spans="1:20">
      <c r="A20" t="s">
        <v>453</v>
      </c>
      <c r="B20" t="s">
        <v>410</v>
      </c>
      <c r="C20">
        <v>4</v>
      </c>
      <c r="D20" s="19">
        <v>43665</v>
      </c>
      <c r="E20" s="15">
        <v>0.91315972222222219</v>
      </c>
      <c r="F20" s="15" t="s">
        <v>709</v>
      </c>
      <c r="G20" s="666" t="s">
        <v>447</v>
      </c>
      <c r="H20" t="s">
        <v>929</v>
      </c>
      <c r="J20" t="s">
        <v>923</v>
      </c>
      <c r="K20" s="786">
        <v>12</v>
      </c>
      <c r="L20" s="786">
        <v>31</v>
      </c>
      <c r="M20" s="28">
        <f t="shared" si="1"/>
        <v>2.5833333333333335</v>
      </c>
      <c r="N20" s="29">
        <v>0.16129032258064516</v>
      </c>
      <c r="O20" s="29">
        <v>0.16129032258064516</v>
      </c>
      <c r="R20" s="887" t="s">
        <v>2425</v>
      </c>
      <c r="S20" s="887"/>
      <c r="T20" s="887"/>
    </row>
    <row r="21" spans="1:20" ht="17" thickBot="1">
      <c r="A21" s="228" t="s">
        <v>2312</v>
      </c>
      <c r="B21" s="34" t="s">
        <v>410</v>
      </c>
      <c r="C21" s="34">
        <v>4</v>
      </c>
      <c r="D21" s="161">
        <v>43665</v>
      </c>
      <c r="E21" s="162">
        <v>0.91513888888888895</v>
      </c>
      <c r="F21" s="162" t="s">
        <v>710</v>
      </c>
      <c r="G21" s="865" t="s">
        <v>447</v>
      </c>
      <c r="H21" t="s">
        <v>929</v>
      </c>
      <c r="J21" t="s">
        <v>923</v>
      </c>
      <c r="K21" s="788">
        <v>6</v>
      </c>
      <c r="L21" s="788">
        <v>8</v>
      </c>
      <c r="M21" s="28">
        <f t="shared" si="1"/>
        <v>1.3333333333333333</v>
      </c>
      <c r="N21" s="758">
        <v>0.5</v>
      </c>
      <c r="O21" s="758">
        <v>0.5</v>
      </c>
      <c r="P21" s="699"/>
      <c r="S21" s="147" t="s">
        <v>2419</v>
      </c>
      <c r="T21" s="147" t="s">
        <v>2420</v>
      </c>
    </row>
    <row r="22" spans="1:20" ht="17" thickBot="1">
      <c r="A22" s="195" t="s">
        <v>2258</v>
      </c>
      <c r="B22" s="195" t="s">
        <v>410</v>
      </c>
      <c r="C22" s="195">
        <v>10</v>
      </c>
      <c r="D22" s="196">
        <v>43665</v>
      </c>
      <c r="E22" s="197">
        <v>0.92652777777777784</v>
      </c>
      <c r="F22" s="197" t="s">
        <v>711</v>
      </c>
      <c r="G22" s="672" t="s">
        <v>456</v>
      </c>
      <c r="H22" s="195" t="s">
        <v>927</v>
      </c>
      <c r="I22" s="195"/>
      <c r="J22" s="195" t="s">
        <v>928</v>
      </c>
      <c r="K22" s="195">
        <v>5</v>
      </c>
      <c r="L22" s="195">
        <v>2</v>
      </c>
      <c r="M22" s="295">
        <f>L22/K22</f>
        <v>0.4</v>
      </c>
      <c r="N22" s="714">
        <v>1</v>
      </c>
      <c r="O22" s="714">
        <v>1</v>
      </c>
      <c r="P22" s="195"/>
      <c r="R22" s="7" t="s">
        <v>2414</v>
      </c>
      <c r="S22" s="28">
        <f>AVERAGE(M23,M24)</f>
        <v>4.125</v>
      </c>
      <c r="T22" s="9">
        <f>AVERAGE(N23:N24)</f>
        <v>0.64076923076923076</v>
      </c>
    </row>
    <row r="23" spans="1:20">
      <c r="A23" t="s">
        <v>457</v>
      </c>
      <c r="B23" t="s">
        <v>410</v>
      </c>
      <c r="C23">
        <v>8</v>
      </c>
      <c r="D23" s="19">
        <v>43665</v>
      </c>
      <c r="E23" s="15">
        <v>0.93365740740740744</v>
      </c>
      <c r="F23" s="15" t="s">
        <v>709</v>
      </c>
      <c r="G23" s="666" t="s">
        <v>447</v>
      </c>
      <c r="H23" t="s">
        <v>930</v>
      </c>
      <c r="J23" t="s">
        <v>931</v>
      </c>
      <c r="K23">
        <v>4</v>
      </c>
      <c r="L23">
        <v>13</v>
      </c>
      <c r="M23" s="28">
        <f t="shared" si="1"/>
        <v>3.25</v>
      </c>
      <c r="N23" s="29">
        <v>0.46153846153846156</v>
      </c>
      <c r="O23" s="29">
        <v>0.46153846153846156</v>
      </c>
      <c r="R23" s="213" t="s">
        <v>2429</v>
      </c>
      <c r="S23" s="218">
        <f>AVERAGE(M25:M27)</f>
        <v>0.68720538720538726</v>
      </c>
      <c r="T23" s="239">
        <f>AVERAGE(N25:N27)</f>
        <v>0.71296296296296291</v>
      </c>
    </row>
    <row r="24" spans="1:20">
      <c r="A24" s="751" t="s">
        <v>458</v>
      </c>
      <c r="B24" t="s">
        <v>410</v>
      </c>
      <c r="C24">
        <v>8</v>
      </c>
      <c r="D24" s="19">
        <v>43665</v>
      </c>
      <c r="E24" s="15">
        <v>0.93371527777777785</v>
      </c>
      <c r="F24" s="15" t="s">
        <v>709</v>
      </c>
      <c r="G24" s="666" t="s">
        <v>447</v>
      </c>
      <c r="H24" t="s">
        <v>930</v>
      </c>
      <c r="J24" t="s">
        <v>931</v>
      </c>
      <c r="K24">
        <v>10</v>
      </c>
      <c r="L24">
        <v>50</v>
      </c>
      <c r="M24" s="28">
        <f t="shared" si="1"/>
        <v>5</v>
      </c>
      <c r="N24" s="708">
        <v>0.82</v>
      </c>
      <c r="O24" s="708">
        <v>0.82</v>
      </c>
      <c r="P24" s="147"/>
    </row>
    <row r="25" spans="1:20">
      <c r="A25" s="213" t="s">
        <v>459</v>
      </c>
      <c r="B25" t="s">
        <v>410</v>
      </c>
      <c r="C25">
        <v>8</v>
      </c>
      <c r="D25" s="19">
        <v>43665</v>
      </c>
      <c r="E25" s="21">
        <v>0.93517361111111119</v>
      </c>
      <c r="F25" s="15" t="s">
        <v>709</v>
      </c>
      <c r="G25" s="275" t="s">
        <v>433</v>
      </c>
      <c r="H25" t="s">
        <v>930</v>
      </c>
      <c r="J25" t="s">
        <v>931</v>
      </c>
      <c r="K25">
        <v>11</v>
      </c>
      <c r="L25">
        <v>3</v>
      </c>
      <c r="M25" s="28">
        <f t="shared" si="1"/>
        <v>0.27272727272727271</v>
      </c>
      <c r="N25" s="715">
        <v>1</v>
      </c>
      <c r="O25" s="715">
        <v>1</v>
      </c>
      <c r="P25" s="75" t="s">
        <v>576</v>
      </c>
      <c r="R25" s="887" t="s">
        <v>2430</v>
      </c>
      <c r="S25" s="887"/>
      <c r="T25" s="887"/>
    </row>
    <row r="26" spans="1:20">
      <c r="A26" s="213" t="s">
        <v>460</v>
      </c>
      <c r="B26" t="s">
        <v>410</v>
      </c>
      <c r="C26">
        <v>8</v>
      </c>
      <c r="D26" s="19">
        <v>43665</v>
      </c>
      <c r="E26" s="15">
        <v>0.93574074074074076</v>
      </c>
      <c r="F26" s="15" t="s">
        <v>710</v>
      </c>
      <c r="G26" s="275" t="s">
        <v>433</v>
      </c>
      <c r="H26" t="s">
        <v>930</v>
      </c>
      <c r="J26" t="s">
        <v>931</v>
      </c>
      <c r="K26">
        <v>10</v>
      </c>
      <c r="L26">
        <v>9</v>
      </c>
      <c r="M26" s="28">
        <f t="shared" si="1"/>
        <v>0.9</v>
      </c>
      <c r="N26" s="30">
        <v>0.88888888888888884</v>
      </c>
      <c r="O26" s="30">
        <v>0.88888888888888884</v>
      </c>
      <c r="P26" s="75" t="s">
        <v>576</v>
      </c>
      <c r="S26" s="147" t="s">
        <v>2419</v>
      </c>
      <c r="T26" s="147" t="s">
        <v>2428</v>
      </c>
    </row>
    <row r="27" spans="1:20" ht="17" thickBot="1">
      <c r="A27" s="228" t="s">
        <v>461</v>
      </c>
      <c r="B27" s="34" t="s">
        <v>410</v>
      </c>
      <c r="C27" s="34">
        <v>8</v>
      </c>
      <c r="D27" s="161">
        <v>43665</v>
      </c>
      <c r="E27" s="162">
        <v>0.93641203703703713</v>
      </c>
      <c r="F27" s="162" t="s">
        <v>710</v>
      </c>
      <c r="G27" s="527" t="s">
        <v>433</v>
      </c>
      <c r="H27" t="s">
        <v>930</v>
      </c>
      <c r="J27" t="s">
        <v>931</v>
      </c>
      <c r="K27" s="34">
        <v>9</v>
      </c>
      <c r="L27" s="34">
        <v>8</v>
      </c>
      <c r="M27" s="288">
        <f t="shared" si="1"/>
        <v>0.88888888888888884</v>
      </c>
      <c r="N27" s="705">
        <v>0.25</v>
      </c>
      <c r="O27" s="705">
        <v>0.25</v>
      </c>
      <c r="P27" s="164" t="s">
        <v>641</v>
      </c>
      <c r="R27" s="7" t="s">
        <v>2414</v>
      </c>
      <c r="S27">
        <v>2.57</v>
      </c>
      <c r="T27" s="28">
        <v>3</v>
      </c>
    </row>
    <row r="28" spans="1:20" ht="17" thickBot="1">
      <c r="A28" t="s">
        <v>462</v>
      </c>
      <c r="B28" t="s">
        <v>410</v>
      </c>
      <c r="C28">
        <v>6</v>
      </c>
      <c r="D28" s="19">
        <v>43665</v>
      </c>
      <c r="E28" s="15">
        <v>0.95415509259259268</v>
      </c>
      <c r="F28" s="15" t="s">
        <v>710</v>
      </c>
      <c r="G28" s="666" t="s">
        <v>447</v>
      </c>
      <c r="H28" s="212" t="s">
        <v>932</v>
      </c>
      <c r="I28" s="212"/>
      <c r="J28" s="212" t="s">
        <v>933</v>
      </c>
      <c r="K28">
        <v>7</v>
      </c>
      <c r="L28">
        <v>18</v>
      </c>
      <c r="M28" s="28">
        <f t="shared" si="1"/>
        <v>2.5714285714285716</v>
      </c>
      <c r="N28" s="29">
        <v>0.16666666666666666</v>
      </c>
      <c r="O28" s="29">
        <v>0.16666666666666666</v>
      </c>
      <c r="T28" s="9"/>
    </row>
    <row r="29" spans="1:20" ht="18" thickTop="1" thickBot="1">
      <c r="A29" s="193"/>
      <c r="B29" s="183"/>
      <c r="C29" s="183"/>
      <c r="D29" s="194"/>
      <c r="E29" s="184"/>
      <c r="F29" s="184"/>
      <c r="G29" s="183"/>
      <c r="H29" s="183"/>
      <c r="I29" s="183"/>
      <c r="J29" s="183"/>
      <c r="K29" s="183"/>
      <c r="L29" s="183"/>
      <c r="M29" s="340"/>
      <c r="N29" s="183"/>
      <c r="O29" s="183"/>
      <c r="P29" s="183"/>
      <c r="Q29" s="189"/>
    </row>
    <row r="30" spans="1:20" ht="18" thickTop="1" thickBot="1">
      <c r="A30" s="165" t="s">
        <v>717</v>
      </c>
      <c r="B30" s="165"/>
      <c r="C30" s="165"/>
      <c r="D30" s="169"/>
      <c r="E30" s="166"/>
      <c r="F30" s="166"/>
      <c r="G30" s="165"/>
      <c r="H30" s="165"/>
      <c r="I30" s="165"/>
      <c r="J30" s="165"/>
      <c r="K30" s="165"/>
      <c r="L30" s="165"/>
      <c r="M30" s="339"/>
      <c r="N30" s="165"/>
      <c r="O30" s="165"/>
      <c r="P30" s="165"/>
      <c r="Q30" s="165"/>
      <c r="R30" s="165"/>
      <c r="S30" s="165"/>
      <c r="T30" s="171"/>
    </row>
    <row r="31" spans="1:20" ht="17" thickTop="1">
      <c r="A31" s="213" t="s">
        <v>2123</v>
      </c>
      <c r="B31" t="s">
        <v>419</v>
      </c>
      <c r="C31">
        <v>5</v>
      </c>
      <c r="D31" s="19">
        <v>43666</v>
      </c>
      <c r="E31" s="15">
        <v>0.89548611111111109</v>
      </c>
      <c r="F31" s="15" t="s">
        <v>711</v>
      </c>
      <c r="G31" s="683" t="s">
        <v>433</v>
      </c>
      <c r="H31" t="s">
        <v>1109</v>
      </c>
      <c r="J31" t="s">
        <v>1112</v>
      </c>
      <c r="K31">
        <v>3</v>
      </c>
      <c r="L31">
        <v>5</v>
      </c>
      <c r="M31" s="28">
        <f>L31/K31</f>
        <v>1.6666666666666667</v>
      </c>
      <c r="N31" s="724">
        <v>0.6</v>
      </c>
      <c r="O31" s="724"/>
      <c r="R31" s="888" t="s">
        <v>2431</v>
      </c>
      <c r="S31" s="888"/>
      <c r="T31" s="888"/>
    </row>
    <row r="32" spans="1:20" ht="17" thickBot="1">
      <c r="A32" s="34" t="s">
        <v>474</v>
      </c>
      <c r="B32" s="34" t="s">
        <v>419</v>
      </c>
      <c r="C32" s="34">
        <v>5</v>
      </c>
      <c r="D32" s="161">
        <v>43666</v>
      </c>
      <c r="E32" s="162">
        <v>0.9081597222222223</v>
      </c>
      <c r="F32" s="64" t="s">
        <v>712</v>
      </c>
      <c r="G32" s="764" t="s">
        <v>476</v>
      </c>
      <c r="H32" s="63" t="s">
        <v>1109</v>
      </c>
      <c r="I32" s="63"/>
      <c r="J32" s="63" t="s">
        <v>1112</v>
      </c>
      <c r="K32" s="34">
        <v>6</v>
      </c>
      <c r="L32" s="34">
        <v>3</v>
      </c>
      <c r="M32" s="28">
        <f>L32/K32</f>
        <v>0.5</v>
      </c>
      <c r="N32" s="705">
        <v>0.33333333333333331</v>
      </c>
      <c r="O32" s="705"/>
      <c r="P32" s="34"/>
      <c r="S32" s="147" t="s">
        <v>2419</v>
      </c>
      <c r="T32" s="147" t="s">
        <v>2432</v>
      </c>
    </row>
    <row r="33" spans="1:21" ht="17" thickBot="1">
      <c r="A33" s="752" t="s">
        <v>2124</v>
      </c>
      <c r="B33" s="195" t="s">
        <v>419</v>
      </c>
      <c r="C33" s="195">
        <v>6</v>
      </c>
      <c r="D33" s="196">
        <v>43666</v>
      </c>
      <c r="E33" s="197">
        <v>0.92606481481481484</v>
      </c>
      <c r="F33" s="162" t="s">
        <v>710</v>
      </c>
      <c r="G33" s="765" t="s">
        <v>476</v>
      </c>
      <c r="H33" s="34" t="s">
        <v>1124</v>
      </c>
      <c r="I33" s="34"/>
      <c r="J33" s="34" t="s">
        <v>1113</v>
      </c>
      <c r="K33" s="34">
        <v>6</v>
      </c>
      <c r="L33" s="195">
        <v>14</v>
      </c>
      <c r="M33" s="400">
        <f t="shared" ref="M33:M87" si="2">L33/K33</f>
        <v>2.3333333333333335</v>
      </c>
      <c r="N33" s="707">
        <v>0.7857142857142857</v>
      </c>
      <c r="O33" s="707"/>
      <c r="P33" s="200" t="s">
        <v>484</v>
      </c>
      <c r="R33" s="213" t="s">
        <v>2426</v>
      </c>
      <c r="S33">
        <v>1.67</v>
      </c>
      <c r="T33">
        <v>3</v>
      </c>
    </row>
    <row r="34" spans="1:21">
      <c r="A34" s="751" t="s">
        <v>2125</v>
      </c>
      <c r="B34" t="s">
        <v>419</v>
      </c>
      <c r="C34">
        <v>10</v>
      </c>
      <c r="D34" s="19">
        <v>43666</v>
      </c>
      <c r="E34" s="15">
        <v>0.95157407407407402</v>
      </c>
      <c r="F34" s="15" t="s">
        <v>710</v>
      </c>
      <c r="G34" s="700" t="s">
        <v>476</v>
      </c>
      <c r="H34" t="s">
        <v>1111</v>
      </c>
      <c r="J34" t="s">
        <v>1114</v>
      </c>
      <c r="K34" s="7">
        <v>9</v>
      </c>
      <c r="L34">
        <v>20</v>
      </c>
      <c r="M34" s="211">
        <f t="shared" si="2"/>
        <v>2.2222222222222223</v>
      </c>
      <c r="N34" s="30">
        <v>0.85</v>
      </c>
      <c r="O34" s="30"/>
      <c r="P34" s="75" t="s">
        <v>484</v>
      </c>
      <c r="R34" s="7" t="s">
        <v>2117</v>
      </c>
      <c r="S34">
        <v>0.5</v>
      </c>
      <c r="T34">
        <v>2</v>
      </c>
    </row>
    <row r="35" spans="1:21" ht="17" thickBot="1">
      <c r="A35" s="34" t="s">
        <v>478</v>
      </c>
      <c r="B35" s="34" t="s">
        <v>419</v>
      </c>
      <c r="C35" s="34">
        <v>10</v>
      </c>
      <c r="D35" s="161">
        <v>43666</v>
      </c>
      <c r="E35" s="162">
        <v>0.95310185185185192</v>
      </c>
      <c r="F35" s="162" t="s">
        <v>710</v>
      </c>
      <c r="G35" s="669" t="s">
        <v>447</v>
      </c>
      <c r="H35" t="s">
        <v>1111</v>
      </c>
      <c r="J35" t="s">
        <v>1114</v>
      </c>
      <c r="K35" s="34">
        <v>12</v>
      </c>
      <c r="L35" s="34">
        <v>26</v>
      </c>
      <c r="M35" s="28">
        <f t="shared" si="2"/>
        <v>2.1666666666666665</v>
      </c>
      <c r="N35" s="705">
        <v>0.23076923076923078</v>
      </c>
      <c r="O35" s="705"/>
      <c r="P35" s="34"/>
      <c r="R35" s="887" t="s">
        <v>2430</v>
      </c>
      <c r="S35" s="887"/>
      <c r="T35" s="887"/>
    </row>
    <row r="36" spans="1:21">
      <c r="A36" t="s">
        <v>479</v>
      </c>
      <c r="B36" t="s">
        <v>419</v>
      </c>
      <c r="C36">
        <v>9</v>
      </c>
      <c r="D36" s="19">
        <v>43666</v>
      </c>
      <c r="E36" s="15">
        <v>0.96437499999999998</v>
      </c>
      <c r="F36" s="15" t="s">
        <v>709</v>
      </c>
      <c r="G36" s="695" t="s">
        <v>476</v>
      </c>
      <c r="H36" s="65" t="s">
        <v>1116</v>
      </c>
      <c r="I36" s="65"/>
      <c r="J36" s="65" t="s">
        <v>1115</v>
      </c>
      <c r="K36">
        <v>3</v>
      </c>
      <c r="L36">
        <v>2</v>
      </c>
      <c r="M36" s="211">
        <f>L36/K36</f>
        <v>0.66666666666666663</v>
      </c>
      <c r="N36" s="715">
        <v>1</v>
      </c>
      <c r="O36" s="715"/>
      <c r="S36" s="147" t="s">
        <v>2419</v>
      </c>
      <c r="T36" s="147" t="s">
        <v>2433</v>
      </c>
    </row>
    <row r="37" spans="1:21">
      <c r="A37" t="s">
        <v>480</v>
      </c>
      <c r="B37" t="s">
        <v>419</v>
      </c>
      <c r="C37">
        <v>9</v>
      </c>
      <c r="D37" s="19">
        <v>43666</v>
      </c>
      <c r="E37" s="15">
        <v>0.96480324074074064</v>
      </c>
      <c r="F37" s="15" t="s">
        <v>709</v>
      </c>
      <c r="G37" s="695" t="s">
        <v>476</v>
      </c>
      <c r="H37" t="s">
        <v>1116</v>
      </c>
      <c r="J37" t="s">
        <v>1115</v>
      </c>
      <c r="K37">
        <v>5</v>
      </c>
      <c r="L37">
        <v>6</v>
      </c>
      <c r="M37" s="28">
        <f t="shared" si="2"/>
        <v>1.2</v>
      </c>
      <c r="N37" s="29">
        <v>0.33333333333333331</v>
      </c>
      <c r="O37" s="29"/>
      <c r="R37" s="7" t="s">
        <v>2117</v>
      </c>
      <c r="S37">
        <v>2.33</v>
      </c>
      <c r="T37">
        <v>11</v>
      </c>
    </row>
    <row r="38" spans="1:21">
      <c r="A38" t="s">
        <v>481</v>
      </c>
      <c r="B38" t="s">
        <v>419</v>
      </c>
      <c r="C38">
        <v>9</v>
      </c>
      <c r="D38" s="19">
        <v>43666</v>
      </c>
      <c r="E38" s="15">
        <v>0.96508101851851846</v>
      </c>
      <c r="F38" s="15" t="s">
        <v>709</v>
      </c>
      <c r="G38" s="695" t="s">
        <v>476</v>
      </c>
      <c r="H38" t="s">
        <v>1116</v>
      </c>
      <c r="J38" t="s">
        <v>1115</v>
      </c>
      <c r="K38">
        <v>7</v>
      </c>
      <c r="L38">
        <v>18</v>
      </c>
      <c r="M38" s="28">
        <f t="shared" si="2"/>
        <v>2.5714285714285716</v>
      </c>
      <c r="N38" s="706">
        <v>0.66666666666666663</v>
      </c>
      <c r="O38" s="706"/>
      <c r="R38" s="889" t="s">
        <v>2424</v>
      </c>
      <c r="S38" s="889"/>
      <c r="T38" s="889"/>
    </row>
    <row r="39" spans="1:21">
      <c r="A39" t="s">
        <v>482</v>
      </c>
      <c r="B39" t="s">
        <v>419</v>
      </c>
      <c r="C39">
        <v>9</v>
      </c>
      <c r="D39" s="19">
        <v>43666</v>
      </c>
      <c r="E39" s="15">
        <v>0.96517361111111111</v>
      </c>
      <c r="F39" s="15" t="s">
        <v>709</v>
      </c>
      <c r="G39" s="695" t="s">
        <v>476</v>
      </c>
      <c r="H39" t="s">
        <v>1116</v>
      </c>
      <c r="J39" t="s">
        <v>1115</v>
      </c>
      <c r="K39">
        <v>7</v>
      </c>
      <c r="L39">
        <v>7</v>
      </c>
      <c r="M39" s="28">
        <f t="shared" si="2"/>
        <v>1</v>
      </c>
      <c r="N39" s="29">
        <v>0.14285714285714285</v>
      </c>
      <c r="O39" s="29"/>
      <c r="S39" s="147" t="s">
        <v>2419</v>
      </c>
      <c r="T39" s="147" t="s">
        <v>2434</v>
      </c>
    </row>
    <row r="40" spans="1:21">
      <c r="A40" s="751" t="s">
        <v>2313</v>
      </c>
      <c r="B40" t="s">
        <v>419</v>
      </c>
      <c r="C40">
        <v>9</v>
      </c>
      <c r="D40" s="19">
        <v>43666</v>
      </c>
      <c r="E40" s="15">
        <v>0.96811342592592586</v>
      </c>
      <c r="F40" s="15" t="s">
        <v>710</v>
      </c>
      <c r="G40" s="674" t="s">
        <v>489</v>
      </c>
      <c r="H40" t="s">
        <v>1116</v>
      </c>
      <c r="J40" t="s">
        <v>1115</v>
      </c>
      <c r="K40">
        <v>10</v>
      </c>
      <c r="L40">
        <v>19</v>
      </c>
      <c r="M40" s="28">
        <f t="shared" si="2"/>
        <v>1.9</v>
      </c>
      <c r="N40" s="29">
        <v>0.15789473684210525</v>
      </c>
      <c r="O40" s="29"/>
      <c r="P40" s="75" t="s">
        <v>486</v>
      </c>
      <c r="R40" s="798" t="s">
        <v>2117</v>
      </c>
      <c r="S40" s="751">
        <v>2.2200000000000002</v>
      </c>
      <c r="T40" s="751">
        <v>17</v>
      </c>
    </row>
    <row r="41" spans="1:21">
      <c r="A41" s="751" t="s">
        <v>2314</v>
      </c>
      <c r="B41" t="s">
        <v>419</v>
      </c>
      <c r="C41">
        <v>9</v>
      </c>
      <c r="D41" s="19">
        <v>43666</v>
      </c>
      <c r="E41" s="15">
        <v>0.96824074074074085</v>
      </c>
      <c r="F41" s="15" t="s">
        <v>710</v>
      </c>
      <c r="G41" s="674" t="s">
        <v>489</v>
      </c>
      <c r="H41" t="s">
        <v>1116</v>
      </c>
      <c r="J41" t="s">
        <v>1115</v>
      </c>
      <c r="K41">
        <v>14</v>
      </c>
      <c r="L41">
        <v>26</v>
      </c>
      <c r="M41" s="28">
        <f t="shared" si="2"/>
        <v>1.8571428571428572</v>
      </c>
      <c r="N41" s="29">
        <v>3.8461538461538464E-2</v>
      </c>
      <c r="O41" s="29"/>
      <c r="P41" s="75" t="s">
        <v>486</v>
      </c>
      <c r="R41" s="7" t="s">
        <v>2414</v>
      </c>
      <c r="S41">
        <v>2.17</v>
      </c>
      <c r="T41">
        <f>6</f>
        <v>6</v>
      </c>
    </row>
    <row r="42" spans="1:21">
      <c r="A42" t="s">
        <v>2285</v>
      </c>
      <c r="B42" t="s">
        <v>419</v>
      </c>
      <c r="C42">
        <v>9</v>
      </c>
      <c r="D42" s="19">
        <v>43666</v>
      </c>
      <c r="E42" s="15">
        <v>0.96847222222222218</v>
      </c>
      <c r="F42" s="15" t="s">
        <v>710</v>
      </c>
      <c r="G42" s="674" t="s">
        <v>489</v>
      </c>
      <c r="H42" t="s">
        <v>1116</v>
      </c>
      <c r="J42" t="s">
        <v>1115</v>
      </c>
      <c r="K42">
        <v>14</v>
      </c>
      <c r="L42">
        <v>37</v>
      </c>
      <c r="M42" s="28">
        <f t="shared" si="2"/>
        <v>2.6428571428571428</v>
      </c>
      <c r="N42" s="29">
        <v>0.1891891891891892</v>
      </c>
      <c r="O42" s="29"/>
      <c r="R42" s="887" t="s">
        <v>2435</v>
      </c>
      <c r="S42" s="887"/>
      <c r="T42" s="887"/>
    </row>
    <row r="43" spans="1:21">
      <c r="A43" t="s">
        <v>490</v>
      </c>
      <c r="B43" t="s">
        <v>419</v>
      </c>
      <c r="C43">
        <v>9</v>
      </c>
      <c r="D43" s="19">
        <v>43666</v>
      </c>
      <c r="E43" s="15">
        <v>0.96884259259259264</v>
      </c>
      <c r="F43" s="15" t="s">
        <v>710</v>
      </c>
      <c r="G43" s="666" t="s">
        <v>447</v>
      </c>
      <c r="H43" t="s">
        <v>1116</v>
      </c>
      <c r="J43" t="s">
        <v>1115</v>
      </c>
      <c r="K43">
        <v>12</v>
      </c>
      <c r="L43">
        <v>20</v>
      </c>
      <c r="M43" s="28">
        <f t="shared" si="2"/>
        <v>1.6666666666666667</v>
      </c>
      <c r="N43" s="29">
        <v>0.1</v>
      </c>
      <c r="O43" s="29"/>
      <c r="S43" s="147" t="s">
        <v>2419</v>
      </c>
      <c r="T43" s="147" t="s">
        <v>2434</v>
      </c>
    </row>
    <row r="44" spans="1:21" ht="17" thickBot="1">
      <c r="A44" t="s">
        <v>2286</v>
      </c>
      <c r="B44" t="s">
        <v>419</v>
      </c>
      <c r="C44">
        <v>9</v>
      </c>
      <c r="D44" s="19">
        <v>43666</v>
      </c>
      <c r="E44" s="15">
        <v>0.96899305555555548</v>
      </c>
      <c r="F44" s="15" t="s">
        <v>710</v>
      </c>
      <c r="G44" s="674" t="s">
        <v>489</v>
      </c>
      <c r="H44" t="s">
        <v>1116</v>
      </c>
      <c r="J44" t="s">
        <v>1115</v>
      </c>
      <c r="K44">
        <v>9</v>
      </c>
      <c r="L44">
        <v>3</v>
      </c>
      <c r="M44" s="28">
        <f t="shared" si="2"/>
        <v>0.33333333333333331</v>
      </c>
      <c r="N44" s="706">
        <v>0.66666666666666663</v>
      </c>
      <c r="O44" s="706"/>
      <c r="P44">
        <f>0.35*20</f>
        <v>7</v>
      </c>
      <c r="R44" s="799" t="s">
        <v>2117</v>
      </c>
      <c r="S44" s="794">
        <v>1.36</v>
      </c>
      <c r="T44" s="800">
        <f>AVERAGE(N36:N39)</f>
        <v>0.5357142857142857</v>
      </c>
    </row>
    <row r="45" spans="1:21">
      <c r="A45" t="s">
        <v>492</v>
      </c>
      <c r="B45" t="s">
        <v>419</v>
      </c>
      <c r="C45">
        <v>9</v>
      </c>
      <c r="D45" s="19">
        <v>43666</v>
      </c>
      <c r="E45" s="15">
        <v>0.96918981481481481</v>
      </c>
      <c r="F45" s="15" t="s">
        <v>710</v>
      </c>
      <c r="G45" s="677" t="s">
        <v>493</v>
      </c>
      <c r="H45" t="s">
        <v>1116</v>
      </c>
      <c r="J45" t="s">
        <v>1115</v>
      </c>
      <c r="K45">
        <v>11</v>
      </c>
      <c r="L45">
        <v>20</v>
      </c>
      <c r="M45" s="28">
        <f t="shared" si="2"/>
        <v>1.8181818181818181</v>
      </c>
      <c r="N45" s="29">
        <v>0.35</v>
      </c>
      <c r="O45" s="29"/>
      <c r="S45" s="147" t="s">
        <v>2419</v>
      </c>
      <c r="T45" s="147" t="s">
        <v>2499</v>
      </c>
      <c r="U45">
        <f>7/37</f>
        <v>0.1891891891891892</v>
      </c>
    </row>
    <row r="46" spans="1:21">
      <c r="A46" t="s">
        <v>494</v>
      </c>
      <c r="B46" t="s">
        <v>419</v>
      </c>
      <c r="C46">
        <v>9</v>
      </c>
      <c r="D46" s="19">
        <v>43666</v>
      </c>
      <c r="E46" s="15">
        <v>0.96936342592592595</v>
      </c>
      <c r="F46" s="15" t="s">
        <v>710</v>
      </c>
      <c r="G46" s="678" t="s">
        <v>495</v>
      </c>
      <c r="H46" t="s">
        <v>1116</v>
      </c>
      <c r="J46" t="s">
        <v>1115</v>
      </c>
      <c r="K46">
        <v>14</v>
      </c>
      <c r="L46">
        <v>38</v>
      </c>
      <c r="M46" s="28">
        <f t="shared" si="2"/>
        <v>2.7142857142857144</v>
      </c>
      <c r="N46" s="29">
        <v>2.6315789473684209E-2</v>
      </c>
      <c r="O46" s="29"/>
      <c r="P46">
        <f>1/38</f>
        <v>2.6315789473684209E-2</v>
      </c>
      <c r="R46" s="7" t="s">
        <v>2416</v>
      </c>
      <c r="S46">
        <v>0.33</v>
      </c>
      <c r="T46">
        <f>L42*0.19</f>
        <v>7.03</v>
      </c>
      <c r="U46">
        <f>7/37</f>
        <v>0.1891891891891892</v>
      </c>
    </row>
    <row r="47" spans="1:21" ht="17" thickBot="1">
      <c r="A47" t="s">
        <v>2287</v>
      </c>
      <c r="B47" t="s">
        <v>419</v>
      </c>
      <c r="C47">
        <v>9</v>
      </c>
      <c r="D47" s="19">
        <v>43666</v>
      </c>
      <c r="E47" s="15">
        <v>0.96954861111111112</v>
      </c>
      <c r="F47" s="15" t="s">
        <v>710</v>
      </c>
      <c r="G47" s="674" t="s">
        <v>489</v>
      </c>
      <c r="H47" t="s">
        <v>1116</v>
      </c>
      <c r="J47" t="s">
        <v>1115</v>
      </c>
      <c r="K47">
        <v>7</v>
      </c>
      <c r="L47">
        <v>12</v>
      </c>
      <c r="M47" s="28">
        <f t="shared" si="2"/>
        <v>1.7142857142857142</v>
      </c>
      <c r="N47" s="29">
        <v>0.41666666666666669</v>
      </c>
      <c r="O47" s="29"/>
      <c r="R47" s="794"/>
      <c r="S47" s="801" t="s">
        <v>2419</v>
      </c>
      <c r="T47" s="801" t="s">
        <v>2436</v>
      </c>
    </row>
    <row r="48" spans="1:21">
      <c r="A48" s="751" t="s">
        <v>2126</v>
      </c>
      <c r="B48" t="s">
        <v>419</v>
      </c>
      <c r="C48">
        <v>9</v>
      </c>
      <c r="D48" s="19">
        <v>43666</v>
      </c>
      <c r="E48" s="15">
        <v>0.96965277777777781</v>
      </c>
      <c r="F48" s="15" t="s">
        <v>710</v>
      </c>
      <c r="G48" s="674" t="s">
        <v>489</v>
      </c>
      <c r="H48" t="s">
        <v>1116</v>
      </c>
      <c r="J48" t="s">
        <v>1115</v>
      </c>
      <c r="K48">
        <v>14</v>
      </c>
      <c r="L48">
        <v>16</v>
      </c>
      <c r="M48" s="28">
        <f t="shared" si="2"/>
        <v>1.1428571428571428</v>
      </c>
      <c r="N48" s="29">
        <v>0.5</v>
      </c>
      <c r="O48" s="29"/>
      <c r="P48" s="75" t="s">
        <v>484</v>
      </c>
    </row>
    <row r="49" spans="1:20">
      <c r="A49" t="s">
        <v>2288</v>
      </c>
      <c r="B49" t="s">
        <v>419</v>
      </c>
      <c r="C49">
        <v>9</v>
      </c>
      <c r="D49" s="19">
        <v>43666</v>
      </c>
      <c r="E49" s="15">
        <v>0.96984953703703702</v>
      </c>
      <c r="F49" s="15" t="s">
        <v>710</v>
      </c>
      <c r="G49" s="674" t="s">
        <v>489</v>
      </c>
      <c r="H49" t="s">
        <v>1116</v>
      </c>
      <c r="J49" t="s">
        <v>1115</v>
      </c>
      <c r="K49">
        <v>14</v>
      </c>
      <c r="L49">
        <v>27</v>
      </c>
      <c r="M49" s="28">
        <f t="shared" si="2"/>
        <v>1.9285714285714286</v>
      </c>
      <c r="N49" s="29">
        <v>0.33333333333333331</v>
      </c>
      <c r="O49" s="29"/>
    </row>
    <row r="50" spans="1:20">
      <c r="A50" t="s">
        <v>499</v>
      </c>
      <c r="B50" t="s">
        <v>419</v>
      </c>
      <c r="C50">
        <v>9</v>
      </c>
      <c r="D50" s="19">
        <v>43666</v>
      </c>
      <c r="E50" s="15">
        <v>0.9701157407407407</v>
      </c>
      <c r="F50" s="15" t="s">
        <v>710</v>
      </c>
      <c r="G50" s="678" t="s">
        <v>495</v>
      </c>
      <c r="H50" t="s">
        <v>1116</v>
      </c>
      <c r="J50" t="s">
        <v>1115</v>
      </c>
      <c r="K50">
        <v>11</v>
      </c>
      <c r="L50">
        <v>13</v>
      </c>
      <c r="M50" s="28">
        <f t="shared" si="2"/>
        <v>1.1818181818181819</v>
      </c>
      <c r="N50" s="29">
        <v>0.23076923076923078</v>
      </c>
      <c r="O50" s="29"/>
      <c r="R50" s="7" t="s">
        <v>2414</v>
      </c>
      <c r="T50">
        <f>1/26</f>
        <v>3.8461538461538464E-2</v>
      </c>
    </row>
    <row r="51" spans="1:20">
      <c r="A51" s="751" t="s">
        <v>2315</v>
      </c>
      <c r="B51" t="s">
        <v>419</v>
      </c>
      <c r="C51">
        <v>9</v>
      </c>
      <c r="D51" s="19">
        <v>43666</v>
      </c>
      <c r="E51" s="15">
        <v>0.97025462962962961</v>
      </c>
      <c r="F51" s="15" t="s">
        <v>710</v>
      </c>
      <c r="G51" s="678" t="s">
        <v>495</v>
      </c>
      <c r="H51" t="s">
        <v>1116</v>
      </c>
      <c r="J51" t="s">
        <v>1115</v>
      </c>
      <c r="K51">
        <v>14</v>
      </c>
      <c r="L51">
        <v>46</v>
      </c>
      <c r="M51" s="28">
        <f t="shared" si="2"/>
        <v>3.2857142857142856</v>
      </c>
      <c r="N51" s="29">
        <v>0.2608695652173913</v>
      </c>
      <c r="O51" s="29"/>
      <c r="P51" s="75" t="s">
        <v>486</v>
      </c>
      <c r="R51" s="7" t="s">
        <v>2415</v>
      </c>
    </row>
    <row r="52" spans="1:20">
      <c r="A52" s="751" t="s">
        <v>2316</v>
      </c>
      <c r="B52" t="s">
        <v>419</v>
      </c>
      <c r="C52">
        <v>9</v>
      </c>
      <c r="D52" s="19">
        <v>43666</v>
      </c>
      <c r="E52" s="15">
        <v>0.9703587962962964</v>
      </c>
      <c r="F52" s="15" t="s">
        <v>710</v>
      </c>
      <c r="G52" s="678" t="s">
        <v>495</v>
      </c>
      <c r="H52" t="s">
        <v>1116</v>
      </c>
      <c r="J52" t="s">
        <v>1115</v>
      </c>
      <c r="K52">
        <v>14</v>
      </c>
      <c r="L52">
        <v>48</v>
      </c>
      <c r="M52" s="28">
        <f t="shared" si="2"/>
        <v>3.4285714285714284</v>
      </c>
      <c r="N52" s="29">
        <v>0.125</v>
      </c>
      <c r="O52" s="29"/>
      <c r="P52" s="75" t="s">
        <v>486</v>
      </c>
      <c r="R52" s="7" t="s">
        <v>2119</v>
      </c>
    </row>
    <row r="53" spans="1:20">
      <c r="A53" s="751" t="s">
        <v>2317</v>
      </c>
      <c r="B53" t="s">
        <v>419</v>
      </c>
      <c r="C53">
        <v>9</v>
      </c>
      <c r="D53" s="19">
        <v>43666</v>
      </c>
      <c r="E53" s="15">
        <v>0.9706597222222223</v>
      </c>
      <c r="F53" s="15" t="s">
        <v>710</v>
      </c>
      <c r="G53" s="678" t="s">
        <v>495</v>
      </c>
      <c r="H53" t="s">
        <v>1116</v>
      </c>
      <c r="J53" t="s">
        <v>1115</v>
      </c>
      <c r="K53">
        <v>8</v>
      </c>
      <c r="L53">
        <v>25</v>
      </c>
      <c r="M53" s="28">
        <f t="shared" si="2"/>
        <v>3.125</v>
      </c>
      <c r="N53" s="29">
        <v>0.28000000000000003</v>
      </c>
      <c r="O53" s="29"/>
      <c r="P53" s="75" t="s">
        <v>486</v>
      </c>
    </row>
    <row r="54" spans="1:20">
      <c r="A54" t="s">
        <v>502</v>
      </c>
      <c r="B54" t="s">
        <v>419</v>
      </c>
      <c r="C54">
        <v>9</v>
      </c>
      <c r="D54" s="19">
        <v>43666</v>
      </c>
      <c r="E54" s="15">
        <v>0.9706597222222223</v>
      </c>
      <c r="F54" s="15" t="s">
        <v>710</v>
      </c>
      <c r="G54" s="678" t="s">
        <v>495</v>
      </c>
      <c r="H54" t="s">
        <v>1116</v>
      </c>
      <c r="J54" t="s">
        <v>1115</v>
      </c>
      <c r="K54">
        <v>6</v>
      </c>
      <c r="L54">
        <v>13</v>
      </c>
      <c r="M54" s="28">
        <f t="shared" si="2"/>
        <v>2.1666666666666665</v>
      </c>
      <c r="N54" s="29">
        <v>7.6923076923076927E-2</v>
      </c>
      <c r="O54" s="29"/>
    </row>
    <row r="55" spans="1:20">
      <c r="A55" s="751" t="s">
        <v>2318</v>
      </c>
      <c r="B55" t="s">
        <v>419</v>
      </c>
      <c r="C55">
        <v>9</v>
      </c>
      <c r="D55" s="19">
        <v>43666</v>
      </c>
      <c r="E55" s="15">
        <v>0.97089120370370363</v>
      </c>
      <c r="F55" s="15" t="s">
        <v>712</v>
      </c>
      <c r="G55" s="678" t="s">
        <v>495</v>
      </c>
      <c r="H55" t="s">
        <v>1116</v>
      </c>
      <c r="J55" t="s">
        <v>1115</v>
      </c>
      <c r="K55">
        <v>13</v>
      </c>
      <c r="L55">
        <v>44</v>
      </c>
      <c r="M55" s="28">
        <f t="shared" si="2"/>
        <v>3.3846153846153846</v>
      </c>
      <c r="N55" s="29">
        <v>0.29545454545454547</v>
      </c>
      <c r="O55" s="29"/>
      <c r="P55" s="75" t="s">
        <v>486</v>
      </c>
    </row>
    <row r="56" spans="1:20">
      <c r="A56" s="751" t="s">
        <v>2319</v>
      </c>
      <c r="B56" t="s">
        <v>419</v>
      </c>
      <c r="C56">
        <v>9</v>
      </c>
      <c r="D56" s="19">
        <v>43666</v>
      </c>
      <c r="E56" s="15">
        <v>0.97103009259259254</v>
      </c>
      <c r="F56" s="15" t="s">
        <v>712</v>
      </c>
      <c r="G56" s="678" t="s">
        <v>495</v>
      </c>
      <c r="H56" t="s">
        <v>1116</v>
      </c>
      <c r="J56" t="s">
        <v>1115</v>
      </c>
      <c r="K56">
        <v>10</v>
      </c>
      <c r="L56">
        <v>21</v>
      </c>
      <c r="M56" s="28">
        <f t="shared" si="2"/>
        <v>2.1</v>
      </c>
      <c r="N56" s="29">
        <v>0.5714285714285714</v>
      </c>
      <c r="O56" s="29"/>
      <c r="P56" s="75" t="s">
        <v>486</v>
      </c>
    </row>
    <row r="57" spans="1:20">
      <c r="A57" s="751" t="s">
        <v>2320</v>
      </c>
      <c r="B57" t="s">
        <v>419</v>
      </c>
      <c r="C57">
        <v>9</v>
      </c>
      <c r="D57" s="19">
        <v>43666</v>
      </c>
      <c r="E57" s="15">
        <v>0.97131944444444451</v>
      </c>
      <c r="F57" s="15" t="s">
        <v>712</v>
      </c>
      <c r="G57" s="685" t="s">
        <v>495</v>
      </c>
      <c r="H57" t="s">
        <v>1116</v>
      </c>
      <c r="J57" t="s">
        <v>1115</v>
      </c>
      <c r="K57">
        <v>14</v>
      </c>
      <c r="L57">
        <v>35</v>
      </c>
      <c r="M57" s="28">
        <f t="shared" si="2"/>
        <v>2.5</v>
      </c>
      <c r="N57" s="29">
        <v>0.37142857142857144</v>
      </c>
      <c r="O57" s="29"/>
      <c r="P57" s="75" t="s">
        <v>486</v>
      </c>
    </row>
    <row r="58" spans="1:20">
      <c r="A58" t="s">
        <v>2289</v>
      </c>
      <c r="B58" t="s">
        <v>419</v>
      </c>
      <c r="C58">
        <v>9</v>
      </c>
      <c r="D58" s="19">
        <v>43666</v>
      </c>
      <c r="E58" s="15">
        <v>0.97155092592592596</v>
      </c>
      <c r="F58" s="15" t="s">
        <v>712</v>
      </c>
      <c r="G58" s="674" t="s">
        <v>489</v>
      </c>
      <c r="H58" t="s">
        <v>1116</v>
      </c>
      <c r="J58" t="s">
        <v>1115</v>
      </c>
      <c r="K58">
        <v>3</v>
      </c>
      <c r="L58">
        <v>10</v>
      </c>
      <c r="M58" s="28">
        <f t="shared" si="2"/>
        <v>3.3333333333333335</v>
      </c>
      <c r="N58" s="29">
        <v>0.5</v>
      </c>
      <c r="O58" s="29"/>
      <c r="R58">
        <f>13/44</f>
        <v>0.29545454545454547</v>
      </c>
    </row>
    <row r="59" spans="1:20">
      <c r="A59" t="s">
        <v>507</v>
      </c>
      <c r="B59" t="s">
        <v>419</v>
      </c>
      <c r="C59">
        <v>9</v>
      </c>
      <c r="D59" s="19">
        <v>43666</v>
      </c>
      <c r="E59" s="15">
        <v>0.97160879629629626</v>
      </c>
      <c r="F59" s="15" t="s">
        <v>712</v>
      </c>
      <c r="G59" s="677" t="s">
        <v>493</v>
      </c>
      <c r="H59" t="s">
        <v>1116</v>
      </c>
      <c r="J59" t="s">
        <v>1115</v>
      </c>
      <c r="K59">
        <v>5</v>
      </c>
      <c r="L59">
        <v>8</v>
      </c>
      <c r="M59" s="28">
        <f t="shared" si="2"/>
        <v>1.6</v>
      </c>
      <c r="N59" s="29">
        <v>0.25</v>
      </c>
      <c r="O59" s="29"/>
      <c r="P59">
        <f>13/35</f>
        <v>0.37142857142857144</v>
      </c>
    </row>
    <row r="60" spans="1:20">
      <c r="A60" t="s">
        <v>508</v>
      </c>
      <c r="B60" t="s">
        <v>419</v>
      </c>
      <c r="C60">
        <v>9</v>
      </c>
      <c r="D60" s="19">
        <v>43666</v>
      </c>
      <c r="E60" s="15">
        <v>0.97172453703703709</v>
      </c>
      <c r="F60" s="15" t="s">
        <v>712</v>
      </c>
      <c r="G60" s="678" t="s">
        <v>495</v>
      </c>
      <c r="H60" t="s">
        <v>1116</v>
      </c>
      <c r="J60" t="s">
        <v>1115</v>
      </c>
      <c r="K60">
        <v>3</v>
      </c>
      <c r="L60">
        <v>10</v>
      </c>
      <c r="M60" s="28">
        <f t="shared" si="2"/>
        <v>3.3333333333333335</v>
      </c>
      <c r="N60" s="29">
        <v>0.1</v>
      </c>
      <c r="O60" s="29"/>
    </row>
    <row r="61" spans="1:20">
      <c r="A61" t="s">
        <v>2290</v>
      </c>
      <c r="B61" t="s">
        <v>419</v>
      </c>
      <c r="C61">
        <v>9</v>
      </c>
      <c r="D61" s="19">
        <v>43666</v>
      </c>
      <c r="E61" s="15">
        <v>0.97185185185185186</v>
      </c>
      <c r="F61" s="15" t="s">
        <v>712</v>
      </c>
      <c r="G61" s="674" t="s">
        <v>489</v>
      </c>
      <c r="H61" t="s">
        <v>1116</v>
      </c>
      <c r="J61" t="s">
        <v>1115</v>
      </c>
      <c r="K61">
        <v>14</v>
      </c>
      <c r="L61">
        <v>32</v>
      </c>
      <c r="M61" s="28">
        <f t="shared" si="2"/>
        <v>2.2857142857142856</v>
      </c>
      <c r="N61" s="29">
        <v>9.375E-2</v>
      </c>
      <c r="O61" s="29"/>
      <c r="P61">
        <f>0.28*25</f>
        <v>7.0000000000000009</v>
      </c>
    </row>
    <row r="62" spans="1:20">
      <c r="A62" t="s">
        <v>510</v>
      </c>
      <c r="B62" t="s">
        <v>419</v>
      </c>
      <c r="C62">
        <v>9</v>
      </c>
      <c r="D62" s="19">
        <v>43666</v>
      </c>
      <c r="E62" s="15">
        <v>0.9720833333333333</v>
      </c>
      <c r="F62" s="15" t="s">
        <v>712</v>
      </c>
      <c r="G62" s="677" t="s">
        <v>493</v>
      </c>
      <c r="H62" t="s">
        <v>1116</v>
      </c>
      <c r="J62" t="s">
        <v>1115</v>
      </c>
      <c r="K62">
        <v>5</v>
      </c>
      <c r="L62">
        <v>9</v>
      </c>
      <c r="M62" s="28">
        <f t="shared" si="2"/>
        <v>1.8</v>
      </c>
      <c r="N62" s="29">
        <v>0.44444444444444442</v>
      </c>
      <c r="O62" s="29"/>
      <c r="Q62">
        <f>6/48</f>
        <v>0.125</v>
      </c>
    </row>
    <row r="63" spans="1:20">
      <c r="A63" t="s">
        <v>511</v>
      </c>
      <c r="B63" t="s">
        <v>419</v>
      </c>
      <c r="C63">
        <v>9</v>
      </c>
      <c r="D63" s="19">
        <v>43666</v>
      </c>
      <c r="E63" s="15">
        <v>0.97215277777777775</v>
      </c>
      <c r="F63" s="15" t="s">
        <v>712</v>
      </c>
      <c r="G63" s="678" t="s">
        <v>495</v>
      </c>
      <c r="H63" t="s">
        <v>1116</v>
      </c>
      <c r="J63" t="s">
        <v>1115</v>
      </c>
      <c r="K63">
        <v>4</v>
      </c>
      <c r="L63">
        <v>10</v>
      </c>
      <c r="M63" s="28">
        <f t="shared" si="2"/>
        <v>2.5</v>
      </c>
      <c r="N63" s="29">
        <v>0.2</v>
      </c>
      <c r="O63" s="29"/>
    </row>
    <row r="64" spans="1:20">
      <c r="A64" t="s">
        <v>512</v>
      </c>
      <c r="B64" t="s">
        <v>419</v>
      </c>
      <c r="C64">
        <v>9</v>
      </c>
      <c r="D64" s="19">
        <v>43666</v>
      </c>
      <c r="E64" s="15">
        <v>0.97229166666666667</v>
      </c>
      <c r="F64" s="15" t="s">
        <v>712</v>
      </c>
      <c r="G64" s="677" t="s">
        <v>493</v>
      </c>
      <c r="H64" t="s">
        <v>1116</v>
      </c>
      <c r="J64" t="s">
        <v>1115</v>
      </c>
      <c r="K64">
        <v>6</v>
      </c>
      <c r="L64">
        <v>5</v>
      </c>
      <c r="M64" s="28">
        <f t="shared" si="2"/>
        <v>0.83333333333333337</v>
      </c>
      <c r="N64" s="724">
        <v>0.6</v>
      </c>
      <c r="O64" s="724"/>
    </row>
    <row r="65" spans="1:17">
      <c r="A65" t="s">
        <v>513</v>
      </c>
      <c r="B65" t="s">
        <v>419</v>
      </c>
      <c r="C65">
        <v>9</v>
      </c>
      <c r="D65" s="19">
        <v>43666</v>
      </c>
      <c r="E65" s="15">
        <v>0.97252314814814822</v>
      </c>
      <c r="F65" s="15" t="s">
        <v>712</v>
      </c>
      <c r="G65" s="678" t="s">
        <v>495</v>
      </c>
      <c r="H65" t="s">
        <v>1116</v>
      </c>
      <c r="J65" t="s">
        <v>1115</v>
      </c>
      <c r="K65">
        <v>5</v>
      </c>
      <c r="L65">
        <v>2</v>
      </c>
      <c r="M65" s="28">
        <f t="shared" si="2"/>
        <v>0.4</v>
      </c>
      <c r="N65" s="29">
        <v>0.5</v>
      </c>
      <c r="O65" s="29"/>
    </row>
    <row r="66" spans="1:17">
      <c r="A66" s="751" t="s">
        <v>2321</v>
      </c>
      <c r="B66" t="s">
        <v>419</v>
      </c>
      <c r="C66">
        <v>9</v>
      </c>
      <c r="D66" s="19">
        <v>43666</v>
      </c>
      <c r="E66" s="15">
        <v>0.97260416666666671</v>
      </c>
      <c r="F66" s="15" t="s">
        <v>712</v>
      </c>
      <c r="G66" s="686" t="s">
        <v>495</v>
      </c>
      <c r="H66" t="s">
        <v>1116</v>
      </c>
      <c r="J66" t="s">
        <v>1115</v>
      </c>
      <c r="K66">
        <v>6</v>
      </c>
      <c r="L66">
        <v>11</v>
      </c>
      <c r="M66" s="28">
        <f t="shared" si="2"/>
        <v>1.8333333333333333</v>
      </c>
      <c r="N66" s="29">
        <v>9.0909090909090912E-2</v>
      </c>
      <c r="O66" s="29"/>
      <c r="P66" s="75" t="s">
        <v>486</v>
      </c>
      <c r="Q66">
        <f>12/21</f>
        <v>0.5714285714285714</v>
      </c>
    </row>
    <row r="67" spans="1:17">
      <c r="A67" s="751" t="s">
        <v>2322</v>
      </c>
      <c r="B67" t="s">
        <v>419</v>
      </c>
      <c r="C67">
        <v>9</v>
      </c>
      <c r="D67" s="19">
        <v>43666</v>
      </c>
      <c r="E67" s="15">
        <v>0.97278935185185178</v>
      </c>
      <c r="F67" s="15" t="s">
        <v>712</v>
      </c>
      <c r="G67" s="686" t="s">
        <v>495</v>
      </c>
      <c r="H67" t="s">
        <v>1116</v>
      </c>
      <c r="J67" t="s">
        <v>1115</v>
      </c>
      <c r="K67">
        <v>5</v>
      </c>
      <c r="L67">
        <v>7</v>
      </c>
      <c r="M67" s="28">
        <f t="shared" si="2"/>
        <v>1.4</v>
      </c>
      <c r="N67" s="29">
        <v>0.42857142857142855</v>
      </c>
      <c r="O67" s="29"/>
      <c r="P67" s="75" t="s">
        <v>486</v>
      </c>
    </row>
    <row r="68" spans="1:17">
      <c r="A68" t="s">
        <v>516</v>
      </c>
      <c r="B68" t="s">
        <v>419</v>
      </c>
      <c r="C68">
        <v>9</v>
      </c>
      <c r="D68" s="19">
        <v>43666</v>
      </c>
      <c r="E68" s="15">
        <v>0.97290509259259261</v>
      </c>
      <c r="F68" s="15" t="s">
        <v>712</v>
      </c>
      <c r="G68" s="677" t="s">
        <v>493</v>
      </c>
      <c r="H68" t="s">
        <v>1116</v>
      </c>
      <c r="J68" t="s">
        <v>1115</v>
      </c>
      <c r="K68">
        <v>11</v>
      </c>
      <c r="L68">
        <v>30</v>
      </c>
      <c r="M68" s="28">
        <f t="shared" si="2"/>
        <v>2.7272727272727271</v>
      </c>
      <c r="N68" s="29">
        <v>0.13333333333333333</v>
      </c>
      <c r="O68" s="29"/>
    </row>
    <row r="69" spans="1:17">
      <c r="A69" t="s">
        <v>517</v>
      </c>
      <c r="B69" t="s">
        <v>419</v>
      </c>
      <c r="C69">
        <v>9</v>
      </c>
      <c r="D69" s="19">
        <v>43666</v>
      </c>
      <c r="E69" s="15">
        <v>0.97304398148148152</v>
      </c>
      <c r="F69" s="15" t="s">
        <v>712</v>
      </c>
      <c r="G69" s="677" t="s">
        <v>493</v>
      </c>
      <c r="H69" t="s">
        <v>1116</v>
      </c>
      <c r="J69" t="s">
        <v>1115</v>
      </c>
      <c r="K69">
        <v>11</v>
      </c>
      <c r="L69">
        <v>2</v>
      </c>
      <c r="M69" s="28">
        <f t="shared" si="2"/>
        <v>0.18181818181818182</v>
      </c>
      <c r="N69" s="715">
        <v>1</v>
      </c>
      <c r="O69" s="715"/>
    </row>
    <row r="70" spans="1:17">
      <c r="A70" t="s">
        <v>518</v>
      </c>
      <c r="B70" t="s">
        <v>419</v>
      </c>
      <c r="C70">
        <v>9</v>
      </c>
      <c r="D70" s="19">
        <v>43666</v>
      </c>
      <c r="E70" s="15">
        <v>0.97351851851851856</v>
      </c>
      <c r="F70" s="15" t="s">
        <v>712</v>
      </c>
      <c r="G70" s="678" t="s">
        <v>495</v>
      </c>
      <c r="H70" t="s">
        <v>1116</v>
      </c>
      <c r="J70" t="s">
        <v>1115</v>
      </c>
      <c r="K70">
        <v>14</v>
      </c>
      <c r="L70">
        <v>15</v>
      </c>
      <c r="M70" s="28">
        <f t="shared" si="2"/>
        <v>1.0714285714285714</v>
      </c>
      <c r="N70" s="29">
        <v>6.6666666666666666E-2</v>
      </c>
      <c r="O70" s="29"/>
      <c r="P70">
        <f>3/8</f>
        <v>0.375</v>
      </c>
    </row>
    <row r="71" spans="1:17">
      <c r="A71" t="s">
        <v>519</v>
      </c>
      <c r="B71" t="s">
        <v>419</v>
      </c>
      <c r="C71">
        <v>9</v>
      </c>
      <c r="D71" s="19">
        <v>43666</v>
      </c>
      <c r="E71" s="15">
        <v>0.97370370370370374</v>
      </c>
      <c r="F71" s="15" t="s">
        <v>712</v>
      </c>
      <c r="G71" s="678" t="s">
        <v>495</v>
      </c>
      <c r="H71" t="s">
        <v>1116</v>
      </c>
      <c r="J71" t="s">
        <v>1115</v>
      </c>
      <c r="K71">
        <v>5</v>
      </c>
      <c r="L71">
        <v>8</v>
      </c>
      <c r="M71" s="28">
        <f t="shared" si="2"/>
        <v>1.6</v>
      </c>
      <c r="N71" s="29">
        <v>0.375</v>
      </c>
      <c r="O71" s="29"/>
    </row>
    <row r="72" spans="1:17">
      <c r="A72" t="s">
        <v>2291</v>
      </c>
      <c r="B72" t="s">
        <v>419</v>
      </c>
      <c r="C72">
        <v>9</v>
      </c>
      <c r="D72" s="19">
        <v>43666</v>
      </c>
      <c r="E72" s="15">
        <v>0.97377314814814808</v>
      </c>
      <c r="F72" s="15" t="s">
        <v>712</v>
      </c>
      <c r="G72" s="674" t="s">
        <v>489</v>
      </c>
      <c r="H72" t="s">
        <v>1116</v>
      </c>
      <c r="J72" t="s">
        <v>1115</v>
      </c>
      <c r="K72">
        <v>5</v>
      </c>
      <c r="L72">
        <v>2</v>
      </c>
      <c r="M72" s="28">
        <f t="shared" si="2"/>
        <v>0.4</v>
      </c>
      <c r="N72" s="29">
        <v>0.5</v>
      </c>
      <c r="O72" s="29"/>
    </row>
    <row r="73" spans="1:17">
      <c r="A73" t="s">
        <v>521</v>
      </c>
      <c r="B73" t="s">
        <v>419</v>
      </c>
      <c r="C73">
        <v>9</v>
      </c>
      <c r="D73" s="19">
        <v>43666</v>
      </c>
      <c r="E73" s="15">
        <v>0.97387731481481488</v>
      </c>
      <c r="F73" s="15" t="s">
        <v>712</v>
      </c>
      <c r="G73" s="759" t="s">
        <v>495</v>
      </c>
      <c r="H73" t="s">
        <v>1116</v>
      </c>
      <c r="J73" t="s">
        <v>1115</v>
      </c>
      <c r="K73">
        <v>10</v>
      </c>
      <c r="L73">
        <v>28</v>
      </c>
      <c r="M73" s="28">
        <f t="shared" si="2"/>
        <v>2.8</v>
      </c>
      <c r="N73" s="29">
        <v>3.5714285714285712E-2</v>
      </c>
      <c r="O73" s="29"/>
      <c r="P73">
        <f>3/18</f>
        <v>0.16666666666666666</v>
      </c>
    </row>
    <row r="74" spans="1:17">
      <c r="A74" s="751" t="s">
        <v>2323</v>
      </c>
      <c r="B74" t="s">
        <v>419</v>
      </c>
      <c r="C74">
        <v>9</v>
      </c>
      <c r="D74" s="19">
        <v>43666</v>
      </c>
      <c r="E74" s="15">
        <v>0.97406250000000005</v>
      </c>
      <c r="F74" s="15" t="s">
        <v>712</v>
      </c>
      <c r="G74" s="759" t="s">
        <v>495</v>
      </c>
      <c r="H74" t="s">
        <v>1116</v>
      </c>
      <c r="J74" t="s">
        <v>1115</v>
      </c>
      <c r="K74">
        <v>14</v>
      </c>
      <c r="L74">
        <v>18</v>
      </c>
      <c r="M74" s="28">
        <f t="shared" si="2"/>
        <v>1.2857142857142858</v>
      </c>
      <c r="N74" s="29">
        <v>0.16666666666666666</v>
      </c>
      <c r="O74" s="29"/>
      <c r="P74" s="75" t="s">
        <v>486</v>
      </c>
    </row>
    <row r="75" spans="1:17">
      <c r="A75" s="751" t="s">
        <v>2324</v>
      </c>
      <c r="B75" t="s">
        <v>419</v>
      </c>
      <c r="C75">
        <v>9</v>
      </c>
      <c r="D75" s="19">
        <v>43666</v>
      </c>
      <c r="E75" s="15">
        <v>0.97436342592592595</v>
      </c>
      <c r="F75" s="15" t="s">
        <v>711</v>
      </c>
      <c r="G75" s="759" t="s">
        <v>495</v>
      </c>
      <c r="H75" t="s">
        <v>1116</v>
      </c>
      <c r="J75" t="s">
        <v>1115</v>
      </c>
      <c r="K75">
        <v>5</v>
      </c>
      <c r="L75">
        <v>7</v>
      </c>
      <c r="M75" s="28">
        <f t="shared" si="2"/>
        <v>1.4</v>
      </c>
      <c r="N75" s="29">
        <v>0.42857142857142855</v>
      </c>
      <c r="O75" s="29"/>
      <c r="P75" s="75" t="s">
        <v>486</v>
      </c>
    </row>
    <row r="76" spans="1:17">
      <c r="A76" s="751" t="s">
        <v>2325</v>
      </c>
      <c r="B76" t="s">
        <v>419</v>
      </c>
      <c r="C76">
        <v>9</v>
      </c>
      <c r="D76" s="19">
        <v>43666</v>
      </c>
      <c r="E76" s="15">
        <v>0.97458333333333336</v>
      </c>
      <c r="F76" s="15" t="s">
        <v>711</v>
      </c>
      <c r="G76" s="685" t="s">
        <v>495</v>
      </c>
      <c r="H76" t="s">
        <v>1116</v>
      </c>
      <c r="J76" t="s">
        <v>1115</v>
      </c>
      <c r="K76">
        <v>7</v>
      </c>
      <c r="L76">
        <v>7</v>
      </c>
      <c r="M76" s="28">
        <f t="shared" si="2"/>
        <v>1</v>
      </c>
      <c r="N76" s="29">
        <v>0.14285714285714285</v>
      </c>
      <c r="O76" s="29"/>
      <c r="P76" s="75" t="s">
        <v>486</v>
      </c>
    </row>
    <row r="77" spans="1:17">
      <c r="A77" s="751" t="s">
        <v>2326</v>
      </c>
      <c r="B77" t="s">
        <v>419</v>
      </c>
      <c r="C77">
        <v>9</v>
      </c>
      <c r="D77" s="19">
        <v>43666</v>
      </c>
      <c r="E77" s="15">
        <v>0.9747337962962962</v>
      </c>
      <c r="F77" s="15" t="s">
        <v>711</v>
      </c>
      <c r="G77" s="678" t="s">
        <v>495</v>
      </c>
      <c r="H77" t="s">
        <v>1116</v>
      </c>
      <c r="J77" t="s">
        <v>1115</v>
      </c>
      <c r="K77">
        <v>14</v>
      </c>
      <c r="L77">
        <v>19</v>
      </c>
      <c r="M77" s="28">
        <f t="shared" si="2"/>
        <v>1.3571428571428572</v>
      </c>
      <c r="N77" s="29">
        <v>0.26315789473684209</v>
      </c>
      <c r="O77" s="29"/>
      <c r="P77" s="75" t="s">
        <v>486</v>
      </c>
    </row>
    <row r="78" spans="1:17">
      <c r="A78" t="s">
        <v>526</v>
      </c>
      <c r="B78" t="s">
        <v>419</v>
      </c>
      <c r="C78">
        <v>9</v>
      </c>
      <c r="D78" s="19">
        <v>43666</v>
      </c>
      <c r="E78" s="15">
        <v>0.97493055555555552</v>
      </c>
      <c r="F78" s="15" t="s">
        <v>711</v>
      </c>
      <c r="G78" s="678" t="s">
        <v>495</v>
      </c>
      <c r="H78" t="s">
        <v>1116</v>
      </c>
      <c r="J78" t="s">
        <v>1115</v>
      </c>
      <c r="K78">
        <v>13</v>
      </c>
      <c r="L78">
        <v>18</v>
      </c>
      <c r="M78" s="28">
        <f t="shared" si="2"/>
        <v>1.3846153846153846</v>
      </c>
      <c r="N78" s="29">
        <v>0.1111111111111111</v>
      </c>
      <c r="O78" s="29"/>
    </row>
    <row r="79" spans="1:17">
      <c r="A79" t="s">
        <v>527</v>
      </c>
      <c r="B79" t="s">
        <v>419</v>
      </c>
      <c r="C79">
        <v>9</v>
      </c>
      <c r="D79" s="19">
        <v>43666</v>
      </c>
      <c r="E79" s="15">
        <v>0.97521990740740738</v>
      </c>
      <c r="F79" s="15" t="s">
        <v>711</v>
      </c>
      <c r="G79" s="678" t="s">
        <v>495</v>
      </c>
      <c r="H79" t="s">
        <v>1116</v>
      </c>
      <c r="J79" t="s">
        <v>1115</v>
      </c>
      <c r="K79">
        <v>14</v>
      </c>
      <c r="L79">
        <v>25</v>
      </c>
      <c r="M79" s="28">
        <f t="shared" si="2"/>
        <v>1.7857142857142858</v>
      </c>
      <c r="N79" s="29">
        <v>0.08</v>
      </c>
      <c r="O79" s="29"/>
    </row>
    <row r="80" spans="1:17">
      <c r="A80" t="s">
        <v>528</v>
      </c>
      <c r="B80" t="s">
        <v>419</v>
      </c>
      <c r="C80">
        <v>9</v>
      </c>
      <c r="D80" s="19">
        <v>43666</v>
      </c>
      <c r="E80" s="15">
        <v>0.97546296296296298</v>
      </c>
      <c r="F80" s="15" t="s">
        <v>711</v>
      </c>
      <c r="G80" s="678" t="s">
        <v>495</v>
      </c>
      <c r="H80" t="s">
        <v>1116</v>
      </c>
      <c r="J80" t="s">
        <v>1115</v>
      </c>
      <c r="K80">
        <v>11</v>
      </c>
      <c r="L80">
        <v>14</v>
      </c>
      <c r="M80" s="28">
        <f t="shared" si="2"/>
        <v>1.2727272727272727</v>
      </c>
      <c r="N80" s="29">
        <v>0.21428571428571427</v>
      </c>
      <c r="O80" s="29"/>
    </row>
    <row r="81" spans="1:17">
      <c r="A81" t="s">
        <v>2292</v>
      </c>
      <c r="B81" t="s">
        <v>419</v>
      </c>
      <c r="C81">
        <v>9</v>
      </c>
      <c r="D81" s="19">
        <v>43666</v>
      </c>
      <c r="E81" s="15">
        <v>0.97571759259259261</v>
      </c>
      <c r="F81" s="15" t="s">
        <v>711</v>
      </c>
      <c r="G81" s="674" t="s">
        <v>489</v>
      </c>
      <c r="H81" t="s">
        <v>1116</v>
      </c>
      <c r="J81" t="s">
        <v>1115</v>
      </c>
      <c r="K81">
        <v>5</v>
      </c>
      <c r="L81">
        <v>3</v>
      </c>
      <c r="M81" s="28">
        <f t="shared" si="2"/>
        <v>0.6</v>
      </c>
      <c r="N81" s="29">
        <v>0.33333333333333331</v>
      </c>
      <c r="O81" s="29"/>
    </row>
    <row r="82" spans="1:17">
      <c r="A82" t="s">
        <v>530</v>
      </c>
      <c r="B82" t="s">
        <v>419</v>
      </c>
      <c r="C82">
        <v>9</v>
      </c>
      <c r="D82" s="19">
        <v>43666</v>
      </c>
      <c r="E82" s="15">
        <v>0.97592592592592586</v>
      </c>
      <c r="F82" s="15" t="s">
        <v>711</v>
      </c>
      <c r="G82" s="678" t="s">
        <v>495</v>
      </c>
      <c r="H82" t="s">
        <v>1116</v>
      </c>
      <c r="J82" t="s">
        <v>1115</v>
      </c>
      <c r="K82">
        <v>4</v>
      </c>
      <c r="L82">
        <v>4</v>
      </c>
      <c r="M82" s="28">
        <f t="shared" si="2"/>
        <v>1</v>
      </c>
      <c r="N82" s="29">
        <v>0.25</v>
      </c>
      <c r="O82" s="29"/>
      <c r="P82" s="28"/>
    </row>
    <row r="83" spans="1:17">
      <c r="A83" t="s">
        <v>531</v>
      </c>
      <c r="B83" t="s">
        <v>419</v>
      </c>
      <c r="C83">
        <v>9</v>
      </c>
      <c r="D83" s="19">
        <v>43666</v>
      </c>
      <c r="E83" s="15">
        <v>0.97613425925925934</v>
      </c>
      <c r="F83" s="15" t="s">
        <v>711</v>
      </c>
      <c r="G83" s="687" t="s">
        <v>532</v>
      </c>
      <c r="H83" t="s">
        <v>1116</v>
      </c>
      <c r="J83" t="s">
        <v>1115</v>
      </c>
      <c r="K83">
        <v>8</v>
      </c>
      <c r="L83">
        <v>2</v>
      </c>
      <c r="M83" s="28">
        <f t="shared" si="2"/>
        <v>0.25</v>
      </c>
      <c r="N83" s="29">
        <v>0.5</v>
      </c>
      <c r="O83" s="29"/>
    </row>
    <row r="84" spans="1:17">
      <c r="A84" t="s">
        <v>533</v>
      </c>
      <c r="B84" t="s">
        <v>419</v>
      </c>
      <c r="C84">
        <v>9</v>
      </c>
      <c r="D84" s="19">
        <v>43666</v>
      </c>
      <c r="E84" s="21">
        <v>0.97651620370370373</v>
      </c>
      <c r="F84" s="15" t="s">
        <v>711</v>
      </c>
      <c r="G84" s="687" t="s">
        <v>532</v>
      </c>
      <c r="H84" t="s">
        <v>1116</v>
      </c>
      <c r="J84" t="s">
        <v>1115</v>
      </c>
      <c r="K84">
        <v>7</v>
      </c>
      <c r="L84">
        <v>7</v>
      </c>
      <c r="M84" s="28">
        <f t="shared" si="2"/>
        <v>1</v>
      </c>
      <c r="N84" s="29">
        <v>0.2857142857142857</v>
      </c>
      <c r="O84" s="29"/>
    </row>
    <row r="85" spans="1:17">
      <c r="A85" s="751" t="s">
        <v>2327</v>
      </c>
      <c r="B85" t="s">
        <v>419</v>
      </c>
      <c r="C85">
        <v>9</v>
      </c>
      <c r="D85" s="19">
        <v>43666</v>
      </c>
      <c r="E85" s="15">
        <v>0.97666666666666668</v>
      </c>
      <c r="F85" s="15" t="s">
        <v>711</v>
      </c>
      <c r="G85" s="687" t="s">
        <v>532</v>
      </c>
      <c r="H85" t="s">
        <v>1116</v>
      </c>
      <c r="J85" t="s">
        <v>1115</v>
      </c>
      <c r="K85">
        <v>14</v>
      </c>
      <c r="L85">
        <v>15</v>
      </c>
      <c r="M85" s="28">
        <f t="shared" si="2"/>
        <v>1.0714285714285714</v>
      </c>
      <c r="N85" s="29">
        <v>0.46666666666666667</v>
      </c>
      <c r="O85" s="29"/>
      <c r="P85" s="75" t="s">
        <v>486</v>
      </c>
    </row>
    <row r="86" spans="1:17">
      <c r="A86" s="751" t="s">
        <v>2328</v>
      </c>
      <c r="B86" t="s">
        <v>419</v>
      </c>
      <c r="C86">
        <v>9</v>
      </c>
      <c r="D86" s="19">
        <v>43666</v>
      </c>
      <c r="E86" s="15">
        <v>0.97701388888888896</v>
      </c>
      <c r="F86" s="15" t="s">
        <v>711</v>
      </c>
      <c r="G86" s="688" t="s">
        <v>532</v>
      </c>
      <c r="H86" t="s">
        <v>1116</v>
      </c>
      <c r="J86" t="s">
        <v>1115</v>
      </c>
      <c r="K86">
        <v>12</v>
      </c>
      <c r="L86">
        <v>13</v>
      </c>
      <c r="M86" s="28">
        <f t="shared" si="2"/>
        <v>1.0833333333333333</v>
      </c>
      <c r="N86" s="29">
        <v>0.38461538461538464</v>
      </c>
      <c r="O86" s="29"/>
      <c r="P86" s="75" t="s">
        <v>486</v>
      </c>
    </row>
    <row r="87" spans="1:17" ht="17" thickBot="1">
      <c r="A87" s="753" t="s">
        <v>2329</v>
      </c>
      <c r="B87" s="165" t="s">
        <v>419</v>
      </c>
      <c r="C87" s="165">
        <v>9</v>
      </c>
      <c r="D87" s="169">
        <v>43666</v>
      </c>
      <c r="E87" s="166">
        <v>0.97788194444444443</v>
      </c>
      <c r="F87" s="166" t="s">
        <v>711</v>
      </c>
      <c r="G87" s="688" t="s">
        <v>532</v>
      </c>
      <c r="H87" t="s">
        <v>1116</v>
      </c>
      <c r="J87" t="s">
        <v>1115</v>
      </c>
      <c r="K87" s="165">
        <v>3</v>
      </c>
      <c r="L87" s="165">
        <v>7</v>
      </c>
      <c r="M87" s="28">
        <f t="shared" si="2"/>
        <v>2.3333333333333335</v>
      </c>
      <c r="N87" s="709">
        <v>0.2857142857142857</v>
      </c>
      <c r="O87" s="709"/>
      <c r="P87" s="172" t="s">
        <v>486</v>
      </c>
    </row>
    <row r="88" spans="1:17" ht="18" thickTop="1" thickBot="1">
      <c r="A88" s="191"/>
      <c r="B88" s="191"/>
      <c r="C88" s="191"/>
      <c r="D88" s="191"/>
      <c r="E88" s="173"/>
      <c r="F88" s="173"/>
      <c r="G88" s="191"/>
      <c r="H88" s="191"/>
      <c r="I88" s="910"/>
      <c r="J88" s="223"/>
      <c r="K88" s="191"/>
      <c r="L88" s="191"/>
      <c r="M88" s="464"/>
      <c r="N88" s="192"/>
      <c r="O88" s="192"/>
      <c r="P88" s="191"/>
    </row>
    <row r="89" spans="1:17" ht="18" thickTop="1" thickBot="1">
      <c r="A89" s="193" t="s">
        <v>719</v>
      </c>
      <c r="B89" s="183"/>
      <c r="C89" s="183"/>
      <c r="D89" s="183"/>
      <c r="E89" s="184"/>
      <c r="F89" s="184"/>
      <c r="G89" s="183"/>
      <c r="H89" s="183"/>
      <c r="I89" s="183"/>
      <c r="J89" s="183"/>
      <c r="K89" s="183"/>
      <c r="L89" s="183"/>
      <c r="M89" s="340"/>
      <c r="N89" s="190"/>
      <c r="O89" s="190"/>
      <c r="P89" s="183"/>
      <c r="Q89" s="189"/>
    </row>
    <row r="90" spans="1:17" ht="18" thickTop="1" thickBot="1">
      <c r="A90" s="201" t="s">
        <v>550</v>
      </c>
      <c r="B90" s="201" t="s">
        <v>419</v>
      </c>
      <c r="C90" s="201">
        <v>4</v>
      </c>
      <c r="D90" s="202">
        <v>43670</v>
      </c>
      <c r="E90" s="203">
        <v>0.87780092592592596</v>
      </c>
      <c r="F90" s="203" t="s">
        <v>716</v>
      </c>
      <c r="G90" s="696" t="s">
        <v>476</v>
      </c>
      <c r="H90" s="201" t="s">
        <v>1119</v>
      </c>
      <c r="I90" s="201"/>
      <c r="J90" s="201" t="s">
        <v>1120</v>
      </c>
      <c r="K90">
        <v>14</v>
      </c>
      <c r="L90" s="201">
        <v>27</v>
      </c>
      <c r="M90" s="464">
        <f>L90/K90</f>
        <v>1.9285714285714286</v>
      </c>
      <c r="N90" s="710">
        <v>0.55555555555555558</v>
      </c>
      <c r="O90" s="710"/>
      <c r="P90" s="201">
        <f>15/27</f>
        <v>0.55555555555555558</v>
      </c>
    </row>
    <row r="91" spans="1:17">
      <c r="A91" t="s">
        <v>551</v>
      </c>
      <c r="B91" t="s">
        <v>419</v>
      </c>
      <c r="C91">
        <v>3</v>
      </c>
      <c r="D91" s="19">
        <v>43670</v>
      </c>
      <c r="E91" s="15">
        <v>0.89087962962962963</v>
      </c>
      <c r="F91" s="15" t="s">
        <v>710</v>
      </c>
      <c r="G91" s="335" t="s">
        <v>493</v>
      </c>
      <c r="H91" s="124" t="s">
        <v>1121</v>
      </c>
      <c r="I91" s="124"/>
      <c r="J91" s="124" t="s">
        <v>1122</v>
      </c>
      <c r="K91" s="65">
        <v>6</v>
      </c>
      <c r="L91">
        <v>8</v>
      </c>
      <c r="M91" s="28">
        <f>L91/K91</f>
        <v>1.3333333333333333</v>
      </c>
      <c r="N91" s="29">
        <v>0.25</v>
      </c>
      <c r="O91" s="29"/>
    </row>
    <row r="92" spans="1:17">
      <c r="A92" s="751" t="s">
        <v>2340</v>
      </c>
      <c r="B92" t="s">
        <v>419</v>
      </c>
      <c r="C92">
        <v>3</v>
      </c>
      <c r="D92" s="19">
        <v>43670</v>
      </c>
      <c r="E92" s="15">
        <v>0.89327546296296301</v>
      </c>
      <c r="F92" s="15" t="s">
        <v>711</v>
      </c>
      <c r="G92" s="700" t="s">
        <v>476</v>
      </c>
      <c r="H92" t="s">
        <v>1121</v>
      </c>
      <c r="J92" t="s">
        <v>1122</v>
      </c>
      <c r="K92">
        <v>3</v>
      </c>
      <c r="L92">
        <v>4</v>
      </c>
      <c r="M92" s="28">
        <f t="shared" ref="M92:M151" si="3">L92/K92</f>
        <v>1.3333333333333333</v>
      </c>
      <c r="N92" s="29">
        <v>0.25</v>
      </c>
      <c r="O92" s="29"/>
      <c r="P92" s="75" t="s">
        <v>553</v>
      </c>
    </row>
    <row r="93" spans="1:17">
      <c r="A93" t="s">
        <v>554</v>
      </c>
      <c r="B93" t="s">
        <v>419</v>
      </c>
      <c r="C93">
        <v>3</v>
      </c>
      <c r="D93" s="19">
        <v>43670</v>
      </c>
      <c r="E93" s="15">
        <v>0.89378472222222216</v>
      </c>
      <c r="F93" s="15" t="s">
        <v>711</v>
      </c>
      <c r="G93" s="666" t="s">
        <v>447</v>
      </c>
      <c r="H93" t="s">
        <v>1121</v>
      </c>
      <c r="J93" t="s">
        <v>1122</v>
      </c>
      <c r="K93">
        <v>7</v>
      </c>
      <c r="L93">
        <v>11</v>
      </c>
      <c r="M93" s="28">
        <f t="shared" si="3"/>
        <v>1.5714285714285714</v>
      </c>
      <c r="N93" s="706">
        <v>0.63636363636363635</v>
      </c>
      <c r="O93" s="706"/>
    </row>
    <row r="94" spans="1:17" ht="17" thickBot="1">
      <c r="A94" s="34" t="s">
        <v>555</v>
      </c>
      <c r="B94" s="34" t="s">
        <v>419</v>
      </c>
      <c r="C94" s="34">
        <v>3</v>
      </c>
      <c r="D94" s="161">
        <v>43670</v>
      </c>
      <c r="E94" s="162">
        <v>0.89391203703703714</v>
      </c>
      <c r="F94" s="162" t="s">
        <v>711</v>
      </c>
      <c r="G94" s="669" t="s">
        <v>447</v>
      </c>
      <c r="H94" s="34" t="s">
        <v>1121</v>
      </c>
      <c r="I94" s="34"/>
      <c r="J94" s="34" t="s">
        <v>1122</v>
      </c>
      <c r="K94" s="34">
        <v>6</v>
      </c>
      <c r="L94" s="34">
        <v>11</v>
      </c>
      <c r="M94" s="28">
        <f t="shared" si="3"/>
        <v>1.8333333333333333</v>
      </c>
      <c r="N94" s="705">
        <v>0.54545454545454541</v>
      </c>
      <c r="O94" s="705"/>
      <c r="P94" s="34"/>
    </row>
    <row r="95" spans="1:17">
      <c r="A95" s="213" t="s">
        <v>556</v>
      </c>
      <c r="B95" t="s">
        <v>419</v>
      </c>
      <c r="C95">
        <v>5</v>
      </c>
      <c r="D95" s="19">
        <v>43670</v>
      </c>
      <c r="E95" s="15">
        <v>0.90752314814814816</v>
      </c>
      <c r="F95" s="15" t="s">
        <v>715</v>
      </c>
      <c r="G95" s="862" t="s">
        <v>447</v>
      </c>
      <c r="H95" t="s">
        <v>1123</v>
      </c>
      <c r="J95" t="s">
        <v>1112</v>
      </c>
      <c r="K95">
        <v>9</v>
      </c>
      <c r="L95">
        <v>22</v>
      </c>
      <c r="M95" s="211">
        <f t="shared" si="3"/>
        <v>2.4444444444444446</v>
      </c>
      <c r="N95" s="29">
        <v>0.22727272727272727</v>
      </c>
      <c r="O95" s="29"/>
      <c r="P95" s="75" t="s">
        <v>557</v>
      </c>
    </row>
    <row r="96" spans="1:17" ht="17" thickBot="1">
      <c r="A96" t="s">
        <v>558</v>
      </c>
      <c r="B96" t="s">
        <v>419</v>
      </c>
      <c r="C96">
        <v>5</v>
      </c>
      <c r="D96" s="19">
        <v>43670</v>
      </c>
      <c r="E96" s="15">
        <v>0.90781250000000002</v>
      </c>
      <c r="F96" s="15" t="s">
        <v>715</v>
      </c>
      <c r="G96" s="666" t="s">
        <v>447</v>
      </c>
      <c r="H96" t="s">
        <v>1123</v>
      </c>
      <c r="J96" t="s">
        <v>1112</v>
      </c>
      <c r="K96">
        <v>5</v>
      </c>
      <c r="L96">
        <v>5</v>
      </c>
      <c r="M96" s="28">
        <f t="shared" si="3"/>
        <v>1</v>
      </c>
      <c r="N96" s="29">
        <v>0.2</v>
      </c>
      <c r="O96" s="29"/>
    </row>
    <row r="97" spans="1:17">
      <c r="A97" t="s">
        <v>559</v>
      </c>
      <c r="B97" t="s">
        <v>419</v>
      </c>
      <c r="C97">
        <v>5</v>
      </c>
      <c r="D97" s="19">
        <v>43670</v>
      </c>
      <c r="E97" s="15">
        <v>0.90831018518518514</v>
      </c>
      <c r="F97" s="15" t="s">
        <v>715</v>
      </c>
      <c r="G97" s="802" t="s">
        <v>495</v>
      </c>
      <c r="H97" t="s">
        <v>1123</v>
      </c>
      <c r="J97" t="s">
        <v>1112</v>
      </c>
      <c r="K97">
        <v>14</v>
      </c>
      <c r="L97">
        <v>42</v>
      </c>
      <c r="M97" s="28">
        <f t="shared" si="3"/>
        <v>3</v>
      </c>
      <c r="N97" s="29">
        <v>0.14285714285714285</v>
      </c>
      <c r="O97" s="29"/>
    </row>
    <row r="98" spans="1:17">
      <c r="A98" t="s">
        <v>560</v>
      </c>
      <c r="B98" t="s">
        <v>419</v>
      </c>
      <c r="C98">
        <v>5</v>
      </c>
      <c r="D98" s="19">
        <v>43670</v>
      </c>
      <c r="E98" s="15">
        <v>0.90851851851851861</v>
      </c>
      <c r="F98" s="15" t="s">
        <v>715</v>
      </c>
      <c r="G98" s="803" t="s">
        <v>447</v>
      </c>
      <c r="H98" t="s">
        <v>1123</v>
      </c>
      <c r="J98" t="s">
        <v>1112</v>
      </c>
      <c r="K98">
        <v>11</v>
      </c>
      <c r="L98">
        <v>41</v>
      </c>
      <c r="M98" s="28">
        <f t="shared" si="3"/>
        <v>3.7272727272727271</v>
      </c>
      <c r="N98" s="29">
        <v>0.14634146341463414</v>
      </c>
      <c r="O98" s="29"/>
    </row>
    <row r="99" spans="1:17" ht="17" thickBot="1">
      <c r="A99" t="s">
        <v>561</v>
      </c>
      <c r="B99" t="s">
        <v>419</v>
      </c>
      <c r="C99">
        <v>5</v>
      </c>
      <c r="D99" s="19">
        <v>43670</v>
      </c>
      <c r="E99" s="15">
        <v>0.90866898148148145</v>
      </c>
      <c r="F99" s="15" t="s">
        <v>715</v>
      </c>
      <c r="G99" s="804" t="s">
        <v>447</v>
      </c>
      <c r="H99" t="s">
        <v>1123</v>
      </c>
      <c r="J99" t="s">
        <v>1112</v>
      </c>
      <c r="K99">
        <v>14</v>
      </c>
      <c r="L99">
        <v>26</v>
      </c>
      <c r="M99" s="28">
        <f t="shared" si="3"/>
        <v>1.8571428571428572</v>
      </c>
      <c r="N99" s="29">
        <v>0.38461538461538464</v>
      </c>
      <c r="O99" s="29"/>
    </row>
    <row r="100" spans="1:17">
      <c r="A100" t="s">
        <v>562</v>
      </c>
      <c r="B100" t="s">
        <v>419</v>
      </c>
      <c r="C100">
        <v>5</v>
      </c>
      <c r="D100" s="19">
        <v>43670</v>
      </c>
      <c r="E100" s="15">
        <v>0.91016203703703702</v>
      </c>
      <c r="F100" s="15" t="s">
        <v>714</v>
      </c>
      <c r="G100" s="687" t="s">
        <v>532</v>
      </c>
      <c r="H100" t="s">
        <v>1123</v>
      </c>
      <c r="J100" t="s">
        <v>1112</v>
      </c>
      <c r="K100">
        <v>7</v>
      </c>
      <c r="L100">
        <v>9</v>
      </c>
      <c r="M100" s="28">
        <f t="shared" si="3"/>
        <v>1.2857142857142858</v>
      </c>
      <c r="N100" s="29">
        <v>0.44444444444444442</v>
      </c>
      <c r="O100" s="29"/>
      <c r="P100" s="75" t="s">
        <v>532</v>
      </c>
    </row>
    <row r="101" spans="1:17">
      <c r="A101" s="213" t="s">
        <v>563</v>
      </c>
      <c r="B101" t="s">
        <v>419</v>
      </c>
      <c r="C101">
        <v>5</v>
      </c>
      <c r="D101" s="19">
        <v>43670</v>
      </c>
      <c r="E101" s="15">
        <v>0.91057870370370375</v>
      </c>
      <c r="F101" s="15" t="s">
        <v>716</v>
      </c>
      <c r="G101" s="866" t="s">
        <v>447</v>
      </c>
      <c r="H101" t="s">
        <v>1123</v>
      </c>
      <c r="J101" t="s">
        <v>1112</v>
      </c>
      <c r="K101">
        <v>14</v>
      </c>
      <c r="L101">
        <v>55</v>
      </c>
      <c r="M101" s="28">
        <f t="shared" si="3"/>
        <v>3.9285714285714284</v>
      </c>
      <c r="N101" s="29">
        <v>0.34545454545454546</v>
      </c>
      <c r="O101" s="29"/>
      <c r="P101" s="75" t="s">
        <v>564</v>
      </c>
      <c r="Q101" s="680" t="s">
        <v>2119</v>
      </c>
    </row>
    <row r="102" spans="1:17">
      <c r="A102" s="213" t="s">
        <v>2127</v>
      </c>
      <c r="B102" t="s">
        <v>419</v>
      </c>
      <c r="C102">
        <v>5</v>
      </c>
      <c r="D102" s="19">
        <v>43670</v>
      </c>
      <c r="E102" s="15">
        <v>0.91122685185185182</v>
      </c>
      <c r="F102" s="15" t="s">
        <v>716</v>
      </c>
      <c r="G102" s="866" t="s">
        <v>447</v>
      </c>
      <c r="H102" t="s">
        <v>1123</v>
      </c>
      <c r="J102" t="s">
        <v>1112</v>
      </c>
      <c r="K102">
        <v>9</v>
      </c>
      <c r="L102">
        <v>6</v>
      </c>
      <c r="M102" s="28">
        <f t="shared" si="3"/>
        <v>0.66666666666666663</v>
      </c>
      <c r="N102" s="708">
        <v>0.83333333333333337</v>
      </c>
      <c r="O102" s="708"/>
      <c r="P102" s="75" t="s">
        <v>566</v>
      </c>
      <c r="Q102" s="5" t="s">
        <v>2117</v>
      </c>
    </row>
    <row r="103" spans="1:17">
      <c r="A103" s="213" t="s">
        <v>567</v>
      </c>
      <c r="B103" t="s">
        <v>419</v>
      </c>
      <c r="C103">
        <v>5</v>
      </c>
      <c r="D103" s="19">
        <v>43670</v>
      </c>
      <c r="E103" s="15">
        <v>0.91239583333333341</v>
      </c>
      <c r="F103" s="15" t="s">
        <v>713</v>
      </c>
      <c r="G103" s="683" t="s">
        <v>433</v>
      </c>
      <c r="H103" t="s">
        <v>1123</v>
      </c>
      <c r="J103" t="s">
        <v>1112</v>
      </c>
      <c r="K103">
        <v>7</v>
      </c>
      <c r="L103">
        <v>8</v>
      </c>
      <c r="M103" s="28">
        <f t="shared" si="3"/>
        <v>1.1428571428571428</v>
      </c>
      <c r="N103" s="29">
        <v>0.375</v>
      </c>
      <c r="O103" s="29"/>
      <c r="P103" s="681" t="s">
        <v>568</v>
      </c>
      <c r="Q103" s="682"/>
    </row>
    <row r="104" spans="1:17">
      <c r="A104" s="213" t="s">
        <v>569</v>
      </c>
      <c r="B104" t="s">
        <v>419</v>
      </c>
      <c r="C104">
        <v>5</v>
      </c>
      <c r="D104" s="19">
        <v>43670</v>
      </c>
      <c r="E104" s="15">
        <v>0.91248842592592594</v>
      </c>
      <c r="F104" s="15" t="s">
        <v>713</v>
      </c>
      <c r="G104" s="863" t="s">
        <v>447</v>
      </c>
      <c r="H104" t="s">
        <v>1123</v>
      </c>
      <c r="J104" t="s">
        <v>1112</v>
      </c>
      <c r="K104">
        <v>12</v>
      </c>
      <c r="L104">
        <v>59</v>
      </c>
      <c r="M104" s="28">
        <f t="shared" si="3"/>
        <v>4.916666666666667</v>
      </c>
      <c r="N104" s="706">
        <v>0.69491525423728817</v>
      </c>
      <c r="O104" s="706"/>
      <c r="P104" s="75" t="s">
        <v>557</v>
      </c>
      <c r="Q104" s="5" t="s">
        <v>2118</v>
      </c>
    </row>
    <row r="105" spans="1:17" ht="17" thickBot="1">
      <c r="A105" s="228" t="s">
        <v>570</v>
      </c>
      <c r="B105" s="34" t="s">
        <v>419</v>
      </c>
      <c r="C105" s="34">
        <v>5</v>
      </c>
      <c r="D105" s="161">
        <v>43670</v>
      </c>
      <c r="E105" s="162">
        <v>0.91315972222222219</v>
      </c>
      <c r="F105" s="162" t="s">
        <v>713</v>
      </c>
      <c r="G105" s="684" t="s">
        <v>433</v>
      </c>
      <c r="H105" t="s">
        <v>1123</v>
      </c>
      <c r="J105" t="s">
        <v>1112</v>
      </c>
      <c r="K105" s="34">
        <v>9</v>
      </c>
      <c r="L105" s="34">
        <v>10</v>
      </c>
      <c r="M105" s="28">
        <f t="shared" si="3"/>
        <v>1.1111111111111112</v>
      </c>
      <c r="N105" s="705">
        <v>0.3</v>
      </c>
      <c r="O105" s="705"/>
      <c r="P105" s="164" t="s">
        <v>571</v>
      </c>
      <c r="Q105" s="5" t="s">
        <v>2119</v>
      </c>
    </row>
    <row r="106" spans="1:17">
      <c r="A106" t="s">
        <v>572</v>
      </c>
      <c r="B106" t="s">
        <v>419</v>
      </c>
      <c r="C106">
        <v>6</v>
      </c>
      <c r="D106" s="19">
        <v>43670</v>
      </c>
      <c r="E106" s="15">
        <v>0.92540509259259263</v>
      </c>
      <c r="F106" s="15" t="s">
        <v>713</v>
      </c>
      <c r="G106" s="692" t="s">
        <v>476</v>
      </c>
      <c r="H106" s="65" t="s">
        <v>1110</v>
      </c>
      <c r="I106" s="910"/>
      <c r="J106" s="124" t="s">
        <v>1126</v>
      </c>
      <c r="K106">
        <v>5</v>
      </c>
      <c r="L106">
        <v>5</v>
      </c>
      <c r="M106" s="211">
        <f t="shared" si="3"/>
        <v>1</v>
      </c>
      <c r="N106" s="708">
        <v>0.8</v>
      </c>
      <c r="O106" s="708"/>
    </row>
    <row r="107" spans="1:17">
      <c r="A107" s="751" t="s">
        <v>2128</v>
      </c>
      <c r="B107" t="s">
        <v>419</v>
      </c>
      <c r="C107">
        <v>6</v>
      </c>
      <c r="D107" s="19">
        <v>43670</v>
      </c>
      <c r="E107" s="15">
        <v>0.92581018518518521</v>
      </c>
      <c r="F107" s="15" t="s">
        <v>713</v>
      </c>
      <c r="G107" s="692" t="s">
        <v>476</v>
      </c>
      <c r="H107" t="s">
        <v>1110</v>
      </c>
      <c r="J107" t="s">
        <v>1126</v>
      </c>
      <c r="K107">
        <v>7</v>
      </c>
      <c r="L107">
        <v>16</v>
      </c>
      <c r="M107" s="28">
        <f t="shared" si="3"/>
        <v>2.2857142857142856</v>
      </c>
      <c r="N107" s="29">
        <v>0.5</v>
      </c>
      <c r="O107" s="29"/>
      <c r="P107" s="75" t="s">
        <v>566</v>
      </c>
    </row>
    <row r="108" spans="1:17">
      <c r="A108" s="751" t="s">
        <v>2129</v>
      </c>
      <c r="B108" t="s">
        <v>419</v>
      </c>
      <c r="C108">
        <v>6</v>
      </c>
      <c r="D108" s="19">
        <v>43670</v>
      </c>
      <c r="E108" s="15">
        <v>0.92596064814814805</v>
      </c>
      <c r="F108" s="15" t="s">
        <v>713</v>
      </c>
      <c r="G108" s="692" t="s">
        <v>476</v>
      </c>
      <c r="H108" t="s">
        <v>1110</v>
      </c>
      <c r="J108" t="s">
        <v>1126</v>
      </c>
      <c r="K108">
        <v>13</v>
      </c>
      <c r="L108">
        <v>26</v>
      </c>
      <c r="M108" s="28">
        <f t="shared" si="3"/>
        <v>2</v>
      </c>
      <c r="N108" s="724">
        <v>0.61538461538461542</v>
      </c>
      <c r="O108" s="724"/>
      <c r="P108" s="75" t="s">
        <v>566</v>
      </c>
      <c r="Q108">
        <f>16/26</f>
        <v>0.61538461538461542</v>
      </c>
    </row>
    <row r="109" spans="1:17">
      <c r="A109" s="751" t="s">
        <v>575</v>
      </c>
      <c r="B109" t="s">
        <v>419</v>
      </c>
      <c r="C109">
        <v>6</v>
      </c>
      <c r="D109" s="19">
        <v>43670</v>
      </c>
      <c r="E109" s="15">
        <v>0.92612268518518526</v>
      </c>
      <c r="F109" s="15" t="s">
        <v>713</v>
      </c>
      <c r="G109" s="692" t="s">
        <v>476</v>
      </c>
      <c r="H109" t="s">
        <v>1110</v>
      </c>
      <c r="J109" t="s">
        <v>1126</v>
      </c>
      <c r="K109" s="213">
        <v>7</v>
      </c>
      <c r="L109" s="213">
        <v>2</v>
      </c>
      <c r="M109" s="218">
        <f t="shared" si="3"/>
        <v>0.2857142857142857</v>
      </c>
      <c r="N109" s="715">
        <v>1</v>
      </c>
      <c r="O109" s="715"/>
      <c r="P109" s="75" t="s">
        <v>576</v>
      </c>
    </row>
    <row r="110" spans="1:17">
      <c r="A110" s="751" t="s">
        <v>2130</v>
      </c>
      <c r="B110" t="s">
        <v>419</v>
      </c>
      <c r="C110">
        <v>6</v>
      </c>
      <c r="D110" s="19">
        <v>43670</v>
      </c>
      <c r="E110" s="15">
        <v>0.92625000000000002</v>
      </c>
      <c r="F110" s="15" t="s">
        <v>713</v>
      </c>
      <c r="G110" s="692" t="s">
        <v>476</v>
      </c>
      <c r="H110" t="s">
        <v>1110</v>
      </c>
      <c r="J110" t="s">
        <v>1126</v>
      </c>
      <c r="K110">
        <v>4</v>
      </c>
      <c r="L110">
        <v>3</v>
      </c>
      <c r="M110" s="28">
        <f t="shared" si="3"/>
        <v>0.75</v>
      </c>
      <c r="N110" s="706">
        <v>0.66666666666666696</v>
      </c>
      <c r="O110" s="706"/>
      <c r="P110" s="75" t="s">
        <v>566</v>
      </c>
    </row>
    <row r="111" spans="1:17">
      <c r="A111" s="751" t="s">
        <v>2131</v>
      </c>
      <c r="B111" t="s">
        <v>419</v>
      </c>
      <c r="C111">
        <v>6</v>
      </c>
      <c r="D111" s="19">
        <v>43670</v>
      </c>
      <c r="E111" s="15">
        <v>0.92631944444444436</v>
      </c>
      <c r="F111" s="15" t="s">
        <v>713</v>
      </c>
      <c r="G111" s="692" t="s">
        <v>476</v>
      </c>
      <c r="H111" t="s">
        <v>1110</v>
      </c>
      <c r="J111" t="s">
        <v>1126</v>
      </c>
      <c r="K111">
        <v>14</v>
      </c>
      <c r="L111">
        <v>41</v>
      </c>
      <c r="M111" s="28">
        <f t="shared" si="3"/>
        <v>2.9285714285714284</v>
      </c>
      <c r="N111" s="29">
        <v>0.58536585365853655</v>
      </c>
      <c r="O111" s="29"/>
      <c r="P111" s="75" t="s">
        <v>566</v>
      </c>
    </row>
    <row r="112" spans="1:17">
      <c r="A112" s="751" t="s">
        <v>2132</v>
      </c>
      <c r="B112" t="s">
        <v>419</v>
      </c>
      <c r="C112">
        <v>6</v>
      </c>
      <c r="D112" s="19">
        <v>43670</v>
      </c>
      <c r="E112" s="15">
        <v>0.92653935185185177</v>
      </c>
      <c r="F112" s="15" t="s">
        <v>713</v>
      </c>
      <c r="G112" s="692" t="s">
        <v>476</v>
      </c>
      <c r="H112" t="s">
        <v>1110</v>
      </c>
      <c r="J112" t="s">
        <v>1126</v>
      </c>
      <c r="K112">
        <v>14</v>
      </c>
      <c r="L112">
        <v>33</v>
      </c>
      <c r="M112" s="28">
        <f t="shared" si="3"/>
        <v>2.3571428571428572</v>
      </c>
      <c r="N112" s="708">
        <v>0.81818181818181823</v>
      </c>
      <c r="O112" s="708"/>
      <c r="P112" s="75" t="s">
        <v>566</v>
      </c>
    </row>
    <row r="113" spans="1:18">
      <c r="A113" t="s">
        <v>580</v>
      </c>
      <c r="B113" t="s">
        <v>419</v>
      </c>
      <c r="C113">
        <v>6</v>
      </c>
      <c r="D113" s="19">
        <v>43670</v>
      </c>
      <c r="E113" s="15">
        <v>0.92672453703703705</v>
      </c>
      <c r="F113" s="15" t="s">
        <v>713</v>
      </c>
      <c r="G113" s="692" t="s">
        <v>476</v>
      </c>
      <c r="H113" t="s">
        <v>1110</v>
      </c>
      <c r="J113" t="s">
        <v>1126</v>
      </c>
      <c r="K113">
        <v>9</v>
      </c>
      <c r="L113">
        <v>9</v>
      </c>
      <c r="M113" s="28">
        <f t="shared" si="3"/>
        <v>1</v>
      </c>
      <c r="N113" s="29">
        <v>0.22222222222222221</v>
      </c>
      <c r="O113" s="29"/>
      <c r="R113">
        <f>2/9</f>
        <v>0.22222222222222221</v>
      </c>
    </row>
    <row r="114" spans="1:18" ht="17" thickBot="1">
      <c r="A114" s="754" t="s">
        <v>2133</v>
      </c>
      <c r="B114" s="34" t="s">
        <v>419</v>
      </c>
      <c r="C114" s="34">
        <v>6</v>
      </c>
      <c r="D114" s="161">
        <v>43670</v>
      </c>
      <c r="E114" s="162">
        <v>0.92709490740740741</v>
      </c>
      <c r="F114" s="162" t="s">
        <v>713</v>
      </c>
      <c r="G114" s="690" t="s">
        <v>476</v>
      </c>
      <c r="H114" t="s">
        <v>1110</v>
      </c>
      <c r="J114" t="s">
        <v>1126</v>
      </c>
      <c r="K114" s="228">
        <v>7</v>
      </c>
      <c r="L114" s="228">
        <v>3</v>
      </c>
      <c r="M114" s="218">
        <f t="shared" si="3"/>
        <v>0.42857142857142855</v>
      </c>
      <c r="N114" s="705">
        <v>0.33333333333333331</v>
      </c>
      <c r="O114" s="705"/>
      <c r="P114" s="164" t="s">
        <v>566</v>
      </c>
    </row>
    <row r="115" spans="1:18">
      <c r="A115" t="s">
        <v>918</v>
      </c>
      <c r="B115" t="s">
        <v>419</v>
      </c>
      <c r="C115">
        <v>8</v>
      </c>
      <c r="D115" s="19">
        <v>43670</v>
      </c>
      <c r="E115" s="15">
        <v>0.93738425925925928</v>
      </c>
      <c r="F115" s="15" t="s">
        <v>716</v>
      </c>
      <c r="G115" s="692" t="s">
        <v>476</v>
      </c>
      <c r="H115" s="124" t="s">
        <v>1127</v>
      </c>
      <c r="I115" s="124"/>
      <c r="J115" s="124" t="s">
        <v>1125</v>
      </c>
      <c r="K115">
        <v>4</v>
      </c>
      <c r="L115">
        <v>6</v>
      </c>
      <c r="M115" s="211">
        <f t="shared" si="3"/>
        <v>1.5</v>
      </c>
      <c r="N115" s="29">
        <v>0.5</v>
      </c>
      <c r="O115" s="29"/>
    </row>
    <row r="116" spans="1:18">
      <c r="A116" t="s">
        <v>582</v>
      </c>
      <c r="B116" t="s">
        <v>419</v>
      </c>
      <c r="C116">
        <v>8</v>
      </c>
      <c r="D116" s="19">
        <v>43670</v>
      </c>
      <c r="E116" s="15">
        <v>0.93787037037037047</v>
      </c>
      <c r="F116" s="15" t="s">
        <v>713</v>
      </c>
      <c r="G116" s="692" t="s">
        <v>476</v>
      </c>
      <c r="H116" t="s">
        <v>1127</v>
      </c>
      <c r="J116" t="s">
        <v>1125</v>
      </c>
      <c r="K116" s="213">
        <v>7</v>
      </c>
      <c r="L116" s="213">
        <v>3</v>
      </c>
      <c r="M116" s="218">
        <f t="shared" si="3"/>
        <v>0.42857142857142855</v>
      </c>
      <c r="N116" s="29">
        <v>0.33333333333333331</v>
      </c>
      <c r="O116" s="29"/>
    </row>
    <row r="117" spans="1:18">
      <c r="A117" s="751" t="s">
        <v>2134</v>
      </c>
      <c r="B117" t="s">
        <v>419</v>
      </c>
      <c r="C117">
        <v>8</v>
      </c>
      <c r="D117" s="19">
        <v>43670</v>
      </c>
      <c r="E117" s="15">
        <v>0.93952546296296291</v>
      </c>
      <c r="F117" s="15" t="s">
        <v>713</v>
      </c>
      <c r="G117" s="692" t="s">
        <v>476</v>
      </c>
      <c r="H117" t="s">
        <v>1127</v>
      </c>
      <c r="J117" t="s">
        <v>1125</v>
      </c>
      <c r="K117">
        <v>13</v>
      </c>
      <c r="L117">
        <v>19</v>
      </c>
      <c r="M117" s="28">
        <f t="shared" si="3"/>
        <v>1.4615384615384615</v>
      </c>
      <c r="N117" s="29">
        <v>0.57894736842105265</v>
      </c>
      <c r="O117" s="29"/>
      <c r="P117" s="75" t="s">
        <v>566</v>
      </c>
    </row>
    <row r="118" spans="1:18">
      <c r="A118" s="751" t="s">
        <v>2135</v>
      </c>
      <c r="B118" t="s">
        <v>419</v>
      </c>
      <c r="C118">
        <v>8</v>
      </c>
      <c r="D118" s="19">
        <v>43670</v>
      </c>
      <c r="E118" s="15">
        <v>0.94101851851851848</v>
      </c>
      <c r="F118" s="15" t="s">
        <v>715</v>
      </c>
      <c r="G118" s="692" t="s">
        <v>476</v>
      </c>
      <c r="H118" t="s">
        <v>1127</v>
      </c>
      <c r="J118" t="s">
        <v>1125</v>
      </c>
      <c r="K118">
        <v>14</v>
      </c>
      <c r="L118">
        <v>7</v>
      </c>
      <c r="M118" s="28">
        <f t="shared" si="3"/>
        <v>0.5</v>
      </c>
      <c r="N118" s="29">
        <v>0.5714285714285714</v>
      </c>
      <c r="O118" s="29"/>
      <c r="P118" s="75" t="s">
        <v>566</v>
      </c>
    </row>
    <row r="119" spans="1:18">
      <c r="A119" s="213" t="s">
        <v>585</v>
      </c>
      <c r="B119" t="s">
        <v>419</v>
      </c>
      <c r="C119">
        <v>8</v>
      </c>
      <c r="D119" s="19">
        <v>43670</v>
      </c>
      <c r="E119" s="15">
        <v>0.94172453703703696</v>
      </c>
      <c r="F119" s="15" t="s">
        <v>714</v>
      </c>
      <c r="G119" s="683" t="s">
        <v>433</v>
      </c>
      <c r="H119" t="s">
        <v>1127</v>
      </c>
      <c r="J119" t="s">
        <v>1125</v>
      </c>
      <c r="K119">
        <v>14</v>
      </c>
      <c r="L119">
        <v>29</v>
      </c>
      <c r="M119" s="28">
        <f t="shared" si="3"/>
        <v>2.0714285714285716</v>
      </c>
      <c r="N119" s="29">
        <v>0.20689655172413793</v>
      </c>
      <c r="O119" s="29"/>
      <c r="P119" s="75" t="s">
        <v>564</v>
      </c>
    </row>
    <row r="120" spans="1:18">
      <c r="A120" t="s">
        <v>586</v>
      </c>
      <c r="B120" t="s">
        <v>419</v>
      </c>
      <c r="C120">
        <v>8</v>
      </c>
      <c r="D120" s="19">
        <v>43670</v>
      </c>
      <c r="E120" s="15">
        <v>0.9011689814814815</v>
      </c>
      <c r="F120" s="15" t="s">
        <v>714</v>
      </c>
      <c r="G120" s="678" t="s">
        <v>495</v>
      </c>
      <c r="H120" t="s">
        <v>1127</v>
      </c>
      <c r="J120" t="s">
        <v>1125</v>
      </c>
      <c r="K120">
        <v>8</v>
      </c>
      <c r="L120">
        <v>11</v>
      </c>
      <c r="M120" s="28">
        <f t="shared" si="3"/>
        <v>1.375</v>
      </c>
      <c r="N120" s="29">
        <v>9.0909090909090912E-2</v>
      </c>
      <c r="O120" s="29"/>
    </row>
    <row r="121" spans="1:18" ht="17" thickBot="1">
      <c r="A121" s="751" t="s">
        <v>2303</v>
      </c>
      <c r="B121" t="s">
        <v>419</v>
      </c>
      <c r="C121">
        <v>8</v>
      </c>
      <c r="D121" s="19">
        <v>43670</v>
      </c>
      <c r="E121" s="15">
        <v>21.942939814814814</v>
      </c>
      <c r="F121" s="15" t="s">
        <v>714</v>
      </c>
      <c r="G121" s="689" t="s">
        <v>495</v>
      </c>
      <c r="H121" t="s">
        <v>1127</v>
      </c>
      <c r="J121" t="s">
        <v>1125</v>
      </c>
      <c r="K121">
        <v>3</v>
      </c>
      <c r="L121">
        <v>2</v>
      </c>
      <c r="M121" s="28">
        <f t="shared" si="3"/>
        <v>0.66666666666666663</v>
      </c>
      <c r="N121" s="29">
        <v>0.5</v>
      </c>
      <c r="O121" s="29"/>
      <c r="P121" s="75" t="s">
        <v>588</v>
      </c>
    </row>
    <row r="122" spans="1:18">
      <c r="A122" s="749" t="s">
        <v>589</v>
      </c>
      <c r="B122" s="124" t="s">
        <v>419</v>
      </c>
      <c r="C122" s="124">
        <v>9</v>
      </c>
      <c r="D122" s="204">
        <v>43670</v>
      </c>
      <c r="E122" s="174">
        <v>22.953356481481482</v>
      </c>
      <c r="F122" s="174" t="s">
        <v>709</v>
      </c>
      <c r="G122" s="665" t="s">
        <v>2120</v>
      </c>
      <c r="H122" s="238" t="s">
        <v>1128</v>
      </c>
      <c r="I122" s="238"/>
      <c r="J122" s="238" t="s">
        <v>1129</v>
      </c>
      <c r="K122" s="124">
        <v>4</v>
      </c>
      <c r="L122" s="124">
        <v>2</v>
      </c>
      <c r="M122" s="211">
        <f t="shared" si="3"/>
        <v>0.5</v>
      </c>
      <c r="N122" s="703">
        <v>0.5</v>
      </c>
      <c r="O122" s="703"/>
      <c r="P122" s="182" t="s">
        <v>576</v>
      </c>
    </row>
    <row r="123" spans="1:18">
      <c r="A123" s="751" t="s">
        <v>2304</v>
      </c>
      <c r="B123" t="s">
        <v>419</v>
      </c>
      <c r="C123">
        <v>9</v>
      </c>
      <c r="D123" s="77">
        <v>43670</v>
      </c>
      <c r="E123" s="15">
        <v>0.95348379629629632</v>
      </c>
      <c r="F123" s="15" t="s">
        <v>709</v>
      </c>
      <c r="G123" s="663" t="s">
        <v>2120</v>
      </c>
      <c r="H123" t="s">
        <v>1196</v>
      </c>
      <c r="J123" t="s">
        <v>1130</v>
      </c>
      <c r="K123">
        <v>3</v>
      </c>
      <c r="L123">
        <v>3</v>
      </c>
      <c r="M123" s="28">
        <f t="shared" si="3"/>
        <v>1</v>
      </c>
      <c r="N123" s="29">
        <v>0.33333333333333331</v>
      </c>
      <c r="O123" s="29"/>
      <c r="P123" s="75" t="s">
        <v>588</v>
      </c>
    </row>
    <row r="124" spans="1:18">
      <c r="A124" s="751" t="s">
        <v>591</v>
      </c>
      <c r="B124" t="s">
        <v>419</v>
      </c>
      <c r="C124">
        <v>9</v>
      </c>
      <c r="D124" s="77">
        <v>43670</v>
      </c>
      <c r="E124" s="15">
        <v>0.95594907407407403</v>
      </c>
      <c r="F124" s="15" t="s">
        <v>710</v>
      </c>
      <c r="G124" s="691" t="s">
        <v>447</v>
      </c>
      <c r="H124" t="s">
        <v>1132</v>
      </c>
      <c r="J124" t="s">
        <v>1131</v>
      </c>
      <c r="K124">
        <v>5</v>
      </c>
      <c r="L124">
        <v>3</v>
      </c>
      <c r="M124" s="28">
        <f t="shared" si="3"/>
        <v>0.6</v>
      </c>
      <c r="N124" s="29">
        <v>0.33333333333333331</v>
      </c>
      <c r="O124" s="29"/>
      <c r="P124" s="75" t="s">
        <v>564</v>
      </c>
    </row>
    <row r="125" spans="1:18">
      <c r="A125" s="751" t="s">
        <v>592</v>
      </c>
      <c r="B125" t="s">
        <v>419</v>
      </c>
      <c r="C125">
        <v>9</v>
      </c>
      <c r="D125" s="77">
        <v>43670</v>
      </c>
      <c r="E125" s="15">
        <v>0.91530092592592593</v>
      </c>
      <c r="F125" s="15" t="s">
        <v>710</v>
      </c>
      <c r="G125" s="691" t="s">
        <v>447</v>
      </c>
      <c r="H125" t="s">
        <v>1132</v>
      </c>
      <c r="J125" t="s">
        <v>1131</v>
      </c>
      <c r="K125">
        <v>6</v>
      </c>
      <c r="L125">
        <v>4</v>
      </c>
      <c r="M125" s="28">
        <f t="shared" si="3"/>
        <v>0.66666666666666663</v>
      </c>
      <c r="N125" s="29">
        <v>0.25</v>
      </c>
      <c r="O125" s="29"/>
      <c r="P125" s="75" t="s">
        <v>557</v>
      </c>
    </row>
    <row r="126" spans="1:18">
      <c r="A126" s="751" t="s">
        <v>593</v>
      </c>
      <c r="B126" t="s">
        <v>419</v>
      </c>
      <c r="C126">
        <v>9</v>
      </c>
      <c r="D126" s="19">
        <v>43670</v>
      </c>
      <c r="E126" s="15">
        <v>0.95731481481481484</v>
      </c>
      <c r="F126" s="15" t="s">
        <v>712</v>
      </c>
      <c r="G126" s="691" t="s">
        <v>447</v>
      </c>
      <c r="H126" t="s">
        <v>1132</v>
      </c>
      <c r="J126" t="s">
        <v>1131</v>
      </c>
      <c r="K126">
        <v>3</v>
      </c>
      <c r="L126">
        <v>5</v>
      </c>
      <c r="M126" s="28">
        <f t="shared" si="3"/>
        <v>1.6666666666666667</v>
      </c>
      <c r="N126" s="29">
        <v>0.4</v>
      </c>
      <c r="O126" s="29"/>
      <c r="P126" s="75" t="s">
        <v>641</v>
      </c>
    </row>
    <row r="127" spans="1:18" ht="17" thickBot="1">
      <c r="A127" t="s">
        <v>594</v>
      </c>
      <c r="B127" t="s">
        <v>419</v>
      </c>
      <c r="C127">
        <v>9</v>
      </c>
      <c r="D127" s="77">
        <v>43670</v>
      </c>
      <c r="E127" s="15">
        <v>0.95756944444444436</v>
      </c>
      <c r="F127" s="15" t="s">
        <v>712</v>
      </c>
      <c r="G127" s="677" t="s">
        <v>493</v>
      </c>
      <c r="H127" t="s">
        <v>1132</v>
      </c>
      <c r="J127" t="s">
        <v>1131</v>
      </c>
      <c r="K127">
        <v>9</v>
      </c>
      <c r="L127">
        <v>26</v>
      </c>
      <c r="M127" s="28">
        <f t="shared" si="3"/>
        <v>2.8888888888888888</v>
      </c>
      <c r="N127" s="29">
        <v>0.23076923076923078</v>
      </c>
      <c r="O127" s="29"/>
    </row>
    <row r="128" spans="1:18">
      <c r="A128" s="124" t="s">
        <v>595</v>
      </c>
      <c r="B128" s="124" t="s">
        <v>419</v>
      </c>
      <c r="C128" s="124">
        <v>11</v>
      </c>
      <c r="D128" s="204">
        <v>43670</v>
      </c>
      <c r="E128" s="174">
        <v>0.97490740740740733</v>
      </c>
      <c r="F128" s="174" t="s">
        <v>709</v>
      </c>
      <c r="G128" s="679" t="s">
        <v>495</v>
      </c>
      <c r="H128" s="124" t="s">
        <v>1133</v>
      </c>
      <c r="I128" s="124"/>
      <c r="J128" s="124" t="s">
        <v>1134</v>
      </c>
      <c r="K128" s="124">
        <v>8</v>
      </c>
      <c r="L128" s="124">
        <v>10</v>
      </c>
      <c r="M128" s="211">
        <f t="shared" si="3"/>
        <v>1.25</v>
      </c>
      <c r="N128" s="703">
        <v>0.2</v>
      </c>
      <c r="O128" s="703"/>
      <c r="P128" s="124"/>
    </row>
    <row r="129" spans="1:16" ht="17" thickBot="1">
      <c r="A129" s="751" t="s">
        <v>596</v>
      </c>
      <c r="B129" t="s">
        <v>419</v>
      </c>
      <c r="C129">
        <v>11</v>
      </c>
      <c r="D129" s="19">
        <v>43670</v>
      </c>
      <c r="E129" s="15">
        <v>0.97545138888888883</v>
      </c>
      <c r="F129" s="15" t="s">
        <v>709</v>
      </c>
      <c r="G129" s="678" t="s">
        <v>495</v>
      </c>
      <c r="H129" t="s">
        <v>1133</v>
      </c>
      <c r="J129" t="s">
        <v>1134</v>
      </c>
      <c r="K129">
        <v>8</v>
      </c>
      <c r="L129">
        <v>6</v>
      </c>
      <c r="M129" s="28">
        <f t="shared" si="3"/>
        <v>0.75</v>
      </c>
      <c r="N129" s="706">
        <v>0.66666666666666663</v>
      </c>
      <c r="O129" s="706"/>
      <c r="P129" s="75" t="s">
        <v>576</v>
      </c>
    </row>
    <row r="130" spans="1:16">
      <c r="A130" s="213" t="s">
        <v>2136</v>
      </c>
      <c r="B130" t="s">
        <v>419</v>
      </c>
      <c r="C130">
        <v>11</v>
      </c>
      <c r="D130" s="77">
        <v>43670</v>
      </c>
      <c r="E130" s="15">
        <v>0.97620370370370368</v>
      </c>
      <c r="F130" s="15" t="s">
        <v>710</v>
      </c>
      <c r="G130" s="693" t="s">
        <v>433</v>
      </c>
      <c r="H130" t="s">
        <v>1133</v>
      </c>
      <c r="J130" t="s">
        <v>1134</v>
      </c>
      <c r="K130">
        <v>14</v>
      </c>
      <c r="L130">
        <v>34</v>
      </c>
      <c r="M130" s="28">
        <f t="shared" si="3"/>
        <v>2.4285714285714284</v>
      </c>
      <c r="N130" s="29">
        <v>0.3235294117647059</v>
      </c>
      <c r="O130" s="29"/>
      <c r="P130" s="75" t="s">
        <v>566</v>
      </c>
    </row>
    <row r="131" spans="1:16" ht="17" thickBot="1">
      <c r="A131" s="213" t="s">
        <v>598</v>
      </c>
      <c r="B131" t="s">
        <v>419</v>
      </c>
      <c r="C131">
        <v>11</v>
      </c>
      <c r="D131" s="77">
        <v>43670</v>
      </c>
      <c r="E131" s="15">
        <v>0.97638888888888886</v>
      </c>
      <c r="F131" s="15" t="s">
        <v>710</v>
      </c>
      <c r="G131" s="727" t="s">
        <v>433</v>
      </c>
      <c r="H131" t="s">
        <v>1133</v>
      </c>
      <c r="J131" t="s">
        <v>1134</v>
      </c>
      <c r="K131">
        <v>6</v>
      </c>
      <c r="L131">
        <v>7</v>
      </c>
      <c r="M131" s="28">
        <f t="shared" si="3"/>
        <v>1.1666666666666667</v>
      </c>
      <c r="N131" s="29">
        <v>0.5714285714285714</v>
      </c>
      <c r="O131" s="29"/>
      <c r="P131" s="75" t="s">
        <v>557</v>
      </c>
    </row>
    <row r="132" spans="1:16" ht="17" thickTop="1">
      <c r="A132" s="213" t="s">
        <v>599</v>
      </c>
      <c r="B132" t="s">
        <v>419</v>
      </c>
      <c r="C132">
        <v>11</v>
      </c>
      <c r="D132" s="77">
        <v>43670</v>
      </c>
      <c r="E132" s="15">
        <v>0.97714120370370372</v>
      </c>
      <c r="F132" s="15" t="s">
        <v>710</v>
      </c>
      <c r="G132" s="740" t="s">
        <v>433</v>
      </c>
      <c r="H132" t="s">
        <v>1133</v>
      </c>
      <c r="J132" t="s">
        <v>1134</v>
      </c>
      <c r="K132" s="213">
        <v>10</v>
      </c>
      <c r="L132" s="213">
        <v>2</v>
      </c>
      <c r="M132" s="218">
        <f t="shared" si="3"/>
        <v>0.2</v>
      </c>
      <c r="N132" s="715">
        <v>1</v>
      </c>
      <c r="O132" s="715"/>
      <c r="P132" s="75" t="s">
        <v>641</v>
      </c>
    </row>
    <row r="133" spans="1:16" ht="17" thickBot="1">
      <c r="A133" s="213" t="s">
        <v>2137</v>
      </c>
      <c r="B133" t="s">
        <v>419</v>
      </c>
      <c r="C133">
        <v>11</v>
      </c>
      <c r="D133" s="77">
        <v>43670</v>
      </c>
      <c r="E133" s="15">
        <v>0.97726851851851848</v>
      </c>
      <c r="F133" s="15" t="s">
        <v>710</v>
      </c>
      <c r="G133" s="741" t="s">
        <v>433</v>
      </c>
      <c r="H133" t="s">
        <v>1133</v>
      </c>
      <c r="J133" t="s">
        <v>1134</v>
      </c>
      <c r="K133">
        <v>6</v>
      </c>
      <c r="L133">
        <v>12</v>
      </c>
      <c r="M133" s="28">
        <f t="shared" si="3"/>
        <v>2</v>
      </c>
      <c r="N133" s="29">
        <v>0.41666666666666669</v>
      </c>
      <c r="O133" s="29"/>
      <c r="P133" s="75" t="s">
        <v>566</v>
      </c>
    </row>
    <row r="134" spans="1:16" ht="17" thickTop="1">
      <c r="A134" s="124" t="s">
        <v>601</v>
      </c>
      <c r="B134" s="124" t="s">
        <v>419</v>
      </c>
      <c r="C134" s="124">
        <v>12</v>
      </c>
      <c r="D134" s="204">
        <v>43670</v>
      </c>
      <c r="E134" s="174">
        <v>0.99118055555555562</v>
      </c>
      <c r="F134" s="174" t="s">
        <v>711</v>
      </c>
      <c r="G134" s="663" t="s">
        <v>476</v>
      </c>
      <c r="H134" s="124" t="s">
        <v>1135</v>
      </c>
      <c r="I134" s="124"/>
      <c r="J134" s="124" t="s">
        <v>1136</v>
      </c>
      <c r="K134" s="124">
        <v>14</v>
      </c>
      <c r="L134" s="124">
        <v>46</v>
      </c>
      <c r="M134" s="211">
        <f t="shared" si="3"/>
        <v>3.2857142857142856</v>
      </c>
      <c r="N134" s="703">
        <v>0.2608695652173913</v>
      </c>
      <c r="O134" s="703"/>
      <c r="P134" s="124"/>
    </row>
    <row r="135" spans="1:16" ht="17" thickBot="1">
      <c r="A135" s="213" t="s">
        <v>602</v>
      </c>
      <c r="B135" t="s">
        <v>419</v>
      </c>
      <c r="C135">
        <v>12</v>
      </c>
      <c r="D135" s="77">
        <v>43670</v>
      </c>
      <c r="E135" s="15">
        <v>0.99372685185185183</v>
      </c>
      <c r="F135" s="15" t="s">
        <v>709</v>
      </c>
      <c r="G135" s="275" t="s">
        <v>433</v>
      </c>
      <c r="H135" t="s">
        <v>1135</v>
      </c>
      <c r="J135" t="s">
        <v>1136</v>
      </c>
      <c r="K135">
        <v>3</v>
      </c>
      <c r="L135">
        <v>3</v>
      </c>
      <c r="M135" s="28">
        <f t="shared" si="3"/>
        <v>1</v>
      </c>
      <c r="N135" s="719">
        <v>0.66666666666666663</v>
      </c>
      <c r="O135" s="719"/>
      <c r="P135" s="75" t="s">
        <v>576</v>
      </c>
    </row>
    <row r="136" spans="1:16">
      <c r="A136" s="233" t="s">
        <v>2138</v>
      </c>
      <c r="B136" s="124" t="s">
        <v>419</v>
      </c>
      <c r="C136" s="124">
        <v>10</v>
      </c>
      <c r="D136" s="204">
        <v>43671</v>
      </c>
      <c r="E136" s="174">
        <v>6.053240740740741E-3</v>
      </c>
      <c r="F136" s="174" t="s">
        <v>711</v>
      </c>
      <c r="G136" s="238" t="s">
        <v>433</v>
      </c>
      <c r="H136" s="124" t="s">
        <v>1137</v>
      </c>
      <c r="I136" s="124"/>
      <c r="J136" s="124" t="s">
        <v>1138</v>
      </c>
      <c r="K136" s="124">
        <v>4</v>
      </c>
      <c r="L136" s="124">
        <v>7</v>
      </c>
      <c r="M136" s="211">
        <f t="shared" si="3"/>
        <v>1.75</v>
      </c>
      <c r="N136" s="720">
        <v>0.7142857142857143</v>
      </c>
      <c r="O136" s="720"/>
      <c r="P136" s="182" t="s">
        <v>566</v>
      </c>
    </row>
    <row r="137" spans="1:16" ht="17" thickBot="1">
      <c r="A137" s="213" t="s">
        <v>2139</v>
      </c>
      <c r="B137" t="s">
        <v>419</v>
      </c>
      <c r="C137">
        <v>10</v>
      </c>
      <c r="D137" s="77">
        <v>43671</v>
      </c>
      <c r="E137" s="15">
        <v>6.1574074074074074E-3</v>
      </c>
      <c r="F137" s="15" t="s">
        <v>711</v>
      </c>
      <c r="G137" s="275" t="s">
        <v>433</v>
      </c>
      <c r="H137" t="s">
        <v>1137</v>
      </c>
      <c r="J137" t="s">
        <v>1138</v>
      </c>
      <c r="K137">
        <v>8</v>
      </c>
      <c r="L137">
        <v>13</v>
      </c>
      <c r="M137" s="28">
        <f t="shared" si="3"/>
        <v>1.625</v>
      </c>
      <c r="N137" s="724">
        <v>0.61538461538461542</v>
      </c>
      <c r="O137" s="724"/>
      <c r="P137" s="75" t="s">
        <v>566</v>
      </c>
    </row>
    <row r="138" spans="1:16">
      <c r="A138" s="124" t="s">
        <v>605</v>
      </c>
      <c r="B138" s="124" t="s">
        <v>419</v>
      </c>
      <c r="C138" s="124">
        <v>7</v>
      </c>
      <c r="D138" s="204">
        <v>43671</v>
      </c>
      <c r="E138" s="174">
        <v>1.9467592592592595E-2</v>
      </c>
      <c r="F138" s="174" t="s">
        <v>710</v>
      </c>
      <c r="G138" s="679" t="s">
        <v>495</v>
      </c>
      <c r="H138" s="233" t="s">
        <v>1139</v>
      </c>
      <c r="I138" s="233"/>
      <c r="J138" s="233" t="s">
        <v>1140</v>
      </c>
      <c r="K138" s="124">
        <v>14</v>
      </c>
      <c r="L138" s="124">
        <v>12</v>
      </c>
      <c r="M138" s="211">
        <f t="shared" si="3"/>
        <v>0.8571428571428571</v>
      </c>
      <c r="N138" s="703">
        <v>8.3333333333333329E-2</v>
      </c>
      <c r="O138" s="703"/>
      <c r="P138" s="124"/>
    </row>
    <row r="139" spans="1:16">
      <c r="A139" s="751" t="s">
        <v>606</v>
      </c>
      <c r="B139" t="s">
        <v>419</v>
      </c>
      <c r="C139">
        <v>7</v>
      </c>
      <c r="D139" s="77">
        <v>43671</v>
      </c>
      <c r="E139" s="15">
        <v>1.9652777777777779E-2</v>
      </c>
      <c r="F139" s="15" t="s">
        <v>710</v>
      </c>
      <c r="G139" s="678" t="s">
        <v>495</v>
      </c>
      <c r="H139" t="s">
        <v>1141</v>
      </c>
      <c r="J139" t="s">
        <v>1142</v>
      </c>
      <c r="K139">
        <v>14</v>
      </c>
      <c r="L139">
        <v>8</v>
      </c>
      <c r="M139" s="28">
        <f t="shared" si="3"/>
        <v>0.5714285714285714</v>
      </c>
      <c r="N139" s="29">
        <v>0.375</v>
      </c>
      <c r="O139" s="29"/>
      <c r="P139" s="75" t="s">
        <v>564</v>
      </c>
    </row>
    <row r="140" spans="1:16">
      <c r="A140" s="751" t="s">
        <v>607</v>
      </c>
      <c r="B140" t="s">
        <v>419</v>
      </c>
      <c r="C140">
        <v>7</v>
      </c>
      <c r="D140" s="77">
        <v>43671</v>
      </c>
      <c r="E140" s="15">
        <v>1.9861111111111111E-2</v>
      </c>
      <c r="F140" s="15" t="s">
        <v>710</v>
      </c>
      <c r="G140" s="678" t="s">
        <v>495</v>
      </c>
      <c r="H140" t="s">
        <v>1141</v>
      </c>
      <c r="J140" t="s">
        <v>1142</v>
      </c>
      <c r="K140">
        <v>14</v>
      </c>
      <c r="L140">
        <v>8</v>
      </c>
      <c r="M140" s="28">
        <f t="shared" si="3"/>
        <v>0.5714285714285714</v>
      </c>
      <c r="N140" s="29">
        <v>0.25</v>
      </c>
      <c r="O140" s="29"/>
      <c r="P140" s="75" t="s">
        <v>564</v>
      </c>
    </row>
    <row r="141" spans="1:16">
      <c r="A141" t="s">
        <v>608</v>
      </c>
      <c r="B141" t="s">
        <v>419</v>
      </c>
      <c r="C141">
        <v>7</v>
      </c>
      <c r="D141" s="77">
        <v>43671</v>
      </c>
      <c r="E141" s="15">
        <v>2.0752314814814814E-2</v>
      </c>
      <c r="F141" s="15" t="s">
        <v>710</v>
      </c>
      <c r="G141" s="687" t="s">
        <v>532</v>
      </c>
      <c r="H141" t="s">
        <v>1141</v>
      </c>
      <c r="J141" t="s">
        <v>1142</v>
      </c>
      <c r="K141" s="213">
        <v>9</v>
      </c>
      <c r="L141" s="213">
        <v>3</v>
      </c>
      <c r="M141" s="218">
        <f t="shared" si="3"/>
        <v>0.33333333333333331</v>
      </c>
      <c r="N141" s="29">
        <v>0.33333333333333331</v>
      </c>
      <c r="O141" s="29"/>
    </row>
    <row r="142" spans="1:16">
      <c r="A142" s="213" t="s">
        <v>609</v>
      </c>
      <c r="B142" t="s">
        <v>419</v>
      </c>
      <c r="C142">
        <v>7</v>
      </c>
      <c r="D142" s="77">
        <v>43671</v>
      </c>
      <c r="E142" s="15">
        <v>2.1331018518518517E-2</v>
      </c>
      <c r="F142" s="15" t="s">
        <v>712</v>
      </c>
      <c r="G142" s="275" t="s">
        <v>433</v>
      </c>
      <c r="H142" t="s">
        <v>1141</v>
      </c>
      <c r="J142" t="s">
        <v>1142</v>
      </c>
      <c r="K142" s="7">
        <v>14</v>
      </c>
      <c r="L142">
        <v>6</v>
      </c>
      <c r="M142" s="28">
        <f t="shared" si="3"/>
        <v>0.42857142857142855</v>
      </c>
      <c r="N142" s="29">
        <v>0.5</v>
      </c>
      <c r="O142" s="29"/>
      <c r="P142" s="75" t="s">
        <v>571</v>
      </c>
    </row>
    <row r="143" spans="1:16">
      <c r="A143" t="s">
        <v>2293</v>
      </c>
      <c r="B143" t="s">
        <v>419</v>
      </c>
      <c r="C143">
        <v>7</v>
      </c>
      <c r="D143" s="77">
        <v>43671</v>
      </c>
      <c r="E143" s="15">
        <v>2.1562499999999998E-2</v>
      </c>
      <c r="F143" s="15" t="s">
        <v>712</v>
      </c>
      <c r="G143" s="674" t="s">
        <v>489</v>
      </c>
      <c r="H143" t="s">
        <v>1141</v>
      </c>
      <c r="J143" t="s">
        <v>1142</v>
      </c>
      <c r="K143">
        <v>4</v>
      </c>
      <c r="L143">
        <v>3</v>
      </c>
      <c r="M143" s="28">
        <f t="shared" si="3"/>
        <v>0.75</v>
      </c>
      <c r="N143" s="29">
        <v>0.33333333333333331</v>
      </c>
      <c r="O143" s="29"/>
    </row>
    <row r="144" spans="1:16">
      <c r="A144" t="s">
        <v>611</v>
      </c>
      <c r="B144" t="s">
        <v>419</v>
      </c>
      <c r="C144">
        <v>7</v>
      </c>
      <c r="D144" s="77">
        <v>43671</v>
      </c>
      <c r="E144" s="15">
        <v>2.1979166666666664E-2</v>
      </c>
      <c r="F144" s="15" t="s">
        <v>712</v>
      </c>
      <c r="G144" s="677" t="s">
        <v>493</v>
      </c>
      <c r="H144" t="s">
        <v>1141</v>
      </c>
      <c r="J144" t="s">
        <v>1142</v>
      </c>
      <c r="K144">
        <v>14</v>
      </c>
      <c r="L144">
        <v>55</v>
      </c>
      <c r="M144" s="28">
        <f t="shared" si="3"/>
        <v>3.9285714285714284</v>
      </c>
      <c r="N144" s="29">
        <v>0.29090909090909089</v>
      </c>
      <c r="O144" s="29"/>
    </row>
    <row r="145" spans="1:18">
      <c r="A145" t="s">
        <v>612</v>
      </c>
      <c r="B145" t="s">
        <v>419</v>
      </c>
      <c r="C145">
        <v>7</v>
      </c>
      <c r="D145" s="77">
        <v>43671</v>
      </c>
      <c r="E145" s="15">
        <v>2.2164351851851852E-2</v>
      </c>
      <c r="F145" s="15" t="s">
        <v>712</v>
      </c>
      <c r="G145" s="677" t="s">
        <v>493</v>
      </c>
      <c r="H145" t="s">
        <v>1141</v>
      </c>
      <c r="J145" t="s">
        <v>1142</v>
      </c>
      <c r="K145">
        <v>3</v>
      </c>
      <c r="L145">
        <v>10</v>
      </c>
      <c r="M145" s="28">
        <f t="shared" si="3"/>
        <v>3.3333333333333335</v>
      </c>
      <c r="N145" s="29">
        <v>0.3</v>
      </c>
      <c r="O145" s="29"/>
    </row>
    <row r="146" spans="1:18">
      <c r="A146" t="s">
        <v>613</v>
      </c>
      <c r="B146" t="s">
        <v>419</v>
      </c>
      <c r="C146">
        <v>7</v>
      </c>
      <c r="D146" s="77">
        <v>43671</v>
      </c>
      <c r="E146" s="15">
        <v>2.2604166666666665E-2</v>
      </c>
      <c r="F146" s="15" t="s">
        <v>712</v>
      </c>
      <c r="G146" s="666" t="s">
        <v>447</v>
      </c>
      <c r="H146" t="s">
        <v>1141</v>
      </c>
      <c r="J146" t="s">
        <v>1142</v>
      </c>
      <c r="K146">
        <v>14</v>
      </c>
      <c r="L146">
        <v>45</v>
      </c>
      <c r="M146" s="28">
        <f t="shared" si="3"/>
        <v>3.2142857142857144</v>
      </c>
      <c r="N146" s="29">
        <v>0.28888888888888886</v>
      </c>
      <c r="O146" s="29"/>
    </row>
    <row r="147" spans="1:18">
      <c r="A147" s="213" t="s">
        <v>614</v>
      </c>
      <c r="B147" t="s">
        <v>419</v>
      </c>
      <c r="C147">
        <v>7</v>
      </c>
      <c r="D147" s="77">
        <v>43671</v>
      </c>
      <c r="E147" s="15">
        <v>2.2905092592592591E-2</v>
      </c>
      <c r="F147" s="15" t="s">
        <v>712</v>
      </c>
      <c r="G147" s="275" t="s">
        <v>433</v>
      </c>
      <c r="H147" t="s">
        <v>1141</v>
      </c>
      <c r="J147" t="s">
        <v>1142</v>
      </c>
      <c r="K147">
        <v>9</v>
      </c>
      <c r="L147">
        <v>9</v>
      </c>
      <c r="M147" s="28">
        <f t="shared" si="3"/>
        <v>1</v>
      </c>
      <c r="N147" s="29">
        <v>0.33333333333333331</v>
      </c>
      <c r="O147" s="29"/>
      <c r="P147" s="75" t="s">
        <v>615</v>
      </c>
    </row>
    <row r="148" spans="1:18">
      <c r="A148" s="213" t="s">
        <v>616</v>
      </c>
      <c r="B148" t="s">
        <v>419</v>
      </c>
      <c r="C148">
        <v>7</v>
      </c>
      <c r="D148" s="77">
        <v>43671</v>
      </c>
      <c r="E148" s="15">
        <v>2.4282407407407409E-2</v>
      </c>
      <c r="F148" s="15" t="s">
        <v>711</v>
      </c>
      <c r="G148" s="275" t="s">
        <v>433</v>
      </c>
      <c r="H148" t="s">
        <v>1141</v>
      </c>
      <c r="J148" t="s">
        <v>1142</v>
      </c>
      <c r="K148">
        <v>6</v>
      </c>
      <c r="L148">
        <v>14</v>
      </c>
      <c r="M148" s="28">
        <f t="shared" si="3"/>
        <v>2.3333333333333335</v>
      </c>
      <c r="N148" s="29">
        <v>0.35714285714285715</v>
      </c>
      <c r="O148" s="29"/>
      <c r="P148" s="75" t="s">
        <v>564</v>
      </c>
    </row>
    <row r="149" spans="1:18">
      <c r="A149" s="213" t="s">
        <v>617</v>
      </c>
      <c r="B149" t="s">
        <v>419</v>
      </c>
      <c r="C149">
        <v>7</v>
      </c>
      <c r="D149" s="77">
        <v>43671</v>
      </c>
      <c r="E149" s="15">
        <v>2.5335648148148149E-2</v>
      </c>
      <c r="F149" s="15" t="s">
        <v>709</v>
      </c>
      <c r="G149" s="275" t="s">
        <v>433</v>
      </c>
      <c r="H149" t="s">
        <v>1141</v>
      </c>
      <c r="J149" t="s">
        <v>1142</v>
      </c>
      <c r="K149" s="225">
        <v>14</v>
      </c>
      <c r="L149" s="225">
        <v>2</v>
      </c>
      <c r="M149" s="469">
        <f t="shared" si="3"/>
        <v>0.14285714285714285</v>
      </c>
      <c r="N149" s="29">
        <v>0.5</v>
      </c>
      <c r="O149" s="29"/>
      <c r="P149" s="75" t="s">
        <v>615</v>
      </c>
    </row>
    <row r="150" spans="1:18">
      <c r="A150" s="213" t="s">
        <v>618</v>
      </c>
      <c r="B150" t="s">
        <v>419</v>
      </c>
      <c r="C150">
        <v>7</v>
      </c>
      <c r="D150" s="77">
        <v>43671</v>
      </c>
      <c r="E150" s="15">
        <v>2.5578703703703704E-2</v>
      </c>
      <c r="F150" s="15" t="s">
        <v>709</v>
      </c>
      <c r="G150" s="275" t="s">
        <v>433</v>
      </c>
      <c r="H150" t="s">
        <v>1141</v>
      </c>
      <c r="J150" t="s">
        <v>1142</v>
      </c>
      <c r="K150">
        <v>7</v>
      </c>
      <c r="L150">
        <v>4</v>
      </c>
      <c r="M150" s="28">
        <f t="shared" si="3"/>
        <v>0.5714285714285714</v>
      </c>
      <c r="N150" s="29">
        <v>0.25</v>
      </c>
      <c r="O150" s="29"/>
      <c r="P150" s="75" t="s">
        <v>615</v>
      </c>
    </row>
    <row r="151" spans="1:18" ht="17" thickBot="1">
      <c r="A151" s="230" t="s">
        <v>619</v>
      </c>
      <c r="B151" s="165" t="s">
        <v>419</v>
      </c>
      <c r="C151" s="165">
        <v>7</v>
      </c>
      <c r="D151" s="188">
        <v>43671</v>
      </c>
      <c r="E151" s="166">
        <v>2.5879629629629627E-2</v>
      </c>
      <c r="F151" s="166" t="s">
        <v>709</v>
      </c>
      <c r="G151" s="546" t="s">
        <v>433</v>
      </c>
      <c r="H151" s="165" t="s">
        <v>1141</v>
      </c>
      <c r="I151" s="165"/>
      <c r="J151" s="165" t="s">
        <v>1142</v>
      </c>
      <c r="K151" s="165">
        <v>14</v>
      </c>
      <c r="L151" s="165">
        <v>10</v>
      </c>
      <c r="M151" s="130">
        <f t="shared" si="3"/>
        <v>0.7142857142857143</v>
      </c>
      <c r="N151" s="709">
        <v>0.1</v>
      </c>
      <c r="O151" s="709"/>
      <c r="P151" s="172" t="s">
        <v>564</v>
      </c>
    </row>
    <row r="152" spans="1:18" ht="18" thickTop="1" thickBot="1">
      <c r="E152" s="15"/>
      <c r="F152" s="15"/>
      <c r="M152" s="130"/>
      <c r="N152" s="22"/>
      <c r="O152" s="22"/>
    </row>
    <row r="153" spans="1:18" ht="18" thickTop="1" thickBot="1">
      <c r="A153" s="183" t="s">
        <v>871</v>
      </c>
      <c r="B153" s="185"/>
      <c r="C153" s="185"/>
      <c r="D153" s="185"/>
      <c r="E153" s="186"/>
      <c r="F153" s="186"/>
      <c r="G153" s="185"/>
      <c r="H153" s="185"/>
      <c r="I153" s="185"/>
      <c r="J153" s="185"/>
      <c r="K153" s="185"/>
      <c r="L153" s="185"/>
      <c r="M153" s="470"/>
      <c r="N153" s="187"/>
      <c r="O153" s="187"/>
      <c r="P153" s="185"/>
    </row>
    <row r="154" spans="1:18" ht="17" thickTop="1">
      <c r="A154" s="213" t="s">
        <v>635</v>
      </c>
      <c r="B154" t="s">
        <v>549</v>
      </c>
      <c r="C154">
        <v>1</v>
      </c>
      <c r="D154" s="19">
        <v>43672</v>
      </c>
      <c r="E154" s="15">
        <v>0.84869212962962959</v>
      </c>
      <c r="F154" s="15" t="s">
        <v>716</v>
      </c>
      <c r="G154" s="275" t="s">
        <v>433</v>
      </c>
      <c r="H154" t="s">
        <v>1143</v>
      </c>
      <c r="J154" t="s">
        <v>1145</v>
      </c>
      <c r="K154">
        <v>12</v>
      </c>
      <c r="L154">
        <v>7</v>
      </c>
      <c r="M154" s="28">
        <f>L154/K154</f>
        <v>0.58333333333333337</v>
      </c>
      <c r="N154" s="715">
        <v>1</v>
      </c>
      <c r="O154" s="715"/>
      <c r="P154" s="75" t="s">
        <v>576</v>
      </c>
    </row>
    <row r="155" spans="1:18" ht="17" thickBot="1">
      <c r="A155" s="229" t="s">
        <v>636</v>
      </c>
      <c r="B155" s="63" t="s">
        <v>549</v>
      </c>
      <c r="C155" s="63">
        <v>1</v>
      </c>
      <c r="D155" s="151">
        <v>43672</v>
      </c>
      <c r="E155" s="64">
        <v>0.84886574074074073</v>
      </c>
      <c r="F155" s="15" t="s">
        <v>716</v>
      </c>
      <c r="G155" s="547" t="s">
        <v>433</v>
      </c>
      <c r="H155" s="63" t="s">
        <v>1144</v>
      </c>
      <c r="I155" s="63"/>
      <c r="J155" s="63" t="s">
        <v>1146</v>
      </c>
      <c r="K155" s="63">
        <v>14</v>
      </c>
      <c r="L155" s="63">
        <v>9</v>
      </c>
      <c r="M155" s="207">
        <f t="shared" ref="M155:M218" si="4">L155/K155</f>
        <v>0.6428571428571429</v>
      </c>
      <c r="N155" s="721">
        <v>0.77777777777777779</v>
      </c>
      <c r="O155" s="721"/>
      <c r="P155" s="154" t="s">
        <v>576</v>
      </c>
    </row>
    <row r="156" spans="1:18">
      <c r="A156" s="65" t="s">
        <v>637</v>
      </c>
      <c r="B156" s="65" t="s">
        <v>549</v>
      </c>
      <c r="C156" s="65">
        <v>2</v>
      </c>
      <c r="D156" s="66">
        <v>43672</v>
      </c>
      <c r="E156" s="67">
        <v>0.86878472222222225</v>
      </c>
      <c r="F156" s="174" t="s">
        <v>716</v>
      </c>
      <c r="G156" s="756" t="s">
        <v>476</v>
      </c>
      <c r="H156" s="253" t="s">
        <v>1148</v>
      </c>
      <c r="I156" s="253"/>
      <c r="J156" s="253" t="s">
        <v>1149</v>
      </c>
      <c r="K156" s="65">
        <v>3</v>
      </c>
      <c r="L156" s="65">
        <v>4</v>
      </c>
      <c r="M156" s="28">
        <f t="shared" si="4"/>
        <v>1.3333333333333333</v>
      </c>
      <c r="N156" s="722">
        <v>0.5</v>
      </c>
      <c r="O156" s="722"/>
      <c r="P156" s="65"/>
      <c r="R156" t="s">
        <v>1147</v>
      </c>
    </row>
    <row r="157" spans="1:18">
      <c r="A157" s="751" t="s">
        <v>2140</v>
      </c>
      <c r="B157" t="s">
        <v>549</v>
      </c>
      <c r="C157">
        <v>2</v>
      </c>
      <c r="D157" s="19">
        <v>43672</v>
      </c>
      <c r="E157" s="15">
        <v>0.86883101851851852</v>
      </c>
      <c r="F157" s="15" t="s">
        <v>716</v>
      </c>
      <c r="G157" s="755" t="s">
        <v>476</v>
      </c>
      <c r="H157" t="s">
        <v>1151</v>
      </c>
      <c r="J157" t="s">
        <v>1150</v>
      </c>
      <c r="K157">
        <v>9</v>
      </c>
      <c r="L157">
        <v>27</v>
      </c>
      <c r="M157" s="28">
        <f t="shared" si="4"/>
        <v>3</v>
      </c>
      <c r="N157" s="29">
        <v>0.33333333333333331</v>
      </c>
      <c r="O157" s="29"/>
      <c r="P157" s="75" t="s">
        <v>566</v>
      </c>
    </row>
    <row r="158" spans="1:18">
      <c r="A158" s="751" t="s">
        <v>2141</v>
      </c>
      <c r="B158" t="s">
        <v>549</v>
      </c>
      <c r="C158">
        <v>2</v>
      </c>
      <c r="D158" s="19">
        <v>43672</v>
      </c>
      <c r="E158" s="15">
        <v>0.86895833333333339</v>
      </c>
      <c r="F158" s="15" t="s">
        <v>716</v>
      </c>
      <c r="G158" s="755" t="s">
        <v>476</v>
      </c>
      <c r="H158" t="s">
        <v>1152</v>
      </c>
      <c r="J158" t="s">
        <v>1153</v>
      </c>
      <c r="K158">
        <v>8</v>
      </c>
      <c r="L158">
        <v>20</v>
      </c>
      <c r="M158" s="28">
        <f t="shared" si="4"/>
        <v>2.5</v>
      </c>
      <c r="N158" s="29">
        <v>0.35</v>
      </c>
      <c r="O158" s="29"/>
      <c r="P158" s="75" t="s">
        <v>566</v>
      </c>
    </row>
    <row r="159" spans="1:18">
      <c r="A159" s="751" t="s">
        <v>640</v>
      </c>
      <c r="B159" t="s">
        <v>549</v>
      </c>
      <c r="C159">
        <v>2</v>
      </c>
      <c r="D159" s="19">
        <v>43672</v>
      </c>
      <c r="E159" s="15">
        <v>0.869074074074074</v>
      </c>
      <c r="F159" s="15" t="s">
        <v>716</v>
      </c>
      <c r="G159" s="755" t="s">
        <v>476</v>
      </c>
      <c r="H159" t="s">
        <v>1152</v>
      </c>
      <c r="J159" t="s">
        <v>1153</v>
      </c>
      <c r="K159">
        <v>4</v>
      </c>
      <c r="L159">
        <v>3</v>
      </c>
      <c r="M159" s="28">
        <f t="shared" si="4"/>
        <v>0.75</v>
      </c>
      <c r="N159" s="706">
        <v>0.66666666666666663</v>
      </c>
      <c r="O159" s="706"/>
      <c r="P159" s="75" t="s">
        <v>641</v>
      </c>
    </row>
    <row r="160" spans="1:18">
      <c r="A160" s="751" t="s">
        <v>2142</v>
      </c>
      <c r="B160" t="s">
        <v>549</v>
      </c>
      <c r="C160">
        <v>2</v>
      </c>
      <c r="D160" s="19">
        <v>43672</v>
      </c>
      <c r="E160" s="15">
        <v>0.86913194444444442</v>
      </c>
      <c r="F160" s="15" t="s">
        <v>716</v>
      </c>
      <c r="G160" s="755" t="s">
        <v>476</v>
      </c>
      <c r="H160" t="s">
        <v>1152</v>
      </c>
      <c r="J160" t="s">
        <v>1153</v>
      </c>
      <c r="K160">
        <v>10</v>
      </c>
      <c r="L160">
        <v>32</v>
      </c>
      <c r="M160" s="28">
        <f t="shared" si="4"/>
        <v>3.2</v>
      </c>
      <c r="N160" s="29">
        <v>0.40625</v>
      </c>
      <c r="O160" s="29"/>
      <c r="P160" s="75" t="s">
        <v>566</v>
      </c>
    </row>
    <row r="161" spans="1:16">
      <c r="A161" t="s">
        <v>643</v>
      </c>
      <c r="B161" t="s">
        <v>549</v>
      </c>
      <c r="C161">
        <v>2</v>
      </c>
      <c r="D161" s="19">
        <v>43672</v>
      </c>
      <c r="E161" s="15">
        <v>0.8693171296296297</v>
      </c>
      <c r="F161" s="15" t="s">
        <v>716</v>
      </c>
      <c r="G161" s="695" t="s">
        <v>476</v>
      </c>
      <c r="H161" t="s">
        <v>1152</v>
      </c>
      <c r="J161" t="s">
        <v>1153</v>
      </c>
      <c r="K161">
        <v>14</v>
      </c>
      <c r="L161">
        <v>40</v>
      </c>
      <c r="M161" s="28">
        <f t="shared" si="4"/>
        <v>2.8571428571428572</v>
      </c>
      <c r="N161" s="29">
        <v>0.125</v>
      </c>
      <c r="O161" s="29"/>
    </row>
    <row r="162" spans="1:16">
      <c r="A162" t="s">
        <v>644</v>
      </c>
      <c r="B162" t="s">
        <v>549</v>
      </c>
      <c r="C162">
        <v>2</v>
      </c>
      <c r="D162" s="19">
        <v>43672</v>
      </c>
      <c r="E162" s="15">
        <v>0.86950231481481488</v>
      </c>
      <c r="F162" s="15" t="s">
        <v>716</v>
      </c>
      <c r="G162" s="666" t="s">
        <v>447</v>
      </c>
      <c r="H162" t="s">
        <v>1152</v>
      </c>
      <c r="J162" t="s">
        <v>1153</v>
      </c>
      <c r="K162">
        <v>13</v>
      </c>
      <c r="L162">
        <v>42</v>
      </c>
      <c r="M162" s="28">
        <f t="shared" si="4"/>
        <v>3.2307692307692308</v>
      </c>
      <c r="N162" s="29">
        <v>0.35714285714285715</v>
      </c>
      <c r="O162" s="29"/>
    </row>
    <row r="163" spans="1:16">
      <c r="A163" t="s">
        <v>645</v>
      </c>
      <c r="B163" t="s">
        <v>549</v>
      </c>
      <c r="C163">
        <v>2</v>
      </c>
      <c r="D163" s="19">
        <v>43672</v>
      </c>
      <c r="E163" s="15">
        <v>0.86966435185185187</v>
      </c>
      <c r="F163" s="15" t="s">
        <v>716</v>
      </c>
      <c r="G163" s="666" t="s">
        <v>447</v>
      </c>
      <c r="H163" t="s">
        <v>1152</v>
      </c>
      <c r="J163" t="s">
        <v>1153</v>
      </c>
      <c r="K163">
        <v>14</v>
      </c>
      <c r="L163">
        <v>47</v>
      </c>
      <c r="M163" s="28">
        <f t="shared" si="4"/>
        <v>3.3571428571428572</v>
      </c>
      <c r="N163" s="29">
        <v>0.31914893617021278</v>
      </c>
      <c r="O163" s="29"/>
    </row>
    <row r="164" spans="1:16">
      <c r="A164" t="s">
        <v>646</v>
      </c>
      <c r="B164" t="s">
        <v>549</v>
      </c>
      <c r="C164">
        <v>2</v>
      </c>
      <c r="D164" s="19">
        <v>43672</v>
      </c>
      <c r="E164" s="15">
        <v>0.86984953703703705</v>
      </c>
      <c r="F164" s="15" t="s">
        <v>716</v>
      </c>
      <c r="G164" s="663" t="s">
        <v>476</v>
      </c>
      <c r="H164" t="s">
        <v>1152</v>
      </c>
      <c r="J164" t="s">
        <v>1153</v>
      </c>
      <c r="K164">
        <v>14</v>
      </c>
      <c r="L164">
        <v>72</v>
      </c>
      <c r="M164" s="28">
        <f t="shared" si="4"/>
        <v>5.1428571428571432</v>
      </c>
      <c r="N164" s="29">
        <v>0.25</v>
      </c>
      <c r="O164" s="29"/>
    </row>
    <row r="165" spans="1:16">
      <c r="A165" t="s">
        <v>647</v>
      </c>
      <c r="B165" t="s">
        <v>549</v>
      </c>
      <c r="C165">
        <v>2</v>
      </c>
      <c r="D165" s="19">
        <v>43672</v>
      </c>
      <c r="E165" s="15">
        <v>0.87003472222222233</v>
      </c>
      <c r="F165" s="15" t="s">
        <v>716</v>
      </c>
      <c r="G165" s="666" t="s">
        <v>447</v>
      </c>
      <c r="H165" t="s">
        <v>1152</v>
      </c>
      <c r="J165" t="s">
        <v>1153</v>
      </c>
      <c r="K165">
        <v>14</v>
      </c>
      <c r="L165">
        <v>64</v>
      </c>
      <c r="M165" s="28">
        <f t="shared" si="4"/>
        <v>4.5714285714285712</v>
      </c>
      <c r="N165" s="29">
        <v>0.25</v>
      </c>
      <c r="O165" s="29"/>
    </row>
    <row r="166" spans="1:16">
      <c r="A166" s="751" t="s">
        <v>648</v>
      </c>
      <c r="B166" t="s">
        <v>549</v>
      </c>
      <c r="C166">
        <v>2</v>
      </c>
      <c r="D166" s="19">
        <v>43672</v>
      </c>
      <c r="E166" s="15">
        <v>2.8702199074074075</v>
      </c>
      <c r="F166" s="15" t="s">
        <v>716</v>
      </c>
      <c r="G166" s="745" t="s">
        <v>447</v>
      </c>
      <c r="H166" t="s">
        <v>1152</v>
      </c>
      <c r="J166" t="s">
        <v>1153</v>
      </c>
      <c r="K166">
        <v>8</v>
      </c>
      <c r="L166">
        <v>26</v>
      </c>
      <c r="M166" s="28">
        <f t="shared" si="4"/>
        <v>3.25</v>
      </c>
      <c r="N166" s="29">
        <v>0.30769230769230771</v>
      </c>
      <c r="O166" s="29"/>
      <c r="P166" s="122" t="s">
        <v>641</v>
      </c>
    </row>
    <row r="167" spans="1:16">
      <c r="A167" t="s">
        <v>651</v>
      </c>
      <c r="B167" t="s">
        <v>549</v>
      </c>
      <c r="C167">
        <v>2</v>
      </c>
      <c r="D167" s="19">
        <v>43672</v>
      </c>
      <c r="E167" s="15">
        <v>0.87034722222222216</v>
      </c>
      <c r="F167" s="15" t="s">
        <v>716</v>
      </c>
      <c r="G167" s="666" t="s">
        <v>447</v>
      </c>
      <c r="H167" t="s">
        <v>1152</v>
      </c>
      <c r="J167" t="s">
        <v>1153</v>
      </c>
      <c r="K167">
        <v>3</v>
      </c>
      <c r="L167">
        <v>2</v>
      </c>
      <c r="M167" s="28">
        <f t="shared" si="4"/>
        <v>0.66666666666666663</v>
      </c>
      <c r="N167" s="29">
        <v>0.5</v>
      </c>
      <c r="O167" s="29"/>
    </row>
    <row r="168" spans="1:16">
      <c r="A168" s="751" t="s">
        <v>652</v>
      </c>
      <c r="B168" t="s">
        <v>549</v>
      </c>
      <c r="C168">
        <v>2</v>
      </c>
      <c r="D168" s="19">
        <v>43672</v>
      </c>
      <c r="E168" s="15">
        <v>0.87042824074074077</v>
      </c>
      <c r="F168" s="15" t="s">
        <v>716</v>
      </c>
      <c r="G168" s="666" t="s">
        <v>447</v>
      </c>
      <c r="H168" t="s">
        <v>1152</v>
      </c>
      <c r="J168" t="s">
        <v>1153</v>
      </c>
      <c r="K168" s="213">
        <v>6</v>
      </c>
      <c r="L168" s="213">
        <v>3</v>
      </c>
      <c r="M168" s="218">
        <f t="shared" si="4"/>
        <v>0.5</v>
      </c>
      <c r="N168" s="29">
        <v>0.33333333333333331</v>
      </c>
      <c r="O168" s="29"/>
      <c r="P168" s="122" t="s">
        <v>641</v>
      </c>
    </row>
    <row r="169" spans="1:16">
      <c r="A169" s="751" t="s">
        <v>2143</v>
      </c>
      <c r="B169" t="s">
        <v>549</v>
      </c>
      <c r="C169">
        <v>2</v>
      </c>
      <c r="D169" s="19">
        <v>43672</v>
      </c>
      <c r="E169" s="15">
        <v>0.87055555555555564</v>
      </c>
      <c r="F169" s="15" t="s">
        <v>716</v>
      </c>
      <c r="G169" s="666" t="s">
        <v>447</v>
      </c>
      <c r="H169" t="s">
        <v>1152</v>
      </c>
      <c r="J169" t="s">
        <v>1153</v>
      </c>
      <c r="K169">
        <v>13</v>
      </c>
      <c r="L169">
        <v>28</v>
      </c>
      <c r="M169" s="28">
        <f t="shared" si="4"/>
        <v>2.1538461538461537</v>
      </c>
      <c r="N169" s="29">
        <v>0.5</v>
      </c>
      <c r="O169" s="29"/>
      <c r="P169" s="75" t="s">
        <v>566</v>
      </c>
    </row>
    <row r="170" spans="1:16">
      <c r="A170" s="751" t="s">
        <v>2144</v>
      </c>
      <c r="B170" t="s">
        <v>549</v>
      </c>
      <c r="C170">
        <v>2</v>
      </c>
      <c r="D170" s="19">
        <v>43672</v>
      </c>
      <c r="E170" s="15">
        <v>0.87071759259259263</v>
      </c>
      <c r="F170" s="15" t="s">
        <v>716</v>
      </c>
      <c r="G170" s="666" t="s">
        <v>447</v>
      </c>
      <c r="H170" t="s">
        <v>1152</v>
      </c>
      <c r="J170" t="s">
        <v>1153</v>
      </c>
      <c r="K170">
        <v>5</v>
      </c>
      <c r="L170">
        <v>3</v>
      </c>
      <c r="M170" s="28">
        <f t="shared" si="4"/>
        <v>0.6</v>
      </c>
      <c r="N170" s="29">
        <v>0.33333333333333331</v>
      </c>
      <c r="O170" s="29"/>
      <c r="P170" s="75" t="s">
        <v>566</v>
      </c>
    </row>
    <row r="171" spans="1:16">
      <c r="A171" s="213" t="s">
        <v>655</v>
      </c>
      <c r="B171" t="s">
        <v>549</v>
      </c>
      <c r="C171">
        <v>2</v>
      </c>
      <c r="D171" s="19">
        <v>43672</v>
      </c>
      <c r="E171" s="15">
        <v>0.87126157407407412</v>
      </c>
      <c r="F171" s="15" t="s">
        <v>716</v>
      </c>
      <c r="G171" s="683" t="s">
        <v>433</v>
      </c>
      <c r="H171" t="s">
        <v>1152</v>
      </c>
      <c r="J171" t="s">
        <v>1153</v>
      </c>
      <c r="K171" s="213">
        <v>4</v>
      </c>
      <c r="L171" s="213">
        <v>2</v>
      </c>
      <c r="M171" s="218">
        <f t="shared" si="4"/>
        <v>0.5</v>
      </c>
      <c r="N171" s="29">
        <v>0.5</v>
      </c>
      <c r="O171" s="29"/>
      <c r="P171" s="122" t="s">
        <v>641</v>
      </c>
    </row>
    <row r="172" spans="1:16">
      <c r="A172" s="213" t="s">
        <v>2145</v>
      </c>
      <c r="B172" t="s">
        <v>549</v>
      </c>
      <c r="C172">
        <v>2</v>
      </c>
      <c r="D172" s="19">
        <v>43672</v>
      </c>
      <c r="E172" s="15">
        <v>0.87136574074074069</v>
      </c>
      <c r="F172" s="15" t="s">
        <v>716</v>
      </c>
      <c r="G172" s="683" t="s">
        <v>433</v>
      </c>
      <c r="H172" t="s">
        <v>1152</v>
      </c>
      <c r="J172" t="s">
        <v>1153</v>
      </c>
      <c r="K172">
        <v>8</v>
      </c>
      <c r="L172" s="123">
        <v>13</v>
      </c>
      <c r="M172" s="28">
        <f t="shared" si="4"/>
        <v>1.625</v>
      </c>
      <c r="N172" s="29">
        <v>0.23076923076923078</v>
      </c>
      <c r="O172" s="29"/>
      <c r="P172" s="75" t="s">
        <v>566</v>
      </c>
    </row>
    <row r="173" spans="1:16">
      <c r="A173" t="s">
        <v>657</v>
      </c>
      <c r="B173" t="s">
        <v>549</v>
      </c>
      <c r="C173">
        <v>2</v>
      </c>
      <c r="D173" s="19">
        <v>43672</v>
      </c>
      <c r="E173" s="15">
        <v>0.87268518518518512</v>
      </c>
      <c r="F173" s="15" t="s">
        <v>713</v>
      </c>
      <c r="G173" s="666" t="s">
        <v>447</v>
      </c>
      <c r="H173" t="s">
        <v>1152</v>
      </c>
      <c r="J173" t="s">
        <v>1153</v>
      </c>
      <c r="K173">
        <v>14</v>
      </c>
      <c r="L173">
        <v>48</v>
      </c>
      <c r="M173" s="28">
        <f t="shared" si="4"/>
        <v>3.4285714285714284</v>
      </c>
      <c r="N173" s="29">
        <v>0.39583333333333331</v>
      </c>
      <c r="O173" s="29"/>
    </row>
    <row r="174" spans="1:16">
      <c r="A174" s="213" t="s">
        <v>2146</v>
      </c>
      <c r="B174" t="s">
        <v>549</v>
      </c>
      <c r="C174">
        <v>2</v>
      </c>
      <c r="D174" s="19">
        <v>43672</v>
      </c>
      <c r="E174" s="15">
        <v>0.87378472222222225</v>
      </c>
      <c r="F174" s="15" t="s">
        <v>713</v>
      </c>
      <c r="G174" s="683" t="s">
        <v>433</v>
      </c>
      <c r="H174" t="s">
        <v>1152</v>
      </c>
      <c r="J174" t="s">
        <v>1153</v>
      </c>
      <c r="K174">
        <v>8</v>
      </c>
      <c r="L174">
        <v>19</v>
      </c>
      <c r="M174" s="28">
        <f t="shared" si="4"/>
        <v>2.375</v>
      </c>
      <c r="N174" s="29">
        <v>0.57894736842105265</v>
      </c>
      <c r="O174" s="29"/>
      <c r="P174" s="75" t="s">
        <v>566</v>
      </c>
    </row>
    <row r="175" spans="1:16">
      <c r="A175" t="s">
        <v>659</v>
      </c>
      <c r="B175" t="s">
        <v>549</v>
      </c>
      <c r="C175">
        <v>2</v>
      </c>
      <c r="D175" s="19">
        <v>43672</v>
      </c>
      <c r="E175" s="15">
        <v>0.87408564814814815</v>
      </c>
      <c r="F175" s="15" t="s">
        <v>713</v>
      </c>
      <c r="G175" s="695" t="s">
        <v>476</v>
      </c>
      <c r="H175" t="s">
        <v>1152</v>
      </c>
      <c r="J175" t="s">
        <v>1153</v>
      </c>
      <c r="K175">
        <v>13</v>
      </c>
      <c r="L175">
        <v>39</v>
      </c>
      <c r="M175" s="28">
        <f t="shared" si="4"/>
        <v>3</v>
      </c>
      <c r="N175" s="706">
        <v>0.66666666666666663</v>
      </c>
      <c r="O175" s="706"/>
    </row>
    <row r="176" spans="1:16">
      <c r="A176" t="s">
        <v>660</v>
      </c>
      <c r="B176" t="s">
        <v>549</v>
      </c>
      <c r="C176">
        <v>2</v>
      </c>
      <c r="D176" s="19">
        <v>43672</v>
      </c>
      <c r="E176" s="15">
        <v>0.88019675925925922</v>
      </c>
      <c r="F176" s="15" t="s">
        <v>714</v>
      </c>
      <c r="G176" s="666" t="s">
        <v>447</v>
      </c>
      <c r="H176" t="s">
        <v>1154</v>
      </c>
      <c r="J176" t="s">
        <v>1155</v>
      </c>
      <c r="K176">
        <v>7</v>
      </c>
      <c r="L176">
        <v>5</v>
      </c>
      <c r="M176" s="28">
        <f t="shared" si="4"/>
        <v>0.7142857142857143</v>
      </c>
      <c r="N176" s="29">
        <v>0.2</v>
      </c>
      <c r="O176" s="29"/>
    </row>
    <row r="177" spans="1:16">
      <c r="A177" t="s">
        <v>661</v>
      </c>
      <c r="B177" t="s">
        <v>549</v>
      </c>
      <c r="C177">
        <v>2</v>
      </c>
      <c r="D177" s="19">
        <v>43672</v>
      </c>
      <c r="E177" s="15">
        <v>0.88256944444444452</v>
      </c>
      <c r="F177" s="15" t="s">
        <v>714</v>
      </c>
      <c r="G177" s="695" t="s">
        <v>476</v>
      </c>
      <c r="H177" t="s">
        <v>1154</v>
      </c>
      <c r="J177" t="s">
        <v>1155</v>
      </c>
      <c r="K177">
        <v>4</v>
      </c>
      <c r="L177">
        <v>4</v>
      </c>
      <c r="M177" s="28">
        <f t="shared" si="4"/>
        <v>1</v>
      </c>
      <c r="N177" s="29">
        <v>0.5</v>
      </c>
      <c r="O177" s="29"/>
    </row>
    <row r="178" spans="1:16">
      <c r="A178" t="s">
        <v>662</v>
      </c>
      <c r="B178" t="s">
        <v>549</v>
      </c>
      <c r="C178">
        <v>2</v>
      </c>
      <c r="D178" s="19">
        <v>43672</v>
      </c>
      <c r="E178" s="15">
        <v>0.88262731481481482</v>
      </c>
      <c r="F178" s="15" t="s">
        <v>714</v>
      </c>
      <c r="G178" s="695" t="s">
        <v>476</v>
      </c>
      <c r="H178" t="s">
        <v>1154</v>
      </c>
      <c r="J178" t="s">
        <v>1155</v>
      </c>
      <c r="K178">
        <v>10</v>
      </c>
      <c r="L178">
        <v>10</v>
      </c>
      <c r="M178" s="28">
        <f t="shared" si="4"/>
        <v>1</v>
      </c>
      <c r="N178" s="29">
        <v>0.1</v>
      </c>
      <c r="O178" s="29"/>
    </row>
    <row r="179" spans="1:16" ht="17" thickBot="1">
      <c r="A179" s="757" t="s">
        <v>2147</v>
      </c>
      <c r="B179" s="63" t="s">
        <v>549</v>
      </c>
      <c r="C179" s="63">
        <v>2</v>
      </c>
      <c r="D179" s="151">
        <v>43672</v>
      </c>
      <c r="E179" s="64">
        <v>0.88276620370370373</v>
      </c>
      <c r="F179" s="15" t="s">
        <v>714</v>
      </c>
      <c r="G179" s="764" t="s">
        <v>476</v>
      </c>
      <c r="H179" s="34" t="s">
        <v>1154</v>
      </c>
      <c r="I179" s="34"/>
      <c r="J179" s="34" t="s">
        <v>1155</v>
      </c>
      <c r="K179" s="63">
        <v>8</v>
      </c>
      <c r="L179" s="63">
        <v>23</v>
      </c>
      <c r="M179" s="207">
        <f t="shared" si="4"/>
        <v>2.875</v>
      </c>
      <c r="N179" s="711">
        <v>0.91304347826086951</v>
      </c>
      <c r="O179" s="711"/>
      <c r="P179" s="155" t="s">
        <v>566</v>
      </c>
    </row>
    <row r="180" spans="1:16">
      <c r="A180" t="s">
        <v>664</v>
      </c>
      <c r="B180" t="s">
        <v>549</v>
      </c>
      <c r="C180">
        <v>6</v>
      </c>
      <c r="D180" s="19">
        <v>43672</v>
      </c>
      <c r="E180" s="15">
        <v>0.89217592592592598</v>
      </c>
      <c r="F180" s="174" t="s">
        <v>709</v>
      </c>
      <c r="G180" s="666" t="s">
        <v>447</v>
      </c>
      <c r="H180" s="124" t="s">
        <v>1156</v>
      </c>
      <c r="I180" s="124"/>
      <c r="J180" s="124" t="s">
        <v>1157</v>
      </c>
      <c r="K180">
        <v>14</v>
      </c>
      <c r="L180">
        <v>46</v>
      </c>
      <c r="M180" s="28">
        <f t="shared" si="4"/>
        <v>3.2857142857142856</v>
      </c>
      <c r="N180" s="29">
        <v>0.15217391304347827</v>
      </c>
      <c r="O180" s="29"/>
    </row>
    <row r="181" spans="1:16">
      <c r="A181" s="751" t="s">
        <v>2148</v>
      </c>
      <c r="B181" t="s">
        <v>549</v>
      </c>
      <c r="C181">
        <v>6</v>
      </c>
      <c r="D181" s="19">
        <v>43672</v>
      </c>
      <c r="E181" s="15">
        <v>0.89237268518518509</v>
      </c>
      <c r="F181" s="15" t="s">
        <v>709</v>
      </c>
      <c r="G181" s="666" t="s">
        <v>447</v>
      </c>
      <c r="H181" t="s">
        <v>1156</v>
      </c>
      <c r="J181" t="s">
        <v>1157</v>
      </c>
      <c r="K181">
        <v>6</v>
      </c>
      <c r="L181">
        <v>9</v>
      </c>
      <c r="M181" s="28">
        <f t="shared" si="4"/>
        <v>1.5</v>
      </c>
      <c r="N181" s="29">
        <v>0.33333333333333331</v>
      </c>
      <c r="O181" s="29"/>
      <c r="P181" s="75" t="s">
        <v>566</v>
      </c>
    </row>
    <row r="182" spans="1:16">
      <c r="A182" t="s">
        <v>666</v>
      </c>
      <c r="B182" t="s">
        <v>549</v>
      </c>
      <c r="C182">
        <v>6</v>
      </c>
      <c r="D182" s="19">
        <v>43672</v>
      </c>
      <c r="E182" s="15">
        <v>0.8924537037037038</v>
      </c>
      <c r="F182" s="15" t="s">
        <v>709</v>
      </c>
      <c r="G182" s="666" t="s">
        <v>447</v>
      </c>
      <c r="H182" t="s">
        <v>1156</v>
      </c>
      <c r="J182" t="s">
        <v>1157</v>
      </c>
      <c r="K182">
        <v>3</v>
      </c>
      <c r="L182">
        <v>3</v>
      </c>
      <c r="M182" s="28">
        <f t="shared" si="4"/>
        <v>1</v>
      </c>
      <c r="N182" s="29">
        <v>0.33333333333333331</v>
      </c>
      <c r="O182" s="29"/>
    </row>
    <row r="183" spans="1:16">
      <c r="A183" s="751" t="s">
        <v>667</v>
      </c>
      <c r="B183" t="s">
        <v>549</v>
      </c>
      <c r="C183">
        <v>6</v>
      </c>
      <c r="D183" s="19">
        <v>43672</v>
      </c>
      <c r="E183" s="15">
        <v>0.89260416666666664</v>
      </c>
      <c r="F183" s="15" t="s">
        <v>709</v>
      </c>
      <c r="G183" s="666" t="s">
        <v>447</v>
      </c>
      <c r="H183" t="s">
        <v>1156</v>
      </c>
      <c r="J183" t="s">
        <v>1157</v>
      </c>
      <c r="K183">
        <v>12</v>
      </c>
      <c r="L183">
        <v>5</v>
      </c>
      <c r="M183" s="28">
        <f t="shared" si="4"/>
        <v>0.41666666666666669</v>
      </c>
      <c r="N183" s="29">
        <v>0.4</v>
      </c>
      <c r="O183" s="29"/>
      <c r="P183" s="122" t="s">
        <v>641</v>
      </c>
    </row>
    <row r="184" spans="1:16" ht="17" thickBot="1">
      <c r="A184" s="751" t="s">
        <v>668</v>
      </c>
      <c r="B184" t="s">
        <v>549</v>
      </c>
      <c r="C184">
        <v>6</v>
      </c>
      <c r="D184" s="19">
        <v>43672</v>
      </c>
      <c r="E184" s="15">
        <v>0.89383101851851843</v>
      </c>
      <c r="F184" s="15" t="s">
        <v>709</v>
      </c>
      <c r="G184" s="666" t="s">
        <v>447</v>
      </c>
      <c r="H184" t="s">
        <v>1156</v>
      </c>
      <c r="J184" t="s">
        <v>1157</v>
      </c>
      <c r="K184">
        <v>11</v>
      </c>
      <c r="L184">
        <v>25</v>
      </c>
      <c r="M184" s="28">
        <f t="shared" si="4"/>
        <v>2.2727272727272729</v>
      </c>
      <c r="N184" s="29">
        <v>0.4</v>
      </c>
      <c r="O184" s="29"/>
      <c r="P184" s="75" t="s">
        <v>557</v>
      </c>
    </row>
    <row r="185" spans="1:16" ht="17" thickTop="1">
      <c r="A185" s="213" t="s">
        <v>2149</v>
      </c>
      <c r="B185" t="s">
        <v>549</v>
      </c>
      <c r="C185">
        <v>6</v>
      </c>
      <c r="D185" s="19">
        <v>43672</v>
      </c>
      <c r="E185" s="15">
        <v>0.89413194444444455</v>
      </c>
      <c r="F185" s="15" t="s">
        <v>709</v>
      </c>
      <c r="G185" s="740" t="s">
        <v>433</v>
      </c>
      <c r="H185" t="s">
        <v>1156</v>
      </c>
      <c r="J185" t="s">
        <v>1157</v>
      </c>
      <c r="K185">
        <v>5</v>
      </c>
      <c r="L185">
        <v>8</v>
      </c>
      <c r="M185" s="28">
        <f t="shared" si="4"/>
        <v>1.6</v>
      </c>
      <c r="N185" s="29">
        <v>0.125</v>
      </c>
      <c r="O185" s="29"/>
      <c r="P185" s="75" t="s">
        <v>566</v>
      </c>
    </row>
    <row r="186" spans="1:16" ht="17" thickBot="1">
      <c r="A186" s="213" t="s">
        <v>670</v>
      </c>
      <c r="B186" t="s">
        <v>549</v>
      </c>
      <c r="C186">
        <v>6</v>
      </c>
      <c r="D186" s="19">
        <v>43672</v>
      </c>
      <c r="E186" s="15">
        <v>0.89420138888888889</v>
      </c>
      <c r="F186" s="15" t="s">
        <v>709</v>
      </c>
      <c r="G186" s="741" t="s">
        <v>433</v>
      </c>
      <c r="H186" t="s">
        <v>1156</v>
      </c>
      <c r="J186" t="s">
        <v>1157</v>
      </c>
      <c r="K186">
        <v>4</v>
      </c>
      <c r="L186">
        <v>16</v>
      </c>
      <c r="M186" s="28">
        <f t="shared" si="4"/>
        <v>4</v>
      </c>
      <c r="N186" s="29">
        <v>0.5625</v>
      </c>
      <c r="O186" s="29"/>
      <c r="P186" s="75" t="s">
        <v>557</v>
      </c>
    </row>
    <row r="187" spans="1:16" ht="18" thickTop="1" thickBot="1">
      <c r="A187" s="213" t="s">
        <v>2150</v>
      </c>
      <c r="B187" t="s">
        <v>549</v>
      </c>
      <c r="C187">
        <v>6</v>
      </c>
      <c r="D187" s="19">
        <v>43672</v>
      </c>
      <c r="E187" s="15">
        <v>0.89468749999999997</v>
      </c>
      <c r="F187" s="15" t="s">
        <v>710</v>
      </c>
      <c r="G187" s="739" t="s">
        <v>433</v>
      </c>
      <c r="H187" t="s">
        <v>1156</v>
      </c>
      <c r="J187" t="s">
        <v>1157</v>
      </c>
      <c r="K187">
        <v>4</v>
      </c>
      <c r="L187">
        <v>4</v>
      </c>
      <c r="M187" s="28">
        <f t="shared" si="4"/>
        <v>1</v>
      </c>
      <c r="N187" s="715">
        <v>1</v>
      </c>
      <c r="O187" s="715"/>
      <c r="P187" s="75" t="s">
        <v>566</v>
      </c>
    </row>
    <row r="188" spans="1:16" ht="17" thickTop="1">
      <c r="A188" t="s">
        <v>672</v>
      </c>
      <c r="B188" t="s">
        <v>549</v>
      </c>
      <c r="C188">
        <v>6</v>
      </c>
      <c r="D188" s="19">
        <v>43672</v>
      </c>
      <c r="E188" s="15">
        <v>0.89517361111111116</v>
      </c>
      <c r="F188" s="15" t="s">
        <v>710</v>
      </c>
      <c r="G188" s="666" t="s">
        <v>447</v>
      </c>
      <c r="H188" t="s">
        <v>1156</v>
      </c>
      <c r="J188" t="s">
        <v>1157</v>
      </c>
      <c r="K188">
        <v>11</v>
      </c>
      <c r="L188">
        <v>40</v>
      </c>
      <c r="M188" s="28">
        <f t="shared" si="4"/>
        <v>3.6363636363636362</v>
      </c>
      <c r="N188" s="29">
        <v>0.2</v>
      </c>
      <c r="O188" s="29"/>
    </row>
    <row r="189" spans="1:16">
      <c r="A189" s="751" t="s">
        <v>673</v>
      </c>
      <c r="B189" t="s">
        <v>549</v>
      </c>
      <c r="C189">
        <v>6</v>
      </c>
      <c r="D189" s="19">
        <v>43672</v>
      </c>
      <c r="E189" s="15">
        <v>0.89674768518518511</v>
      </c>
      <c r="F189" s="15" t="s">
        <v>710</v>
      </c>
      <c r="G189" s="666" t="s">
        <v>447</v>
      </c>
      <c r="H189" t="s">
        <v>1156</v>
      </c>
      <c r="J189" t="s">
        <v>1157</v>
      </c>
      <c r="K189">
        <v>5</v>
      </c>
      <c r="L189">
        <v>7</v>
      </c>
      <c r="M189" s="28">
        <f t="shared" si="4"/>
        <v>1.4</v>
      </c>
      <c r="N189" s="701">
        <v>0.7142857142857143</v>
      </c>
      <c r="O189" s="701"/>
      <c r="P189" s="75" t="s">
        <v>576</v>
      </c>
    </row>
    <row r="190" spans="1:16">
      <c r="A190" t="s">
        <v>674</v>
      </c>
      <c r="B190" t="s">
        <v>549</v>
      </c>
      <c r="C190">
        <v>6</v>
      </c>
      <c r="D190" s="19">
        <v>43672</v>
      </c>
      <c r="E190" s="15">
        <v>0.89706018518518515</v>
      </c>
      <c r="F190" s="15" t="s">
        <v>710</v>
      </c>
      <c r="G190" s="666" t="s">
        <v>447</v>
      </c>
      <c r="H190" t="s">
        <v>1156</v>
      </c>
      <c r="J190" t="s">
        <v>1157</v>
      </c>
      <c r="K190">
        <v>6</v>
      </c>
      <c r="L190">
        <v>11</v>
      </c>
      <c r="M190" s="28">
        <f t="shared" si="4"/>
        <v>1.8333333333333333</v>
      </c>
      <c r="N190" s="29">
        <v>0.27272727272727271</v>
      </c>
      <c r="O190" s="29"/>
    </row>
    <row r="191" spans="1:16">
      <c r="A191" s="751" t="s">
        <v>2151</v>
      </c>
      <c r="B191" t="s">
        <v>549</v>
      </c>
      <c r="C191">
        <v>6</v>
      </c>
      <c r="D191" s="19">
        <v>43672</v>
      </c>
      <c r="E191" s="15">
        <v>0.89714120370370365</v>
      </c>
      <c r="F191" s="15" t="s">
        <v>710</v>
      </c>
      <c r="G191" s="666" t="s">
        <v>447</v>
      </c>
      <c r="H191" t="s">
        <v>1156</v>
      </c>
      <c r="J191" t="s">
        <v>1157</v>
      </c>
      <c r="K191">
        <v>5</v>
      </c>
      <c r="L191">
        <v>9</v>
      </c>
      <c r="M191" s="28">
        <f t="shared" si="4"/>
        <v>1.8</v>
      </c>
      <c r="N191" s="29">
        <v>0.33333333333333331</v>
      </c>
      <c r="O191" s="29"/>
      <c r="P191" s="75" t="s">
        <v>566</v>
      </c>
    </row>
    <row r="192" spans="1:16">
      <c r="A192" t="s">
        <v>676</v>
      </c>
      <c r="B192" t="s">
        <v>549</v>
      </c>
      <c r="C192">
        <v>6</v>
      </c>
      <c r="D192" s="19">
        <v>43672</v>
      </c>
      <c r="E192" s="15">
        <v>0.89725694444444448</v>
      </c>
      <c r="F192" s="15" t="s">
        <v>710</v>
      </c>
      <c r="G192" s="666" t="s">
        <v>447</v>
      </c>
      <c r="H192" t="s">
        <v>1156</v>
      </c>
      <c r="J192" t="s">
        <v>1157</v>
      </c>
      <c r="K192">
        <v>5</v>
      </c>
      <c r="L192">
        <v>11</v>
      </c>
      <c r="M192" s="28">
        <f t="shared" si="4"/>
        <v>2.2000000000000002</v>
      </c>
      <c r="N192" s="29">
        <v>0.36363636363636365</v>
      </c>
      <c r="O192" s="29"/>
    </row>
    <row r="193" spans="1:16">
      <c r="A193" t="s">
        <v>677</v>
      </c>
      <c r="B193" t="s">
        <v>549</v>
      </c>
      <c r="C193">
        <v>6</v>
      </c>
      <c r="D193" s="19">
        <v>43672</v>
      </c>
      <c r="E193" s="15">
        <v>0.89769675925925929</v>
      </c>
      <c r="F193" s="15" t="s">
        <v>710</v>
      </c>
      <c r="G193" s="666" t="s">
        <v>447</v>
      </c>
      <c r="H193" t="s">
        <v>1156</v>
      </c>
      <c r="J193" t="s">
        <v>1157</v>
      </c>
      <c r="K193" s="213">
        <v>8</v>
      </c>
      <c r="L193" s="213">
        <v>4</v>
      </c>
      <c r="M193" s="218">
        <f t="shared" si="4"/>
        <v>0.5</v>
      </c>
      <c r="N193" s="29">
        <v>0.25</v>
      </c>
      <c r="O193" s="29"/>
    </row>
    <row r="194" spans="1:16">
      <c r="A194" s="751" t="s">
        <v>2152</v>
      </c>
      <c r="B194" t="s">
        <v>549</v>
      </c>
      <c r="C194">
        <v>6</v>
      </c>
      <c r="D194" s="19">
        <v>43672</v>
      </c>
      <c r="E194" s="15">
        <v>0.89921296296296294</v>
      </c>
      <c r="F194" s="15" t="s">
        <v>712</v>
      </c>
      <c r="G194" s="666" t="s">
        <v>447</v>
      </c>
      <c r="H194" t="s">
        <v>1156</v>
      </c>
      <c r="J194" t="s">
        <v>1157</v>
      </c>
      <c r="K194">
        <v>7</v>
      </c>
      <c r="L194">
        <v>13</v>
      </c>
      <c r="M194" s="28">
        <f t="shared" si="4"/>
        <v>1.8571428571428572</v>
      </c>
      <c r="N194" s="29">
        <v>0.46153846153846156</v>
      </c>
      <c r="O194" s="29"/>
      <c r="P194" s="75" t="s">
        <v>566</v>
      </c>
    </row>
    <row r="195" spans="1:16">
      <c r="A195" t="s">
        <v>679</v>
      </c>
      <c r="B195" t="s">
        <v>549</v>
      </c>
      <c r="C195">
        <v>6</v>
      </c>
      <c r="D195" s="19">
        <v>43672</v>
      </c>
      <c r="E195" s="15">
        <v>0.89934027777777781</v>
      </c>
      <c r="F195" s="15" t="s">
        <v>712</v>
      </c>
      <c r="G195" s="666" t="s">
        <v>447</v>
      </c>
      <c r="H195" t="s">
        <v>1156</v>
      </c>
      <c r="J195" t="s">
        <v>1157</v>
      </c>
      <c r="K195">
        <v>7</v>
      </c>
      <c r="L195">
        <v>15</v>
      </c>
      <c r="M195" s="28">
        <f t="shared" si="4"/>
        <v>2.1428571428571428</v>
      </c>
      <c r="N195" s="29">
        <v>0.2</v>
      </c>
      <c r="O195" s="29"/>
    </row>
    <row r="196" spans="1:16">
      <c r="A196" s="751" t="s">
        <v>2153</v>
      </c>
      <c r="B196" t="s">
        <v>549</v>
      </c>
      <c r="C196">
        <v>6</v>
      </c>
      <c r="D196" s="19">
        <v>43672</v>
      </c>
      <c r="E196" s="15">
        <v>0.89946759259259268</v>
      </c>
      <c r="F196" s="15" t="s">
        <v>712</v>
      </c>
      <c r="G196" s="666" t="s">
        <v>447</v>
      </c>
      <c r="H196" t="s">
        <v>1156</v>
      </c>
      <c r="J196" t="s">
        <v>1157</v>
      </c>
      <c r="K196">
        <v>9</v>
      </c>
      <c r="L196">
        <v>12</v>
      </c>
      <c r="M196" s="28">
        <f t="shared" si="4"/>
        <v>1.3333333333333333</v>
      </c>
      <c r="N196" s="29">
        <v>0.5</v>
      </c>
      <c r="O196" s="29"/>
      <c r="P196" s="75" t="s">
        <v>566</v>
      </c>
    </row>
    <row r="197" spans="1:16">
      <c r="A197" s="751" t="s">
        <v>681</v>
      </c>
      <c r="B197" t="s">
        <v>549</v>
      </c>
      <c r="C197">
        <v>6</v>
      </c>
      <c r="D197" s="19">
        <v>43672</v>
      </c>
      <c r="E197" s="15">
        <v>0.89973379629629635</v>
      </c>
      <c r="F197" s="15" t="s">
        <v>712</v>
      </c>
      <c r="G197" s="275" t="s">
        <v>433</v>
      </c>
      <c r="H197" t="s">
        <v>1156</v>
      </c>
      <c r="J197" t="s">
        <v>1157</v>
      </c>
      <c r="K197">
        <v>5</v>
      </c>
      <c r="L197">
        <v>10</v>
      </c>
      <c r="M197" s="28">
        <f t="shared" si="4"/>
        <v>2</v>
      </c>
      <c r="N197" s="29">
        <v>0.2</v>
      </c>
      <c r="O197" s="29"/>
      <c r="P197" s="75" t="s">
        <v>682</v>
      </c>
    </row>
    <row r="198" spans="1:16">
      <c r="A198" t="s">
        <v>683</v>
      </c>
      <c r="B198" t="s">
        <v>549</v>
      </c>
      <c r="C198">
        <v>6</v>
      </c>
      <c r="D198" s="19">
        <v>43672</v>
      </c>
      <c r="E198" s="15">
        <v>0.89997685185185183</v>
      </c>
      <c r="F198" s="15" t="s">
        <v>712</v>
      </c>
      <c r="G198" s="498" t="s">
        <v>476</v>
      </c>
      <c r="H198" t="s">
        <v>1156</v>
      </c>
      <c r="J198" t="s">
        <v>1157</v>
      </c>
      <c r="K198">
        <v>4</v>
      </c>
      <c r="L198">
        <v>4</v>
      </c>
      <c r="M198" s="28">
        <f t="shared" si="4"/>
        <v>1</v>
      </c>
      <c r="N198" s="29">
        <v>0.5</v>
      </c>
      <c r="O198" s="29"/>
    </row>
    <row r="199" spans="1:16">
      <c r="A199" t="s">
        <v>684</v>
      </c>
      <c r="B199" t="s">
        <v>549</v>
      </c>
      <c r="C199">
        <v>6</v>
      </c>
      <c r="D199" s="19">
        <v>43672</v>
      </c>
      <c r="E199" s="15">
        <v>0.90039351851851857</v>
      </c>
      <c r="F199" s="15" t="s">
        <v>712</v>
      </c>
      <c r="G199" s="666" t="s">
        <v>447</v>
      </c>
      <c r="H199" t="s">
        <v>1156</v>
      </c>
      <c r="J199" t="s">
        <v>1157</v>
      </c>
      <c r="K199">
        <v>11</v>
      </c>
      <c r="L199">
        <v>52</v>
      </c>
      <c r="M199" s="28">
        <f t="shared" si="4"/>
        <v>4.7272727272727275</v>
      </c>
      <c r="N199" s="29">
        <v>0.17307692307692307</v>
      </c>
      <c r="O199" s="29"/>
    </row>
    <row r="200" spans="1:16" ht="17" thickBot="1">
      <c r="A200" t="s">
        <v>685</v>
      </c>
      <c r="B200" t="s">
        <v>549</v>
      </c>
      <c r="C200">
        <v>6</v>
      </c>
      <c r="D200" s="19">
        <v>43672</v>
      </c>
      <c r="E200" s="15">
        <v>0.90144675925925932</v>
      </c>
      <c r="F200" s="15" t="s">
        <v>712</v>
      </c>
      <c r="G200" s="666" t="s">
        <v>447</v>
      </c>
      <c r="H200" t="s">
        <v>1156</v>
      </c>
      <c r="J200" t="s">
        <v>1157</v>
      </c>
      <c r="K200">
        <v>12</v>
      </c>
      <c r="L200">
        <v>33</v>
      </c>
      <c r="M200" s="28">
        <f t="shared" si="4"/>
        <v>2.75</v>
      </c>
      <c r="N200" s="29">
        <v>0.24242424242424243</v>
      </c>
      <c r="O200" s="29"/>
    </row>
    <row r="201" spans="1:16">
      <c r="A201" s="213" t="s">
        <v>2305</v>
      </c>
      <c r="B201" t="s">
        <v>549</v>
      </c>
      <c r="C201">
        <v>6</v>
      </c>
      <c r="D201" s="19">
        <v>43672</v>
      </c>
      <c r="E201" s="15">
        <v>0.9025347222222222</v>
      </c>
      <c r="F201" s="15" t="s">
        <v>711</v>
      </c>
      <c r="G201" s="693" t="s">
        <v>433</v>
      </c>
      <c r="H201" t="s">
        <v>1156</v>
      </c>
      <c r="J201" t="s">
        <v>1157</v>
      </c>
      <c r="K201">
        <v>3</v>
      </c>
      <c r="L201">
        <v>5</v>
      </c>
      <c r="M201" s="28">
        <f t="shared" si="4"/>
        <v>1.6666666666666667</v>
      </c>
      <c r="N201" s="29">
        <v>0.4</v>
      </c>
      <c r="O201" s="29"/>
      <c r="P201" s="75" t="s">
        <v>588</v>
      </c>
    </row>
    <row r="202" spans="1:16" ht="17" thickBot="1">
      <c r="A202" s="213" t="s">
        <v>2330</v>
      </c>
      <c r="B202" t="s">
        <v>549</v>
      </c>
      <c r="C202">
        <v>6</v>
      </c>
      <c r="D202" s="19">
        <v>43672</v>
      </c>
      <c r="E202" s="15">
        <v>0.90260416666666676</v>
      </c>
      <c r="F202" s="15" t="s">
        <v>711</v>
      </c>
      <c r="G202" s="694" t="s">
        <v>433</v>
      </c>
      <c r="H202" t="s">
        <v>1156</v>
      </c>
      <c r="J202" t="s">
        <v>1157</v>
      </c>
      <c r="K202">
        <v>7</v>
      </c>
      <c r="L202">
        <v>18</v>
      </c>
      <c r="M202" s="28">
        <f t="shared" si="4"/>
        <v>2.5714285714285716</v>
      </c>
      <c r="N202" s="29">
        <v>0.22222222222222221</v>
      </c>
      <c r="O202" s="29"/>
      <c r="P202" s="75" t="s">
        <v>486</v>
      </c>
    </row>
    <row r="203" spans="1:16" ht="17" thickBot="1">
      <c r="A203" s="751" t="s">
        <v>2154</v>
      </c>
      <c r="B203" t="s">
        <v>549</v>
      </c>
      <c r="C203">
        <v>6</v>
      </c>
      <c r="D203" s="19">
        <v>43672</v>
      </c>
      <c r="E203" s="15">
        <v>0.90431712962962962</v>
      </c>
      <c r="F203" s="15" t="s">
        <v>711</v>
      </c>
      <c r="G203" s="726" t="s">
        <v>447</v>
      </c>
      <c r="H203" t="s">
        <v>1156</v>
      </c>
      <c r="J203" t="s">
        <v>1157</v>
      </c>
      <c r="K203">
        <v>14</v>
      </c>
      <c r="L203">
        <v>35</v>
      </c>
      <c r="M203" s="28">
        <f t="shared" si="4"/>
        <v>2.5</v>
      </c>
      <c r="N203" s="29">
        <v>0.22857142857142856</v>
      </c>
      <c r="O203" s="29"/>
      <c r="P203" s="75" t="s">
        <v>566</v>
      </c>
    </row>
    <row r="204" spans="1:16" ht="17" thickBot="1">
      <c r="A204" s="63" t="s">
        <v>691</v>
      </c>
      <c r="B204" s="63" t="s">
        <v>549</v>
      </c>
      <c r="C204" s="63">
        <v>6</v>
      </c>
      <c r="D204" s="151">
        <v>43672</v>
      </c>
      <c r="E204" s="64">
        <v>0.90517361111111105</v>
      </c>
      <c r="F204" s="15" t="s">
        <v>711</v>
      </c>
      <c r="G204" s="667" t="s">
        <v>447</v>
      </c>
      <c r="H204" t="s">
        <v>1156</v>
      </c>
      <c r="J204" s="63" t="s">
        <v>1157</v>
      </c>
      <c r="K204" s="63">
        <v>14</v>
      </c>
      <c r="L204" s="63">
        <v>31</v>
      </c>
      <c r="M204" s="207">
        <f t="shared" si="4"/>
        <v>2.2142857142857144</v>
      </c>
      <c r="N204" s="723">
        <v>0.19354838709677419</v>
      </c>
      <c r="O204" s="723"/>
      <c r="P204" s="63"/>
    </row>
    <row r="205" spans="1:16" ht="17" thickBot="1">
      <c r="A205" t="s">
        <v>692</v>
      </c>
      <c r="B205" t="s">
        <v>549</v>
      </c>
      <c r="C205">
        <v>10</v>
      </c>
      <c r="D205" s="19">
        <v>43672</v>
      </c>
      <c r="E205" s="15">
        <v>0.92314814814814816</v>
      </c>
      <c r="F205" s="174" t="s">
        <v>715</v>
      </c>
      <c r="G205" s="666" t="s">
        <v>447</v>
      </c>
      <c r="H205" s="124" t="s">
        <v>1158</v>
      </c>
      <c r="I205" s="910"/>
      <c r="J205" t="s">
        <v>2079</v>
      </c>
      <c r="K205">
        <v>13</v>
      </c>
      <c r="L205">
        <v>29</v>
      </c>
      <c r="M205" s="28">
        <f t="shared" si="4"/>
        <v>2.2307692307692308</v>
      </c>
      <c r="N205" s="29">
        <v>0.2413793103448276</v>
      </c>
      <c r="O205" s="29"/>
    </row>
    <row r="206" spans="1:16">
      <c r="A206" s="213" t="s">
        <v>2155</v>
      </c>
      <c r="B206" t="s">
        <v>549</v>
      </c>
      <c r="C206">
        <v>10</v>
      </c>
      <c r="D206" s="19">
        <v>43672</v>
      </c>
      <c r="E206" s="15">
        <v>0.92445601851851855</v>
      </c>
      <c r="F206" s="15" t="s">
        <v>714</v>
      </c>
      <c r="G206" s="693" t="s">
        <v>433</v>
      </c>
      <c r="H206" t="s">
        <v>1158</v>
      </c>
      <c r="J206" t="s">
        <v>2079</v>
      </c>
      <c r="K206" s="213">
        <v>4</v>
      </c>
      <c r="L206" s="213">
        <v>2</v>
      </c>
      <c r="M206" s="218">
        <f t="shared" si="4"/>
        <v>0.5</v>
      </c>
      <c r="N206" s="29">
        <v>0.5</v>
      </c>
      <c r="O206" s="29"/>
      <c r="P206" s="75" t="s">
        <v>566</v>
      </c>
    </row>
    <row r="207" spans="1:16" ht="17" thickBot="1">
      <c r="A207" s="213" t="s">
        <v>2156</v>
      </c>
      <c r="B207" t="s">
        <v>549</v>
      </c>
      <c r="C207">
        <v>10</v>
      </c>
      <c r="D207" s="19">
        <v>43672</v>
      </c>
      <c r="E207" s="15">
        <v>0.92451388888888886</v>
      </c>
      <c r="F207" s="15" t="s">
        <v>714</v>
      </c>
      <c r="G207" s="694" t="s">
        <v>433</v>
      </c>
      <c r="H207" t="s">
        <v>1158</v>
      </c>
      <c r="J207" t="s">
        <v>2079</v>
      </c>
      <c r="K207">
        <v>10</v>
      </c>
      <c r="L207">
        <v>27</v>
      </c>
      <c r="M207" s="28">
        <f t="shared" si="4"/>
        <v>2.7</v>
      </c>
      <c r="N207" s="29">
        <v>0.44444444444444442</v>
      </c>
      <c r="O207" s="29"/>
      <c r="P207" s="75" t="s">
        <v>566</v>
      </c>
    </row>
    <row r="208" spans="1:16">
      <c r="A208" s="213" t="s">
        <v>695</v>
      </c>
      <c r="B208" t="s">
        <v>549</v>
      </c>
      <c r="C208">
        <v>10</v>
      </c>
      <c r="D208" s="19">
        <v>43672</v>
      </c>
      <c r="E208" s="15">
        <v>0.92743055555555554</v>
      </c>
      <c r="F208" s="15" t="s">
        <v>714</v>
      </c>
      <c r="G208" s="275" t="s">
        <v>433</v>
      </c>
      <c r="H208" t="s">
        <v>1159</v>
      </c>
      <c r="J208" t="s">
        <v>2114</v>
      </c>
      <c r="K208">
        <v>4</v>
      </c>
      <c r="L208">
        <v>13</v>
      </c>
      <c r="M208" s="28">
        <f t="shared" si="4"/>
        <v>3.25</v>
      </c>
      <c r="N208" s="715">
        <v>1</v>
      </c>
      <c r="O208" s="715"/>
      <c r="P208" s="75" t="s">
        <v>576</v>
      </c>
    </row>
    <row r="209" spans="1:16">
      <c r="A209" s="213" t="s">
        <v>2157</v>
      </c>
      <c r="B209" t="s">
        <v>549</v>
      </c>
      <c r="C209">
        <v>10</v>
      </c>
      <c r="D209" s="19">
        <v>43672</v>
      </c>
      <c r="E209" s="15">
        <v>0.92834490740740738</v>
      </c>
      <c r="F209" s="15" t="s">
        <v>716</v>
      </c>
      <c r="G209" s="275" t="s">
        <v>433</v>
      </c>
      <c r="H209" t="s">
        <v>1159</v>
      </c>
      <c r="J209" t="s">
        <v>2114</v>
      </c>
      <c r="K209">
        <v>7</v>
      </c>
      <c r="L209">
        <v>9</v>
      </c>
      <c r="M209" s="28">
        <f t="shared" si="4"/>
        <v>1.2857142857142858</v>
      </c>
      <c r="N209" s="32">
        <v>0.77777777777777779</v>
      </c>
      <c r="O209" s="32"/>
      <c r="P209" s="75" t="s">
        <v>566</v>
      </c>
    </row>
    <row r="210" spans="1:16">
      <c r="A210" s="751" t="s">
        <v>2158</v>
      </c>
      <c r="B210" t="s">
        <v>549</v>
      </c>
      <c r="C210">
        <v>10</v>
      </c>
      <c r="D210" s="19">
        <v>43672</v>
      </c>
      <c r="E210" s="15">
        <v>0.92872685185185189</v>
      </c>
      <c r="F210" s="15" t="s">
        <v>716</v>
      </c>
      <c r="G210" s="666" t="s">
        <v>447</v>
      </c>
      <c r="H210" t="s">
        <v>1159</v>
      </c>
      <c r="J210" t="s">
        <v>2114</v>
      </c>
      <c r="K210">
        <v>13</v>
      </c>
      <c r="L210">
        <v>29</v>
      </c>
      <c r="M210" s="28">
        <f t="shared" si="4"/>
        <v>2.2307692307692308</v>
      </c>
      <c r="N210" s="31">
        <v>0.44827586206896552</v>
      </c>
      <c r="O210" s="31"/>
      <c r="P210" s="75" t="s">
        <v>566</v>
      </c>
    </row>
    <row r="211" spans="1:16">
      <c r="A211" t="s">
        <v>698</v>
      </c>
      <c r="B211" t="s">
        <v>549</v>
      </c>
      <c r="C211">
        <v>10</v>
      </c>
      <c r="D211" s="19">
        <v>43672</v>
      </c>
      <c r="E211" s="15">
        <v>0.92890046296296302</v>
      </c>
      <c r="F211" s="15" t="s">
        <v>716</v>
      </c>
      <c r="G211" s="666" t="s">
        <v>447</v>
      </c>
      <c r="H211" t="s">
        <v>1159</v>
      </c>
      <c r="J211" t="s">
        <v>2114</v>
      </c>
      <c r="K211">
        <v>10</v>
      </c>
      <c r="L211">
        <v>14</v>
      </c>
      <c r="M211" s="28">
        <f t="shared" si="4"/>
        <v>1.4</v>
      </c>
      <c r="N211" s="29">
        <v>0.42857142857142855</v>
      </c>
      <c r="O211" s="29"/>
    </row>
    <row r="212" spans="1:16">
      <c r="A212" s="213" t="s">
        <v>699</v>
      </c>
      <c r="B212" t="s">
        <v>549</v>
      </c>
      <c r="C212">
        <v>10</v>
      </c>
      <c r="D212" s="19">
        <v>43672</v>
      </c>
      <c r="E212" s="15">
        <v>0.92966435185185192</v>
      </c>
      <c r="F212" s="15" t="s">
        <v>716</v>
      </c>
      <c r="G212" s="7" t="s">
        <v>433</v>
      </c>
      <c r="H212" t="s">
        <v>1159</v>
      </c>
      <c r="J212" t="s">
        <v>2114</v>
      </c>
      <c r="K212">
        <v>6</v>
      </c>
      <c r="L212">
        <v>9</v>
      </c>
      <c r="M212" s="28">
        <f t="shared" si="4"/>
        <v>1.5</v>
      </c>
      <c r="N212" s="29">
        <v>0.33333333333333331</v>
      </c>
      <c r="O212" s="29"/>
      <c r="P212" s="75" t="s">
        <v>557</v>
      </c>
    </row>
    <row r="213" spans="1:16" ht="17" thickBot="1">
      <c r="A213" t="s">
        <v>700</v>
      </c>
      <c r="B213" t="s">
        <v>549</v>
      </c>
      <c r="C213">
        <v>10</v>
      </c>
      <c r="D213" s="19">
        <v>43672</v>
      </c>
      <c r="E213" s="15">
        <v>0.93026620370370372</v>
      </c>
      <c r="F213" s="15" t="s">
        <v>716</v>
      </c>
      <c r="G213" s="663" t="s">
        <v>476</v>
      </c>
      <c r="H213" t="s">
        <v>1159</v>
      </c>
      <c r="J213" t="s">
        <v>2114</v>
      </c>
      <c r="K213">
        <v>6</v>
      </c>
      <c r="L213">
        <v>24</v>
      </c>
      <c r="M213" s="28">
        <f t="shared" si="4"/>
        <v>4</v>
      </c>
      <c r="N213" s="29">
        <v>4.1666666666666664E-2</v>
      </c>
      <c r="O213" s="29"/>
    </row>
    <row r="214" spans="1:16">
      <c r="A214" s="213" t="s">
        <v>701</v>
      </c>
      <c r="B214" t="s">
        <v>549</v>
      </c>
      <c r="C214">
        <v>10</v>
      </c>
      <c r="D214" s="19">
        <v>43672</v>
      </c>
      <c r="E214" s="15">
        <v>0.9304513888888889</v>
      </c>
      <c r="F214" s="15" t="s">
        <v>716</v>
      </c>
      <c r="G214" s="693" t="s">
        <v>433</v>
      </c>
      <c r="H214" t="s">
        <v>1159</v>
      </c>
      <c r="J214" t="s">
        <v>2114</v>
      </c>
      <c r="K214">
        <v>8</v>
      </c>
      <c r="L214">
        <v>18</v>
      </c>
      <c r="M214" s="28">
        <f t="shared" si="4"/>
        <v>2.25</v>
      </c>
      <c r="N214" s="32">
        <v>0.77777777777777779</v>
      </c>
      <c r="O214" s="32"/>
      <c r="P214" s="75" t="s">
        <v>576</v>
      </c>
    </row>
    <row r="215" spans="1:16">
      <c r="A215" s="213" t="s">
        <v>702</v>
      </c>
      <c r="B215" t="s">
        <v>549</v>
      </c>
      <c r="C215">
        <v>10</v>
      </c>
      <c r="D215" s="19">
        <v>43672</v>
      </c>
      <c r="E215" s="15">
        <v>0.93061342592592589</v>
      </c>
      <c r="F215" s="15" t="s">
        <v>716</v>
      </c>
      <c r="G215" s="727" t="s">
        <v>433</v>
      </c>
      <c r="H215" t="s">
        <v>1159</v>
      </c>
      <c r="J215" t="s">
        <v>2114</v>
      </c>
      <c r="K215">
        <v>3</v>
      </c>
      <c r="L215">
        <v>20</v>
      </c>
      <c r="M215" s="28">
        <f t="shared" si="4"/>
        <v>6.666666666666667</v>
      </c>
      <c r="N215" s="715">
        <v>0.95</v>
      </c>
      <c r="O215" s="715"/>
      <c r="P215" s="75" t="s">
        <v>576</v>
      </c>
    </row>
    <row r="216" spans="1:16" ht="17" thickBot="1">
      <c r="A216" s="213" t="s">
        <v>2341</v>
      </c>
      <c r="B216" t="s">
        <v>549</v>
      </c>
      <c r="C216">
        <v>10</v>
      </c>
      <c r="D216" s="19">
        <v>43672</v>
      </c>
      <c r="E216" s="15">
        <v>0.93136574074074074</v>
      </c>
      <c r="F216" s="15" t="s">
        <v>716</v>
      </c>
      <c r="G216" s="694" t="s">
        <v>433</v>
      </c>
      <c r="H216" t="s">
        <v>1159</v>
      </c>
      <c r="J216" t="s">
        <v>2114</v>
      </c>
      <c r="K216">
        <v>11</v>
      </c>
      <c r="L216">
        <v>5</v>
      </c>
      <c r="M216" s="28">
        <f t="shared" si="4"/>
        <v>0.45454545454545453</v>
      </c>
      <c r="N216" s="29">
        <v>0.4</v>
      </c>
      <c r="O216" s="29"/>
      <c r="P216" s="75" t="s">
        <v>553</v>
      </c>
    </row>
    <row r="217" spans="1:16">
      <c r="A217" t="s">
        <v>704</v>
      </c>
      <c r="B217" t="s">
        <v>549</v>
      </c>
      <c r="C217">
        <v>10</v>
      </c>
      <c r="D217" s="19">
        <v>43672</v>
      </c>
      <c r="E217" s="15">
        <v>0.93199074074074073</v>
      </c>
      <c r="F217" s="15" t="s">
        <v>713</v>
      </c>
      <c r="G217" s="666" t="s">
        <v>447</v>
      </c>
      <c r="H217" t="s">
        <v>1159</v>
      </c>
      <c r="J217" t="s">
        <v>2114</v>
      </c>
      <c r="K217">
        <v>11</v>
      </c>
      <c r="L217">
        <v>38</v>
      </c>
      <c r="M217" s="28">
        <f t="shared" si="4"/>
        <v>3.4545454545454546</v>
      </c>
      <c r="N217" s="29">
        <v>0.21052631578947367</v>
      </c>
      <c r="O217" s="29"/>
    </row>
    <row r="218" spans="1:16">
      <c r="A218" s="751" t="s">
        <v>705</v>
      </c>
      <c r="B218" t="s">
        <v>549</v>
      </c>
      <c r="C218">
        <v>10</v>
      </c>
      <c r="D218" s="19">
        <v>43672</v>
      </c>
      <c r="E218" s="15">
        <v>0.93362268518518521</v>
      </c>
      <c r="F218" s="15" t="s">
        <v>713</v>
      </c>
      <c r="G218" s="666" t="s">
        <v>447</v>
      </c>
      <c r="H218" t="s">
        <v>1159</v>
      </c>
      <c r="J218" t="s">
        <v>2114</v>
      </c>
      <c r="K218">
        <v>10</v>
      </c>
      <c r="L218">
        <v>5</v>
      </c>
      <c r="M218" s="28">
        <f t="shared" si="4"/>
        <v>0.5</v>
      </c>
      <c r="N218" s="29">
        <v>0.4</v>
      </c>
      <c r="O218" s="29"/>
      <c r="P218" s="122" t="s">
        <v>641</v>
      </c>
    </row>
    <row r="219" spans="1:16">
      <c r="A219" t="s">
        <v>706</v>
      </c>
      <c r="B219" t="s">
        <v>549</v>
      </c>
      <c r="C219">
        <v>10</v>
      </c>
      <c r="D219" s="19">
        <v>43672</v>
      </c>
      <c r="E219" s="15">
        <v>0.93405092592592587</v>
      </c>
      <c r="F219" s="15" t="s">
        <v>713</v>
      </c>
      <c r="G219" s="666" t="s">
        <v>447</v>
      </c>
      <c r="H219" t="s">
        <v>1159</v>
      </c>
      <c r="J219" t="s">
        <v>2114</v>
      </c>
      <c r="K219" s="213">
        <v>14</v>
      </c>
      <c r="L219" s="213">
        <v>3</v>
      </c>
      <c r="M219" s="218">
        <f>L219/K219</f>
        <v>0.21428571428571427</v>
      </c>
      <c r="N219" s="29">
        <v>0.33333333333333331</v>
      </c>
      <c r="O219" s="29"/>
    </row>
    <row r="220" spans="1:16" ht="17" thickBot="1">
      <c r="A220" s="757" t="s">
        <v>2159</v>
      </c>
      <c r="B220" s="63" t="s">
        <v>549</v>
      </c>
      <c r="C220" s="63">
        <v>10</v>
      </c>
      <c r="D220" s="151">
        <v>43672</v>
      </c>
      <c r="E220" s="64">
        <v>0.93436342592592592</v>
      </c>
      <c r="F220" s="15" t="s">
        <v>713</v>
      </c>
      <c r="G220" s="666" t="s">
        <v>447</v>
      </c>
      <c r="H220" t="s">
        <v>1159</v>
      </c>
      <c r="J220" t="s">
        <v>2114</v>
      </c>
      <c r="K220" s="229">
        <v>12</v>
      </c>
      <c r="L220" s="229">
        <v>4</v>
      </c>
      <c r="M220" s="218">
        <f>L220/K220</f>
        <v>0.33333333333333331</v>
      </c>
      <c r="N220" s="723">
        <v>0.25</v>
      </c>
      <c r="O220" s="723"/>
      <c r="P220" s="155" t="s">
        <v>566</v>
      </c>
    </row>
    <row r="221" spans="1:16" ht="17" thickTop="1">
      <c r="A221" s="213" t="s">
        <v>736</v>
      </c>
      <c r="B221" t="s">
        <v>549</v>
      </c>
      <c r="C221">
        <v>9</v>
      </c>
      <c r="D221" s="19">
        <v>43672</v>
      </c>
      <c r="E221" s="15">
        <v>0.94237268518518524</v>
      </c>
      <c r="F221" s="174" t="s">
        <v>713</v>
      </c>
      <c r="G221" s="868" t="s">
        <v>456</v>
      </c>
      <c r="H221" s="238" t="s">
        <v>1160</v>
      </c>
      <c r="I221" s="238"/>
      <c r="J221" s="238" t="s">
        <v>1213</v>
      </c>
      <c r="K221" s="213">
        <v>8</v>
      </c>
      <c r="L221" s="213">
        <v>2</v>
      </c>
      <c r="M221" s="236">
        <v>0.25</v>
      </c>
      <c r="N221" s="715">
        <v>1</v>
      </c>
      <c r="O221" s="715"/>
      <c r="P221" s="75" t="s">
        <v>737</v>
      </c>
    </row>
    <row r="222" spans="1:16" ht="17" thickBot="1">
      <c r="A222" s="213" t="s">
        <v>738</v>
      </c>
      <c r="B222" t="s">
        <v>549</v>
      </c>
      <c r="C222">
        <v>9</v>
      </c>
      <c r="D222" s="19">
        <v>43672</v>
      </c>
      <c r="E222" s="15">
        <v>0.94248842592592597</v>
      </c>
      <c r="F222" s="15" t="s">
        <v>713</v>
      </c>
      <c r="G222" s="869" t="s">
        <v>456</v>
      </c>
      <c r="H222" t="s">
        <v>1161</v>
      </c>
      <c r="J222" t="s">
        <v>1214</v>
      </c>
      <c r="K222">
        <v>4</v>
      </c>
      <c r="L222">
        <v>5</v>
      </c>
      <c r="M222" s="28">
        <v>1.25</v>
      </c>
      <c r="N222" s="724">
        <v>0.6</v>
      </c>
      <c r="O222" s="724"/>
      <c r="P222" s="122" t="s">
        <v>641</v>
      </c>
    </row>
    <row r="223" spans="1:16" ht="17" thickTop="1">
      <c r="A223" s="751" t="s">
        <v>739</v>
      </c>
      <c r="B223" t="s">
        <v>549</v>
      </c>
      <c r="C223">
        <v>9</v>
      </c>
      <c r="D223" s="19">
        <v>43672</v>
      </c>
      <c r="E223" s="15">
        <v>0.94260416666666658</v>
      </c>
      <c r="F223" s="15" t="s">
        <v>713</v>
      </c>
      <c r="G223" s="673" t="s">
        <v>456</v>
      </c>
      <c r="H223" t="s">
        <v>1161</v>
      </c>
      <c r="J223" t="s">
        <v>1214</v>
      </c>
      <c r="K223">
        <v>4</v>
      </c>
      <c r="L223">
        <v>7</v>
      </c>
      <c r="M223" s="28">
        <v>1.75</v>
      </c>
      <c r="N223" s="715">
        <v>1</v>
      </c>
      <c r="O223" s="715"/>
      <c r="P223" s="75" t="s">
        <v>737</v>
      </c>
    </row>
    <row r="224" spans="1:16">
      <c r="A224" s="751" t="s">
        <v>740</v>
      </c>
      <c r="B224" t="s">
        <v>549</v>
      </c>
      <c r="C224">
        <v>9</v>
      </c>
      <c r="D224" s="19">
        <v>43672</v>
      </c>
      <c r="E224" s="15">
        <v>0.94266203703703699</v>
      </c>
      <c r="F224" s="15" t="s">
        <v>713</v>
      </c>
      <c r="G224" s="673" t="s">
        <v>456</v>
      </c>
      <c r="H224" t="s">
        <v>1161</v>
      </c>
      <c r="J224" t="s">
        <v>1214</v>
      </c>
      <c r="K224">
        <v>10</v>
      </c>
      <c r="L224">
        <v>14</v>
      </c>
      <c r="M224" s="28">
        <v>1.4</v>
      </c>
      <c r="N224" s="706">
        <v>0.6428571428571429</v>
      </c>
      <c r="O224" s="706"/>
      <c r="P224" s="75" t="s">
        <v>737</v>
      </c>
    </row>
    <row r="225" spans="1:16">
      <c r="A225" s="751" t="s">
        <v>741</v>
      </c>
      <c r="B225" t="s">
        <v>549</v>
      </c>
      <c r="C225">
        <v>9</v>
      </c>
      <c r="D225" s="19">
        <v>43672</v>
      </c>
      <c r="E225" s="15">
        <v>0.9428009259259259</v>
      </c>
      <c r="F225" s="15" t="s">
        <v>713</v>
      </c>
      <c r="G225" s="673" t="s">
        <v>456</v>
      </c>
      <c r="H225" t="s">
        <v>1161</v>
      </c>
      <c r="J225" t="s">
        <v>1214</v>
      </c>
      <c r="K225">
        <v>10</v>
      </c>
      <c r="L225">
        <v>21</v>
      </c>
      <c r="M225" s="28">
        <v>2.1</v>
      </c>
      <c r="N225" s="29">
        <v>0.47619047619047616</v>
      </c>
      <c r="O225" s="29"/>
      <c r="P225" s="75" t="s">
        <v>737</v>
      </c>
    </row>
    <row r="226" spans="1:16">
      <c r="A226" s="751" t="s">
        <v>742</v>
      </c>
      <c r="B226" t="s">
        <v>549</v>
      </c>
      <c r="C226">
        <v>9</v>
      </c>
      <c r="D226" s="19">
        <v>43672</v>
      </c>
      <c r="E226" s="15">
        <v>0.94291666666666663</v>
      </c>
      <c r="F226" s="15" t="s">
        <v>713</v>
      </c>
      <c r="G226" s="673" t="s">
        <v>456</v>
      </c>
      <c r="H226" t="s">
        <v>1161</v>
      </c>
      <c r="J226" t="s">
        <v>1214</v>
      </c>
      <c r="K226">
        <v>3</v>
      </c>
      <c r="L226">
        <v>11</v>
      </c>
      <c r="M226" s="28">
        <v>3.6666666666666665</v>
      </c>
      <c r="N226" s="708">
        <v>0.81818181818181823</v>
      </c>
      <c r="O226" s="708"/>
      <c r="P226" s="75" t="s">
        <v>737</v>
      </c>
    </row>
    <row r="227" spans="1:16">
      <c r="A227" s="751" t="s">
        <v>743</v>
      </c>
      <c r="B227" t="s">
        <v>549</v>
      </c>
      <c r="C227">
        <v>9</v>
      </c>
      <c r="D227" s="19">
        <v>43672</v>
      </c>
      <c r="E227" s="15">
        <v>0.94297453703703704</v>
      </c>
      <c r="F227" s="15" t="s">
        <v>713</v>
      </c>
      <c r="G227" s="673" t="s">
        <v>456</v>
      </c>
      <c r="H227" t="s">
        <v>1161</v>
      </c>
      <c r="J227" t="s">
        <v>1214</v>
      </c>
      <c r="K227">
        <v>7</v>
      </c>
      <c r="L227">
        <v>7</v>
      </c>
      <c r="M227" s="28">
        <v>1</v>
      </c>
      <c r="N227" s="29">
        <v>0.42857142857142855</v>
      </c>
      <c r="O227" s="29"/>
      <c r="P227" s="122" t="s">
        <v>641</v>
      </c>
    </row>
    <row r="228" spans="1:16">
      <c r="A228" t="s">
        <v>2259</v>
      </c>
      <c r="B228" t="s">
        <v>549</v>
      </c>
      <c r="C228">
        <v>9</v>
      </c>
      <c r="D228" s="19">
        <v>43672</v>
      </c>
      <c r="E228" s="15">
        <v>0.94305555555555554</v>
      </c>
      <c r="F228" s="15" t="s">
        <v>713</v>
      </c>
      <c r="G228" s="673" t="s">
        <v>456</v>
      </c>
      <c r="H228" t="s">
        <v>1161</v>
      </c>
      <c r="J228" t="s">
        <v>1214</v>
      </c>
      <c r="K228">
        <v>7</v>
      </c>
      <c r="L228">
        <v>15</v>
      </c>
      <c r="M228" s="28">
        <v>2.1428571428571428</v>
      </c>
      <c r="N228" s="29">
        <v>0.33333333333333331</v>
      </c>
      <c r="O228" s="29"/>
    </row>
    <row r="229" spans="1:16">
      <c r="A229" s="751" t="s">
        <v>745</v>
      </c>
      <c r="B229" t="s">
        <v>549</v>
      </c>
      <c r="C229">
        <v>9</v>
      </c>
      <c r="D229" s="19">
        <v>43672</v>
      </c>
      <c r="E229" s="15">
        <v>0.94315972222222222</v>
      </c>
      <c r="F229" s="15" t="s">
        <v>713</v>
      </c>
      <c r="G229" s="673" t="s">
        <v>456</v>
      </c>
      <c r="H229" t="s">
        <v>1161</v>
      </c>
      <c r="J229" t="s">
        <v>1214</v>
      </c>
      <c r="K229">
        <v>6</v>
      </c>
      <c r="L229">
        <v>9</v>
      </c>
      <c r="M229" s="28">
        <v>1.5</v>
      </c>
      <c r="N229" s="32">
        <v>0.77777777777777779</v>
      </c>
      <c r="O229" s="32"/>
      <c r="P229" s="122" t="s">
        <v>641</v>
      </c>
    </row>
    <row r="230" spans="1:16">
      <c r="A230" s="751" t="s">
        <v>746</v>
      </c>
      <c r="B230" t="s">
        <v>549</v>
      </c>
      <c r="C230">
        <v>9</v>
      </c>
      <c r="D230" s="19">
        <v>43672</v>
      </c>
      <c r="E230" s="15">
        <v>0.94324074074074071</v>
      </c>
      <c r="F230" s="15" t="s">
        <v>713</v>
      </c>
      <c r="G230" s="673" t="s">
        <v>456</v>
      </c>
      <c r="H230" t="s">
        <v>1161</v>
      </c>
      <c r="J230" t="s">
        <v>1214</v>
      </c>
      <c r="K230">
        <v>7</v>
      </c>
      <c r="L230">
        <v>11</v>
      </c>
      <c r="M230" s="28">
        <v>1.5714285714285714</v>
      </c>
      <c r="N230" s="706">
        <v>0.63636363636363635</v>
      </c>
      <c r="O230" s="706"/>
      <c r="P230" s="122" t="s">
        <v>641</v>
      </c>
    </row>
    <row r="231" spans="1:16">
      <c r="A231" s="867" t="s">
        <v>747</v>
      </c>
      <c r="B231" t="s">
        <v>549</v>
      </c>
      <c r="C231">
        <v>9</v>
      </c>
      <c r="D231" s="19">
        <v>43672</v>
      </c>
      <c r="E231" s="15">
        <v>0.94339120370370377</v>
      </c>
      <c r="F231" s="15" t="s">
        <v>713</v>
      </c>
      <c r="G231" s="673" t="s">
        <v>456</v>
      </c>
      <c r="H231" t="s">
        <v>1163</v>
      </c>
      <c r="J231" t="s">
        <v>1165</v>
      </c>
      <c r="K231">
        <v>14</v>
      </c>
      <c r="L231">
        <v>17</v>
      </c>
      <c r="M231" s="28">
        <v>1.2142857142857142</v>
      </c>
      <c r="N231" s="701">
        <v>0.70588235294117652</v>
      </c>
      <c r="O231" s="701"/>
      <c r="P231" s="122" t="s">
        <v>641</v>
      </c>
    </row>
    <row r="232" spans="1:16">
      <c r="A232" s="867" t="s">
        <v>748</v>
      </c>
      <c r="B232" t="s">
        <v>549</v>
      </c>
      <c r="C232">
        <v>9</v>
      </c>
      <c r="D232" s="19">
        <v>43672</v>
      </c>
      <c r="E232" s="15">
        <v>0.94357638888888884</v>
      </c>
      <c r="F232" s="15" t="s">
        <v>713</v>
      </c>
      <c r="G232" s="673" t="s">
        <v>456</v>
      </c>
      <c r="H232" t="s">
        <v>1163</v>
      </c>
      <c r="J232" t="s">
        <v>1165</v>
      </c>
      <c r="K232">
        <v>4</v>
      </c>
      <c r="L232">
        <v>2</v>
      </c>
      <c r="M232" s="28">
        <v>0.5</v>
      </c>
      <c r="N232" s="29">
        <v>0.5</v>
      </c>
      <c r="O232" s="29"/>
      <c r="P232" s="122" t="s">
        <v>641</v>
      </c>
    </row>
    <row r="233" spans="1:16">
      <c r="A233" s="867" t="s">
        <v>2260</v>
      </c>
      <c r="B233" t="s">
        <v>549</v>
      </c>
      <c r="C233">
        <v>9</v>
      </c>
      <c r="D233" s="19">
        <v>43672</v>
      </c>
      <c r="E233" s="15">
        <v>0.9437268518518519</v>
      </c>
      <c r="F233" s="15" t="s">
        <v>713</v>
      </c>
      <c r="G233" s="673" t="s">
        <v>456</v>
      </c>
      <c r="H233" t="s">
        <v>1163</v>
      </c>
      <c r="J233" t="s">
        <v>1165</v>
      </c>
      <c r="K233">
        <v>8</v>
      </c>
      <c r="L233">
        <v>4</v>
      </c>
      <c r="M233" s="28">
        <v>0.5</v>
      </c>
      <c r="N233" s="29">
        <v>0.5</v>
      </c>
      <c r="O233" s="29"/>
    </row>
    <row r="234" spans="1:16">
      <c r="A234" s="867" t="s">
        <v>2261</v>
      </c>
      <c r="B234" t="s">
        <v>549</v>
      </c>
      <c r="C234">
        <v>9</v>
      </c>
      <c r="D234" s="19">
        <v>43672</v>
      </c>
      <c r="E234" s="15">
        <v>0.94383101851851858</v>
      </c>
      <c r="F234" s="15" t="s">
        <v>713</v>
      </c>
      <c r="G234" s="673" t="s">
        <v>456</v>
      </c>
      <c r="H234" t="s">
        <v>1163</v>
      </c>
      <c r="J234" t="s">
        <v>1165</v>
      </c>
      <c r="K234">
        <v>4</v>
      </c>
      <c r="L234">
        <v>8</v>
      </c>
      <c r="M234" s="28">
        <v>2</v>
      </c>
      <c r="N234" s="29">
        <v>0.25</v>
      </c>
      <c r="O234" s="29"/>
    </row>
    <row r="235" spans="1:16">
      <c r="A235" s="867" t="s">
        <v>751</v>
      </c>
      <c r="B235" t="s">
        <v>549</v>
      </c>
      <c r="C235">
        <v>9</v>
      </c>
      <c r="D235" s="19">
        <v>43672</v>
      </c>
      <c r="E235" s="15">
        <v>0.94393518518518515</v>
      </c>
      <c r="F235" s="15" t="s">
        <v>713</v>
      </c>
      <c r="G235" s="673" t="s">
        <v>456</v>
      </c>
      <c r="H235" t="s">
        <v>1163</v>
      </c>
      <c r="J235" t="s">
        <v>1165</v>
      </c>
      <c r="K235">
        <v>14</v>
      </c>
      <c r="L235">
        <v>45</v>
      </c>
      <c r="M235" s="28">
        <v>3.2142857142857144</v>
      </c>
      <c r="N235" s="706">
        <v>0.64444444444444449</v>
      </c>
      <c r="O235" s="706"/>
      <c r="P235" s="122" t="s">
        <v>641</v>
      </c>
    </row>
    <row r="236" spans="1:16">
      <c r="A236" s="867" t="s">
        <v>752</v>
      </c>
      <c r="B236" t="s">
        <v>549</v>
      </c>
      <c r="C236">
        <v>9</v>
      </c>
      <c r="D236" s="19">
        <v>43672</v>
      </c>
      <c r="E236" s="15">
        <v>0.94412037037037033</v>
      </c>
      <c r="F236" s="15" t="s">
        <v>713</v>
      </c>
      <c r="G236" s="673" t="s">
        <v>456</v>
      </c>
      <c r="H236" t="s">
        <v>1163</v>
      </c>
      <c r="J236" t="s">
        <v>1165</v>
      </c>
      <c r="K236">
        <v>6</v>
      </c>
      <c r="L236">
        <v>31</v>
      </c>
      <c r="M236" s="28">
        <v>5.166666666666667</v>
      </c>
      <c r="N236" s="724">
        <v>0.61290322580645162</v>
      </c>
      <c r="O236" s="724"/>
      <c r="P236" s="122" t="s">
        <v>641</v>
      </c>
    </row>
    <row r="237" spans="1:16">
      <c r="A237" s="767" t="s">
        <v>753</v>
      </c>
      <c r="B237" t="s">
        <v>549</v>
      </c>
      <c r="C237">
        <v>9</v>
      </c>
      <c r="D237" s="19">
        <v>43672</v>
      </c>
      <c r="E237" s="15">
        <v>0.94427083333333339</v>
      </c>
      <c r="F237" s="15" t="s">
        <v>713</v>
      </c>
      <c r="G237" s="734" t="s">
        <v>456</v>
      </c>
      <c r="H237" t="s">
        <v>1163</v>
      </c>
      <c r="J237" t="s">
        <v>1165</v>
      </c>
      <c r="K237">
        <v>5</v>
      </c>
      <c r="L237">
        <v>2</v>
      </c>
      <c r="M237" s="28">
        <v>0.4</v>
      </c>
      <c r="N237" s="715">
        <v>1</v>
      </c>
      <c r="O237" s="715"/>
      <c r="P237" s="75" t="s">
        <v>689</v>
      </c>
    </row>
    <row r="238" spans="1:16">
      <c r="A238" s="213" t="s">
        <v>754</v>
      </c>
      <c r="B238" t="s">
        <v>549</v>
      </c>
      <c r="C238">
        <v>9</v>
      </c>
      <c r="D238" s="19">
        <v>43672</v>
      </c>
      <c r="E238" s="15">
        <v>0.94491898148148146</v>
      </c>
      <c r="F238" s="15" t="s">
        <v>713</v>
      </c>
      <c r="G238" s="275" t="s">
        <v>433</v>
      </c>
      <c r="H238" t="s">
        <v>1164</v>
      </c>
      <c r="J238" t="s">
        <v>1166</v>
      </c>
      <c r="K238">
        <v>8</v>
      </c>
      <c r="L238">
        <v>16</v>
      </c>
      <c r="M238" s="28">
        <v>2</v>
      </c>
      <c r="N238" s="29">
        <v>0.5</v>
      </c>
      <c r="O238" s="29"/>
      <c r="P238" s="75" t="s">
        <v>576</v>
      </c>
    </row>
    <row r="239" spans="1:16">
      <c r="A239" s="751" t="s">
        <v>755</v>
      </c>
      <c r="B239" t="s">
        <v>549</v>
      </c>
      <c r="C239">
        <v>9</v>
      </c>
      <c r="D239" s="19">
        <v>43672</v>
      </c>
      <c r="E239" s="15">
        <v>0.94548611111111114</v>
      </c>
      <c r="F239" s="15" t="s">
        <v>713</v>
      </c>
      <c r="G239" s="673" t="s">
        <v>456</v>
      </c>
      <c r="H239" t="s">
        <v>1164</v>
      </c>
      <c r="J239" t="s">
        <v>1166</v>
      </c>
      <c r="K239">
        <v>14</v>
      </c>
      <c r="L239">
        <v>17</v>
      </c>
      <c r="M239" s="28">
        <v>1.2142857142857142</v>
      </c>
      <c r="N239" s="706">
        <v>0.6470588235294118</v>
      </c>
      <c r="O239" s="706"/>
      <c r="P239" s="122" t="s">
        <v>641</v>
      </c>
    </row>
    <row r="240" spans="1:16">
      <c r="A240" t="s">
        <v>2262</v>
      </c>
      <c r="B240" t="s">
        <v>549</v>
      </c>
      <c r="C240">
        <v>9</v>
      </c>
      <c r="D240" s="19">
        <v>43672</v>
      </c>
      <c r="E240" s="15">
        <v>0.94567129629629632</v>
      </c>
      <c r="F240" s="15" t="s">
        <v>713</v>
      </c>
      <c r="G240" s="673" t="s">
        <v>456</v>
      </c>
      <c r="H240" t="s">
        <v>1164</v>
      </c>
      <c r="J240" t="s">
        <v>1166</v>
      </c>
      <c r="K240">
        <v>14</v>
      </c>
      <c r="L240">
        <v>19</v>
      </c>
      <c r="M240" s="28">
        <v>1.3571428571428572</v>
      </c>
      <c r="N240" s="29">
        <v>0.31578947368421051</v>
      </c>
      <c r="O240" s="29"/>
    </row>
    <row r="241" spans="1:16">
      <c r="A241" t="s">
        <v>757</v>
      </c>
      <c r="B241" t="s">
        <v>549</v>
      </c>
      <c r="C241">
        <v>9</v>
      </c>
      <c r="D241" s="19">
        <v>43672</v>
      </c>
      <c r="E241" s="15">
        <v>0.94648148148148137</v>
      </c>
      <c r="F241" s="15" t="s">
        <v>715</v>
      </c>
      <c r="G241" s="666" t="s">
        <v>447</v>
      </c>
      <c r="H241" t="s">
        <v>1164</v>
      </c>
      <c r="J241" t="s">
        <v>1166</v>
      </c>
      <c r="K241">
        <v>3</v>
      </c>
      <c r="L241">
        <v>6</v>
      </c>
      <c r="M241" s="28">
        <v>2</v>
      </c>
      <c r="N241" s="29">
        <v>0.5</v>
      </c>
      <c r="O241" s="29"/>
    </row>
    <row r="242" spans="1:16">
      <c r="A242" t="s">
        <v>758</v>
      </c>
      <c r="B242" t="s">
        <v>549</v>
      </c>
      <c r="C242">
        <v>9</v>
      </c>
      <c r="D242" s="19">
        <v>43672</v>
      </c>
      <c r="E242" s="15">
        <v>0.94652777777777775</v>
      </c>
      <c r="F242" s="15" t="s">
        <v>715</v>
      </c>
      <c r="G242" s="666" t="s">
        <v>447</v>
      </c>
      <c r="H242" t="s">
        <v>1164</v>
      </c>
      <c r="J242" t="s">
        <v>1166</v>
      </c>
      <c r="K242">
        <v>11</v>
      </c>
      <c r="L242">
        <v>38</v>
      </c>
      <c r="M242" s="28">
        <v>3.4545454545454546</v>
      </c>
      <c r="N242" s="29">
        <v>0.36842105263157893</v>
      </c>
      <c r="O242" s="29"/>
    </row>
    <row r="243" spans="1:16">
      <c r="A243" s="213" t="s">
        <v>2306</v>
      </c>
      <c r="B243" t="s">
        <v>549</v>
      </c>
      <c r="C243">
        <v>9</v>
      </c>
      <c r="D243" s="19">
        <v>43672</v>
      </c>
      <c r="E243" s="15">
        <v>0.95006944444444441</v>
      </c>
      <c r="F243" s="15" t="s">
        <v>714</v>
      </c>
      <c r="G243" s="275" t="s">
        <v>433</v>
      </c>
      <c r="H243" t="s">
        <v>1164</v>
      </c>
      <c r="J243" t="s">
        <v>1166</v>
      </c>
      <c r="K243">
        <v>6</v>
      </c>
      <c r="L243">
        <v>15</v>
      </c>
      <c r="M243" s="28">
        <v>2.5</v>
      </c>
      <c r="N243" s="29">
        <v>0.33333333333333331</v>
      </c>
      <c r="O243" s="29"/>
      <c r="P243" s="75" t="s">
        <v>588</v>
      </c>
    </row>
    <row r="244" spans="1:16">
      <c r="A244" s="751" t="s">
        <v>760</v>
      </c>
      <c r="B244" t="s">
        <v>549</v>
      </c>
      <c r="C244">
        <v>9</v>
      </c>
      <c r="D244" s="19">
        <v>43672</v>
      </c>
      <c r="E244" s="15">
        <v>0.95296296296296301</v>
      </c>
      <c r="F244" s="15" t="s">
        <v>716</v>
      </c>
      <c r="G244" s="695" t="s">
        <v>476</v>
      </c>
      <c r="H244" t="s">
        <v>1164</v>
      </c>
      <c r="J244" t="s">
        <v>1166</v>
      </c>
      <c r="K244">
        <v>14</v>
      </c>
      <c r="L244">
        <v>37</v>
      </c>
      <c r="M244" s="28">
        <v>2.6428571428571428</v>
      </c>
      <c r="N244" s="29">
        <v>0.27027027027027029</v>
      </c>
      <c r="O244" s="29"/>
    </row>
    <row r="245" spans="1:16">
      <c r="A245" s="213" t="s">
        <v>2160</v>
      </c>
      <c r="B245" t="s">
        <v>549</v>
      </c>
      <c r="C245">
        <v>9</v>
      </c>
      <c r="D245" s="19">
        <v>43672</v>
      </c>
      <c r="E245" s="15">
        <v>0.95324074074074072</v>
      </c>
      <c r="F245" s="15" t="s">
        <v>716</v>
      </c>
      <c r="G245" s="878" t="s">
        <v>476</v>
      </c>
      <c r="H245" t="s">
        <v>1164</v>
      </c>
      <c r="J245" t="s">
        <v>1166</v>
      </c>
      <c r="K245">
        <v>10</v>
      </c>
      <c r="L245">
        <v>24</v>
      </c>
      <c r="M245" s="28">
        <v>2.4</v>
      </c>
      <c r="N245" s="728">
        <v>0.75</v>
      </c>
      <c r="O245" s="728"/>
      <c r="P245" s="75" t="s">
        <v>566</v>
      </c>
    </row>
    <row r="246" spans="1:16">
      <c r="A246" s="213" t="s">
        <v>762</v>
      </c>
      <c r="B246" t="s">
        <v>549</v>
      </c>
      <c r="C246">
        <v>9</v>
      </c>
      <c r="D246" s="19">
        <v>43672</v>
      </c>
      <c r="E246" s="15">
        <v>0.95343750000000005</v>
      </c>
      <c r="F246" s="15" t="s">
        <v>716</v>
      </c>
      <c r="G246" s="878" t="s">
        <v>476</v>
      </c>
      <c r="H246" t="s">
        <v>1164</v>
      </c>
      <c r="J246" t="s">
        <v>1166</v>
      </c>
      <c r="K246">
        <v>14</v>
      </c>
      <c r="L246">
        <v>15</v>
      </c>
      <c r="M246" s="28">
        <v>1.0714285714285714</v>
      </c>
      <c r="N246" s="715">
        <v>1</v>
      </c>
      <c r="O246" s="715"/>
      <c r="P246" s="75" t="s">
        <v>689</v>
      </c>
    </row>
    <row r="247" spans="1:16">
      <c r="A247" s="213" t="s">
        <v>763</v>
      </c>
      <c r="B247" t="s">
        <v>549</v>
      </c>
      <c r="C247">
        <v>9</v>
      </c>
      <c r="D247" s="19">
        <v>43672</v>
      </c>
      <c r="E247" s="15">
        <v>0.95362268518518523</v>
      </c>
      <c r="F247" s="15" t="s">
        <v>716</v>
      </c>
      <c r="G247" s="878" t="s">
        <v>476</v>
      </c>
      <c r="H247" t="s">
        <v>1164</v>
      </c>
      <c r="J247" t="s">
        <v>1166</v>
      </c>
      <c r="K247">
        <v>14</v>
      </c>
      <c r="L247">
        <v>11</v>
      </c>
      <c r="M247" s="28">
        <v>0.7857142857142857</v>
      </c>
      <c r="N247" s="715">
        <v>1</v>
      </c>
      <c r="O247" s="715"/>
      <c r="P247" s="75" t="s">
        <v>689</v>
      </c>
    </row>
    <row r="248" spans="1:16" ht="17" thickBot="1">
      <c r="A248" s="213" t="s">
        <v>764</v>
      </c>
      <c r="B248" t="s">
        <v>549</v>
      </c>
      <c r="C248">
        <v>9</v>
      </c>
      <c r="D248" s="19">
        <v>43672</v>
      </c>
      <c r="E248" s="15">
        <v>0.95450231481481485</v>
      </c>
      <c r="F248" s="15" t="s">
        <v>716</v>
      </c>
      <c r="G248" s="275" t="s">
        <v>433</v>
      </c>
      <c r="H248" t="s">
        <v>1164</v>
      </c>
      <c r="J248" t="s">
        <v>1166</v>
      </c>
      <c r="K248">
        <v>8</v>
      </c>
      <c r="L248">
        <v>4</v>
      </c>
      <c r="M248" s="28">
        <v>0.5</v>
      </c>
      <c r="N248" s="715">
        <v>1</v>
      </c>
      <c r="O248" s="715"/>
      <c r="P248" s="75" t="s">
        <v>689</v>
      </c>
    </row>
    <row r="249" spans="1:16" ht="17" thickBot="1">
      <c r="A249" s="213" t="s">
        <v>765</v>
      </c>
      <c r="B249" t="s">
        <v>549</v>
      </c>
      <c r="C249">
        <v>9</v>
      </c>
      <c r="D249" s="19">
        <v>43672</v>
      </c>
      <c r="E249" s="15">
        <v>0.95489583333333339</v>
      </c>
      <c r="F249" s="15" t="s">
        <v>716</v>
      </c>
      <c r="G249" s="275" t="s">
        <v>433</v>
      </c>
      <c r="H249" t="s">
        <v>1164</v>
      </c>
      <c r="J249" t="s">
        <v>1166</v>
      </c>
      <c r="K249">
        <v>6</v>
      </c>
      <c r="L249">
        <v>11</v>
      </c>
      <c r="M249" s="28">
        <v>1.8333333333333333</v>
      </c>
      <c r="N249" s="729">
        <v>0.54545454545454541</v>
      </c>
      <c r="O249" s="780"/>
      <c r="P249" s="122" t="s">
        <v>641</v>
      </c>
    </row>
    <row r="250" spans="1:16">
      <c r="A250" s="213" t="s">
        <v>766</v>
      </c>
      <c r="B250" t="s">
        <v>549</v>
      </c>
      <c r="C250">
        <v>9</v>
      </c>
      <c r="D250" s="19">
        <v>43672</v>
      </c>
      <c r="E250" s="15">
        <v>0.95513888888888887</v>
      </c>
      <c r="F250" s="15" t="s">
        <v>716</v>
      </c>
      <c r="G250" s="275" t="s">
        <v>433</v>
      </c>
      <c r="H250" t="s">
        <v>1164</v>
      </c>
      <c r="J250" t="s">
        <v>1166</v>
      </c>
      <c r="K250">
        <v>6</v>
      </c>
      <c r="L250">
        <v>7</v>
      </c>
      <c r="M250" s="28">
        <v>1.1666666666666667</v>
      </c>
      <c r="N250" s="715">
        <v>1</v>
      </c>
      <c r="O250" s="715"/>
      <c r="P250" s="75" t="s">
        <v>689</v>
      </c>
    </row>
    <row r="251" spans="1:16">
      <c r="A251" s="213" t="s">
        <v>767</v>
      </c>
      <c r="B251" t="s">
        <v>549</v>
      </c>
      <c r="C251">
        <v>9</v>
      </c>
      <c r="D251" s="19">
        <v>43672</v>
      </c>
      <c r="E251" s="15">
        <v>0.95527777777777778</v>
      </c>
      <c r="F251" s="15" t="s">
        <v>716</v>
      </c>
      <c r="G251" s="275" t="s">
        <v>433</v>
      </c>
      <c r="H251" t="s">
        <v>1164</v>
      </c>
      <c r="J251" t="s">
        <v>1166</v>
      </c>
      <c r="K251">
        <v>6</v>
      </c>
      <c r="L251" s="144">
        <v>9</v>
      </c>
      <c r="M251" s="206">
        <v>1.5</v>
      </c>
      <c r="N251" s="715">
        <v>1</v>
      </c>
      <c r="O251" s="715"/>
      <c r="P251" s="75" t="s">
        <v>689</v>
      </c>
    </row>
    <row r="252" spans="1:16" ht="17" thickBot="1">
      <c r="A252" s="63" t="s">
        <v>768</v>
      </c>
      <c r="B252" s="63" t="s">
        <v>549</v>
      </c>
      <c r="C252" s="63">
        <v>9</v>
      </c>
      <c r="D252" s="151">
        <v>43672</v>
      </c>
      <c r="E252" s="64">
        <v>0.95596064814814818</v>
      </c>
      <c r="F252" s="162" t="s">
        <v>716</v>
      </c>
      <c r="G252" s="667" t="s">
        <v>447</v>
      </c>
      <c r="H252" t="s">
        <v>1164</v>
      </c>
      <c r="J252" t="s">
        <v>1166</v>
      </c>
      <c r="K252" s="63">
        <v>12</v>
      </c>
      <c r="L252" s="63">
        <v>52</v>
      </c>
      <c r="M252" s="207">
        <v>4.333333333333333</v>
      </c>
      <c r="N252" s="723">
        <v>0.42307692307692307</v>
      </c>
      <c r="O252" s="723"/>
      <c r="P252" s="63"/>
    </row>
    <row r="253" spans="1:16">
      <c r="A253" t="s">
        <v>769</v>
      </c>
      <c r="B253" t="s">
        <v>549</v>
      </c>
      <c r="C253">
        <v>5</v>
      </c>
      <c r="D253" s="19">
        <v>43672</v>
      </c>
      <c r="E253" s="15">
        <v>0.96120370370370367</v>
      </c>
      <c r="F253" s="15" t="s">
        <v>715</v>
      </c>
      <c r="G253" s="870" t="s">
        <v>476</v>
      </c>
      <c r="H253" s="174" t="s">
        <v>1167</v>
      </c>
      <c r="I253" s="174"/>
      <c r="J253" s="124" t="s">
        <v>1168</v>
      </c>
      <c r="K253">
        <v>14</v>
      </c>
      <c r="L253">
        <v>32</v>
      </c>
      <c r="M253" s="28">
        <v>2.2857142857142856</v>
      </c>
      <c r="N253" s="29">
        <v>0.46875</v>
      </c>
      <c r="O253" s="29"/>
    </row>
    <row r="254" spans="1:16">
      <c r="A254" s="213" t="s">
        <v>2161</v>
      </c>
      <c r="B254" t="s">
        <v>549</v>
      </c>
      <c r="C254">
        <v>5</v>
      </c>
      <c r="D254" s="19">
        <v>43672</v>
      </c>
      <c r="E254" s="15">
        <v>0.96158564814814806</v>
      </c>
      <c r="F254" s="15" t="s">
        <v>715</v>
      </c>
      <c r="G254" s="275" t="s">
        <v>433</v>
      </c>
      <c r="H254" s="15" t="s">
        <v>1167</v>
      </c>
      <c r="I254" s="15"/>
      <c r="J254" t="s">
        <v>1168</v>
      </c>
      <c r="K254">
        <v>4</v>
      </c>
      <c r="L254">
        <v>19</v>
      </c>
      <c r="M254" s="28">
        <v>4.75</v>
      </c>
      <c r="N254" s="728">
        <v>0.73684210526315785</v>
      </c>
      <c r="O254" s="728"/>
      <c r="P254" s="75" t="s">
        <v>566</v>
      </c>
    </row>
    <row r="255" spans="1:16">
      <c r="A255" t="s">
        <v>771</v>
      </c>
      <c r="B255" t="s">
        <v>549</v>
      </c>
      <c r="C255">
        <v>5</v>
      </c>
      <c r="D255" s="19">
        <v>43672</v>
      </c>
      <c r="E255" s="15">
        <v>0.96173611111111112</v>
      </c>
      <c r="F255" s="15" t="s">
        <v>715</v>
      </c>
      <c r="G255" s="695" t="s">
        <v>476</v>
      </c>
      <c r="H255" s="15" t="s">
        <v>1167</v>
      </c>
      <c r="I255" s="15"/>
      <c r="J255" t="s">
        <v>1168</v>
      </c>
      <c r="K255">
        <v>10</v>
      </c>
      <c r="L255">
        <v>22</v>
      </c>
      <c r="M255" s="28">
        <v>2.2000000000000002</v>
      </c>
      <c r="N255" s="706">
        <v>0.63636363636363635</v>
      </c>
      <c r="O255" s="706"/>
    </row>
    <row r="256" spans="1:16">
      <c r="A256" s="751" t="s">
        <v>2162</v>
      </c>
      <c r="B256" t="s">
        <v>549</v>
      </c>
      <c r="C256">
        <v>5</v>
      </c>
      <c r="D256" s="19">
        <v>43672</v>
      </c>
      <c r="E256" s="15">
        <v>0.96187500000000004</v>
      </c>
      <c r="F256" s="15" t="s">
        <v>715</v>
      </c>
      <c r="G256" s="695" t="s">
        <v>476</v>
      </c>
      <c r="H256" s="15" t="s">
        <v>1167</v>
      </c>
      <c r="I256" s="15"/>
      <c r="J256" t="s">
        <v>1168</v>
      </c>
      <c r="K256">
        <v>11</v>
      </c>
      <c r="L256">
        <v>44</v>
      </c>
      <c r="M256" s="28">
        <v>4</v>
      </c>
      <c r="N256" s="29">
        <v>0.47727272727272729</v>
      </c>
      <c r="O256" s="29"/>
      <c r="P256" s="75" t="s">
        <v>566</v>
      </c>
    </row>
    <row r="257" spans="1:16">
      <c r="A257" s="213" t="s">
        <v>2163</v>
      </c>
      <c r="B257" t="s">
        <v>549</v>
      </c>
      <c r="C257">
        <v>5</v>
      </c>
      <c r="D257" s="19">
        <v>43672</v>
      </c>
      <c r="E257" s="15">
        <v>0.96207175925925925</v>
      </c>
      <c r="F257" s="15" t="s">
        <v>715</v>
      </c>
      <c r="G257" s="871" t="s">
        <v>476</v>
      </c>
      <c r="H257" s="15" t="s">
        <v>1167</v>
      </c>
      <c r="I257" s="15"/>
      <c r="J257" t="s">
        <v>1168</v>
      </c>
      <c r="K257">
        <v>8</v>
      </c>
      <c r="L257">
        <v>16</v>
      </c>
      <c r="M257" s="28">
        <v>2</v>
      </c>
      <c r="N257" s="29">
        <v>0.5</v>
      </c>
      <c r="O257" s="29"/>
      <c r="P257" s="75" t="s">
        <v>566</v>
      </c>
    </row>
    <row r="258" spans="1:16">
      <c r="A258" s="213" t="s">
        <v>2164</v>
      </c>
      <c r="B258" t="s">
        <v>549</v>
      </c>
      <c r="C258">
        <v>5</v>
      </c>
      <c r="D258" s="19">
        <v>43672</v>
      </c>
      <c r="E258" s="15">
        <v>0.96229166666666666</v>
      </c>
      <c r="F258" s="15" t="s">
        <v>715</v>
      </c>
      <c r="G258" s="275" t="s">
        <v>433</v>
      </c>
      <c r="H258" s="15" t="s">
        <v>1167</v>
      </c>
      <c r="I258" s="15"/>
      <c r="J258" t="s">
        <v>1168</v>
      </c>
      <c r="K258">
        <v>6</v>
      </c>
      <c r="L258">
        <v>12</v>
      </c>
      <c r="M258" s="28">
        <v>2</v>
      </c>
      <c r="N258" s="706">
        <v>0.66666666666666663</v>
      </c>
      <c r="O258" s="706"/>
      <c r="P258" s="75" t="s">
        <v>566</v>
      </c>
    </row>
    <row r="259" spans="1:16">
      <c r="A259" t="s">
        <v>2165</v>
      </c>
      <c r="B259" t="s">
        <v>549</v>
      </c>
      <c r="C259">
        <v>5</v>
      </c>
      <c r="D259" s="19">
        <v>43672</v>
      </c>
      <c r="E259" s="15">
        <v>0.96291666666666664</v>
      </c>
      <c r="F259" s="15" t="s">
        <v>715</v>
      </c>
      <c r="G259" s="666" t="s">
        <v>447</v>
      </c>
      <c r="H259" s="15" t="s">
        <v>1167</v>
      </c>
      <c r="I259" s="15"/>
      <c r="J259" t="s">
        <v>1168</v>
      </c>
      <c r="K259">
        <v>14</v>
      </c>
      <c r="L259">
        <v>52</v>
      </c>
      <c r="M259" s="28">
        <v>3.7142857142857144</v>
      </c>
      <c r="N259" s="30">
        <v>0.86538461538461542</v>
      </c>
      <c r="O259" s="30"/>
      <c r="P259" s="75" t="s">
        <v>566</v>
      </c>
    </row>
    <row r="260" spans="1:16">
      <c r="A260" t="s">
        <v>776</v>
      </c>
      <c r="B260" t="s">
        <v>549</v>
      </c>
      <c r="C260">
        <v>5</v>
      </c>
      <c r="D260" s="19">
        <v>43672</v>
      </c>
      <c r="E260" s="15">
        <v>0.96310185185185182</v>
      </c>
      <c r="F260" s="15" t="s">
        <v>715</v>
      </c>
      <c r="G260" s="666" t="s">
        <v>447</v>
      </c>
      <c r="H260" s="15" t="s">
        <v>1167</v>
      </c>
      <c r="I260" s="15"/>
      <c r="J260" t="s">
        <v>1168</v>
      </c>
      <c r="K260">
        <v>14</v>
      </c>
      <c r="L260">
        <v>47</v>
      </c>
      <c r="M260" s="28">
        <v>3.3571428571428572</v>
      </c>
      <c r="N260" s="29">
        <v>0.38297872340425532</v>
      </c>
      <c r="O260" s="29"/>
      <c r="P260" s="147"/>
    </row>
    <row r="261" spans="1:16">
      <c r="A261" t="s">
        <v>777</v>
      </c>
      <c r="B261" t="s">
        <v>549</v>
      </c>
      <c r="C261">
        <v>5</v>
      </c>
      <c r="D261" s="19">
        <v>43672</v>
      </c>
      <c r="E261" s="15">
        <v>0.96328703703703711</v>
      </c>
      <c r="F261" s="15" t="s">
        <v>715</v>
      </c>
      <c r="G261" s="666" t="s">
        <v>447</v>
      </c>
      <c r="H261" s="15" t="s">
        <v>1167</v>
      </c>
      <c r="I261" s="15"/>
      <c r="J261" t="s">
        <v>1168</v>
      </c>
      <c r="K261">
        <v>11</v>
      </c>
      <c r="L261">
        <v>31</v>
      </c>
      <c r="M261" s="28">
        <v>2.8181818181818183</v>
      </c>
      <c r="N261" s="29">
        <v>0.22580645161290322</v>
      </c>
      <c r="O261" s="29"/>
    </row>
    <row r="262" spans="1:16">
      <c r="A262" t="s">
        <v>778</v>
      </c>
      <c r="B262" t="s">
        <v>549</v>
      </c>
      <c r="C262">
        <v>5</v>
      </c>
      <c r="D262" s="19">
        <v>43672</v>
      </c>
      <c r="E262" s="15">
        <v>0.9639699074074074</v>
      </c>
      <c r="F262" s="15" t="s">
        <v>715</v>
      </c>
      <c r="G262" s="695" t="s">
        <v>476</v>
      </c>
      <c r="H262" s="15" t="s">
        <v>1167</v>
      </c>
      <c r="I262" s="15"/>
      <c r="J262" t="s">
        <v>1168</v>
      </c>
      <c r="K262">
        <v>8</v>
      </c>
      <c r="L262">
        <v>14</v>
      </c>
      <c r="M262" s="28">
        <v>1.75</v>
      </c>
      <c r="N262" s="29">
        <v>0.5714285714285714</v>
      </c>
      <c r="O262" s="29"/>
    </row>
    <row r="263" spans="1:16">
      <c r="A263" t="s">
        <v>779</v>
      </c>
      <c r="B263" t="s">
        <v>549</v>
      </c>
      <c r="C263">
        <v>5</v>
      </c>
      <c r="D263" s="19">
        <v>43672</v>
      </c>
      <c r="E263" s="15">
        <v>0.96416666666666673</v>
      </c>
      <c r="F263" s="15" t="s">
        <v>715</v>
      </c>
      <c r="G263" s="695" t="s">
        <v>476</v>
      </c>
      <c r="H263" s="15" t="s">
        <v>1167</v>
      </c>
      <c r="I263" s="15"/>
      <c r="J263" t="s">
        <v>1168</v>
      </c>
      <c r="K263">
        <v>14</v>
      </c>
      <c r="L263">
        <v>44</v>
      </c>
      <c r="M263" s="28">
        <v>3.1428571428571428</v>
      </c>
      <c r="N263" s="29">
        <v>0.20454545454545456</v>
      </c>
      <c r="O263" s="29"/>
    </row>
    <row r="264" spans="1:16">
      <c r="A264" s="213" t="s">
        <v>2166</v>
      </c>
      <c r="B264" t="s">
        <v>549</v>
      </c>
      <c r="C264">
        <v>5</v>
      </c>
      <c r="D264" s="19">
        <v>43672</v>
      </c>
      <c r="E264" s="15">
        <v>0.9643518518518519</v>
      </c>
      <c r="F264" s="15" t="s">
        <v>715</v>
      </c>
      <c r="G264" s="275" t="s">
        <v>433</v>
      </c>
      <c r="H264" s="15" t="s">
        <v>1167</v>
      </c>
      <c r="I264" s="15"/>
      <c r="J264" t="s">
        <v>1168</v>
      </c>
      <c r="K264">
        <v>14</v>
      </c>
      <c r="L264">
        <v>42</v>
      </c>
      <c r="M264" s="28">
        <v>3</v>
      </c>
      <c r="N264" s="29">
        <v>0.52380952380952384</v>
      </c>
      <c r="O264" s="29"/>
      <c r="P264" s="75" t="s">
        <v>566</v>
      </c>
    </row>
    <row r="265" spans="1:16">
      <c r="A265" t="s">
        <v>781</v>
      </c>
      <c r="B265" t="s">
        <v>549</v>
      </c>
      <c r="C265">
        <v>5</v>
      </c>
      <c r="D265" s="19">
        <v>43672</v>
      </c>
      <c r="E265" s="15">
        <v>0.96453703703703697</v>
      </c>
      <c r="F265" s="15" t="s">
        <v>715</v>
      </c>
      <c r="G265" s="666" t="s">
        <v>447</v>
      </c>
      <c r="H265" s="15" t="s">
        <v>1167</v>
      </c>
      <c r="I265" s="15"/>
      <c r="J265" t="s">
        <v>1168</v>
      </c>
      <c r="K265">
        <v>13</v>
      </c>
      <c r="L265">
        <v>35</v>
      </c>
      <c r="M265" s="28">
        <v>2.6923076923076925</v>
      </c>
      <c r="N265" s="29">
        <v>0.2857142857142857</v>
      </c>
      <c r="O265" s="29"/>
    </row>
    <row r="266" spans="1:16">
      <c r="A266" t="s">
        <v>782</v>
      </c>
      <c r="B266" t="s">
        <v>549</v>
      </c>
      <c r="C266">
        <v>5</v>
      </c>
      <c r="D266" s="19">
        <v>43672</v>
      </c>
      <c r="E266" s="15">
        <v>0.96469907407407407</v>
      </c>
      <c r="F266" s="15" t="s">
        <v>715</v>
      </c>
      <c r="G266" s="695" t="s">
        <v>476</v>
      </c>
      <c r="H266" s="15" t="s">
        <v>1167</v>
      </c>
      <c r="I266" s="15"/>
      <c r="J266" t="s">
        <v>1168</v>
      </c>
      <c r="K266">
        <v>9</v>
      </c>
      <c r="L266">
        <v>31</v>
      </c>
      <c r="M266" s="28">
        <v>3.4444444444444446</v>
      </c>
      <c r="N266" s="29">
        <v>0.32258064516129031</v>
      </c>
      <c r="O266" s="29"/>
    </row>
    <row r="267" spans="1:16" ht="17" thickBot="1">
      <c r="A267" t="s">
        <v>783</v>
      </c>
      <c r="B267" t="s">
        <v>549</v>
      </c>
      <c r="C267">
        <v>5</v>
      </c>
      <c r="D267" s="19">
        <v>43672</v>
      </c>
      <c r="E267" s="15">
        <v>0.9650347222222222</v>
      </c>
      <c r="F267" s="15" t="s">
        <v>714</v>
      </c>
      <c r="G267" s="695" t="s">
        <v>476</v>
      </c>
      <c r="H267" s="15" t="s">
        <v>1167</v>
      </c>
      <c r="I267" s="15"/>
      <c r="J267" t="s">
        <v>1168</v>
      </c>
      <c r="K267">
        <v>14</v>
      </c>
      <c r="L267">
        <v>37</v>
      </c>
      <c r="M267" s="28">
        <v>2.6428571428571428</v>
      </c>
      <c r="N267" s="724">
        <v>0.6216216216216216</v>
      </c>
      <c r="O267" s="724"/>
    </row>
    <row r="268" spans="1:16" ht="17" thickBot="1">
      <c r="A268" t="s">
        <v>784</v>
      </c>
      <c r="B268" t="s">
        <v>549</v>
      </c>
      <c r="C268">
        <v>5</v>
      </c>
      <c r="D268" s="19">
        <v>43672</v>
      </c>
      <c r="E268" s="15">
        <v>0.96527777777777779</v>
      </c>
      <c r="F268" s="15" t="s">
        <v>714</v>
      </c>
      <c r="G268" s="695" t="s">
        <v>476</v>
      </c>
      <c r="H268" s="15" t="s">
        <v>1167</v>
      </c>
      <c r="I268" s="15"/>
      <c r="J268" t="s">
        <v>1168</v>
      </c>
      <c r="K268">
        <v>14</v>
      </c>
      <c r="L268">
        <v>56</v>
      </c>
      <c r="M268" s="28">
        <v>4</v>
      </c>
      <c r="N268" s="729">
        <v>0.44642857142857145</v>
      </c>
      <c r="O268" s="780"/>
    </row>
    <row r="269" spans="1:16">
      <c r="A269" s="751" t="s">
        <v>785</v>
      </c>
      <c r="B269" t="s">
        <v>549</v>
      </c>
      <c r="C269">
        <v>5</v>
      </c>
      <c r="D269" s="19">
        <v>43672</v>
      </c>
      <c r="E269" s="15">
        <v>0.96546296296296286</v>
      </c>
      <c r="F269" s="15" t="s">
        <v>714</v>
      </c>
      <c r="G269" s="695" t="s">
        <v>476</v>
      </c>
      <c r="H269" s="15" t="s">
        <v>1167</v>
      </c>
      <c r="I269" s="15"/>
      <c r="J269" t="s">
        <v>1168</v>
      </c>
      <c r="K269">
        <v>6</v>
      </c>
      <c r="L269">
        <v>9</v>
      </c>
      <c r="M269" s="28">
        <v>1.5</v>
      </c>
      <c r="N269" s="29">
        <v>0.44444444444444442</v>
      </c>
      <c r="O269" s="29"/>
      <c r="P269" s="122" t="s">
        <v>641</v>
      </c>
    </row>
    <row r="270" spans="1:16">
      <c r="A270" t="s">
        <v>786</v>
      </c>
      <c r="B270" t="s">
        <v>549</v>
      </c>
      <c r="C270">
        <v>5</v>
      </c>
      <c r="D270" s="19">
        <v>43672</v>
      </c>
      <c r="E270" s="15">
        <v>0.96557870370370369</v>
      </c>
      <c r="F270" s="15" t="s">
        <v>714</v>
      </c>
      <c r="G270" s="695" t="s">
        <v>476</v>
      </c>
      <c r="H270" s="15" t="s">
        <v>1167</v>
      </c>
      <c r="I270" s="15"/>
      <c r="J270" t="s">
        <v>1168</v>
      </c>
      <c r="K270">
        <v>14</v>
      </c>
      <c r="L270">
        <v>36</v>
      </c>
      <c r="M270" s="28">
        <v>2.5714285714285716</v>
      </c>
      <c r="N270" s="29">
        <v>0.3611111111111111</v>
      </c>
      <c r="O270" s="29"/>
    </row>
    <row r="271" spans="1:16">
      <c r="A271" t="s">
        <v>787</v>
      </c>
      <c r="B271" t="s">
        <v>549</v>
      </c>
      <c r="C271">
        <v>5</v>
      </c>
      <c r="D271" s="19">
        <v>43672</v>
      </c>
      <c r="E271" s="15">
        <v>0.96577546296296291</v>
      </c>
      <c r="F271" s="15" t="s">
        <v>714</v>
      </c>
      <c r="G271" s="695" t="s">
        <v>476</v>
      </c>
      <c r="H271" s="15" t="s">
        <v>1167</v>
      </c>
      <c r="I271" s="15"/>
      <c r="J271" t="s">
        <v>1168</v>
      </c>
      <c r="K271">
        <v>14</v>
      </c>
      <c r="L271">
        <v>59</v>
      </c>
      <c r="M271" s="28">
        <v>4.2142857142857144</v>
      </c>
      <c r="N271" s="29">
        <v>0.50847457627118642</v>
      </c>
      <c r="O271" s="29"/>
    </row>
    <row r="272" spans="1:16">
      <c r="A272" t="s">
        <v>788</v>
      </c>
      <c r="B272" t="s">
        <v>549</v>
      </c>
      <c r="C272">
        <v>5</v>
      </c>
      <c r="D272" s="19">
        <v>43672</v>
      </c>
      <c r="E272" s="15">
        <v>0.96596064814814808</v>
      </c>
      <c r="F272" s="15" t="s">
        <v>714</v>
      </c>
      <c r="G272" s="695" t="s">
        <v>476</v>
      </c>
      <c r="H272" s="15" t="s">
        <v>1167</v>
      </c>
      <c r="I272" s="15"/>
      <c r="J272" t="s">
        <v>1168</v>
      </c>
      <c r="K272">
        <v>14</v>
      </c>
      <c r="L272">
        <v>44</v>
      </c>
      <c r="M272" s="28">
        <v>3.1428571428571428</v>
      </c>
      <c r="N272" s="29">
        <v>0.34090909090909088</v>
      </c>
      <c r="O272" s="29"/>
    </row>
    <row r="273" spans="1:16">
      <c r="A273" t="s">
        <v>2263</v>
      </c>
      <c r="B273" t="s">
        <v>549</v>
      </c>
      <c r="C273">
        <v>5</v>
      </c>
      <c r="D273" s="19">
        <v>43672</v>
      </c>
      <c r="E273" s="15">
        <v>0.96614583333333337</v>
      </c>
      <c r="F273" s="15" t="s">
        <v>714</v>
      </c>
      <c r="G273" s="734" t="s">
        <v>456</v>
      </c>
      <c r="H273" s="15" t="s">
        <v>1167</v>
      </c>
      <c r="I273" s="15"/>
      <c r="J273" t="s">
        <v>1168</v>
      </c>
      <c r="K273">
        <v>11</v>
      </c>
      <c r="L273">
        <v>26</v>
      </c>
      <c r="M273" s="28">
        <v>2.3636363636363638</v>
      </c>
      <c r="N273" s="29">
        <v>0.30769230769230771</v>
      </c>
      <c r="O273" s="29"/>
    </row>
    <row r="274" spans="1:16">
      <c r="A274" t="s">
        <v>790</v>
      </c>
      <c r="B274" t="s">
        <v>549</v>
      </c>
      <c r="C274">
        <v>5</v>
      </c>
      <c r="D274" s="19">
        <v>43672</v>
      </c>
      <c r="E274" s="15">
        <v>0.96628472222222228</v>
      </c>
      <c r="F274" s="15" t="s">
        <v>714</v>
      </c>
      <c r="G274" s="695" t="s">
        <v>476</v>
      </c>
      <c r="H274" s="15" t="s">
        <v>1167</v>
      </c>
      <c r="I274" s="15"/>
      <c r="J274" t="s">
        <v>1168</v>
      </c>
      <c r="K274">
        <v>5</v>
      </c>
      <c r="L274">
        <v>5</v>
      </c>
      <c r="M274" s="28">
        <v>1</v>
      </c>
      <c r="N274" s="724">
        <v>0.6</v>
      </c>
      <c r="O274" s="724"/>
    </row>
    <row r="275" spans="1:16">
      <c r="A275" t="s">
        <v>791</v>
      </c>
      <c r="B275" t="s">
        <v>549</v>
      </c>
      <c r="C275">
        <v>5</v>
      </c>
      <c r="D275" s="19">
        <v>43672</v>
      </c>
      <c r="E275" s="15">
        <v>0.96677083333333336</v>
      </c>
      <c r="F275" s="15" t="s">
        <v>714</v>
      </c>
      <c r="G275" s="695" t="s">
        <v>476</v>
      </c>
      <c r="H275" s="15" t="s">
        <v>1167</v>
      </c>
      <c r="I275" s="15"/>
      <c r="J275" t="s">
        <v>1168</v>
      </c>
      <c r="K275">
        <v>14</v>
      </c>
      <c r="L275">
        <v>39</v>
      </c>
      <c r="M275" s="28">
        <v>2.7857142857142856</v>
      </c>
      <c r="N275" s="29">
        <v>0.5641025641025641</v>
      </c>
      <c r="O275" s="29"/>
    </row>
    <row r="276" spans="1:16">
      <c r="A276" t="s">
        <v>792</v>
      </c>
      <c r="B276" t="s">
        <v>549</v>
      </c>
      <c r="C276">
        <v>5</v>
      </c>
      <c r="D276" s="19">
        <v>43672</v>
      </c>
      <c r="E276" s="15">
        <v>0.96695601851851853</v>
      </c>
      <c r="F276" s="15" t="s">
        <v>714</v>
      </c>
      <c r="G276" s="695" t="s">
        <v>476</v>
      </c>
      <c r="H276" s="15" t="s">
        <v>1167</v>
      </c>
      <c r="I276" s="15"/>
      <c r="J276" t="s">
        <v>1168</v>
      </c>
      <c r="K276">
        <v>5</v>
      </c>
      <c r="L276">
        <v>6</v>
      </c>
      <c r="M276" s="28">
        <v>1.2</v>
      </c>
      <c r="N276" s="29">
        <v>0.33333333333333331</v>
      </c>
      <c r="O276" s="29"/>
    </row>
    <row r="277" spans="1:16">
      <c r="A277" t="s">
        <v>793</v>
      </c>
      <c r="B277" t="s">
        <v>549</v>
      </c>
      <c r="C277">
        <v>5</v>
      </c>
      <c r="D277" s="19">
        <v>43672</v>
      </c>
      <c r="E277" s="15">
        <v>0.96725694444444443</v>
      </c>
      <c r="F277" s="15" t="s">
        <v>714</v>
      </c>
      <c r="G277" s="695" t="s">
        <v>476</v>
      </c>
      <c r="H277" s="15" t="s">
        <v>1167</v>
      </c>
      <c r="I277" s="15"/>
      <c r="J277" t="s">
        <v>1168</v>
      </c>
      <c r="K277">
        <v>14</v>
      </c>
      <c r="L277">
        <v>40</v>
      </c>
      <c r="M277" s="28">
        <v>2.8571428571428572</v>
      </c>
      <c r="N277" s="701">
        <v>0.7</v>
      </c>
      <c r="O277" s="701"/>
    </row>
    <row r="278" spans="1:16">
      <c r="A278" t="s">
        <v>794</v>
      </c>
      <c r="B278" t="s">
        <v>549</v>
      </c>
      <c r="C278">
        <v>5</v>
      </c>
      <c r="D278" s="19">
        <v>43672</v>
      </c>
      <c r="E278" s="15">
        <v>0.96744212962962972</v>
      </c>
      <c r="F278" s="15" t="s">
        <v>714</v>
      </c>
      <c r="G278" s="695" t="s">
        <v>476</v>
      </c>
      <c r="H278" s="15" t="s">
        <v>1167</v>
      </c>
      <c r="I278" s="15"/>
      <c r="J278" t="s">
        <v>1168</v>
      </c>
      <c r="K278">
        <v>8</v>
      </c>
      <c r="L278">
        <v>13</v>
      </c>
      <c r="M278" s="28">
        <v>1.625</v>
      </c>
      <c r="N278" s="29">
        <v>0.53846153846153844</v>
      </c>
      <c r="O278" s="29"/>
    </row>
    <row r="279" spans="1:16" ht="17" thickBot="1">
      <c r="A279" t="s">
        <v>795</v>
      </c>
      <c r="B279" t="s">
        <v>549</v>
      </c>
      <c r="C279">
        <v>5</v>
      </c>
      <c r="D279" s="19">
        <v>43672</v>
      </c>
      <c r="E279" s="15">
        <v>0.96765046296296298</v>
      </c>
      <c r="F279" s="15" t="s">
        <v>714</v>
      </c>
      <c r="G279" s="695" t="s">
        <v>476</v>
      </c>
      <c r="H279" s="15" t="s">
        <v>1167</v>
      </c>
      <c r="I279" s="15"/>
      <c r="J279" t="s">
        <v>1168</v>
      </c>
      <c r="K279">
        <v>14</v>
      </c>
      <c r="L279">
        <v>50</v>
      </c>
      <c r="M279" s="28">
        <v>3.5714285714285716</v>
      </c>
      <c r="N279" s="29">
        <v>0.46</v>
      </c>
      <c r="O279" s="29"/>
    </row>
    <row r="280" spans="1:16" ht="17" thickBot="1">
      <c r="A280" s="751" t="s">
        <v>2167</v>
      </c>
      <c r="B280" t="s">
        <v>549</v>
      </c>
      <c r="C280">
        <v>5</v>
      </c>
      <c r="D280" s="19">
        <v>43672</v>
      </c>
      <c r="E280" s="15">
        <v>0.96784722222222219</v>
      </c>
      <c r="F280" s="15" t="s">
        <v>714</v>
      </c>
      <c r="G280" s="695" t="s">
        <v>476</v>
      </c>
      <c r="H280" s="15" t="s">
        <v>1167</v>
      </c>
      <c r="I280" s="15"/>
      <c r="J280" t="s">
        <v>1168</v>
      </c>
      <c r="K280">
        <v>4</v>
      </c>
      <c r="L280">
        <v>11</v>
      </c>
      <c r="M280" s="249">
        <v>2.75</v>
      </c>
      <c r="N280" s="730">
        <v>0.54545454545454541</v>
      </c>
      <c r="O280" s="780"/>
      <c r="P280" s="75" t="s">
        <v>566</v>
      </c>
    </row>
    <row r="281" spans="1:16" ht="17" thickTop="1">
      <c r="A281" t="s">
        <v>797</v>
      </c>
      <c r="B281" t="s">
        <v>549</v>
      </c>
      <c r="C281">
        <v>5</v>
      </c>
      <c r="D281" s="19">
        <v>43672</v>
      </c>
      <c r="E281" s="15">
        <v>0.96790509259259261</v>
      </c>
      <c r="F281" s="15" t="s">
        <v>714</v>
      </c>
      <c r="G281" s="666" t="s">
        <v>447</v>
      </c>
      <c r="H281" s="15" t="s">
        <v>1167</v>
      </c>
      <c r="I281" s="15"/>
      <c r="J281" t="s">
        <v>1168</v>
      </c>
      <c r="K281">
        <v>14</v>
      </c>
      <c r="L281">
        <v>35</v>
      </c>
      <c r="M281" s="28">
        <v>2.5</v>
      </c>
      <c r="N281" s="29">
        <v>0.2</v>
      </c>
      <c r="O281" s="29"/>
    </row>
    <row r="282" spans="1:16">
      <c r="A282" s="213" t="s">
        <v>2168</v>
      </c>
      <c r="B282" t="s">
        <v>549</v>
      </c>
      <c r="C282">
        <v>5</v>
      </c>
      <c r="D282" s="19">
        <v>43672</v>
      </c>
      <c r="E282" s="15">
        <v>0.96856481481481482</v>
      </c>
      <c r="F282" s="15" t="s">
        <v>716</v>
      </c>
      <c r="G282" s="275" t="s">
        <v>433</v>
      </c>
      <c r="H282" s="15" t="s">
        <v>1167</v>
      </c>
      <c r="I282" s="15"/>
      <c r="J282" t="s">
        <v>1168</v>
      </c>
      <c r="K282">
        <v>14</v>
      </c>
      <c r="L282">
        <v>71</v>
      </c>
      <c r="M282" s="28">
        <v>5.0714285714285712</v>
      </c>
      <c r="N282" s="29">
        <v>0.50704225352112675</v>
      </c>
      <c r="O282" s="29"/>
      <c r="P282" s="75" t="s">
        <v>566</v>
      </c>
    </row>
    <row r="283" spans="1:16">
      <c r="A283" t="s">
        <v>799</v>
      </c>
      <c r="B283" t="s">
        <v>549</v>
      </c>
      <c r="C283">
        <v>5</v>
      </c>
      <c r="D283" s="19">
        <v>43672</v>
      </c>
      <c r="E283" s="15">
        <v>0.970636574074074</v>
      </c>
      <c r="F283" s="15" t="s">
        <v>716</v>
      </c>
      <c r="G283" s="666" t="s">
        <v>447</v>
      </c>
      <c r="H283" s="15" t="s">
        <v>1167</v>
      </c>
      <c r="I283" s="15"/>
      <c r="J283" t="s">
        <v>1168</v>
      </c>
      <c r="K283">
        <v>6</v>
      </c>
      <c r="L283">
        <v>27</v>
      </c>
      <c r="M283" s="28">
        <v>4.5</v>
      </c>
      <c r="N283" s="29">
        <v>0.25925925925925924</v>
      </c>
      <c r="O283" s="29"/>
    </row>
    <row r="284" spans="1:16">
      <c r="A284" s="150" t="s">
        <v>800</v>
      </c>
      <c r="B284" t="s">
        <v>549</v>
      </c>
      <c r="C284">
        <v>5</v>
      </c>
      <c r="D284" s="19">
        <v>43672</v>
      </c>
      <c r="E284" s="15">
        <v>0.97072916666666664</v>
      </c>
      <c r="F284" s="15" t="s">
        <v>716</v>
      </c>
      <c r="G284" s="695" t="s">
        <v>476</v>
      </c>
      <c r="H284" s="15" t="s">
        <v>1167</v>
      </c>
      <c r="I284" s="15"/>
      <c r="J284" t="s">
        <v>1168</v>
      </c>
      <c r="K284">
        <v>14</v>
      </c>
      <c r="L284">
        <v>43</v>
      </c>
      <c r="M284" s="28">
        <v>3.0714285714285716</v>
      </c>
      <c r="N284" s="29">
        <v>0.30232558139534882</v>
      </c>
      <c r="O284" s="29"/>
    </row>
    <row r="285" spans="1:16">
      <c r="A285" s="768" t="s">
        <v>2169</v>
      </c>
      <c r="B285" t="s">
        <v>549</v>
      </c>
      <c r="C285">
        <v>5</v>
      </c>
      <c r="D285" s="19">
        <v>43672</v>
      </c>
      <c r="E285" s="15">
        <v>0.97123842592592602</v>
      </c>
      <c r="F285" s="15" t="s">
        <v>716</v>
      </c>
      <c r="G285" s="695" t="s">
        <v>476</v>
      </c>
      <c r="H285" s="15" t="s">
        <v>1167</v>
      </c>
      <c r="I285" s="15"/>
      <c r="J285" t="s">
        <v>1168</v>
      </c>
      <c r="K285">
        <v>14</v>
      </c>
      <c r="L285">
        <v>32</v>
      </c>
      <c r="M285" s="28">
        <v>2.2857142857142856</v>
      </c>
      <c r="N285" s="706">
        <v>0.65625</v>
      </c>
      <c r="O285" s="706"/>
      <c r="P285" s="75" t="s">
        <v>566</v>
      </c>
    </row>
    <row r="286" spans="1:16">
      <c r="A286" s="150" t="s">
        <v>802</v>
      </c>
      <c r="B286" t="s">
        <v>549</v>
      </c>
      <c r="C286">
        <v>5</v>
      </c>
      <c r="D286" s="19">
        <v>43672</v>
      </c>
      <c r="E286" s="15">
        <v>0.97142361111111108</v>
      </c>
      <c r="F286" s="15" t="s">
        <v>716</v>
      </c>
      <c r="G286" s="695" t="s">
        <v>476</v>
      </c>
      <c r="H286" s="15" t="s">
        <v>1167</v>
      </c>
      <c r="I286" s="15"/>
      <c r="J286" t="s">
        <v>1168</v>
      </c>
      <c r="K286">
        <v>5</v>
      </c>
      <c r="L286">
        <v>5</v>
      </c>
      <c r="M286" s="28">
        <v>1</v>
      </c>
      <c r="N286" s="724">
        <v>0.6</v>
      </c>
      <c r="O286" s="724"/>
    </row>
    <row r="287" spans="1:16">
      <c r="A287" s="768" t="s">
        <v>2170</v>
      </c>
      <c r="B287" t="s">
        <v>549</v>
      </c>
      <c r="C287">
        <v>5</v>
      </c>
      <c r="D287" s="19">
        <v>43672</v>
      </c>
      <c r="E287" s="15">
        <v>0.97295138888888888</v>
      </c>
      <c r="F287" s="15" t="s">
        <v>713</v>
      </c>
      <c r="G287" s="695" t="s">
        <v>476</v>
      </c>
      <c r="H287" s="15" t="s">
        <v>1167</v>
      </c>
      <c r="I287" s="15"/>
      <c r="J287" t="s">
        <v>1168</v>
      </c>
      <c r="K287">
        <v>14</v>
      </c>
      <c r="L287">
        <v>16</v>
      </c>
      <c r="M287" s="28">
        <v>1.1428571428571428</v>
      </c>
      <c r="N287" s="29">
        <v>0.4375</v>
      </c>
      <c r="O287" s="29"/>
      <c r="P287" s="75" t="s">
        <v>566</v>
      </c>
    </row>
    <row r="288" spans="1:16">
      <c r="A288" s="768" t="s">
        <v>2171</v>
      </c>
      <c r="B288" t="s">
        <v>549</v>
      </c>
      <c r="C288">
        <v>5</v>
      </c>
      <c r="D288" s="19">
        <v>43672</v>
      </c>
      <c r="E288" s="15">
        <v>0.97313657407407417</v>
      </c>
      <c r="F288" s="15" t="s">
        <v>713</v>
      </c>
      <c r="G288" s="695" t="s">
        <v>476</v>
      </c>
      <c r="H288" s="15" t="s">
        <v>1167</v>
      </c>
      <c r="I288" s="15"/>
      <c r="J288" t="s">
        <v>1168</v>
      </c>
      <c r="K288">
        <v>11</v>
      </c>
      <c r="L288">
        <v>29</v>
      </c>
      <c r="M288" s="28">
        <v>2.6363636363636362</v>
      </c>
      <c r="N288" s="29">
        <v>0.55172413793103448</v>
      </c>
      <c r="O288" s="29"/>
      <c r="P288" s="75" t="s">
        <v>566</v>
      </c>
    </row>
    <row r="289" spans="1:16">
      <c r="A289" s="768" t="s">
        <v>2172</v>
      </c>
      <c r="B289" t="s">
        <v>549</v>
      </c>
      <c r="C289">
        <v>5</v>
      </c>
      <c r="D289" s="19">
        <v>43672</v>
      </c>
      <c r="E289" s="15">
        <v>0.97327546296296286</v>
      </c>
      <c r="F289" s="15" t="s">
        <v>713</v>
      </c>
      <c r="G289" s="695" t="s">
        <v>476</v>
      </c>
      <c r="H289" s="15" t="s">
        <v>1167</v>
      </c>
      <c r="I289" s="15"/>
      <c r="J289" t="s">
        <v>1168</v>
      </c>
      <c r="K289">
        <v>8</v>
      </c>
      <c r="L289">
        <v>19</v>
      </c>
      <c r="M289" s="28">
        <v>2.375</v>
      </c>
      <c r="N289" s="29">
        <v>0.47368421052631576</v>
      </c>
      <c r="O289" s="29"/>
      <c r="P289" s="75" t="s">
        <v>566</v>
      </c>
    </row>
    <row r="290" spans="1:16">
      <c r="A290" s="520" t="s">
        <v>2173</v>
      </c>
      <c r="B290" t="s">
        <v>549</v>
      </c>
      <c r="C290">
        <v>5</v>
      </c>
      <c r="D290" s="19">
        <v>43672</v>
      </c>
      <c r="E290" s="15">
        <v>0.97421296296296289</v>
      </c>
      <c r="F290" s="15" t="s">
        <v>713</v>
      </c>
      <c r="G290" s="275" t="s">
        <v>433</v>
      </c>
      <c r="H290" s="15" t="s">
        <v>1167</v>
      </c>
      <c r="I290" s="15"/>
      <c r="J290" t="s">
        <v>1168</v>
      </c>
      <c r="K290">
        <v>3</v>
      </c>
      <c r="L290">
        <v>2</v>
      </c>
      <c r="M290" s="28">
        <v>0.66666666666666663</v>
      </c>
      <c r="N290" s="715">
        <v>1</v>
      </c>
      <c r="O290" s="715"/>
      <c r="P290" s="75" t="s">
        <v>566</v>
      </c>
    </row>
    <row r="291" spans="1:16">
      <c r="A291" s="768" t="s">
        <v>2174</v>
      </c>
      <c r="B291" t="s">
        <v>549</v>
      </c>
      <c r="C291">
        <v>5</v>
      </c>
      <c r="D291" s="19">
        <v>43672</v>
      </c>
      <c r="E291" s="15">
        <v>0.97446759259259252</v>
      </c>
      <c r="F291" s="15" t="s">
        <v>713</v>
      </c>
      <c r="G291" s="695" t="s">
        <v>476</v>
      </c>
      <c r="H291" s="15" t="s">
        <v>1167</v>
      </c>
      <c r="I291" s="15"/>
      <c r="J291" t="s">
        <v>1168</v>
      </c>
      <c r="K291">
        <v>14</v>
      </c>
      <c r="L291">
        <v>22</v>
      </c>
      <c r="M291" s="28">
        <v>1.5714285714285714</v>
      </c>
      <c r="N291" s="706">
        <v>0.68181818181818177</v>
      </c>
      <c r="O291" s="706"/>
      <c r="P291" s="75" t="s">
        <v>566</v>
      </c>
    </row>
    <row r="292" spans="1:16">
      <c r="A292" s="150" t="s">
        <v>808</v>
      </c>
      <c r="B292" t="s">
        <v>549</v>
      </c>
      <c r="C292">
        <v>5</v>
      </c>
      <c r="D292" s="19">
        <v>43672</v>
      </c>
      <c r="E292" s="15">
        <v>0.9746527777777777</v>
      </c>
      <c r="F292" s="15" t="s">
        <v>713</v>
      </c>
      <c r="G292" s="695" t="s">
        <v>476</v>
      </c>
      <c r="H292" s="15" t="s">
        <v>1167</v>
      </c>
      <c r="I292" s="15"/>
      <c r="J292" t="s">
        <v>1168</v>
      </c>
      <c r="K292">
        <v>7</v>
      </c>
      <c r="L292">
        <v>8</v>
      </c>
      <c r="M292" s="28">
        <v>1.1428571428571428</v>
      </c>
      <c r="N292" s="29">
        <v>0.375</v>
      </c>
      <c r="O292" s="29"/>
    </row>
    <row r="293" spans="1:16" ht="17" thickBot="1">
      <c r="A293" s="769" t="s">
        <v>2175</v>
      </c>
      <c r="B293" s="165" t="s">
        <v>549</v>
      </c>
      <c r="C293" s="165">
        <v>5</v>
      </c>
      <c r="D293" s="169">
        <v>43672</v>
      </c>
      <c r="E293" s="166">
        <v>0.97474537037037035</v>
      </c>
      <c r="F293" s="15" t="s">
        <v>713</v>
      </c>
      <c r="G293" s="743" t="s">
        <v>476</v>
      </c>
      <c r="H293" s="166" t="s">
        <v>1167</v>
      </c>
      <c r="I293" s="166"/>
      <c r="J293" s="165" t="s">
        <v>1168</v>
      </c>
      <c r="K293" s="230">
        <v>10</v>
      </c>
      <c r="L293" s="230">
        <v>2</v>
      </c>
      <c r="M293" s="231">
        <v>0.2</v>
      </c>
      <c r="N293" s="709">
        <v>0.5</v>
      </c>
      <c r="O293" s="709"/>
      <c r="P293" s="172" t="s">
        <v>566</v>
      </c>
    </row>
    <row r="294" spans="1:16" ht="18" thickTop="1" thickBot="1">
      <c r="A294" s="165"/>
      <c r="B294" s="165"/>
      <c r="C294" s="165"/>
      <c r="D294" s="165"/>
      <c r="E294" s="166"/>
      <c r="F294" s="176"/>
      <c r="G294" s="165"/>
      <c r="H294" s="183"/>
      <c r="I294" s="183"/>
      <c r="J294" s="183"/>
      <c r="K294" s="165"/>
      <c r="L294" s="165"/>
      <c r="M294" s="165"/>
      <c r="N294" s="167"/>
      <c r="O294" s="167"/>
      <c r="P294" s="165"/>
    </row>
    <row r="295" spans="1:16" ht="18" thickTop="1" thickBot="1">
      <c r="A295" s="175" t="s">
        <v>872</v>
      </c>
      <c r="B295" s="126"/>
      <c r="C295" s="126"/>
      <c r="D295" s="127"/>
      <c r="E295" s="128"/>
      <c r="F295" s="145"/>
      <c r="G295" s="126"/>
      <c r="H295" s="126"/>
      <c r="I295" s="126"/>
      <c r="J295" s="126"/>
      <c r="K295" s="126"/>
      <c r="L295" s="126"/>
      <c r="M295" s="126"/>
      <c r="N295" s="146"/>
      <c r="O295" s="146"/>
      <c r="P295" s="126"/>
    </row>
    <row r="296" spans="1:16" ht="18" thickTop="1" thickBot="1">
      <c r="A296" s="779" t="s">
        <v>2176</v>
      </c>
      <c r="B296" s="148" t="s">
        <v>549</v>
      </c>
      <c r="C296" s="148">
        <v>2</v>
      </c>
      <c r="D296" s="157">
        <v>43673</v>
      </c>
      <c r="E296" s="149">
        <v>0.86593749999999992</v>
      </c>
      <c r="F296" s="149" t="s">
        <v>716</v>
      </c>
      <c r="G296" s="744" t="s">
        <v>433</v>
      </c>
      <c r="H296" s="148" t="s">
        <v>1169</v>
      </c>
      <c r="I296" s="267"/>
      <c r="J296" s="237" t="s">
        <v>1170</v>
      </c>
      <c r="K296" s="148">
        <v>4</v>
      </c>
      <c r="L296" s="148">
        <v>12</v>
      </c>
      <c r="M296" s="210">
        <v>3</v>
      </c>
      <c r="N296" s="731">
        <v>0.5</v>
      </c>
      <c r="O296" s="731"/>
      <c r="P296" s="158" t="s">
        <v>566</v>
      </c>
    </row>
    <row r="297" spans="1:16">
      <c r="A297" s="150" t="s">
        <v>811</v>
      </c>
      <c r="B297" t="s">
        <v>549</v>
      </c>
      <c r="C297">
        <v>3</v>
      </c>
      <c r="D297" s="19">
        <v>43673</v>
      </c>
      <c r="E297" s="15">
        <v>0.87385416666666671</v>
      </c>
      <c r="F297" s="15" t="s">
        <v>716</v>
      </c>
      <c r="G297" s="695" t="s">
        <v>476</v>
      </c>
      <c r="H297" t="s">
        <v>1171</v>
      </c>
      <c r="J297" t="s">
        <v>1172</v>
      </c>
      <c r="K297">
        <v>7</v>
      </c>
      <c r="L297">
        <v>13</v>
      </c>
      <c r="M297" s="28">
        <v>1.8571428571428572</v>
      </c>
      <c r="N297" s="706">
        <v>0.69230769230769229</v>
      </c>
      <c r="O297" s="706"/>
    </row>
    <row r="298" spans="1:16">
      <c r="A298" s="150" t="s">
        <v>812</v>
      </c>
      <c r="B298" t="s">
        <v>549</v>
      </c>
      <c r="C298">
        <v>3</v>
      </c>
      <c r="D298" s="19">
        <v>43673</v>
      </c>
      <c r="E298" s="15">
        <v>0.8742361111111111</v>
      </c>
      <c r="F298" s="15" t="s">
        <v>716</v>
      </c>
      <c r="G298" s="695" t="s">
        <v>476</v>
      </c>
      <c r="H298" t="s">
        <v>1171</v>
      </c>
      <c r="J298" t="s">
        <v>1172</v>
      </c>
      <c r="K298">
        <v>7</v>
      </c>
      <c r="L298">
        <v>8</v>
      </c>
      <c r="M298" s="28">
        <v>1.1428571428571428</v>
      </c>
      <c r="N298" s="29">
        <v>0.5</v>
      </c>
      <c r="O298" s="29"/>
    </row>
    <row r="299" spans="1:16">
      <c r="A299" s="150" t="s">
        <v>813</v>
      </c>
      <c r="B299" t="s">
        <v>549</v>
      </c>
      <c r="C299">
        <v>3</v>
      </c>
      <c r="D299" s="19">
        <v>43673</v>
      </c>
      <c r="E299" s="15">
        <v>0.8744791666666667</v>
      </c>
      <c r="F299" s="15" t="s">
        <v>716</v>
      </c>
      <c r="G299" s="695" t="s">
        <v>476</v>
      </c>
      <c r="H299" t="s">
        <v>1171</v>
      </c>
      <c r="J299" t="s">
        <v>1172</v>
      </c>
      <c r="K299">
        <v>5</v>
      </c>
      <c r="L299">
        <v>2</v>
      </c>
      <c r="M299" s="28">
        <v>0.4</v>
      </c>
      <c r="N299" s="29">
        <v>0.5</v>
      </c>
      <c r="O299" s="29"/>
    </row>
    <row r="300" spans="1:16">
      <c r="A300" s="150" t="s">
        <v>814</v>
      </c>
      <c r="B300" t="s">
        <v>549</v>
      </c>
      <c r="C300">
        <v>3</v>
      </c>
      <c r="D300" s="19">
        <v>43673</v>
      </c>
      <c r="E300" s="15">
        <v>0.87460648148148146</v>
      </c>
      <c r="F300" s="15" t="s">
        <v>716</v>
      </c>
      <c r="G300" s="695" t="s">
        <v>476</v>
      </c>
      <c r="H300" t="s">
        <v>1171</v>
      </c>
      <c r="J300" t="s">
        <v>1172</v>
      </c>
      <c r="K300">
        <v>9</v>
      </c>
      <c r="L300">
        <v>14</v>
      </c>
      <c r="M300" s="28">
        <v>1.5555555555555556</v>
      </c>
      <c r="N300" s="29">
        <v>0.5714285714285714</v>
      </c>
      <c r="O300" s="29"/>
    </row>
    <row r="301" spans="1:16" ht="17" thickBot="1">
      <c r="A301" s="150" t="s">
        <v>815</v>
      </c>
      <c r="B301" t="s">
        <v>549</v>
      </c>
      <c r="C301">
        <v>3</v>
      </c>
      <c r="D301" s="19">
        <v>43673</v>
      </c>
      <c r="E301" s="15">
        <v>0.8781944444444445</v>
      </c>
      <c r="F301" s="15" t="s">
        <v>714</v>
      </c>
      <c r="G301" s="666" t="s">
        <v>447</v>
      </c>
      <c r="H301" t="s">
        <v>1171</v>
      </c>
      <c r="J301" t="s">
        <v>1172</v>
      </c>
      <c r="K301">
        <v>7</v>
      </c>
      <c r="L301">
        <v>22</v>
      </c>
      <c r="M301" s="28">
        <v>3.1428571428571428</v>
      </c>
      <c r="N301" s="29">
        <v>0.59090909090909094</v>
      </c>
      <c r="O301" s="29"/>
    </row>
    <row r="302" spans="1:16">
      <c r="A302" s="774" t="s">
        <v>2331</v>
      </c>
      <c r="B302" s="65" t="s">
        <v>549</v>
      </c>
      <c r="C302" s="65">
        <v>4</v>
      </c>
      <c r="D302" s="66">
        <v>43673</v>
      </c>
      <c r="E302" s="67">
        <v>0.88657407407407407</v>
      </c>
      <c r="F302" s="65" t="s">
        <v>873</v>
      </c>
      <c r="G302" s="253" t="s">
        <v>433</v>
      </c>
      <c r="H302" s="65" t="s">
        <v>1173</v>
      </c>
      <c r="I302" s="910"/>
      <c r="J302" s="124" t="s">
        <v>1178</v>
      </c>
      <c r="K302" s="65">
        <v>6</v>
      </c>
      <c r="L302" s="65">
        <v>12</v>
      </c>
      <c r="M302" s="211">
        <v>2</v>
      </c>
      <c r="N302" s="722">
        <v>0.33333333333333331</v>
      </c>
      <c r="O302" s="722"/>
      <c r="P302" s="125" t="s">
        <v>486</v>
      </c>
    </row>
    <row r="303" spans="1:16">
      <c r="A303" s="768" t="s">
        <v>817</v>
      </c>
      <c r="B303" t="s">
        <v>549</v>
      </c>
      <c r="C303">
        <v>4</v>
      </c>
      <c r="D303" s="19">
        <v>43673</v>
      </c>
      <c r="E303" s="15">
        <v>0.88831018518518512</v>
      </c>
      <c r="F303" t="s">
        <v>716</v>
      </c>
      <c r="G303" s="677" t="s">
        <v>493</v>
      </c>
      <c r="H303" t="s">
        <v>1173</v>
      </c>
      <c r="J303" t="s">
        <v>1178</v>
      </c>
      <c r="K303">
        <v>7</v>
      </c>
      <c r="L303">
        <v>13</v>
      </c>
      <c r="M303" s="28">
        <v>1.8571428571428572</v>
      </c>
      <c r="N303" s="29">
        <v>0.30769230769230771</v>
      </c>
      <c r="O303" s="29"/>
      <c r="P303" s="75" t="s">
        <v>557</v>
      </c>
    </row>
    <row r="304" spans="1:16">
      <c r="A304" s="150" t="s">
        <v>818</v>
      </c>
      <c r="B304" t="s">
        <v>549</v>
      </c>
      <c r="C304">
        <v>4</v>
      </c>
      <c r="D304" s="19">
        <v>43673</v>
      </c>
      <c r="E304" s="15">
        <v>0.88840277777777776</v>
      </c>
      <c r="F304" t="s">
        <v>716</v>
      </c>
      <c r="G304" s="677" t="s">
        <v>493</v>
      </c>
      <c r="H304" t="s">
        <v>1173</v>
      </c>
      <c r="J304" t="s">
        <v>1178</v>
      </c>
      <c r="K304">
        <v>4</v>
      </c>
      <c r="L304">
        <v>9</v>
      </c>
      <c r="M304" s="28">
        <v>2.25</v>
      </c>
      <c r="N304" s="29">
        <v>0.22222222222222221</v>
      </c>
      <c r="O304" s="29"/>
    </row>
    <row r="305" spans="1:16">
      <c r="A305" s="150" t="s">
        <v>819</v>
      </c>
      <c r="B305" t="s">
        <v>549</v>
      </c>
      <c r="C305">
        <v>4</v>
      </c>
      <c r="D305" s="19">
        <v>43673</v>
      </c>
      <c r="E305" s="15">
        <v>0.88966435185185189</v>
      </c>
      <c r="F305" t="s">
        <v>713</v>
      </c>
      <c r="G305" s="663" t="s">
        <v>476</v>
      </c>
      <c r="H305" t="s">
        <v>1173</v>
      </c>
      <c r="J305" t="s">
        <v>1178</v>
      </c>
      <c r="K305">
        <v>7</v>
      </c>
      <c r="L305">
        <v>15</v>
      </c>
      <c r="M305" s="28">
        <f>L305/K305</f>
        <v>2.1428571428571428</v>
      </c>
      <c r="N305" s="29">
        <v>0.26666666666666666</v>
      </c>
      <c r="O305" s="29"/>
    </row>
    <row r="306" spans="1:16">
      <c r="A306" s="150" t="s">
        <v>2294</v>
      </c>
      <c r="B306" t="s">
        <v>549</v>
      </c>
      <c r="C306">
        <v>4</v>
      </c>
      <c r="D306" s="19">
        <v>43673</v>
      </c>
      <c r="E306" s="15">
        <v>0.89224537037037033</v>
      </c>
      <c r="F306" t="s">
        <v>715</v>
      </c>
      <c r="G306" s="674" t="s">
        <v>489</v>
      </c>
      <c r="H306" t="s">
        <v>1173</v>
      </c>
      <c r="J306" t="s">
        <v>1178</v>
      </c>
      <c r="K306">
        <v>5</v>
      </c>
      <c r="L306">
        <v>21</v>
      </c>
      <c r="M306" s="28">
        <f t="shared" ref="M306:M369" si="5">L306/K306</f>
        <v>4.2</v>
      </c>
      <c r="N306" s="29">
        <v>0.42857142857142855</v>
      </c>
      <c r="O306" s="29"/>
    </row>
    <row r="307" spans="1:16" ht="17" thickBot="1">
      <c r="A307" s="520" t="s">
        <v>821</v>
      </c>
      <c r="B307" t="s">
        <v>549</v>
      </c>
      <c r="C307">
        <v>4</v>
      </c>
      <c r="D307" s="19">
        <v>43673</v>
      </c>
      <c r="E307" s="15">
        <v>0.89246527777777773</v>
      </c>
      <c r="F307" t="s">
        <v>715</v>
      </c>
      <c r="G307" s="275" t="s">
        <v>433</v>
      </c>
      <c r="H307" t="s">
        <v>1173</v>
      </c>
      <c r="J307" t="s">
        <v>1178</v>
      </c>
      <c r="K307">
        <v>11</v>
      </c>
      <c r="L307">
        <v>69</v>
      </c>
      <c r="M307" s="207">
        <f t="shared" si="5"/>
        <v>6.2727272727272725</v>
      </c>
      <c r="N307" s="728">
        <v>0.75362318840579712</v>
      </c>
      <c r="O307" s="728"/>
    </row>
    <row r="308" spans="1:16" ht="17" thickTop="1">
      <c r="A308" s="770" t="s">
        <v>2177</v>
      </c>
      <c r="B308" s="65" t="s">
        <v>549</v>
      </c>
      <c r="C308" s="65">
        <v>6</v>
      </c>
      <c r="D308" s="66">
        <v>43673</v>
      </c>
      <c r="E308" s="67">
        <v>0.90013888888888882</v>
      </c>
      <c r="F308" s="65" t="s">
        <v>709</v>
      </c>
      <c r="G308" s="740" t="s">
        <v>433</v>
      </c>
      <c r="H308" s="124" t="s">
        <v>1174</v>
      </c>
      <c r="I308" s="124"/>
      <c r="J308" s="124" t="s">
        <v>1175</v>
      </c>
      <c r="K308" s="65">
        <v>4</v>
      </c>
      <c r="L308" s="65">
        <v>3</v>
      </c>
      <c r="M308" s="28">
        <f t="shared" si="5"/>
        <v>0.75</v>
      </c>
      <c r="N308" s="716">
        <v>1</v>
      </c>
      <c r="O308" s="716"/>
      <c r="P308" s="125" t="s">
        <v>566</v>
      </c>
    </row>
    <row r="309" spans="1:16" ht="17" thickBot="1">
      <c r="A309" s="767" t="s">
        <v>2178</v>
      </c>
      <c r="B309" t="s">
        <v>549</v>
      </c>
      <c r="C309">
        <v>6</v>
      </c>
      <c r="D309" s="19">
        <v>43673</v>
      </c>
      <c r="E309" s="15">
        <v>0.90019675925925924</v>
      </c>
      <c r="F309" t="s">
        <v>709</v>
      </c>
      <c r="G309" s="741" t="s">
        <v>433</v>
      </c>
      <c r="H309" t="s">
        <v>1174</v>
      </c>
      <c r="J309" t="s">
        <v>1175</v>
      </c>
      <c r="K309">
        <v>5</v>
      </c>
      <c r="L309">
        <v>10</v>
      </c>
      <c r="M309" s="28">
        <f t="shared" si="5"/>
        <v>2</v>
      </c>
      <c r="N309" s="701">
        <v>0.7</v>
      </c>
      <c r="O309" s="701"/>
      <c r="P309" s="75" t="s">
        <v>566</v>
      </c>
    </row>
    <row r="310" spans="1:16" ht="17" thickTop="1">
      <c r="A310" s="766" t="s">
        <v>824</v>
      </c>
      <c r="B310" t="s">
        <v>549</v>
      </c>
      <c r="C310">
        <v>6</v>
      </c>
      <c r="D310" s="19">
        <v>43673</v>
      </c>
      <c r="E310" s="15">
        <v>0.90038194444444442</v>
      </c>
      <c r="F310" t="s">
        <v>709</v>
      </c>
      <c r="G310" s="666" t="s">
        <v>447</v>
      </c>
      <c r="H310" t="s">
        <v>1174</v>
      </c>
      <c r="J310" t="s">
        <v>1175</v>
      </c>
      <c r="K310">
        <v>12</v>
      </c>
      <c r="L310">
        <v>35</v>
      </c>
      <c r="M310" s="28">
        <f t="shared" si="5"/>
        <v>2.9166666666666665</v>
      </c>
      <c r="N310" s="29">
        <v>0.25714285714285712</v>
      </c>
      <c r="O310" s="29"/>
    </row>
    <row r="311" spans="1:16">
      <c r="A311" s="766" t="s">
        <v>2179</v>
      </c>
      <c r="B311" t="s">
        <v>549</v>
      </c>
      <c r="C311">
        <v>6</v>
      </c>
      <c r="D311" s="19">
        <v>43673</v>
      </c>
      <c r="E311" s="15">
        <v>0.9005671296296297</v>
      </c>
      <c r="F311" t="s">
        <v>709</v>
      </c>
      <c r="G311" s="666" t="s">
        <v>447</v>
      </c>
      <c r="H311" t="s">
        <v>1174</v>
      </c>
      <c r="J311" t="s">
        <v>1175</v>
      </c>
      <c r="K311">
        <v>9</v>
      </c>
      <c r="L311">
        <v>21</v>
      </c>
      <c r="M311" s="28">
        <f t="shared" si="5"/>
        <v>2.3333333333333335</v>
      </c>
      <c r="N311" s="29">
        <v>0.52380952380952384</v>
      </c>
      <c r="O311" s="29"/>
      <c r="P311" s="75" t="s">
        <v>566</v>
      </c>
    </row>
    <row r="312" spans="1:16" ht="17" thickBot="1">
      <c r="A312" s="766" t="s">
        <v>826</v>
      </c>
      <c r="B312" t="s">
        <v>549</v>
      </c>
      <c r="C312">
        <v>6</v>
      </c>
      <c r="D312" s="19">
        <v>43673</v>
      </c>
      <c r="E312" s="15">
        <v>0.90082175925925922</v>
      </c>
      <c r="F312" t="s">
        <v>709</v>
      </c>
      <c r="G312" s="755" t="s">
        <v>476</v>
      </c>
      <c r="H312" t="s">
        <v>1174</v>
      </c>
      <c r="J312" t="s">
        <v>1175</v>
      </c>
      <c r="K312">
        <v>8</v>
      </c>
      <c r="L312">
        <v>22</v>
      </c>
      <c r="M312" s="28">
        <f t="shared" si="5"/>
        <v>2.75</v>
      </c>
      <c r="N312" s="29">
        <v>0.45454545454545453</v>
      </c>
      <c r="O312" s="29"/>
      <c r="P312" s="75" t="s">
        <v>557</v>
      </c>
    </row>
    <row r="313" spans="1:16" ht="17" thickBot="1">
      <c r="A313" s="766" t="s">
        <v>2180</v>
      </c>
      <c r="B313" t="s">
        <v>549</v>
      </c>
      <c r="C313">
        <v>6</v>
      </c>
      <c r="D313" s="19">
        <v>43673</v>
      </c>
      <c r="E313" s="15">
        <v>0.90092592592592602</v>
      </c>
      <c r="F313" t="s">
        <v>709</v>
      </c>
      <c r="G313" s="755" t="s">
        <v>476</v>
      </c>
      <c r="H313" t="s">
        <v>1174</v>
      </c>
      <c r="J313" t="s">
        <v>1175</v>
      </c>
      <c r="K313">
        <v>8</v>
      </c>
      <c r="L313">
        <v>20</v>
      </c>
      <c r="M313" s="28">
        <f t="shared" si="5"/>
        <v>2.5</v>
      </c>
      <c r="N313" s="732">
        <v>0.55000000000000004</v>
      </c>
      <c r="O313" s="29"/>
      <c r="P313" s="75" t="s">
        <v>566</v>
      </c>
    </row>
    <row r="314" spans="1:16">
      <c r="A314" s="766" t="s">
        <v>828</v>
      </c>
      <c r="B314" t="s">
        <v>549</v>
      </c>
      <c r="C314">
        <v>6</v>
      </c>
      <c r="D314" s="19">
        <v>43673</v>
      </c>
      <c r="E314" s="15">
        <v>0.90104166666666663</v>
      </c>
      <c r="F314" t="s">
        <v>709</v>
      </c>
      <c r="G314" s="755" t="s">
        <v>476</v>
      </c>
      <c r="H314" t="s">
        <v>1174</v>
      </c>
      <c r="J314" t="s">
        <v>1175</v>
      </c>
      <c r="K314">
        <v>7</v>
      </c>
      <c r="L314">
        <v>23</v>
      </c>
      <c r="M314" s="28">
        <f t="shared" si="5"/>
        <v>3.2857142857142856</v>
      </c>
      <c r="N314" s="29">
        <v>0.39130434782608697</v>
      </c>
      <c r="O314" s="29"/>
      <c r="P314" s="75" t="s">
        <v>557</v>
      </c>
    </row>
    <row r="315" spans="1:16">
      <c r="A315" s="766" t="s">
        <v>2181</v>
      </c>
      <c r="B315" t="s">
        <v>549</v>
      </c>
      <c r="C315">
        <v>6</v>
      </c>
      <c r="D315" s="19">
        <v>43673</v>
      </c>
      <c r="E315" s="15">
        <v>0.90113425925925927</v>
      </c>
      <c r="F315" t="s">
        <v>709</v>
      </c>
      <c r="G315" s="755" t="s">
        <v>476</v>
      </c>
      <c r="H315" t="s">
        <v>1174</v>
      </c>
      <c r="J315" t="s">
        <v>1175</v>
      </c>
      <c r="K315">
        <v>12</v>
      </c>
      <c r="L315">
        <v>44</v>
      </c>
      <c r="M315" s="28">
        <f t="shared" si="5"/>
        <v>3.6666666666666665</v>
      </c>
      <c r="N315" s="29">
        <v>0.45454545454545453</v>
      </c>
      <c r="O315" s="29"/>
      <c r="P315" s="75" t="s">
        <v>566</v>
      </c>
    </row>
    <row r="316" spans="1:16">
      <c r="A316" s="766" t="s">
        <v>830</v>
      </c>
      <c r="B316" t="s">
        <v>549</v>
      </c>
      <c r="C316">
        <v>6</v>
      </c>
      <c r="D316" s="19">
        <v>43673</v>
      </c>
      <c r="E316" s="15">
        <v>0.90129629629629626</v>
      </c>
      <c r="F316" t="s">
        <v>709</v>
      </c>
      <c r="G316" s="755" t="s">
        <v>476</v>
      </c>
      <c r="H316" t="s">
        <v>1174</v>
      </c>
      <c r="J316" t="s">
        <v>1175</v>
      </c>
      <c r="K316">
        <v>10</v>
      </c>
      <c r="L316">
        <v>27</v>
      </c>
      <c r="M316" s="28">
        <f t="shared" si="5"/>
        <v>2.7</v>
      </c>
      <c r="N316" s="29">
        <v>0.37037037037037035</v>
      </c>
      <c r="O316" s="29"/>
      <c r="P316" s="75" t="s">
        <v>557</v>
      </c>
    </row>
    <row r="317" spans="1:16">
      <c r="A317" s="766" t="s">
        <v>2182</v>
      </c>
      <c r="B317" t="s">
        <v>549</v>
      </c>
      <c r="C317">
        <v>6</v>
      </c>
      <c r="D317" s="19">
        <v>43673</v>
      </c>
      <c r="E317" s="15">
        <v>0.90143518518518517</v>
      </c>
      <c r="F317" t="s">
        <v>709</v>
      </c>
      <c r="G317" s="755" t="s">
        <v>476</v>
      </c>
      <c r="H317" t="s">
        <v>1174</v>
      </c>
      <c r="J317" t="s">
        <v>1175</v>
      </c>
      <c r="K317">
        <v>3</v>
      </c>
      <c r="L317">
        <v>5</v>
      </c>
      <c r="M317" s="28">
        <f t="shared" si="5"/>
        <v>1.6666666666666667</v>
      </c>
      <c r="N317" s="724">
        <v>0.6</v>
      </c>
      <c r="O317" s="724"/>
      <c r="P317" s="75" t="s">
        <v>566</v>
      </c>
    </row>
    <row r="318" spans="1:16">
      <c r="A318" s="766" t="s">
        <v>832</v>
      </c>
      <c r="B318" t="s">
        <v>549</v>
      </c>
      <c r="C318">
        <v>6</v>
      </c>
      <c r="D318" s="19">
        <v>43673</v>
      </c>
      <c r="E318" s="15">
        <v>0.90171296296296299</v>
      </c>
      <c r="F318" t="s">
        <v>709</v>
      </c>
      <c r="G318" s="755" t="s">
        <v>476</v>
      </c>
      <c r="H318" t="s">
        <v>1174</v>
      </c>
      <c r="J318" t="s">
        <v>1175</v>
      </c>
      <c r="K318">
        <v>14</v>
      </c>
      <c r="L318">
        <v>28</v>
      </c>
      <c r="M318" s="28">
        <f t="shared" si="5"/>
        <v>2</v>
      </c>
      <c r="N318" s="29">
        <v>0.10714285714285714</v>
      </c>
      <c r="O318" s="29"/>
    </row>
    <row r="319" spans="1:16">
      <c r="A319" s="766" t="s">
        <v>2183</v>
      </c>
      <c r="B319" t="s">
        <v>549</v>
      </c>
      <c r="C319">
        <v>6</v>
      </c>
      <c r="D319" s="19">
        <v>43673</v>
      </c>
      <c r="E319" s="15">
        <v>0.9019328703703704</v>
      </c>
      <c r="F319" t="s">
        <v>710</v>
      </c>
      <c r="G319" s="755" t="s">
        <v>476</v>
      </c>
      <c r="H319" t="s">
        <v>1174</v>
      </c>
      <c r="J319" t="s">
        <v>1175</v>
      </c>
      <c r="K319">
        <v>12</v>
      </c>
      <c r="L319">
        <v>53</v>
      </c>
      <c r="M319" s="28">
        <f t="shared" si="5"/>
        <v>4.416666666666667</v>
      </c>
      <c r="N319" s="29">
        <v>0.30188679245283018</v>
      </c>
      <c r="O319" s="29"/>
      <c r="P319" s="75" t="s">
        <v>566</v>
      </c>
    </row>
    <row r="320" spans="1:16">
      <c r="A320" s="766" t="s">
        <v>2184</v>
      </c>
      <c r="B320" t="s">
        <v>549</v>
      </c>
      <c r="C320">
        <v>6</v>
      </c>
      <c r="D320" s="19">
        <v>43673</v>
      </c>
      <c r="E320" s="15">
        <v>0.90212962962962961</v>
      </c>
      <c r="F320" t="s">
        <v>710</v>
      </c>
      <c r="G320" s="755" t="s">
        <v>476</v>
      </c>
      <c r="H320" t="s">
        <v>1174</v>
      </c>
      <c r="J320" t="s">
        <v>1175</v>
      </c>
      <c r="K320">
        <v>8</v>
      </c>
      <c r="L320">
        <v>12</v>
      </c>
      <c r="M320" s="28">
        <f t="shared" si="5"/>
        <v>1.5</v>
      </c>
      <c r="N320" s="706">
        <v>0.66666666666666663</v>
      </c>
      <c r="O320" s="706"/>
      <c r="P320" s="75" t="s">
        <v>566</v>
      </c>
    </row>
    <row r="321" spans="1:16">
      <c r="A321" s="768" t="s">
        <v>835</v>
      </c>
      <c r="B321" t="s">
        <v>549</v>
      </c>
      <c r="C321">
        <v>6</v>
      </c>
      <c r="D321" s="19">
        <v>43673</v>
      </c>
      <c r="E321" s="15">
        <v>0.90222222222222215</v>
      </c>
      <c r="F321" t="s">
        <v>710</v>
      </c>
      <c r="G321" s="755" t="s">
        <v>476</v>
      </c>
      <c r="H321" t="s">
        <v>1177</v>
      </c>
      <c r="J321" t="s">
        <v>1176</v>
      </c>
      <c r="K321">
        <v>14</v>
      </c>
      <c r="L321">
        <v>80</v>
      </c>
      <c r="M321" s="28">
        <f t="shared" si="5"/>
        <v>5.7142857142857144</v>
      </c>
      <c r="N321" s="724">
        <v>0.625</v>
      </c>
      <c r="O321" s="724"/>
      <c r="P321" s="75" t="s">
        <v>557</v>
      </c>
    </row>
    <row r="322" spans="1:16">
      <c r="A322" s="768" t="s">
        <v>836</v>
      </c>
      <c r="B322" t="s">
        <v>549</v>
      </c>
      <c r="C322">
        <v>6</v>
      </c>
      <c r="D322" s="19">
        <v>43673</v>
      </c>
      <c r="E322" s="15">
        <v>0.90241898148148147</v>
      </c>
      <c r="F322" t="s">
        <v>710</v>
      </c>
      <c r="G322" s="755" t="s">
        <v>476</v>
      </c>
      <c r="H322" t="s">
        <v>1177</v>
      </c>
      <c r="J322" t="s">
        <v>1176</v>
      </c>
      <c r="K322">
        <v>5</v>
      </c>
      <c r="L322">
        <v>7</v>
      </c>
      <c r="M322" s="28">
        <f t="shared" si="5"/>
        <v>1.4</v>
      </c>
      <c r="N322" s="29">
        <v>0.14285714285714285</v>
      </c>
      <c r="O322" s="29"/>
      <c r="P322" s="75" t="s">
        <v>557</v>
      </c>
    </row>
    <row r="323" spans="1:16">
      <c r="A323" s="768" t="s">
        <v>2185</v>
      </c>
      <c r="B323" t="s">
        <v>549</v>
      </c>
      <c r="C323">
        <v>6</v>
      </c>
      <c r="D323" s="19">
        <v>43673</v>
      </c>
      <c r="E323" s="15">
        <v>0.90248842592592593</v>
      </c>
      <c r="F323" t="s">
        <v>710</v>
      </c>
      <c r="G323" s="755" t="s">
        <v>476</v>
      </c>
      <c r="H323" t="s">
        <v>1177</v>
      </c>
      <c r="J323" t="s">
        <v>1176</v>
      </c>
      <c r="K323">
        <v>14</v>
      </c>
      <c r="L323">
        <v>51</v>
      </c>
      <c r="M323" s="28">
        <f t="shared" si="5"/>
        <v>3.6428571428571428</v>
      </c>
      <c r="N323" s="29">
        <v>0.43137254901960786</v>
      </c>
      <c r="O323" s="29"/>
      <c r="P323" s="75" t="s">
        <v>566</v>
      </c>
    </row>
    <row r="324" spans="1:16">
      <c r="A324" s="768" t="s">
        <v>2186</v>
      </c>
      <c r="B324" t="s">
        <v>549</v>
      </c>
      <c r="C324">
        <v>6</v>
      </c>
      <c r="D324" s="19">
        <v>43673</v>
      </c>
      <c r="E324" s="15">
        <v>0.90267361111111111</v>
      </c>
      <c r="F324" t="s">
        <v>710</v>
      </c>
      <c r="G324" s="755" t="s">
        <v>476</v>
      </c>
      <c r="H324" t="s">
        <v>1177</v>
      </c>
      <c r="J324" t="s">
        <v>1176</v>
      </c>
      <c r="K324">
        <v>9</v>
      </c>
      <c r="L324">
        <v>25</v>
      </c>
      <c r="M324" s="28">
        <f t="shared" si="5"/>
        <v>2.7777777777777777</v>
      </c>
      <c r="N324" s="706">
        <v>0.64</v>
      </c>
      <c r="O324" s="706"/>
      <c r="P324" s="75" t="s">
        <v>566</v>
      </c>
    </row>
    <row r="325" spans="1:16">
      <c r="A325" s="768" t="s">
        <v>2187</v>
      </c>
      <c r="B325" t="s">
        <v>549</v>
      </c>
      <c r="C325">
        <v>6</v>
      </c>
      <c r="D325" s="19">
        <v>43673</v>
      </c>
      <c r="E325" s="15">
        <v>0.90284722222222225</v>
      </c>
      <c r="F325" t="s">
        <v>710</v>
      </c>
      <c r="G325" s="755" t="s">
        <v>476</v>
      </c>
      <c r="H325" t="s">
        <v>1177</v>
      </c>
      <c r="J325" t="s">
        <v>1176</v>
      </c>
      <c r="K325">
        <v>11</v>
      </c>
      <c r="L325">
        <v>43</v>
      </c>
      <c r="M325" s="28">
        <f t="shared" si="5"/>
        <v>3.9090909090909092</v>
      </c>
      <c r="N325" s="706">
        <v>0.67441860465116277</v>
      </c>
      <c r="O325" s="706"/>
      <c r="P325" s="75" t="s">
        <v>566</v>
      </c>
    </row>
    <row r="326" spans="1:16">
      <c r="A326" s="768" t="s">
        <v>2188</v>
      </c>
      <c r="B326" t="s">
        <v>549</v>
      </c>
      <c r="C326">
        <v>6</v>
      </c>
      <c r="D326" s="19">
        <v>43673</v>
      </c>
      <c r="E326" s="15">
        <v>0.90310185185185177</v>
      </c>
      <c r="F326" t="s">
        <v>710</v>
      </c>
      <c r="G326" s="755" t="s">
        <v>476</v>
      </c>
      <c r="H326" t="s">
        <v>1177</v>
      </c>
      <c r="J326" t="s">
        <v>1176</v>
      </c>
      <c r="K326">
        <v>8</v>
      </c>
      <c r="L326">
        <v>27</v>
      </c>
      <c r="M326" s="28">
        <f t="shared" si="5"/>
        <v>3.375</v>
      </c>
      <c r="N326" s="733">
        <v>0.88888888888888884</v>
      </c>
      <c r="O326" s="733"/>
      <c r="P326" s="75" t="s">
        <v>566</v>
      </c>
    </row>
    <row r="327" spans="1:16">
      <c r="A327" s="520" t="s">
        <v>2189</v>
      </c>
      <c r="B327" t="s">
        <v>549</v>
      </c>
      <c r="C327">
        <v>6</v>
      </c>
      <c r="D327" s="19">
        <v>43673</v>
      </c>
      <c r="E327" s="15">
        <v>0.90333333333333332</v>
      </c>
      <c r="F327" t="s">
        <v>710</v>
      </c>
      <c r="G327" s="755" t="s">
        <v>476</v>
      </c>
      <c r="H327" t="s">
        <v>1177</v>
      </c>
      <c r="J327" t="s">
        <v>1176</v>
      </c>
      <c r="K327">
        <v>7</v>
      </c>
      <c r="L327">
        <v>11</v>
      </c>
      <c r="M327" s="28">
        <f t="shared" si="5"/>
        <v>1.5714285714285714</v>
      </c>
      <c r="N327" s="31">
        <v>0.45454545454545453</v>
      </c>
      <c r="O327" s="31"/>
      <c r="P327" s="75" t="s">
        <v>566</v>
      </c>
    </row>
    <row r="328" spans="1:16">
      <c r="A328" s="520" t="s">
        <v>842</v>
      </c>
      <c r="B328" t="s">
        <v>549</v>
      </c>
      <c r="C328">
        <v>6</v>
      </c>
      <c r="D328" s="19">
        <v>43673</v>
      </c>
      <c r="E328" s="15">
        <v>0.90346064814814808</v>
      </c>
      <c r="F328" t="s">
        <v>710</v>
      </c>
      <c r="G328" s="755" t="s">
        <v>476</v>
      </c>
      <c r="H328" t="s">
        <v>1177</v>
      </c>
      <c r="J328" t="s">
        <v>1176</v>
      </c>
      <c r="K328">
        <v>8</v>
      </c>
      <c r="L328">
        <v>19</v>
      </c>
      <c r="M328" s="28">
        <f t="shared" si="5"/>
        <v>2.375</v>
      </c>
      <c r="N328" s="29">
        <v>0.57894736842105265</v>
      </c>
      <c r="O328" s="29"/>
      <c r="P328" s="75" t="s">
        <v>557</v>
      </c>
    </row>
    <row r="329" spans="1:16">
      <c r="A329" s="520" t="s">
        <v>2190</v>
      </c>
      <c r="B329" t="s">
        <v>549</v>
      </c>
      <c r="C329">
        <v>6</v>
      </c>
      <c r="D329" s="19">
        <v>43673</v>
      </c>
      <c r="E329" s="15">
        <v>0.90361111111111114</v>
      </c>
      <c r="F329" t="s">
        <v>710</v>
      </c>
      <c r="G329" s="755" t="s">
        <v>476</v>
      </c>
      <c r="H329" t="s">
        <v>1177</v>
      </c>
      <c r="J329" t="s">
        <v>1176</v>
      </c>
      <c r="K329">
        <v>4</v>
      </c>
      <c r="L329">
        <v>6</v>
      </c>
      <c r="M329" s="28">
        <f t="shared" si="5"/>
        <v>1.5</v>
      </c>
      <c r="N329" s="706">
        <v>0.66666666666666663</v>
      </c>
      <c r="O329" s="706"/>
      <c r="P329" s="75" t="s">
        <v>566</v>
      </c>
    </row>
    <row r="330" spans="1:16">
      <c r="A330" s="520" t="s">
        <v>2191</v>
      </c>
      <c r="B330" t="s">
        <v>549</v>
      </c>
      <c r="C330">
        <v>6</v>
      </c>
      <c r="D330" s="19">
        <v>43673</v>
      </c>
      <c r="E330" s="15">
        <v>0.90388888888888896</v>
      </c>
      <c r="F330" t="s">
        <v>712</v>
      </c>
      <c r="G330" s="755" t="s">
        <v>476</v>
      </c>
      <c r="H330" t="s">
        <v>1177</v>
      </c>
      <c r="J330" t="s">
        <v>1176</v>
      </c>
      <c r="K330">
        <v>9</v>
      </c>
      <c r="L330">
        <v>12</v>
      </c>
      <c r="M330" s="28">
        <f t="shared" si="5"/>
        <v>1.3333333333333333</v>
      </c>
      <c r="N330" s="29">
        <v>0.41666666666666669</v>
      </c>
      <c r="O330" s="29"/>
      <c r="P330" s="75" t="s">
        <v>566</v>
      </c>
    </row>
    <row r="331" spans="1:16" ht="17" thickBot="1">
      <c r="A331" s="520" t="s">
        <v>2192</v>
      </c>
      <c r="B331" t="s">
        <v>549</v>
      </c>
      <c r="C331">
        <v>6</v>
      </c>
      <c r="D331" s="19">
        <v>43673</v>
      </c>
      <c r="E331" s="15">
        <v>0.90408564814814818</v>
      </c>
      <c r="F331" t="s">
        <v>712</v>
      </c>
      <c r="G331" s="872" t="s">
        <v>476</v>
      </c>
      <c r="H331" t="s">
        <v>1177</v>
      </c>
      <c r="J331" t="s">
        <v>1176</v>
      </c>
      <c r="K331">
        <v>6</v>
      </c>
      <c r="L331">
        <v>13</v>
      </c>
      <c r="M331" s="28">
        <f t="shared" si="5"/>
        <v>2.1666666666666665</v>
      </c>
      <c r="N331" s="29">
        <v>0.30769230769230771</v>
      </c>
      <c r="O331" s="29"/>
      <c r="P331" s="75" t="s">
        <v>566</v>
      </c>
    </row>
    <row r="332" spans="1:16" ht="17" thickTop="1">
      <c r="A332" s="520" t="s">
        <v>846</v>
      </c>
      <c r="B332" t="s">
        <v>549</v>
      </c>
      <c r="C332">
        <v>6</v>
      </c>
      <c r="D332" s="19">
        <v>43673</v>
      </c>
      <c r="E332" s="15">
        <v>0.90445601851851853</v>
      </c>
      <c r="F332" t="s">
        <v>712</v>
      </c>
      <c r="G332" s="745" t="s">
        <v>447</v>
      </c>
      <c r="H332" t="s">
        <v>1177</v>
      </c>
      <c r="J332" t="s">
        <v>1176</v>
      </c>
      <c r="K332">
        <v>5</v>
      </c>
      <c r="L332">
        <v>8</v>
      </c>
      <c r="M332" s="28">
        <f t="shared" si="5"/>
        <v>1.6</v>
      </c>
      <c r="N332" s="29">
        <v>0.25</v>
      </c>
      <c r="O332" s="29"/>
      <c r="P332" s="75" t="s">
        <v>557</v>
      </c>
    </row>
    <row r="333" spans="1:16">
      <c r="A333" s="520" t="s">
        <v>847</v>
      </c>
      <c r="B333" t="s">
        <v>549</v>
      </c>
      <c r="C333">
        <v>6</v>
      </c>
      <c r="D333" s="19">
        <v>43673</v>
      </c>
      <c r="E333" s="15">
        <v>0.90472222222222232</v>
      </c>
      <c r="F333" t="s">
        <v>712</v>
      </c>
      <c r="G333" s="745" t="s">
        <v>447</v>
      </c>
      <c r="H333" t="s">
        <v>1177</v>
      </c>
      <c r="J333" t="s">
        <v>1176</v>
      </c>
      <c r="K333">
        <v>10</v>
      </c>
      <c r="L333">
        <v>10</v>
      </c>
      <c r="M333" s="28">
        <f t="shared" si="5"/>
        <v>1</v>
      </c>
      <c r="N333" s="29">
        <v>0.3</v>
      </c>
      <c r="O333" s="29"/>
      <c r="P333" s="75" t="s">
        <v>557</v>
      </c>
    </row>
    <row r="334" spans="1:16">
      <c r="A334" s="520" t="s">
        <v>849</v>
      </c>
      <c r="B334" t="s">
        <v>549</v>
      </c>
      <c r="C334">
        <v>6</v>
      </c>
      <c r="D334" s="19">
        <v>43673</v>
      </c>
      <c r="E334" s="15">
        <v>0.90499999999999992</v>
      </c>
      <c r="F334" t="s">
        <v>712</v>
      </c>
      <c r="G334" s="745" t="s">
        <v>447</v>
      </c>
      <c r="H334" t="s">
        <v>1177</v>
      </c>
      <c r="J334" t="s">
        <v>1176</v>
      </c>
      <c r="K334">
        <v>10</v>
      </c>
      <c r="L334">
        <v>22</v>
      </c>
      <c r="M334" s="28">
        <f t="shared" si="5"/>
        <v>2.2000000000000002</v>
      </c>
      <c r="N334" s="29">
        <v>0.27272727272727271</v>
      </c>
      <c r="O334" s="29"/>
      <c r="P334" s="75" t="s">
        <v>557</v>
      </c>
    </row>
    <row r="335" spans="1:16">
      <c r="A335" s="520" t="s">
        <v>2342</v>
      </c>
      <c r="B335" t="s">
        <v>549</v>
      </c>
      <c r="C335">
        <v>6</v>
      </c>
      <c r="D335" s="19">
        <v>43673</v>
      </c>
      <c r="E335" s="15">
        <v>0.90533564814814815</v>
      </c>
      <c r="F335" t="s">
        <v>711</v>
      </c>
      <c r="G335" s="745" t="s">
        <v>447</v>
      </c>
      <c r="H335" t="s">
        <v>1177</v>
      </c>
      <c r="J335" t="s">
        <v>1176</v>
      </c>
      <c r="K335">
        <v>7</v>
      </c>
      <c r="L335">
        <v>7</v>
      </c>
      <c r="M335" s="28">
        <f t="shared" si="5"/>
        <v>1</v>
      </c>
      <c r="N335" s="29">
        <v>0.5714285714285714</v>
      </c>
      <c r="O335" s="29"/>
      <c r="P335" s="75" t="s">
        <v>553</v>
      </c>
    </row>
    <row r="336" spans="1:16">
      <c r="A336" s="520" t="s">
        <v>2343</v>
      </c>
      <c r="B336" t="s">
        <v>549</v>
      </c>
      <c r="C336">
        <v>6</v>
      </c>
      <c r="D336" s="19">
        <v>43673</v>
      </c>
      <c r="E336" s="15">
        <v>0.90579861111111104</v>
      </c>
      <c r="F336" t="s">
        <v>711</v>
      </c>
      <c r="G336" s="745" t="s">
        <v>447</v>
      </c>
      <c r="H336" t="s">
        <v>1177</v>
      </c>
      <c r="J336" t="s">
        <v>1176</v>
      </c>
      <c r="K336">
        <v>5</v>
      </c>
      <c r="L336">
        <v>4</v>
      </c>
      <c r="M336" s="28">
        <f t="shared" si="5"/>
        <v>0.8</v>
      </c>
      <c r="N336" s="728">
        <v>0.75</v>
      </c>
      <c r="O336" s="728"/>
      <c r="P336" s="75" t="s">
        <v>553</v>
      </c>
    </row>
    <row r="337" spans="1:16">
      <c r="A337" s="150" t="s">
        <v>851</v>
      </c>
      <c r="B337" t="s">
        <v>549</v>
      </c>
      <c r="C337">
        <v>6</v>
      </c>
      <c r="D337" s="19">
        <v>43673</v>
      </c>
      <c r="E337" s="15">
        <v>0.90627314814814808</v>
      </c>
      <c r="F337" t="s">
        <v>711</v>
      </c>
      <c r="G337" s="745" t="s">
        <v>447</v>
      </c>
      <c r="H337" t="s">
        <v>1177</v>
      </c>
      <c r="J337" t="s">
        <v>1176</v>
      </c>
      <c r="K337">
        <v>6</v>
      </c>
      <c r="L337">
        <v>4</v>
      </c>
      <c r="M337" s="28">
        <f t="shared" si="5"/>
        <v>0.66666666666666663</v>
      </c>
      <c r="N337" s="29">
        <v>0.5</v>
      </c>
      <c r="O337" s="29"/>
    </row>
    <row r="338" spans="1:16">
      <c r="A338" s="520" t="s">
        <v>2344</v>
      </c>
      <c r="B338" t="s">
        <v>549</v>
      </c>
      <c r="C338">
        <v>6</v>
      </c>
      <c r="D338" s="19">
        <v>43673</v>
      </c>
      <c r="E338" s="15">
        <v>0.9065509259259259</v>
      </c>
      <c r="F338" t="s">
        <v>711</v>
      </c>
      <c r="G338" s="7" t="s">
        <v>433</v>
      </c>
      <c r="H338" t="s">
        <v>1177</v>
      </c>
      <c r="J338" t="s">
        <v>1176</v>
      </c>
      <c r="K338">
        <v>2</v>
      </c>
      <c r="L338">
        <v>6</v>
      </c>
      <c r="M338" s="28">
        <f t="shared" si="5"/>
        <v>3</v>
      </c>
      <c r="N338" s="29">
        <v>0.33333333333333331</v>
      </c>
      <c r="O338" s="29"/>
      <c r="P338" s="75" t="s">
        <v>553</v>
      </c>
    </row>
    <row r="339" spans="1:16" ht="17" thickBot="1">
      <c r="A339" s="771" t="s">
        <v>2345</v>
      </c>
      <c r="B339" s="34" t="s">
        <v>549</v>
      </c>
      <c r="C339" s="34">
        <v>6</v>
      </c>
      <c r="D339" s="161">
        <v>43673</v>
      </c>
      <c r="E339" s="162">
        <v>0.90700231481481486</v>
      </c>
      <c r="F339" t="s">
        <v>711</v>
      </c>
      <c r="G339" s="163" t="s">
        <v>433</v>
      </c>
      <c r="H339" t="s">
        <v>1177</v>
      </c>
      <c r="J339" t="s">
        <v>1176</v>
      </c>
      <c r="K339" s="228">
        <v>14</v>
      </c>
      <c r="L339" s="228">
        <v>2</v>
      </c>
      <c r="M339" s="232">
        <f t="shared" si="5"/>
        <v>0.14285714285714285</v>
      </c>
      <c r="N339" s="705">
        <v>0.5</v>
      </c>
      <c r="O339" s="705"/>
      <c r="P339" s="164" t="s">
        <v>553</v>
      </c>
    </row>
    <row r="340" spans="1:16">
      <c r="A340" s="150" t="s">
        <v>854</v>
      </c>
      <c r="B340" t="s">
        <v>549</v>
      </c>
      <c r="C340">
        <v>7</v>
      </c>
      <c r="D340" s="19">
        <v>43673</v>
      </c>
      <c r="E340" s="15">
        <v>0.91460648148148149</v>
      </c>
      <c r="F340" s="124" t="s">
        <v>715</v>
      </c>
      <c r="G340" s="666" t="s">
        <v>447</v>
      </c>
      <c r="H340" s="238" t="s">
        <v>1179</v>
      </c>
      <c r="I340" s="238"/>
      <c r="J340" s="238" t="s">
        <v>1176</v>
      </c>
      <c r="K340">
        <v>14</v>
      </c>
      <c r="L340">
        <v>48</v>
      </c>
      <c r="M340" s="28">
        <f t="shared" si="5"/>
        <v>3.4285714285714284</v>
      </c>
      <c r="N340" s="29">
        <v>0.29166666666666669</v>
      </c>
      <c r="O340" s="29"/>
    </row>
    <row r="341" spans="1:16">
      <c r="A341" s="150" t="s">
        <v>855</v>
      </c>
      <c r="B341" t="s">
        <v>549</v>
      </c>
      <c r="C341">
        <v>7</v>
      </c>
      <c r="D341" s="19">
        <v>43673</v>
      </c>
      <c r="E341" s="15">
        <v>0.91479166666666656</v>
      </c>
      <c r="F341" t="s">
        <v>715</v>
      </c>
      <c r="G341" s="666" t="s">
        <v>447</v>
      </c>
      <c r="H341" t="s">
        <v>1180</v>
      </c>
      <c r="J341" t="s">
        <v>1181</v>
      </c>
      <c r="K341">
        <v>7</v>
      </c>
      <c r="L341">
        <v>15</v>
      </c>
      <c r="M341" s="28">
        <f t="shared" si="5"/>
        <v>2.1428571428571428</v>
      </c>
      <c r="N341" s="29">
        <v>0.2</v>
      </c>
      <c r="O341" s="29"/>
    </row>
    <row r="342" spans="1:16">
      <c r="A342" s="150" t="s">
        <v>856</v>
      </c>
      <c r="B342" t="s">
        <v>549</v>
      </c>
      <c r="C342">
        <v>7</v>
      </c>
      <c r="D342" s="19">
        <v>43673</v>
      </c>
      <c r="E342" s="15">
        <v>0.91489583333333335</v>
      </c>
      <c r="F342" t="s">
        <v>715</v>
      </c>
      <c r="G342" s="666" t="s">
        <v>447</v>
      </c>
      <c r="H342" t="s">
        <v>1180</v>
      </c>
      <c r="J342" t="s">
        <v>1181</v>
      </c>
      <c r="K342">
        <v>14</v>
      </c>
      <c r="L342">
        <v>39</v>
      </c>
      <c r="M342" s="28">
        <f t="shared" si="5"/>
        <v>2.7857142857142856</v>
      </c>
      <c r="N342" s="29">
        <v>0.41025641025641024</v>
      </c>
      <c r="O342" s="29"/>
    </row>
    <row r="343" spans="1:16">
      <c r="A343" s="150" t="s">
        <v>857</v>
      </c>
      <c r="B343" t="s">
        <v>549</v>
      </c>
      <c r="C343">
        <v>7</v>
      </c>
      <c r="D343" s="19">
        <v>43673</v>
      </c>
      <c r="E343" s="15">
        <v>0.91508101851851853</v>
      </c>
      <c r="F343" t="s">
        <v>715</v>
      </c>
      <c r="G343" s="666" t="s">
        <v>447</v>
      </c>
      <c r="H343" t="s">
        <v>1180</v>
      </c>
      <c r="J343" t="s">
        <v>1181</v>
      </c>
      <c r="K343">
        <v>14</v>
      </c>
      <c r="L343">
        <v>34</v>
      </c>
      <c r="M343" s="28">
        <f t="shared" si="5"/>
        <v>2.4285714285714284</v>
      </c>
      <c r="N343" s="29">
        <v>0.35294117647058826</v>
      </c>
      <c r="O343" s="29"/>
    </row>
    <row r="344" spans="1:16">
      <c r="A344" s="768" t="s">
        <v>858</v>
      </c>
      <c r="B344" t="s">
        <v>549</v>
      </c>
      <c r="C344">
        <v>7</v>
      </c>
      <c r="D344" s="19">
        <v>43673</v>
      </c>
      <c r="E344" s="15">
        <v>0.91525462962962967</v>
      </c>
      <c r="F344" t="s">
        <v>715</v>
      </c>
      <c r="G344" s="666" t="s">
        <v>447</v>
      </c>
      <c r="H344" t="s">
        <v>1180</v>
      </c>
      <c r="J344" t="s">
        <v>1181</v>
      </c>
      <c r="K344">
        <v>4</v>
      </c>
      <c r="L344">
        <v>6</v>
      </c>
      <c r="M344" s="28">
        <f t="shared" si="5"/>
        <v>1.5</v>
      </c>
      <c r="N344" s="29">
        <v>0.33333333333333331</v>
      </c>
      <c r="O344" s="29"/>
      <c r="P344" s="75" t="s">
        <v>557</v>
      </c>
    </row>
    <row r="345" spans="1:16">
      <c r="A345" s="150" t="s">
        <v>859</v>
      </c>
      <c r="B345" t="s">
        <v>549</v>
      </c>
      <c r="C345">
        <v>7</v>
      </c>
      <c r="D345" s="19">
        <v>43673</v>
      </c>
      <c r="E345" s="15">
        <v>0.91532407407407401</v>
      </c>
      <c r="F345" t="s">
        <v>715</v>
      </c>
      <c r="G345" s="666" t="s">
        <v>447</v>
      </c>
      <c r="H345" t="s">
        <v>1180</v>
      </c>
      <c r="J345" t="s">
        <v>1181</v>
      </c>
      <c r="K345">
        <v>8</v>
      </c>
      <c r="L345">
        <v>29</v>
      </c>
      <c r="M345" s="28">
        <f t="shared" si="5"/>
        <v>3.625</v>
      </c>
      <c r="N345" s="29">
        <v>0.2413793103448276</v>
      </c>
      <c r="O345" s="29"/>
    </row>
    <row r="346" spans="1:16">
      <c r="A346" s="768" t="s">
        <v>860</v>
      </c>
      <c r="B346" t="s">
        <v>549</v>
      </c>
      <c r="C346">
        <v>7</v>
      </c>
      <c r="D346" s="19">
        <v>43673</v>
      </c>
      <c r="E346" s="15">
        <v>0.9154282407407407</v>
      </c>
      <c r="F346" t="s">
        <v>715</v>
      </c>
      <c r="G346" s="666" t="s">
        <v>447</v>
      </c>
      <c r="H346" t="s">
        <v>1180</v>
      </c>
      <c r="J346" t="s">
        <v>1181</v>
      </c>
      <c r="K346">
        <v>8</v>
      </c>
      <c r="L346">
        <v>18</v>
      </c>
      <c r="M346" s="28">
        <f t="shared" si="5"/>
        <v>2.25</v>
      </c>
      <c r="N346" s="724">
        <v>0.61111111111111116</v>
      </c>
      <c r="O346" s="724"/>
      <c r="P346" s="75" t="s">
        <v>557</v>
      </c>
    </row>
    <row r="347" spans="1:16">
      <c r="A347" s="150" t="s">
        <v>861</v>
      </c>
      <c r="B347" t="s">
        <v>549</v>
      </c>
      <c r="C347">
        <v>7</v>
      </c>
      <c r="D347" s="19">
        <v>43673</v>
      </c>
      <c r="E347" s="15">
        <v>0.91559027777777768</v>
      </c>
      <c r="F347" t="s">
        <v>715</v>
      </c>
      <c r="G347" s="666" t="s">
        <v>447</v>
      </c>
      <c r="H347" t="s">
        <v>1180</v>
      </c>
      <c r="J347" t="s">
        <v>1181</v>
      </c>
      <c r="K347">
        <v>7</v>
      </c>
      <c r="L347">
        <v>21</v>
      </c>
      <c r="M347" s="28">
        <f t="shared" si="5"/>
        <v>3</v>
      </c>
      <c r="N347" s="29">
        <v>0.52380952380952384</v>
      </c>
      <c r="O347" s="29"/>
    </row>
    <row r="348" spans="1:16">
      <c r="A348" s="150" t="s">
        <v>862</v>
      </c>
      <c r="B348" t="s">
        <v>549</v>
      </c>
      <c r="C348">
        <v>7</v>
      </c>
      <c r="D348" s="19">
        <v>43673</v>
      </c>
      <c r="E348" s="15">
        <v>0.91568287037037033</v>
      </c>
      <c r="F348" t="s">
        <v>715</v>
      </c>
      <c r="G348" s="666" t="s">
        <v>447</v>
      </c>
      <c r="H348" t="s">
        <v>1180</v>
      </c>
      <c r="J348" t="s">
        <v>1181</v>
      </c>
      <c r="K348">
        <v>8</v>
      </c>
      <c r="L348">
        <v>27</v>
      </c>
      <c r="M348" s="28">
        <f t="shared" si="5"/>
        <v>3.375</v>
      </c>
      <c r="N348" s="29">
        <v>0.29629629629629628</v>
      </c>
      <c r="O348" s="29"/>
    </row>
    <row r="349" spans="1:16">
      <c r="A349" s="150" t="s">
        <v>863</v>
      </c>
      <c r="B349" t="s">
        <v>549</v>
      </c>
      <c r="C349">
        <v>7</v>
      </c>
      <c r="D349" s="19">
        <v>43673</v>
      </c>
      <c r="E349" s="15">
        <v>0.91577546296296297</v>
      </c>
      <c r="F349" t="s">
        <v>715</v>
      </c>
      <c r="G349" s="666" t="s">
        <v>447</v>
      </c>
      <c r="H349" t="s">
        <v>1180</v>
      </c>
      <c r="J349" t="s">
        <v>1181</v>
      </c>
      <c r="K349">
        <v>14</v>
      </c>
      <c r="L349">
        <v>42</v>
      </c>
      <c r="M349" s="28">
        <f t="shared" si="5"/>
        <v>3</v>
      </c>
      <c r="N349" s="29">
        <v>0.30952380952380953</v>
      </c>
      <c r="O349" s="29"/>
    </row>
    <row r="350" spans="1:16">
      <c r="A350" s="768" t="s">
        <v>864</v>
      </c>
      <c r="B350" t="s">
        <v>549</v>
      </c>
      <c r="C350">
        <v>7</v>
      </c>
      <c r="D350" s="19">
        <v>43673</v>
      </c>
      <c r="E350" s="15">
        <v>0.91596064814814815</v>
      </c>
      <c r="F350" t="s">
        <v>715</v>
      </c>
      <c r="G350" s="666" t="s">
        <v>447</v>
      </c>
      <c r="H350" t="s">
        <v>1180</v>
      </c>
      <c r="J350" t="s">
        <v>1181</v>
      </c>
      <c r="K350">
        <v>14</v>
      </c>
      <c r="L350">
        <v>56</v>
      </c>
      <c r="M350" s="28">
        <f t="shared" si="5"/>
        <v>4</v>
      </c>
      <c r="N350" s="29">
        <v>0.5357142857142857</v>
      </c>
      <c r="O350" s="29"/>
      <c r="P350" s="75" t="s">
        <v>557</v>
      </c>
    </row>
    <row r="351" spans="1:16">
      <c r="A351" s="150" t="s">
        <v>865</v>
      </c>
      <c r="B351" t="s">
        <v>549</v>
      </c>
      <c r="C351">
        <v>7</v>
      </c>
      <c r="D351" s="19">
        <v>43673</v>
      </c>
      <c r="E351" s="21">
        <v>0.91614583333333333</v>
      </c>
      <c r="F351" t="s">
        <v>715</v>
      </c>
      <c r="G351" s="666" t="s">
        <v>447</v>
      </c>
      <c r="H351" t="s">
        <v>1180</v>
      </c>
      <c r="J351" t="s">
        <v>1181</v>
      </c>
      <c r="K351">
        <v>4</v>
      </c>
      <c r="L351">
        <v>13</v>
      </c>
      <c r="M351" s="28">
        <f t="shared" si="5"/>
        <v>3.25</v>
      </c>
      <c r="N351" s="29">
        <v>0.15384615384615385</v>
      </c>
      <c r="O351" s="29"/>
    </row>
    <row r="352" spans="1:16">
      <c r="A352" s="150" t="s">
        <v>866</v>
      </c>
      <c r="B352" t="s">
        <v>549</v>
      </c>
      <c r="C352">
        <v>7</v>
      </c>
      <c r="D352" s="19">
        <v>43673</v>
      </c>
      <c r="E352" s="21">
        <v>0.91620370370370363</v>
      </c>
      <c r="F352" t="s">
        <v>715</v>
      </c>
      <c r="G352" s="666" t="s">
        <v>447</v>
      </c>
      <c r="H352" t="s">
        <v>1180</v>
      </c>
      <c r="J352" t="s">
        <v>1181</v>
      </c>
      <c r="K352">
        <v>14</v>
      </c>
      <c r="L352">
        <v>65</v>
      </c>
      <c r="M352" s="28">
        <f t="shared" si="5"/>
        <v>4.6428571428571432</v>
      </c>
      <c r="N352" s="29">
        <v>0.36923076923076925</v>
      </c>
      <c r="O352" s="29"/>
    </row>
    <row r="353" spans="1:16">
      <c r="A353" s="150" t="s">
        <v>867</v>
      </c>
      <c r="B353" t="s">
        <v>549</v>
      </c>
      <c r="C353">
        <v>7</v>
      </c>
      <c r="D353" s="19">
        <v>43673</v>
      </c>
      <c r="E353" s="21">
        <v>0.91638888888888881</v>
      </c>
      <c r="F353" t="s">
        <v>714</v>
      </c>
      <c r="G353" s="666" t="s">
        <v>447</v>
      </c>
      <c r="H353" t="s">
        <v>1180</v>
      </c>
      <c r="J353" t="s">
        <v>1181</v>
      </c>
      <c r="K353">
        <v>5</v>
      </c>
      <c r="L353">
        <v>18</v>
      </c>
      <c r="M353" s="28">
        <f t="shared" si="5"/>
        <v>3.6</v>
      </c>
      <c r="N353" s="706">
        <v>0.66666666666666663</v>
      </c>
      <c r="O353" s="706"/>
    </row>
    <row r="354" spans="1:16" ht="17" thickBot="1">
      <c r="A354" s="150" t="s">
        <v>868</v>
      </c>
      <c r="B354" t="s">
        <v>549</v>
      </c>
      <c r="C354">
        <v>7</v>
      </c>
      <c r="D354" s="19">
        <v>43673</v>
      </c>
      <c r="E354" s="21">
        <v>0.9164930555555556</v>
      </c>
      <c r="F354" t="s">
        <v>714</v>
      </c>
      <c r="G354" s="666" t="s">
        <v>447</v>
      </c>
      <c r="H354" t="s">
        <v>1180</v>
      </c>
      <c r="J354" t="s">
        <v>1181</v>
      </c>
      <c r="K354">
        <v>6</v>
      </c>
      <c r="L354">
        <v>18</v>
      </c>
      <c r="M354" s="28">
        <f t="shared" si="5"/>
        <v>3</v>
      </c>
      <c r="N354" s="29">
        <v>0.3888888888888889</v>
      </c>
      <c r="O354" s="29"/>
    </row>
    <row r="355" spans="1:16" ht="17" thickBot="1">
      <c r="A355" s="150" t="s">
        <v>869</v>
      </c>
      <c r="B355" t="s">
        <v>549</v>
      </c>
      <c r="C355">
        <v>7</v>
      </c>
      <c r="D355" s="19">
        <v>43673</v>
      </c>
      <c r="E355" s="21">
        <v>0.91659722222222229</v>
      </c>
      <c r="F355" t="s">
        <v>714</v>
      </c>
      <c r="G355" s="666" t="s">
        <v>447</v>
      </c>
      <c r="H355" t="s">
        <v>1180</v>
      </c>
      <c r="J355" t="s">
        <v>1181</v>
      </c>
      <c r="K355">
        <v>4</v>
      </c>
      <c r="L355">
        <v>11</v>
      </c>
      <c r="M355" s="28">
        <f t="shared" si="5"/>
        <v>2.75</v>
      </c>
      <c r="N355" s="732">
        <v>0.54545454545454541</v>
      </c>
      <c r="O355" s="29"/>
    </row>
    <row r="356" spans="1:16">
      <c r="A356" s="150" t="s">
        <v>870</v>
      </c>
      <c r="B356" t="s">
        <v>549</v>
      </c>
      <c r="C356">
        <v>7</v>
      </c>
      <c r="D356" s="19">
        <v>43673</v>
      </c>
      <c r="E356" s="15">
        <v>0.91678240740740735</v>
      </c>
      <c r="F356" t="s">
        <v>714</v>
      </c>
      <c r="G356" s="666" t="s">
        <v>447</v>
      </c>
      <c r="H356" t="s">
        <v>1180</v>
      </c>
      <c r="J356" t="s">
        <v>1181</v>
      </c>
      <c r="K356">
        <v>14</v>
      </c>
      <c r="L356">
        <v>82</v>
      </c>
      <c r="M356" s="28">
        <f t="shared" si="5"/>
        <v>5.8571428571428568</v>
      </c>
      <c r="N356" s="29">
        <v>0.46341463414634149</v>
      </c>
      <c r="O356" s="29"/>
    </row>
    <row r="357" spans="1:16">
      <c r="A357" s="150" t="s">
        <v>874</v>
      </c>
      <c r="B357" t="s">
        <v>549</v>
      </c>
      <c r="C357">
        <v>7</v>
      </c>
      <c r="D357" s="19">
        <v>43673</v>
      </c>
      <c r="E357" s="15">
        <v>0.91696759259259253</v>
      </c>
      <c r="F357" t="s">
        <v>714</v>
      </c>
      <c r="G357" s="666" t="s">
        <v>447</v>
      </c>
      <c r="H357" t="s">
        <v>1180</v>
      </c>
      <c r="J357" t="s">
        <v>1181</v>
      </c>
      <c r="K357">
        <v>14</v>
      </c>
      <c r="L357">
        <v>48</v>
      </c>
      <c r="M357" s="28">
        <f t="shared" si="5"/>
        <v>3.4285714285714284</v>
      </c>
      <c r="N357" s="29">
        <v>0.4375</v>
      </c>
      <c r="O357" s="29"/>
    </row>
    <row r="358" spans="1:16">
      <c r="A358" s="150" t="s">
        <v>875</v>
      </c>
      <c r="B358" t="s">
        <v>549</v>
      </c>
      <c r="C358">
        <v>7</v>
      </c>
      <c r="D358" s="19">
        <v>43673</v>
      </c>
      <c r="E358" s="15">
        <v>0.91760416666666667</v>
      </c>
      <c r="F358" t="s">
        <v>714</v>
      </c>
      <c r="G358" s="666" t="s">
        <v>447</v>
      </c>
      <c r="H358" t="s">
        <v>1180</v>
      </c>
      <c r="J358" t="s">
        <v>1181</v>
      </c>
      <c r="K358">
        <v>8</v>
      </c>
      <c r="L358">
        <v>26</v>
      </c>
      <c r="M358" s="28">
        <f t="shared" si="5"/>
        <v>3.25</v>
      </c>
      <c r="N358" s="29">
        <v>0.53846153846153844</v>
      </c>
      <c r="O358" s="29"/>
    </row>
    <row r="359" spans="1:16">
      <c r="A359" s="150" t="s">
        <v>2295</v>
      </c>
      <c r="B359" t="s">
        <v>549</v>
      </c>
      <c r="C359">
        <v>7</v>
      </c>
      <c r="D359" s="19">
        <v>43673</v>
      </c>
      <c r="E359" s="15">
        <v>0.91831018518518526</v>
      </c>
      <c r="F359" t="s">
        <v>716</v>
      </c>
      <c r="G359" s="674" t="s">
        <v>489</v>
      </c>
      <c r="H359" t="s">
        <v>1180</v>
      </c>
      <c r="J359" t="s">
        <v>1181</v>
      </c>
      <c r="K359">
        <v>8</v>
      </c>
      <c r="L359">
        <v>15</v>
      </c>
      <c r="M359" s="28">
        <f t="shared" si="5"/>
        <v>1.875</v>
      </c>
      <c r="N359" s="29">
        <v>0.26666666666666666</v>
      </c>
      <c r="O359" s="29"/>
    </row>
    <row r="360" spans="1:16">
      <c r="A360" s="150" t="s">
        <v>877</v>
      </c>
      <c r="B360" t="s">
        <v>549</v>
      </c>
      <c r="C360">
        <v>7</v>
      </c>
      <c r="D360" s="19">
        <v>43673</v>
      </c>
      <c r="E360" s="15">
        <v>0.91843750000000002</v>
      </c>
      <c r="F360" t="s">
        <v>716</v>
      </c>
      <c r="G360" s="687" t="s">
        <v>532</v>
      </c>
      <c r="H360" t="s">
        <v>1180</v>
      </c>
      <c r="J360" t="s">
        <v>1181</v>
      </c>
      <c r="K360">
        <v>6</v>
      </c>
      <c r="L360">
        <v>10</v>
      </c>
      <c r="M360" s="28">
        <f t="shared" si="5"/>
        <v>1.6666666666666667</v>
      </c>
      <c r="N360" s="29">
        <v>0.4</v>
      </c>
      <c r="O360" s="29"/>
    </row>
    <row r="361" spans="1:16" ht="17" thickBot="1">
      <c r="A361" s="768" t="s">
        <v>878</v>
      </c>
      <c r="B361" t="s">
        <v>549</v>
      </c>
      <c r="C361">
        <v>7</v>
      </c>
      <c r="D361" s="19">
        <v>43673</v>
      </c>
      <c r="E361" s="15">
        <v>0.9193634259259259</v>
      </c>
      <c r="F361" t="s">
        <v>716</v>
      </c>
      <c r="G361" s="275" t="s">
        <v>433</v>
      </c>
      <c r="H361" t="s">
        <v>1180</v>
      </c>
      <c r="J361" t="s">
        <v>1181</v>
      </c>
      <c r="K361">
        <v>10</v>
      </c>
      <c r="L361">
        <v>40</v>
      </c>
      <c r="M361" s="207">
        <f t="shared" si="5"/>
        <v>4</v>
      </c>
      <c r="N361" s="29">
        <v>0.42499999999999999</v>
      </c>
      <c r="O361" s="29"/>
      <c r="P361" s="75" t="s">
        <v>557</v>
      </c>
    </row>
    <row r="362" spans="1:16">
      <c r="A362" s="178" t="s">
        <v>879</v>
      </c>
      <c r="B362" s="124" t="s">
        <v>549</v>
      </c>
      <c r="C362" s="124">
        <v>8</v>
      </c>
      <c r="D362" s="179">
        <v>43673</v>
      </c>
      <c r="E362" s="174">
        <v>0.93251157407407403</v>
      </c>
      <c r="F362" s="124" t="s">
        <v>716</v>
      </c>
      <c r="G362" s="665" t="s">
        <v>476</v>
      </c>
      <c r="H362" s="124" t="s">
        <v>1183</v>
      </c>
      <c r="I362" s="124"/>
      <c r="J362" s="124" t="s">
        <v>1182</v>
      </c>
      <c r="K362" s="124">
        <v>14</v>
      </c>
      <c r="L362" s="124">
        <v>8</v>
      </c>
      <c r="M362" s="28">
        <f t="shared" si="5"/>
        <v>0.5714285714285714</v>
      </c>
      <c r="N362" s="738">
        <v>0.75</v>
      </c>
      <c r="O362" s="738"/>
      <c r="P362" s="124"/>
    </row>
    <row r="363" spans="1:16" ht="17" thickBot="1">
      <c r="A363" s="768" t="s">
        <v>2193</v>
      </c>
      <c r="B363" t="s">
        <v>549</v>
      </c>
      <c r="C363">
        <v>8</v>
      </c>
      <c r="D363" s="19">
        <v>43673</v>
      </c>
      <c r="E363" s="15">
        <v>0.9372800925925926</v>
      </c>
      <c r="F363" t="s">
        <v>715</v>
      </c>
      <c r="G363" s="275" t="s">
        <v>433</v>
      </c>
      <c r="H363" t="s">
        <v>1183</v>
      </c>
      <c r="J363" t="s">
        <v>1182</v>
      </c>
      <c r="K363">
        <v>11</v>
      </c>
      <c r="L363">
        <v>7</v>
      </c>
      <c r="M363" s="207">
        <f t="shared" si="5"/>
        <v>0.63636363636363635</v>
      </c>
      <c r="N363" s="29">
        <v>0.2857142857142857</v>
      </c>
      <c r="O363" s="29"/>
      <c r="P363" s="75" t="s">
        <v>566</v>
      </c>
    </row>
    <row r="364" spans="1:16">
      <c r="A364" s="178" t="s">
        <v>881</v>
      </c>
      <c r="B364" s="124" t="s">
        <v>549</v>
      </c>
      <c r="C364" s="124">
        <v>10</v>
      </c>
      <c r="D364" s="179">
        <v>43673</v>
      </c>
      <c r="E364" s="174">
        <v>0.94798611111111108</v>
      </c>
      <c r="F364" s="124" t="s">
        <v>715</v>
      </c>
      <c r="G364" s="670" t="s">
        <v>447</v>
      </c>
      <c r="H364" s="124" t="s">
        <v>1184</v>
      </c>
      <c r="I364" s="124"/>
      <c r="J364" s="124" t="s">
        <v>1162</v>
      </c>
      <c r="K364" s="233">
        <v>8</v>
      </c>
      <c r="L364" s="233">
        <v>2</v>
      </c>
      <c r="M364" s="218">
        <f t="shared" si="5"/>
        <v>0.25</v>
      </c>
      <c r="N364" s="703">
        <v>0.5</v>
      </c>
      <c r="O364" s="703"/>
      <c r="P364" s="124"/>
    </row>
    <row r="365" spans="1:16">
      <c r="A365" s="150" t="s">
        <v>882</v>
      </c>
      <c r="B365" t="s">
        <v>549</v>
      </c>
      <c r="C365">
        <v>10</v>
      </c>
      <c r="D365" s="19">
        <v>43673</v>
      </c>
      <c r="E365" s="15">
        <v>0.94857638888888884</v>
      </c>
      <c r="F365" t="s">
        <v>715</v>
      </c>
      <c r="G365" s="663" t="s">
        <v>476</v>
      </c>
      <c r="H365" t="s">
        <v>1184</v>
      </c>
      <c r="J365" t="s">
        <v>1162</v>
      </c>
      <c r="K365">
        <v>12</v>
      </c>
      <c r="L365">
        <v>18</v>
      </c>
      <c r="M365" s="28">
        <f t="shared" si="5"/>
        <v>1.5</v>
      </c>
      <c r="N365" s="29">
        <v>0.3888888888888889</v>
      </c>
      <c r="O365" s="29"/>
    </row>
    <row r="366" spans="1:16">
      <c r="A366" s="150" t="s">
        <v>883</v>
      </c>
      <c r="B366" t="s">
        <v>549</v>
      </c>
      <c r="C366">
        <v>10</v>
      </c>
      <c r="D366" s="19">
        <v>43673</v>
      </c>
      <c r="E366" s="15">
        <v>0.95024305555555555</v>
      </c>
      <c r="F366" t="s">
        <v>713</v>
      </c>
      <c r="G366" s="666" t="s">
        <v>447</v>
      </c>
      <c r="H366" t="s">
        <v>1184</v>
      </c>
      <c r="J366" t="s">
        <v>1162</v>
      </c>
      <c r="K366">
        <v>5</v>
      </c>
      <c r="L366">
        <v>8</v>
      </c>
      <c r="M366" s="28">
        <f t="shared" si="5"/>
        <v>1.6</v>
      </c>
      <c r="N366" s="29">
        <v>0.5</v>
      </c>
      <c r="O366" s="29"/>
    </row>
    <row r="367" spans="1:16">
      <c r="A367" s="150" t="s">
        <v>884</v>
      </c>
      <c r="B367" t="s">
        <v>549</v>
      </c>
      <c r="C367">
        <v>10</v>
      </c>
      <c r="D367" s="19">
        <v>43673</v>
      </c>
      <c r="E367" s="15">
        <v>0.95203703703703713</v>
      </c>
      <c r="F367" t="s">
        <v>716</v>
      </c>
      <c r="G367" s="666" t="s">
        <v>447</v>
      </c>
      <c r="H367" t="s">
        <v>1184</v>
      </c>
      <c r="J367" t="s">
        <v>1162</v>
      </c>
      <c r="K367">
        <v>10</v>
      </c>
      <c r="L367">
        <v>12</v>
      </c>
      <c r="M367" s="28">
        <f t="shared" si="5"/>
        <v>1.2</v>
      </c>
      <c r="N367" s="29">
        <v>0.16666666666666666</v>
      </c>
      <c r="O367" s="29"/>
    </row>
    <row r="368" spans="1:16" ht="17" thickBot="1">
      <c r="A368" s="150" t="s">
        <v>885</v>
      </c>
      <c r="B368" t="s">
        <v>549</v>
      </c>
      <c r="C368">
        <v>10</v>
      </c>
      <c r="D368" s="19">
        <v>43673</v>
      </c>
      <c r="E368" s="15">
        <v>0.95217592592592604</v>
      </c>
      <c r="F368" t="s">
        <v>716</v>
      </c>
      <c r="G368" s="663" t="s">
        <v>476</v>
      </c>
      <c r="H368" t="s">
        <v>1184</v>
      </c>
      <c r="J368" t="s">
        <v>1162</v>
      </c>
      <c r="K368">
        <v>10</v>
      </c>
      <c r="L368">
        <v>10</v>
      </c>
      <c r="M368" s="207">
        <f t="shared" si="5"/>
        <v>1</v>
      </c>
      <c r="N368" s="29">
        <v>0.3</v>
      </c>
      <c r="O368" s="29"/>
    </row>
    <row r="369" spans="1:18">
      <c r="A369" s="773" t="s">
        <v>2332</v>
      </c>
      <c r="B369" s="124" t="s">
        <v>549</v>
      </c>
      <c r="C369" s="124">
        <v>11</v>
      </c>
      <c r="D369" s="179">
        <v>43673</v>
      </c>
      <c r="E369" s="174">
        <v>0.97460648148148143</v>
      </c>
      <c r="F369" s="124" t="s">
        <v>713</v>
      </c>
      <c r="G369" s="238" t="s">
        <v>433</v>
      </c>
      <c r="H369" s="124" t="s">
        <v>1185</v>
      </c>
      <c r="I369" s="124"/>
      <c r="J369" s="124" t="s">
        <v>1187</v>
      </c>
      <c r="K369" s="124">
        <v>7</v>
      </c>
      <c r="L369" s="124">
        <v>13</v>
      </c>
      <c r="M369" s="28">
        <f t="shared" si="5"/>
        <v>1.8571428571428572</v>
      </c>
      <c r="N369" s="703">
        <v>0.23076923076923078</v>
      </c>
      <c r="O369" s="29"/>
      <c r="P369" s="125" t="s">
        <v>486</v>
      </c>
    </row>
    <row r="370" spans="1:18" ht="17" thickBot="1">
      <c r="A370" s="150" t="s">
        <v>1117</v>
      </c>
      <c r="B370" t="s">
        <v>549</v>
      </c>
      <c r="C370">
        <v>11</v>
      </c>
      <c r="D370" s="19">
        <v>43673</v>
      </c>
      <c r="E370" s="15">
        <v>0.97841435185185188</v>
      </c>
      <c r="F370" t="s">
        <v>714</v>
      </c>
      <c r="G370" s="666" t="s">
        <v>447</v>
      </c>
      <c r="H370" t="s">
        <v>1186</v>
      </c>
      <c r="J370" t="s">
        <v>1188</v>
      </c>
      <c r="K370">
        <v>14</v>
      </c>
      <c r="L370">
        <v>51</v>
      </c>
      <c r="M370" s="207">
        <f t="shared" ref="M370:M398" si="6">L370/K370</f>
        <v>3.6428571428571428</v>
      </c>
      <c r="N370" s="723">
        <v>0.29411764705882354</v>
      </c>
      <c r="O370" s="29"/>
    </row>
    <row r="371" spans="1:18">
      <c r="A371" s="772" t="s">
        <v>887</v>
      </c>
      <c r="B371" s="124" t="s">
        <v>549</v>
      </c>
      <c r="C371" s="124">
        <v>9</v>
      </c>
      <c r="D371" s="179">
        <v>43673</v>
      </c>
      <c r="E371" s="174">
        <v>0.9854398148148148</v>
      </c>
      <c r="F371" s="124" t="s">
        <v>713</v>
      </c>
      <c r="G371" s="238" t="s">
        <v>433</v>
      </c>
      <c r="H371" s="238" t="s">
        <v>1190</v>
      </c>
      <c r="I371" s="238"/>
      <c r="J371" s="238" t="s">
        <v>1193</v>
      </c>
      <c r="K371" s="124">
        <v>6</v>
      </c>
      <c r="L371" s="124">
        <v>35</v>
      </c>
      <c r="M371" s="28">
        <f t="shared" si="6"/>
        <v>5.833333333333333</v>
      </c>
      <c r="N371" s="724">
        <v>0.62857142857142856</v>
      </c>
      <c r="O371" s="724"/>
      <c r="P371" s="181" t="s">
        <v>641</v>
      </c>
      <c r="R371" s="177" t="s">
        <v>1189</v>
      </c>
    </row>
    <row r="372" spans="1:18">
      <c r="A372" s="150" t="s">
        <v>2264</v>
      </c>
      <c r="B372" t="s">
        <v>549</v>
      </c>
      <c r="C372">
        <v>9</v>
      </c>
      <c r="D372" s="19">
        <v>43673</v>
      </c>
      <c r="E372" s="15">
        <v>0.98564814814814816</v>
      </c>
      <c r="F372" t="s">
        <v>713</v>
      </c>
      <c r="G372" s="673" t="s">
        <v>456</v>
      </c>
      <c r="H372" t="s">
        <v>1191</v>
      </c>
      <c r="J372" t="s">
        <v>1192</v>
      </c>
      <c r="K372">
        <v>14</v>
      </c>
      <c r="L372">
        <v>196</v>
      </c>
      <c r="M372" s="28">
        <f t="shared" si="6"/>
        <v>14</v>
      </c>
      <c r="N372" s="29">
        <v>0.33163265306122447</v>
      </c>
      <c r="O372" s="29"/>
    </row>
    <row r="373" spans="1:18">
      <c r="A373" s="768" t="s">
        <v>889</v>
      </c>
      <c r="B373" t="s">
        <v>549</v>
      </c>
      <c r="C373">
        <v>9</v>
      </c>
      <c r="D373" s="19">
        <v>43673</v>
      </c>
      <c r="E373" s="15">
        <v>0.98584490740740749</v>
      </c>
      <c r="F373" t="s">
        <v>713</v>
      </c>
      <c r="G373" s="673" t="s">
        <v>456</v>
      </c>
      <c r="H373" t="s">
        <v>1191</v>
      </c>
      <c r="J373" t="s">
        <v>1192</v>
      </c>
      <c r="K373">
        <v>4</v>
      </c>
      <c r="L373">
        <v>26</v>
      </c>
      <c r="M373" s="28">
        <f t="shared" si="6"/>
        <v>6.5</v>
      </c>
      <c r="N373" s="9">
        <v>0.80769230769230771</v>
      </c>
      <c r="O373" s="9"/>
      <c r="P373" s="122" t="s">
        <v>641</v>
      </c>
    </row>
    <row r="374" spans="1:18">
      <c r="A374" s="768" t="s">
        <v>890</v>
      </c>
      <c r="B374" t="s">
        <v>549</v>
      </c>
      <c r="C374">
        <v>9</v>
      </c>
      <c r="D374" s="19">
        <v>43673</v>
      </c>
      <c r="E374" s="15">
        <v>0.98591435185185183</v>
      </c>
      <c r="F374" t="s">
        <v>713</v>
      </c>
      <c r="G374" s="673" t="s">
        <v>456</v>
      </c>
      <c r="H374" t="s">
        <v>1191</v>
      </c>
      <c r="J374" t="s">
        <v>1192</v>
      </c>
      <c r="K374">
        <v>14</v>
      </c>
      <c r="L374">
        <v>197</v>
      </c>
      <c r="M374" s="28">
        <f t="shared" si="6"/>
        <v>14.071428571428571</v>
      </c>
      <c r="N374" s="29">
        <v>0.48223350253807107</v>
      </c>
      <c r="O374" s="29"/>
      <c r="P374" s="122" t="s">
        <v>641</v>
      </c>
    </row>
    <row r="375" spans="1:18">
      <c r="A375" s="768" t="s">
        <v>891</v>
      </c>
      <c r="B375" t="s">
        <v>549</v>
      </c>
      <c r="C375">
        <v>9</v>
      </c>
      <c r="D375" s="19">
        <v>43673</v>
      </c>
      <c r="E375" s="15">
        <v>0.98611111111111116</v>
      </c>
      <c r="F375" t="s">
        <v>713</v>
      </c>
      <c r="G375" s="673" t="s">
        <v>456</v>
      </c>
      <c r="H375" t="s">
        <v>1191</v>
      </c>
      <c r="J375" t="s">
        <v>1192</v>
      </c>
      <c r="K375">
        <v>3</v>
      </c>
      <c r="L375">
        <v>14</v>
      </c>
      <c r="M375" s="28">
        <f t="shared" si="6"/>
        <v>4.666666666666667</v>
      </c>
      <c r="N375" s="706">
        <v>0.6428571428571429</v>
      </c>
      <c r="O375" s="706"/>
      <c r="P375" s="122" t="s">
        <v>641</v>
      </c>
    </row>
    <row r="376" spans="1:18">
      <c r="A376" s="768" t="s">
        <v>892</v>
      </c>
      <c r="B376" t="s">
        <v>549</v>
      </c>
      <c r="C376">
        <v>9</v>
      </c>
      <c r="D376" s="19">
        <v>43673</v>
      </c>
      <c r="E376" s="15">
        <v>0.98625000000000007</v>
      </c>
      <c r="F376" t="s">
        <v>713</v>
      </c>
      <c r="G376" s="734" t="s">
        <v>456</v>
      </c>
      <c r="H376" t="s">
        <v>1191</v>
      </c>
      <c r="J376" t="s">
        <v>1192</v>
      </c>
      <c r="K376">
        <v>14</v>
      </c>
      <c r="L376">
        <v>123</v>
      </c>
      <c r="M376" s="28">
        <f t="shared" si="6"/>
        <v>8.7857142857142865</v>
      </c>
      <c r="N376" s="701">
        <v>0.70731707317073167</v>
      </c>
      <c r="O376" s="701"/>
      <c r="P376" s="122" t="s">
        <v>641</v>
      </c>
    </row>
    <row r="377" spans="1:18" ht="17" thickBot="1">
      <c r="A377" s="768" t="s">
        <v>893</v>
      </c>
      <c r="B377" t="s">
        <v>549</v>
      </c>
      <c r="C377">
        <v>9</v>
      </c>
      <c r="D377" s="19">
        <v>43673</v>
      </c>
      <c r="E377" s="15">
        <v>0.98644675925925929</v>
      </c>
      <c r="F377" t="s">
        <v>713</v>
      </c>
      <c r="G377" s="734" t="s">
        <v>456</v>
      </c>
      <c r="H377" t="s">
        <v>1191</v>
      </c>
      <c r="J377" t="s">
        <v>1192</v>
      </c>
      <c r="K377">
        <v>14</v>
      </c>
      <c r="L377">
        <v>109</v>
      </c>
      <c r="M377" s="28">
        <f t="shared" si="6"/>
        <v>7.7857142857142856</v>
      </c>
      <c r="N377" s="29">
        <v>0.21100917431192701</v>
      </c>
      <c r="O377" s="29"/>
      <c r="P377" s="122" t="s">
        <v>641</v>
      </c>
    </row>
    <row r="378" spans="1:18" ht="17" thickTop="1">
      <c r="A378" s="520" t="s">
        <v>894</v>
      </c>
      <c r="B378" t="s">
        <v>549</v>
      </c>
      <c r="C378">
        <v>9</v>
      </c>
      <c r="D378" s="19">
        <v>43673</v>
      </c>
      <c r="E378" s="15">
        <v>0.98682870370370368</v>
      </c>
      <c r="F378" t="s">
        <v>713</v>
      </c>
      <c r="G378" s="740" t="s">
        <v>433</v>
      </c>
      <c r="H378" t="s">
        <v>1191</v>
      </c>
      <c r="J378" t="s">
        <v>1192</v>
      </c>
      <c r="K378">
        <v>5</v>
      </c>
      <c r="L378">
        <v>4</v>
      </c>
      <c r="M378" s="28">
        <f t="shared" si="6"/>
        <v>0.8</v>
      </c>
      <c r="N378" s="715">
        <v>1</v>
      </c>
      <c r="O378" s="715"/>
      <c r="P378" s="75" t="s">
        <v>689</v>
      </c>
    </row>
    <row r="379" spans="1:18">
      <c r="A379" s="520" t="s">
        <v>895</v>
      </c>
      <c r="B379" t="s">
        <v>549</v>
      </c>
      <c r="C379">
        <v>9</v>
      </c>
      <c r="D379" s="19">
        <v>43673</v>
      </c>
      <c r="E379" s="15">
        <v>0.9868865740740741</v>
      </c>
      <c r="F379" s="135" t="s">
        <v>713</v>
      </c>
      <c r="G379" s="747" t="s">
        <v>433</v>
      </c>
      <c r="H379" t="s">
        <v>1191</v>
      </c>
      <c r="J379" t="s">
        <v>1192</v>
      </c>
      <c r="K379">
        <v>14</v>
      </c>
      <c r="L379">
        <v>32</v>
      </c>
      <c r="M379" s="28">
        <f t="shared" si="6"/>
        <v>2.2857142857142856</v>
      </c>
      <c r="N379" s="715">
        <v>1</v>
      </c>
      <c r="O379" s="715"/>
      <c r="P379" s="75" t="s">
        <v>689</v>
      </c>
    </row>
    <row r="380" spans="1:18">
      <c r="A380" s="520" t="s">
        <v>896</v>
      </c>
      <c r="B380" t="s">
        <v>549</v>
      </c>
      <c r="C380">
        <v>9</v>
      </c>
      <c r="D380" s="19">
        <v>43673</v>
      </c>
      <c r="E380" s="15">
        <v>0.98707175925925927</v>
      </c>
      <c r="F380" s="135" t="s">
        <v>713</v>
      </c>
      <c r="G380" s="746" t="s">
        <v>433</v>
      </c>
      <c r="H380" t="s">
        <v>1191</v>
      </c>
      <c r="J380" t="s">
        <v>1192</v>
      </c>
      <c r="K380">
        <v>8</v>
      </c>
      <c r="L380">
        <v>38</v>
      </c>
      <c r="M380" s="28">
        <f t="shared" si="6"/>
        <v>4.75</v>
      </c>
      <c r="N380" s="29">
        <v>0.57894736842105265</v>
      </c>
      <c r="O380" s="29"/>
      <c r="P380" s="122" t="s">
        <v>641</v>
      </c>
    </row>
    <row r="381" spans="1:18">
      <c r="A381" s="520" t="s">
        <v>897</v>
      </c>
      <c r="B381" t="s">
        <v>549</v>
      </c>
      <c r="C381">
        <v>9</v>
      </c>
      <c r="D381" s="19">
        <v>43673</v>
      </c>
      <c r="E381" s="15">
        <v>0.98854166666666676</v>
      </c>
      <c r="F381" t="s">
        <v>715</v>
      </c>
      <c r="G381" s="275" t="s">
        <v>433</v>
      </c>
      <c r="H381" t="s">
        <v>1191</v>
      </c>
      <c r="J381" t="s">
        <v>1192</v>
      </c>
      <c r="K381" s="213">
        <v>9</v>
      </c>
      <c r="L381" s="213">
        <v>2</v>
      </c>
      <c r="M381" s="218">
        <f t="shared" si="6"/>
        <v>0.22222222222222221</v>
      </c>
      <c r="N381" s="715">
        <v>1</v>
      </c>
      <c r="O381" s="715"/>
      <c r="P381" s="75" t="s">
        <v>689</v>
      </c>
    </row>
    <row r="382" spans="1:18" ht="17" thickBot="1">
      <c r="A382" s="150" t="s">
        <v>898</v>
      </c>
      <c r="B382" t="s">
        <v>549</v>
      </c>
      <c r="C382">
        <v>9</v>
      </c>
      <c r="D382" s="19">
        <v>43673</v>
      </c>
      <c r="E382" s="15">
        <v>0.98991898148148139</v>
      </c>
      <c r="F382" t="s">
        <v>714</v>
      </c>
      <c r="G382" s="742" t="s">
        <v>532</v>
      </c>
      <c r="H382" t="s">
        <v>1191</v>
      </c>
      <c r="J382" t="s">
        <v>1192</v>
      </c>
      <c r="K382">
        <v>9</v>
      </c>
      <c r="L382">
        <v>10</v>
      </c>
      <c r="M382" s="28">
        <f t="shared" si="6"/>
        <v>1.1111111111111112</v>
      </c>
      <c r="N382" s="29">
        <v>0.3</v>
      </c>
      <c r="O382" s="29"/>
      <c r="P382" s="147"/>
    </row>
    <row r="383" spans="1:18" ht="17" thickTop="1">
      <c r="A383" s="520" t="s">
        <v>899</v>
      </c>
      <c r="B383" t="s">
        <v>549</v>
      </c>
      <c r="C383">
        <v>9</v>
      </c>
      <c r="D383" s="19">
        <v>43673</v>
      </c>
      <c r="E383" s="15">
        <v>0.99065972222222232</v>
      </c>
      <c r="F383" t="s">
        <v>714</v>
      </c>
      <c r="G383" s="740" t="s">
        <v>433</v>
      </c>
      <c r="H383" t="s">
        <v>1191</v>
      </c>
      <c r="J383" t="s">
        <v>1192</v>
      </c>
      <c r="K383">
        <v>14</v>
      </c>
      <c r="L383">
        <v>150</v>
      </c>
      <c r="M383" s="28">
        <f t="shared" si="6"/>
        <v>10.714285714285714</v>
      </c>
      <c r="N383" s="715">
        <v>1</v>
      </c>
      <c r="O383" s="715"/>
      <c r="P383" s="75" t="s">
        <v>689</v>
      </c>
    </row>
    <row r="384" spans="1:18">
      <c r="A384" s="520" t="s">
        <v>900</v>
      </c>
      <c r="B384" t="s">
        <v>549</v>
      </c>
      <c r="C384">
        <v>9</v>
      </c>
      <c r="D384" s="19">
        <v>43673</v>
      </c>
      <c r="E384" s="15">
        <v>0.99084490740740738</v>
      </c>
      <c r="F384" t="s">
        <v>716</v>
      </c>
      <c r="G384" s="746" t="s">
        <v>433</v>
      </c>
      <c r="H384" t="s">
        <v>1191</v>
      </c>
      <c r="J384" t="s">
        <v>1192</v>
      </c>
      <c r="K384">
        <v>14</v>
      </c>
      <c r="L384">
        <v>130</v>
      </c>
      <c r="M384" s="28">
        <f t="shared" si="6"/>
        <v>9.2857142857142865</v>
      </c>
      <c r="N384" s="715">
        <v>1</v>
      </c>
      <c r="O384" s="715"/>
      <c r="P384" s="75" t="s">
        <v>689</v>
      </c>
    </row>
    <row r="385" spans="1:16">
      <c r="A385" s="520" t="s">
        <v>901</v>
      </c>
      <c r="B385" t="s">
        <v>549</v>
      </c>
      <c r="C385">
        <v>9</v>
      </c>
      <c r="D385" s="19">
        <v>43673</v>
      </c>
      <c r="E385" s="15">
        <v>0.99104166666666671</v>
      </c>
      <c r="F385" t="s">
        <v>716</v>
      </c>
      <c r="G385" s="746" t="s">
        <v>433</v>
      </c>
      <c r="H385" t="s">
        <v>1191</v>
      </c>
      <c r="J385" t="s">
        <v>1192</v>
      </c>
      <c r="K385">
        <v>14</v>
      </c>
      <c r="L385">
        <v>151</v>
      </c>
      <c r="M385" s="28">
        <f t="shared" si="6"/>
        <v>10.785714285714286</v>
      </c>
      <c r="N385" s="715">
        <v>1</v>
      </c>
      <c r="O385" s="715"/>
      <c r="P385" s="75" t="s">
        <v>689</v>
      </c>
    </row>
    <row r="386" spans="1:16">
      <c r="A386" s="520" t="s">
        <v>902</v>
      </c>
      <c r="B386" t="s">
        <v>549</v>
      </c>
      <c r="C386">
        <v>9</v>
      </c>
      <c r="D386" s="19">
        <v>43673</v>
      </c>
      <c r="E386" s="15">
        <v>0.99123842592592604</v>
      </c>
      <c r="F386" t="s">
        <v>716</v>
      </c>
      <c r="G386" s="746" t="s">
        <v>433</v>
      </c>
      <c r="H386" t="s">
        <v>1191</v>
      </c>
      <c r="J386" t="s">
        <v>1192</v>
      </c>
      <c r="K386">
        <v>14</v>
      </c>
      <c r="L386">
        <v>122</v>
      </c>
      <c r="M386" s="28">
        <f t="shared" si="6"/>
        <v>8.7142857142857135</v>
      </c>
      <c r="N386" s="715">
        <v>1</v>
      </c>
      <c r="O386" s="715"/>
      <c r="P386" s="75" t="s">
        <v>689</v>
      </c>
    </row>
    <row r="387" spans="1:16">
      <c r="A387" s="520" t="s">
        <v>903</v>
      </c>
      <c r="B387" t="s">
        <v>549</v>
      </c>
      <c r="C387">
        <v>9</v>
      </c>
      <c r="D387" s="19">
        <v>43673</v>
      </c>
      <c r="E387" s="15">
        <v>0.9914236111111111</v>
      </c>
      <c r="F387" t="s">
        <v>716</v>
      </c>
      <c r="G387" s="746" t="s">
        <v>433</v>
      </c>
      <c r="H387" t="s">
        <v>1191</v>
      </c>
      <c r="J387" t="s">
        <v>1192</v>
      </c>
      <c r="K387">
        <v>14</v>
      </c>
      <c r="L387">
        <v>118</v>
      </c>
      <c r="M387" s="28">
        <f t="shared" si="6"/>
        <v>8.4285714285714288</v>
      </c>
      <c r="N387" s="715">
        <v>1</v>
      </c>
      <c r="O387" s="715"/>
      <c r="P387" s="75" t="s">
        <v>689</v>
      </c>
    </row>
    <row r="388" spans="1:16">
      <c r="A388" s="520" t="s">
        <v>904</v>
      </c>
      <c r="B388" t="s">
        <v>549</v>
      </c>
      <c r="C388">
        <v>9</v>
      </c>
      <c r="D388" s="19">
        <v>43673</v>
      </c>
      <c r="E388" s="15">
        <v>0.99162037037037043</v>
      </c>
      <c r="F388" t="s">
        <v>716</v>
      </c>
      <c r="G388" s="746" t="s">
        <v>433</v>
      </c>
      <c r="H388" t="s">
        <v>1191</v>
      </c>
      <c r="J388" t="s">
        <v>1192</v>
      </c>
      <c r="K388">
        <v>14</v>
      </c>
      <c r="L388">
        <v>136</v>
      </c>
      <c r="M388" s="28">
        <f t="shared" si="6"/>
        <v>9.7142857142857135</v>
      </c>
      <c r="N388" s="715">
        <v>1</v>
      </c>
      <c r="O388" s="715"/>
      <c r="P388" s="75" t="s">
        <v>689</v>
      </c>
    </row>
    <row r="389" spans="1:16">
      <c r="A389" s="520" t="s">
        <v>905</v>
      </c>
      <c r="B389" t="s">
        <v>549</v>
      </c>
      <c r="C389">
        <v>9</v>
      </c>
      <c r="D389" s="19">
        <v>43673</v>
      </c>
      <c r="E389" s="15">
        <v>0.99180555555555561</v>
      </c>
      <c r="F389" t="s">
        <v>716</v>
      </c>
      <c r="G389" s="746" t="s">
        <v>433</v>
      </c>
      <c r="H389" t="s">
        <v>1191</v>
      </c>
      <c r="J389" t="s">
        <v>1192</v>
      </c>
      <c r="K389">
        <v>14</v>
      </c>
      <c r="L389">
        <v>132</v>
      </c>
      <c r="M389" s="28">
        <f t="shared" si="6"/>
        <v>9.4285714285714288</v>
      </c>
      <c r="N389" s="715">
        <v>0.98484848484848486</v>
      </c>
      <c r="O389" s="715"/>
      <c r="P389" s="75" t="s">
        <v>689</v>
      </c>
    </row>
    <row r="390" spans="1:16">
      <c r="A390" s="520" t="s">
        <v>906</v>
      </c>
      <c r="B390" t="s">
        <v>549</v>
      </c>
      <c r="C390">
        <v>9</v>
      </c>
      <c r="D390" s="19">
        <v>43673</v>
      </c>
      <c r="E390" s="15">
        <v>0.99200231481481482</v>
      </c>
      <c r="F390" t="s">
        <v>716</v>
      </c>
      <c r="G390" s="746" t="s">
        <v>433</v>
      </c>
      <c r="H390" t="s">
        <v>1191</v>
      </c>
      <c r="J390" t="s">
        <v>1192</v>
      </c>
      <c r="K390">
        <v>4</v>
      </c>
      <c r="L390">
        <v>34</v>
      </c>
      <c r="M390" s="28">
        <f t="shared" si="6"/>
        <v>8.5</v>
      </c>
      <c r="N390" s="715">
        <v>0.97058823529411764</v>
      </c>
      <c r="O390" s="715"/>
      <c r="P390" s="75" t="s">
        <v>689</v>
      </c>
    </row>
    <row r="391" spans="1:16">
      <c r="A391" s="520" t="s">
        <v>907</v>
      </c>
      <c r="B391" t="s">
        <v>549</v>
      </c>
      <c r="C391">
        <v>9</v>
      </c>
      <c r="D391" s="19">
        <v>43673</v>
      </c>
      <c r="E391" s="15">
        <v>0.99207175925925928</v>
      </c>
      <c r="F391" t="s">
        <v>716</v>
      </c>
      <c r="G391" s="746" t="s">
        <v>433</v>
      </c>
      <c r="H391" t="s">
        <v>1191</v>
      </c>
      <c r="J391" t="s">
        <v>1192</v>
      </c>
      <c r="K391">
        <v>14</v>
      </c>
      <c r="L391">
        <v>88</v>
      </c>
      <c r="M391" s="28">
        <f t="shared" si="6"/>
        <v>6.2857142857142856</v>
      </c>
      <c r="N391" s="715">
        <v>0.98863636363636365</v>
      </c>
      <c r="O391" s="715"/>
      <c r="P391" s="75" t="s">
        <v>689</v>
      </c>
    </row>
    <row r="392" spans="1:16">
      <c r="A392" s="520" t="s">
        <v>908</v>
      </c>
      <c r="B392" t="s">
        <v>549</v>
      </c>
      <c r="C392">
        <v>9</v>
      </c>
      <c r="D392" s="19">
        <v>43673</v>
      </c>
      <c r="E392" s="15">
        <v>0.99226851851851849</v>
      </c>
      <c r="F392" t="s">
        <v>716</v>
      </c>
      <c r="G392" s="746" t="s">
        <v>433</v>
      </c>
      <c r="H392" t="s">
        <v>1191</v>
      </c>
      <c r="J392" t="s">
        <v>1192</v>
      </c>
      <c r="K392">
        <v>14</v>
      </c>
      <c r="L392">
        <v>93</v>
      </c>
      <c r="M392" s="28">
        <f t="shared" si="6"/>
        <v>6.6428571428571432</v>
      </c>
      <c r="N392" s="715">
        <v>1</v>
      </c>
      <c r="O392" s="715"/>
      <c r="P392" s="75" t="s">
        <v>689</v>
      </c>
    </row>
    <row r="393" spans="1:16">
      <c r="A393" s="520" t="s">
        <v>909</v>
      </c>
      <c r="B393" t="s">
        <v>549</v>
      </c>
      <c r="C393">
        <v>9</v>
      </c>
      <c r="D393" s="19">
        <v>43673</v>
      </c>
      <c r="E393" s="15">
        <v>0.99246527777777782</v>
      </c>
      <c r="F393" t="s">
        <v>716</v>
      </c>
      <c r="G393" s="746" t="s">
        <v>433</v>
      </c>
      <c r="H393" t="s">
        <v>1191</v>
      </c>
      <c r="J393" t="s">
        <v>1192</v>
      </c>
      <c r="K393">
        <v>14</v>
      </c>
      <c r="L393">
        <v>156</v>
      </c>
      <c r="M393" s="28">
        <f t="shared" si="6"/>
        <v>11.142857142857142</v>
      </c>
      <c r="N393" s="715">
        <v>0.97435897435897434</v>
      </c>
      <c r="O393" s="715"/>
      <c r="P393" s="75" t="s">
        <v>689</v>
      </c>
    </row>
    <row r="394" spans="1:16" ht="17" thickBot="1">
      <c r="A394" s="520" t="s">
        <v>910</v>
      </c>
      <c r="B394" t="s">
        <v>549</v>
      </c>
      <c r="C394">
        <v>9</v>
      </c>
      <c r="D394" s="19">
        <v>43673</v>
      </c>
      <c r="E394" s="15">
        <v>0.992650462962963</v>
      </c>
      <c r="F394" t="s">
        <v>716</v>
      </c>
      <c r="G394" s="741" t="s">
        <v>433</v>
      </c>
      <c r="H394" t="s">
        <v>1191</v>
      </c>
      <c r="J394" t="s">
        <v>1192</v>
      </c>
      <c r="K394">
        <v>10</v>
      </c>
      <c r="L394">
        <v>55</v>
      </c>
      <c r="M394" s="207">
        <f t="shared" si="6"/>
        <v>5.5</v>
      </c>
      <c r="N394" s="30">
        <v>0.8545454545454545</v>
      </c>
      <c r="O394" s="30"/>
      <c r="P394" s="75" t="s">
        <v>689</v>
      </c>
    </row>
    <row r="395" spans="1:16" ht="17" thickTop="1">
      <c r="A395" s="178" t="s">
        <v>911</v>
      </c>
      <c r="B395" s="124" t="s">
        <v>549</v>
      </c>
      <c r="C395" s="124">
        <v>5</v>
      </c>
      <c r="D395" s="179">
        <v>43673</v>
      </c>
      <c r="E395" s="174">
        <v>0.99989583333333332</v>
      </c>
      <c r="F395" s="124" t="s">
        <v>714</v>
      </c>
      <c r="G395" s="666" t="s">
        <v>447</v>
      </c>
      <c r="H395" s="124" t="s">
        <v>1194</v>
      </c>
      <c r="I395" s="124"/>
      <c r="J395" s="124" t="s">
        <v>1195</v>
      </c>
      <c r="K395" s="124">
        <v>14</v>
      </c>
      <c r="L395" s="124">
        <v>35</v>
      </c>
      <c r="M395" s="211">
        <f t="shared" si="6"/>
        <v>2.5</v>
      </c>
      <c r="N395" s="703">
        <v>0.37142857142857144</v>
      </c>
      <c r="O395" s="703"/>
      <c r="P395" s="124"/>
    </row>
    <row r="396" spans="1:16">
      <c r="A396" s="150" t="s">
        <v>912</v>
      </c>
      <c r="B396" t="s">
        <v>549</v>
      </c>
      <c r="C396">
        <v>5</v>
      </c>
      <c r="D396" s="19">
        <v>43674</v>
      </c>
      <c r="E396" s="15">
        <v>2.5462962962962961E-3</v>
      </c>
      <c r="F396" t="s">
        <v>716</v>
      </c>
      <c r="G396" s="666" t="s">
        <v>447</v>
      </c>
      <c r="H396" t="s">
        <v>1194</v>
      </c>
      <c r="J396" t="s">
        <v>1195</v>
      </c>
      <c r="K396">
        <v>14</v>
      </c>
      <c r="L396">
        <v>34</v>
      </c>
      <c r="M396" s="28">
        <f t="shared" si="6"/>
        <v>2.4285714285714284</v>
      </c>
      <c r="N396" s="29">
        <v>0.44117647058823528</v>
      </c>
      <c r="O396" s="29"/>
    </row>
    <row r="397" spans="1:16">
      <c r="A397" s="150" t="s">
        <v>913</v>
      </c>
      <c r="B397" t="s">
        <v>549</v>
      </c>
      <c r="C397">
        <v>5</v>
      </c>
      <c r="D397" s="19">
        <v>43674</v>
      </c>
      <c r="E397" s="15">
        <v>3.3680555555555551E-3</v>
      </c>
      <c r="F397" t="s">
        <v>713</v>
      </c>
      <c r="G397" s="695" t="s">
        <v>476</v>
      </c>
      <c r="H397" t="s">
        <v>1194</v>
      </c>
      <c r="J397" t="s">
        <v>1195</v>
      </c>
      <c r="K397">
        <v>11</v>
      </c>
      <c r="L397">
        <v>14</v>
      </c>
      <c r="M397" s="28">
        <f t="shared" si="6"/>
        <v>1.2727272727272727</v>
      </c>
      <c r="N397" s="29">
        <v>0.21428571428571427</v>
      </c>
      <c r="O397" s="29"/>
    </row>
    <row r="398" spans="1:16" ht="17" thickBot="1">
      <c r="A398" s="168" t="s">
        <v>914</v>
      </c>
      <c r="B398" s="165" t="s">
        <v>549</v>
      </c>
      <c r="C398" s="165">
        <v>5</v>
      </c>
      <c r="D398" s="169">
        <v>43674</v>
      </c>
      <c r="E398" s="166">
        <v>4.2939814814814811E-3</v>
      </c>
      <c r="F398" s="165" t="s">
        <v>713</v>
      </c>
      <c r="G398" s="879" t="s">
        <v>476</v>
      </c>
      <c r="H398" s="165" t="s">
        <v>1194</v>
      </c>
      <c r="I398" s="910"/>
      <c r="J398" t="s">
        <v>1195</v>
      </c>
      <c r="K398" s="230">
        <v>6</v>
      </c>
      <c r="L398" s="230">
        <v>3</v>
      </c>
      <c r="M398" s="218">
        <f t="shared" si="6"/>
        <v>0.5</v>
      </c>
      <c r="N398" s="717">
        <v>1</v>
      </c>
      <c r="O398" s="717"/>
      <c r="P398" s="165"/>
    </row>
    <row r="399" spans="1:16" ht="18" thickTop="1" thickBot="1">
      <c r="A399" s="205"/>
      <c r="B399" s="183"/>
      <c r="C399" s="183"/>
      <c r="D399" s="194"/>
      <c r="E399" s="184"/>
      <c r="F399" s="183"/>
      <c r="G399" s="183"/>
      <c r="H399" s="183"/>
      <c r="I399" s="183"/>
      <c r="J399" s="183"/>
      <c r="K399" s="183"/>
      <c r="L399" s="183"/>
      <c r="M399" s="183"/>
      <c r="N399" s="190"/>
      <c r="O399" s="190"/>
      <c r="P399" s="183"/>
    </row>
    <row r="400" spans="1:16" ht="18" thickTop="1" thickBot="1">
      <c r="A400" s="214" t="s">
        <v>1050</v>
      </c>
      <c r="B400" s="183"/>
      <c r="C400" s="183"/>
      <c r="D400" s="194"/>
      <c r="E400" s="184"/>
      <c r="F400" s="183"/>
      <c r="G400" s="183"/>
      <c r="H400" s="183"/>
      <c r="I400" s="183"/>
      <c r="J400" s="183"/>
      <c r="K400" s="183"/>
      <c r="L400" s="183"/>
      <c r="M400" s="183"/>
      <c r="N400" s="190"/>
      <c r="O400" s="190"/>
      <c r="P400" s="183"/>
    </row>
    <row r="401" spans="1:16" ht="17" thickTop="1">
      <c r="A401" s="150" t="s">
        <v>938</v>
      </c>
      <c r="B401" t="s">
        <v>915</v>
      </c>
      <c r="C401">
        <v>1</v>
      </c>
      <c r="D401" s="19">
        <v>43674</v>
      </c>
      <c r="E401" s="15">
        <v>0.86020833333333335</v>
      </c>
      <c r="F401" t="s">
        <v>714</v>
      </c>
      <c r="G401" s="666" t="s">
        <v>447</v>
      </c>
      <c r="H401" t="s">
        <v>1199</v>
      </c>
      <c r="J401" t="s">
        <v>1200</v>
      </c>
      <c r="K401">
        <v>11</v>
      </c>
      <c r="L401">
        <v>34</v>
      </c>
      <c r="M401" s="28">
        <v>3.0909090909090908</v>
      </c>
      <c r="N401" s="29">
        <v>0.3235294117647059</v>
      </c>
      <c r="O401" s="29"/>
    </row>
    <row r="402" spans="1:16">
      <c r="A402" s="150" t="s">
        <v>2296</v>
      </c>
      <c r="B402" t="s">
        <v>915</v>
      </c>
      <c r="C402">
        <v>1</v>
      </c>
      <c r="D402" s="19">
        <v>43674</v>
      </c>
      <c r="E402" s="15">
        <v>0.86114583333333339</v>
      </c>
      <c r="F402" t="s">
        <v>714</v>
      </c>
      <c r="G402" s="674" t="s">
        <v>489</v>
      </c>
      <c r="H402" t="s">
        <v>1199</v>
      </c>
      <c r="J402" t="s">
        <v>1200</v>
      </c>
      <c r="K402">
        <v>6</v>
      </c>
      <c r="L402">
        <v>28</v>
      </c>
      <c r="M402" s="28">
        <v>4.666666666666667</v>
      </c>
      <c r="N402" s="29">
        <v>0.5357142857142857</v>
      </c>
      <c r="O402" s="29"/>
    </row>
    <row r="403" spans="1:16" ht="17" thickBot="1">
      <c r="A403" s="520" t="s">
        <v>2194</v>
      </c>
      <c r="B403" t="s">
        <v>915</v>
      </c>
      <c r="C403">
        <v>1</v>
      </c>
      <c r="D403" s="19">
        <v>43674</v>
      </c>
      <c r="E403" s="15">
        <v>0.86130787037037038</v>
      </c>
      <c r="F403" t="s">
        <v>714</v>
      </c>
      <c r="G403" s="275" t="s">
        <v>433</v>
      </c>
      <c r="H403" t="s">
        <v>1199</v>
      </c>
      <c r="J403" s="63" t="s">
        <v>1200</v>
      </c>
      <c r="K403">
        <v>3</v>
      </c>
      <c r="L403">
        <v>7</v>
      </c>
      <c r="M403" s="28">
        <v>2.3333333333333335</v>
      </c>
      <c r="N403" s="701">
        <v>0.7142857142857143</v>
      </c>
      <c r="O403" s="701"/>
      <c r="P403" s="75" t="s">
        <v>566</v>
      </c>
    </row>
    <row r="404" spans="1:16">
      <c r="A404" s="159" t="s">
        <v>941</v>
      </c>
      <c r="B404" s="65" t="s">
        <v>915</v>
      </c>
      <c r="C404" s="65">
        <v>2</v>
      </c>
      <c r="D404" s="66">
        <v>43674</v>
      </c>
      <c r="E404" s="67">
        <v>0.8702199074074074</v>
      </c>
      <c r="F404" s="65" t="s">
        <v>711</v>
      </c>
      <c r="G404" s="671" t="s">
        <v>447</v>
      </c>
      <c r="H404" s="65" t="s">
        <v>1201</v>
      </c>
      <c r="I404" s="910"/>
      <c r="J404" t="s">
        <v>1202</v>
      </c>
      <c r="K404" s="65">
        <v>3</v>
      </c>
      <c r="L404" s="65">
        <v>3</v>
      </c>
      <c r="M404" s="211">
        <v>1</v>
      </c>
      <c r="N404" s="735">
        <v>0.66666666666666663</v>
      </c>
      <c r="O404" s="735"/>
      <c r="P404" s="65"/>
    </row>
    <row r="405" spans="1:16">
      <c r="A405" s="150" t="s">
        <v>1118</v>
      </c>
      <c r="B405" t="s">
        <v>915</v>
      </c>
      <c r="C405">
        <v>2</v>
      </c>
      <c r="D405" s="19">
        <v>43674</v>
      </c>
      <c r="E405" s="15">
        <v>0.87034722222222216</v>
      </c>
      <c r="F405" t="s">
        <v>711</v>
      </c>
      <c r="G405" s="666" t="s">
        <v>447</v>
      </c>
      <c r="H405" t="s">
        <v>1204</v>
      </c>
      <c r="J405" t="s">
        <v>1203</v>
      </c>
      <c r="K405">
        <v>7</v>
      </c>
      <c r="L405">
        <v>17</v>
      </c>
      <c r="M405" s="28">
        <v>2.4285714285714284</v>
      </c>
      <c r="N405" s="706">
        <v>0.6470588235294118</v>
      </c>
      <c r="O405" s="706"/>
    </row>
    <row r="406" spans="1:16">
      <c r="A406" s="150" t="s">
        <v>942</v>
      </c>
      <c r="B406" t="s">
        <v>915</v>
      </c>
      <c r="C406">
        <v>2</v>
      </c>
      <c r="D406" s="19">
        <v>43674</v>
      </c>
      <c r="E406" s="15">
        <v>0.87153935185185183</v>
      </c>
      <c r="F406" t="s">
        <v>711</v>
      </c>
      <c r="G406" s="666" t="s">
        <v>447</v>
      </c>
      <c r="H406" t="s">
        <v>1204</v>
      </c>
      <c r="J406" t="s">
        <v>1203</v>
      </c>
      <c r="K406">
        <v>6</v>
      </c>
      <c r="L406">
        <v>16</v>
      </c>
      <c r="M406" s="28">
        <v>2.6666666666666665</v>
      </c>
      <c r="N406" s="29">
        <v>0.3125</v>
      </c>
      <c r="O406" s="29"/>
    </row>
    <row r="407" spans="1:16">
      <c r="A407" s="520" t="s">
        <v>2195</v>
      </c>
      <c r="B407" t="s">
        <v>915</v>
      </c>
      <c r="C407">
        <v>2</v>
      </c>
      <c r="D407" s="19">
        <v>43674</v>
      </c>
      <c r="E407" s="15">
        <v>0.87162037037037043</v>
      </c>
      <c r="F407" t="s">
        <v>711</v>
      </c>
      <c r="G407" s="666" t="s">
        <v>447</v>
      </c>
      <c r="H407" t="s">
        <v>1204</v>
      </c>
      <c r="J407" t="s">
        <v>1203</v>
      </c>
      <c r="K407">
        <v>6</v>
      </c>
      <c r="L407">
        <v>15</v>
      </c>
      <c r="M407" s="28">
        <v>2.5</v>
      </c>
      <c r="N407" s="724">
        <v>0.6</v>
      </c>
      <c r="O407" s="724"/>
      <c r="P407" s="75" t="s">
        <v>566</v>
      </c>
    </row>
    <row r="408" spans="1:16">
      <c r="A408" s="520" t="s">
        <v>2196</v>
      </c>
      <c r="B408" t="s">
        <v>915</v>
      </c>
      <c r="C408">
        <v>2</v>
      </c>
      <c r="D408" s="19">
        <v>43674</v>
      </c>
      <c r="E408" s="15">
        <v>0.87290509259259252</v>
      </c>
      <c r="F408" t="s">
        <v>711</v>
      </c>
      <c r="G408" s="275" t="s">
        <v>433</v>
      </c>
      <c r="H408" t="s">
        <v>1204</v>
      </c>
      <c r="J408" t="s">
        <v>1203</v>
      </c>
      <c r="K408" s="213">
        <v>11</v>
      </c>
      <c r="L408" s="213">
        <v>3</v>
      </c>
      <c r="M408" s="218">
        <v>0.27272727272727298</v>
      </c>
      <c r="N408" s="706">
        <v>0.66666666666666663</v>
      </c>
      <c r="O408" s="706"/>
      <c r="P408" s="75" t="s">
        <v>566</v>
      </c>
    </row>
    <row r="409" spans="1:16">
      <c r="A409" s="520" t="s">
        <v>2197</v>
      </c>
      <c r="B409" t="s">
        <v>915</v>
      </c>
      <c r="C409">
        <v>2</v>
      </c>
      <c r="D409" s="19">
        <v>43674</v>
      </c>
      <c r="E409" s="15">
        <v>0.87327546296296299</v>
      </c>
      <c r="F409" t="s">
        <v>711</v>
      </c>
      <c r="G409" s="275" t="s">
        <v>433</v>
      </c>
      <c r="H409" t="s">
        <v>1204</v>
      </c>
      <c r="J409" t="s">
        <v>1203</v>
      </c>
      <c r="K409">
        <v>14</v>
      </c>
      <c r="L409">
        <v>18</v>
      </c>
      <c r="M409" s="28">
        <v>1.2857142857142858</v>
      </c>
      <c r="N409" s="29">
        <v>0.5</v>
      </c>
      <c r="O409" s="29"/>
      <c r="P409" s="75" t="s">
        <v>566</v>
      </c>
    </row>
    <row r="410" spans="1:16">
      <c r="A410" s="150" t="s">
        <v>946</v>
      </c>
      <c r="B410" t="s">
        <v>915</v>
      </c>
      <c r="C410">
        <v>2</v>
      </c>
      <c r="D410" s="19">
        <v>43674</v>
      </c>
      <c r="E410" s="15">
        <v>0.87376157407407407</v>
      </c>
      <c r="F410" t="s">
        <v>709</v>
      </c>
      <c r="G410" s="666" t="s">
        <v>447</v>
      </c>
      <c r="H410" t="s">
        <v>1204</v>
      </c>
      <c r="J410" t="s">
        <v>1203</v>
      </c>
      <c r="K410">
        <v>4</v>
      </c>
      <c r="L410">
        <v>9</v>
      </c>
      <c r="M410" s="28">
        <v>2.25</v>
      </c>
      <c r="N410" s="29">
        <v>0.33333333333333331</v>
      </c>
      <c r="O410" s="29"/>
    </row>
    <row r="411" spans="1:16">
      <c r="A411" s="520" t="s">
        <v>2346</v>
      </c>
      <c r="B411" t="s">
        <v>915</v>
      </c>
      <c r="C411">
        <v>2</v>
      </c>
      <c r="D411" s="19">
        <v>43674</v>
      </c>
      <c r="E411" s="15">
        <v>0.87381944444444448</v>
      </c>
      <c r="F411" t="s">
        <v>709</v>
      </c>
      <c r="G411" s="666" t="s">
        <v>447</v>
      </c>
      <c r="H411" t="s">
        <v>1204</v>
      </c>
      <c r="J411" t="s">
        <v>1203</v>
      </c>
      <c r="K411">
        <v>5</v>
      </c>
      <c r="L411">
        <v>9</v>
      </c>
      <c r="M411" s="28">
        <v>1.8</v>
      </c>
      <c r="N411" s="29">
        <v>0.1111111111111111</v>
      </c>
      <c r="O411" s="29"/>
      <c r="P411" s="75" t="s">
        <v>553</v>
      </c>
    </row>
    <row r="412" spans="1:16">
      <c r="A412" s="520" t="s">
        <v>2198</v>
      </c>
      <c r="B412" t="s">
        <v>915</v>
      </c>
      <c r="C412">
        <v>2</v>
      </c>
      <c r="D412" s="19">
        <v>43674</v>
      </c>
      <c r="E412" s="15">
        <v>0.87465277777777783</v>
      </c>
      <c r="F412" t="s">
        <v>709</v>
      </c>
      <c r="G412" s="275" t="s">
        <v>433</v>
      </c>
      <c r="H412" t="s">
        <v>1204</v>
      </c>
      <c r="J412" t="s">
        <v>1203</v>
      </c>
      <c r="K412">
        <v>7</v>
      </c>
      <c r="L412">
        <v>4</v>
      </c>
      <c r="M412" s="28">
        <v>0.5714285714285714</v>
      </c>
      <c r="N412" s="29">
        <v>0.5</v>
      </c>
      <c r="O412" s="29"/>
      <c r="P412" s="75" t="s">
        <v>566</v>
      </c>
    </row>
    <row r="413" spans="1:16">
      <c r="A413" s="520" t="s">
        <v>2199</v>
      </c>
      <c r="B413" t="s">
        <v>915</v>
      </c>
      <c r="C413">
        <v>2</v>
      </c>
      <c r="D413" s="19">
        <v>43674</v>
      </c>
      <c r="E413" s="15">
        <v>0.87587962962962962</v>
      </c>
      <c r="F413" t="s">
        <v>709</v>
      </c>
      <c r="G413" s="275" t="s">
        <v>433</v>
      </c>
      <c r="H413" t="s">
        <v>1204</v>
      </c>
      <c r="J413" t="s">
        <v>1203</v>
      </c>
      <c r="K413">
        <v>5</v>
      </c>
      <c r="L413">
        <v>3</v>
      </c>
      <c r="M413" s="28">
        <v>0.6</v>
      </c>
      <c r="N413" s="706">
        <v>0.66666666666666663</v>
      </c>
      <c r="O413" s="706"/>
      <c r="P413" s="75" t="s">
        <v>566</v>
      </c>
    </row>
    <row r="414" spans="1:16">
      <c r="A414" s="150" t="s">
        <v>950</v>
      </c>
      <c r="B414" t="s">
        <v>915</v>
      </c>
      <c r="C414">
        <v>2</v>
      </c>
      <c r="D414" s="19">
        <v>43674</v>
      </c>
      <c r="E414" s="15">
        <v>0.87649305555555557</v>
      </c>
      <c r="F414" t="s">
        <v>709</v>
      </c>
      <c r="G414" s="666" t="s">
        <v>447</v>
      </c>
      <c r="H414" t="s">
        <v>1204</v>
      </c>
      <c r="J414" t="s">
        <v>1203</v>
      </c>
      <c r="K414">
        <v>14</v>
      </c>
      <c r="L414">
        <v>47</v>
      </c>
      <c r="M414" s="28">
        <v>3.3571428571428572</v>
      </c>
      <c r="N414" s="29">
        <v>0.23404255319148937</v>
      </c>
      <c r="O414" s="29"/>
    </row>
    <row r="415" spans="1:16" ht="17" thickBot="1">
      <c r="A415" s="150" t="s">
        <v>951</v>
      </c>
      <c r="B415" t="s">
        <v>915</v>
      </c>
      <c r="C415">
        <v>2</v>
      </c>
      <c r="D415" s="19">
        <v>43674</v>
      </c>
      <c r="E415" s="15">
        <v>0.87666666666666659</v>
      </c>
      <c r="F415" t="s">
        <v>709</v>
      </c>
      <c r="G415" s="666" t="s">
        <v>447</v>
      </c>
      <c r="H415" t="s">
        <v>1204</v>
      </c>
      <c r="J415" t="s">
        <v>1203</v>
      </c>
      <c r="K415">
        <v>14</v>
      </c>
      <c r="L415">
        <v>68</v>
      </c>
      <c r="M415" s="28">
        <v>4.8571428571428568</v>
      </c>
      <c r="N415" s="29">
        <v>0.25</v>
      </c>
      <c r="O415" s="29"/>
    </row>
    <row r="416" spans="1:16" ht="17" thickBot="1">
      <c r="A416" s="520" t="s">
        <v>2200</v>
      </c>
      <c r="B416" t="s">
        <v>915</v>
      </c>
      <c r="C416">
        <v>2</v>
      </c>
      <c r="D416" s="19">
        <v>43674</v>
      </c>
      <c r="E416" s="15">
        <v>0.87685185185185188</v>
      </c>
      <c r="F416" t="s">
        <v>709</v>
      </c>
      <c r="G416" s="666" t="s">
        <v>447</v>
      </c>
      <c r="H416" t="s">
        <v>1204</v>
      </c>
      <c r="J416" t="s">
        <v>1203</v>
      </c>
      <c r="K416">
        <v>14</v>
      </c>
      <c r="L416">
        <v>65</v>
      </c>
      <c r="M416" s="28">
        <v>4.6428571428571432</v>
      </c>
      <c r="N416" s="736">
        <v>0.69230769230769229</v>
      </c>
      <c r="O416" s="781"/>
      <c r="P416" s="75" t="s">
        <v>566</v>
      </c>
    </row>
    <row r="417" spans="1:16" ht="17" thickTop="1">
      <c r="A417" s="150" t="s">
        <v>953</v>
      </c>
      <c r="B417" t="s">
        <v>915</v>
      </c>
      <c r="C417">
        <v>2</v>
      </c>
      <c r="D417" s="19">
        <v>43674</v>
      </c>
      <c r="E417" s="15">
        <v>0.87703703703703706</v>
      </c>
      <c r="F417" t="s">
        <v>709</v>
      </c>
      <c r="G417" s="663" t="s">
        <v>476</v>
      </c>
      <c r="H417" t="s">
        <v>1204</v>
      </c>
      <c r="J417" t="s">
        <v>1203</v>
      </c>
      <c r="K417">
        <v>8</v>
      </c>
      <c r="L417">
        <v>17</v>
      </c>
      <c r="M417" s="28">
        <v>2.125</v>
      </c>
      <c r="N417" s="29">
        <v>0.41176470588235292</v>
      </c>
      <c r="O417" s="29"/>
    </row>
    <row r="418" spans="1:16">
      <c r="A418" s="520" t="s">
        <v>2265</v>
      </c>
      <c r="B418" t="s">
        <v>915</v>
      </c>
      <c r="C418">
        <v>2</v>
      </c>
      <c r="D418" s="19">
        <v>43674</v>
      </c>
      <c r="E418" s="15">
        <v>0.87800925925925932</v>
      </c>
      <c r="F418" t="s">
        <v>710</v>
      </c>
      <c r="G418" s="673" t="s">
        <v>456</v>
      </c>
      <c r="H418" t="s">
        <v>1204</v>
      </c>
      <c r="J418" t="s">
        <v>1203</v>
      </c>
      <c r="K418">
        <v>11</v>
      </c>
      <c r="L418">
        <v>9</v>
      </c>
      <c r="M418" s="28">
        <v>0.81818181818181823</v>
      </c>
      <c r="N418" s="29">
        <v>0.33333333333333331</v>
      </c>
      <c r="O418" s="29"/>
    </row>
    <row r="419" spans="1:16">
      <c r="A419" s="520" t="s">
        <v>955</v>
      </c>
      <c r="B419" t="s">
        <v>915</v>
      </c>
      <c r="C419">
        <v>2</v>
      </c>
      <c r="D419" s="19">
        <v>43674</v>
      </c>
      <c r="E419" s="15">
        <v>0.87817129629629631</v>
      </c>
      <c r="F419" t="s">
        <v>710</v>
      </c>
      <c r="G419" s="673" t="s">
        <v>456</v>
      </c>
      <c r="H419" t="s">
        <v>1204</v>
      </c>
      <c r="J419" t="s">
        <v>1203</v>
      </c>
      <c r="K419">
        <v>5</v>
      </c>
      <c r="L419">
        <v>4</v>
      </c>
      <c r="M419" s="28">
        <v>0.8</v>
      </c>
      <c r="N419" s="29">
        <v>0.5</v>
      </c>
      <c r="O419" s="29"/>
      <c r="P419" s="75" t="s">
        <v>576</v>
      </c>
    </row>
    <row r="420" spans="1:16">
      <c r="A420" s="520" t="s">
        <v>956</v>
      </c>
      <c r="B420" t="s">
        <v>915</v>
      </c>
      <c r="C420">
        <v>2</v>
      </c>
      <c r="D420" s="19">
        <v>43674</v>
      </c>
      <c r="E420" s="15">
        <v>0.87834490740740734</v>
      </c>
      <c r="F420" t="s">
        <v>710</v>
      </c>
      <c r="G420" s="673" t="s">
        <v>456</v>
      </c>
      <c r="H420" t="s">
        <v>1204</v>
      </c>
      <c r="J420" t="s">
        <v>1203</v>
      </c>
      <c r="K420">
        <v>7</v>
      </c>
      <c r="L420">
        <v>6</v>
      </c>
      <c r="M420" s="28">
        <v>0.8571428571428571</v>
      </c>
      <c r="N420" s="29">
        <v>0.33333333333333331</v>
      </c>
      <c r="O420" s="29"/>
      <c r="P420" s="75" t="s">
        <v>576</v>
      </c>
    </row>
    <row r="421" spans="1:16" ht="17" thickBot="1">
      <c r="A421" s="520" t="s">
        <v>957</v>
      </c>
      <c r="B421" t="s">
        <v>915</v>
      </c>
      <c r="C421">
        <v>2</v>
      </c>
      <c r="D421" s="19">
        <v>43674</v>
      </c>
      <c r="E421" s="15">
        <v>0.87988425925925917</v>
      </c>
      <c r="F421" t="s">
        <v>710</v>
      </c>
      <c r="G421" s="673" t="s">
        <v>456</v>
      </c>
      <c r="H421" t="s">
        <v>1204</v>
      </c>
      <c r="J421" t="s">
        <v>1203</v>
      </c>
      <c r="K421">
        <v>3</v>
      </c>
      <c r="L421">
        <v>5</v>
      </c>
      <c r="M421" s="28">
        <v>1.6666666666666667</v>
      </c>
      <c r="N421" s="708">
        <v>0.8</v>
      </c>
      <c r="O421" s="708"/>
      <c r="P421" s="75" t="s">
        <v>576</v>
      </c>
    </row>
    <row r="422" spans="1:16">
      <c r="A422" s="774" t="s">
        <v>958</v>
      </c>
      <c r="B422" s="65" t="s">
        <v>915</v>
      </c>
      <c r="C422" s="65">
        <v>5</v>
      </c>
      <c r="D422" s="66">
        <v>43674</v>
      </c>
      <c r="E422" s="67">
        <v>0.89170138888888895</v>
      </c>
      <c r="F422" s="65" t="s">
        <v>711</v>
      </c>
      <c r="G422" s="253" t="s">
        <v>433</v>
      </c>
      <c r="H422" s="253" t="s">
        <v>1205</v>
      </c>
      <c r="I422" s="912"/>
      <c r="J422" s="275" t="s">
        <v>1203</v>
      </c>
      <c r="K422" s="65">
        <v>4</v>
      </c>
      <c r="L422" s="65">
        <v>14</v>
      </c>
      <c r="M422" s="211">
        <f>L422/K422</f>
        <v>3.5</v>
      </c>
      <c r="N422" s="737">
        <v>0.7857142857142857</v>
      </c>
      <c r="O422" s="737"/>
      <c r="P422" s="125" t="s">
        <v>557</v>
      </c>
    </row>
    <row r="423" spans="1:16" ht="17" thickBot="1">
      <c r="A423" s="520" t="s">
        <v>959</v>
      </c>
      <c r="B423" t="s">
        <v>915</v>
      </c>
      <c r="C423">
        <v>5</v>
      </c>
      <c r="D423" s="19">
        <v>43674</v>
      </c>
      <c r="E423" s="15">
        <v>0.89195601851851858</v>
      </c>
      <c r="F423" t="s">
        <v>711</v>
      </c>
      <c r="G423" s="275" t="s">
        <v>433</v>
      </c>
      <c r="H423" t="s">
        <v>1206</v>
      </c>
      <c r="J423" t="s">
        <v>1207</v>
      </c>
      <c r="K423">
        <v>6</v>
      </c>
      <c r="L423">
        <v>16</v>
      </c>
      <c r="M423" s="28">
        <f t="shared" ref="M423:M486" si="7">L423/K423</f>
        <v>2.6666666666666665</v>
      </c>
      <c r="N423" s="29">
        <v>0.5625</v>
      </c>
      <c r="O423" s="29"/>
      <c r="P423" s="75" t="s">
        <v>557</v>
      </c>
    </row>
    <row r="424" spans="1:16" ht="17" thickBot="1">
      <c r="A424" s="520" t="s">
        <v>960</v>
      </c>
      <c r="B424" t="s">
        <v>915</v>
      </c>
      <c r="C424">
        <v>5</v>
      </c>
      <c r="D424" s="19">
        <v>43674</v>
      </c>
      <c r="E424" s="15">
        <v>0.89246527777777773</v>
      </c>
      <c r="F424" t="s">
        <v>711</v>
      </c>
      <c r="G424" s="275" t="s">
        <v>433</v>
      </c>
      <c r="H424" t="s">
        <v>1208</v>
      </c>
      <c r="J424" t="s">
        <v>1209</v>
      </c>
      <c r="K424">
        <v>5</v>
      </c>
      <c r="L424">
        <v>11</v>
      </c>
      <c r="M424" s="28">
        <f t="shared" si="7"/>
        <v>2.2000000000000002</v>
      </c>
      <c r="N424" s="729">
        <v>0.54545454545454541</v>
      </c>
      <c r="O424" s="780"/>
      <c r="P424" s="75" t="s">
        <v>557</v>
      </c>
    </row>
    <row r="425" spans="1:16">
      <c r="A425" s="150" t="s">
        <v>961</v>
      </c>
      <c r="B425" t="s">
        <v>915</v>
      </c>
      <c r="C425">
        <v>5</v>
      </c>
      <c r="D425" s="19">
        <v>43674</v>
      </c>
      <c r="E425" s="15">
        <v>0.89265046296296291</v>
      </c>
      <c r="F425" t="s">
        <v>711</v>
      </c>
      <c r="G425" s="666" t="s">
        <v>447</v>
      </c>
      <c r="H425" t="s">
        <v>1208</v>
      </c>
      <c r="J425" t="s">
        <v>1209</v>
      </c>
      <c r="K425">
        <v>5</v>
      </c>
      <c r="L425">
        <v>12</v>
      </c>
      <c r="M425" s="28">
        <f t="shared" si="7"/>
        <v>2.4</v>
      </c>
      <c r="N425" s="29">
        <v>8.3333333333333329E-2</v>
      </c>
      <c r="O425" s="29"/>
    </row>
    <row r="426" spans="1:16">
      <c r="A426" s="520" t="s">
        <v>962</v>
      </c>
      <c r="B426" t="s">
        <v>915</v>
      </c>
      <c r="C426">
        <v>5</v>
      </c>
      <c r="D426" s="19">
        <v>43674</v>
      </c>
      <c r="E426" s="15">
        <v>0.89290509259259254</v>
      </c>
      <c r="F426" t="s">
        <v>711</v>
      </c>
      <c r="G426" s="275" t="s">
        <v>433</v>
      </c>
      <c r="H426" t="s">
        <v>1208</v>
      </c>
      <c r="J426" t="s">
        <v>1209</v>
      </c>
      <c r="K426">
        <v>7</v>
      </c>
      <c r="L426">
        <v>19</v>
      </c>
      <c r="M426" s="28">
        <f t="shared" si="7"/>
        <v>2.7142857142857144</v>
      </c>
      <c r="N426" s="29">
        <v>0.47368421052631576</v>
      </c>
      <c r="O426" s="29"/>
      <c r="P426" s="75" t="s">
        <v>557</v>
      </c>
    </row>
    <row r="427" spans="1:16">
      <c r="A427" s="520" t="s">
        <v>963</v>
      </c>
      <c r="B427" t="s">
        <v>915</v>
      </c>
      <c r="C427">
        <v>5</v>
      </c>
      <c r="D427" s="19">
        <v>43674</v>
      </c>
      <c r="E427" s="15">
        <v>0.89318287037037036</v>
      </c>
      <c r="F427" t="s">
        <v>711</v>
      </c>
      <c r="G427" s="275" t="s">
        <v>433</v>
      </c>
      <c r="H427" t="s">
        <v>1208</v>
      </c>
      <c r="J427" t="s">
        <v>1209</v>
      </c>
      <c r="K427">
        <v>6</v>
      </c>
      <c r="L427">
        <v>19</v>
      </c>
      <c r="M427" s="28">
        <f t="shared" si="7"/>
        <v>3.1666666666666665</v>
      </c>
      <c r="N427" s="29">
        <v>0.36842105263157893</v>
      </c>
      <c r="O427" s="29"/>
      <c r="P427" s="75" t="s">
        <v>557</v>
      </c>
    </row>
    <row r="428" spans="1:16">
      <c r="A428" s="150" t="s">
        <v>964</v>
      </c>
      <c r="B428" t="s">
        <v>915</v>
      </c>
      <c r="C428">
        <v>5</v>
      </c>
      <c r="D428" s="19">
        <v>43674</v>
      </c>
      <c r="E428" s="15">
        <v>0.89394675925925926</v>
      </c>
      <c r="F428" t="s">
        <v>711</v>
      </c>
      <c r="G428" s="666" t="s">
        <v>447</v>
      </c>
      <c r="H428" t="s">
        <v>1208</v>
      </c>
      <c r="J428" t="s">
        <v>1209</v>
      </c>
      <c r="K428">
        <v>9</v>
      </c>
      <c r="L428">
        <v>22</v>
      </c>
      <c r="M428" s="28">
        <f t="shared" si="7"/>
        <v>2.4444444444444446</v>
      </c>
      <c r="N428" s="29">
        <v>0.18181818181818182</v>
      </c>
      <c r="O428" s="29"/>
    </row>
    <row r="429" spans="1:16">
      <c r="A429" s="520" t="s">
        <v>965</v>
      </c>
      <c r="B429" t="s">
        <v>915</v>
      </c>
      <c r="C429">
        <v>5</v>
      </c>
      <c r="D429" s="19">
        <v>43674</v>
      </c>
      <c r="E429" s="15">
        <v>0.89421296296296304</v>
      </c>
      <c r="F429" t="s">
        <v>711</v>
      </c>
      <c r="G429" s="275" t="s">
        <v>433</v>
      </c>
      <c r="H429" t="s">
        <v>1208</v>
      </c>
      <c r="J429" t="s">
        <v>1209</v>
      </c>
      <c r="K429">
        <v>7</v>
      </c>
      <c r="L429">
        <v>18</v>
      </c>
      <c r="M429" s="28">
        <f t="shared" si="7"/>
        <v>2.5714285714285716</v>
      </c>
      <c r="N429" s="9">
        <v>0.66666666666666663</v>
      </c>
      <c r="O429" s="9"/>
      <c r="P429" s="75" t="s">
        <v>557</v>
      </c>
    </row>
    <row r="430" spans="1:16">
      <c r="A430" s="520" t="s">
        <v>966</v>
      </c>
      <c r="B430" t="s">
        <v>915</v>
      </c>
      <c r="C430">
        <v>5</v>
      </c>
      <c r="D430" s="19">
        <v>43674</v>
      </c>
      <c r="E430" s="15">
        <v>0.89432870370370365</v>
      </c>
      <c r="F430" t="s">
        <v>711</v>
      </c>
      <c r="G430" s="275" t="s">
        <v>433</v>
      </c>
      <c r="H430" t="s">
        <v>1208</v>
      </c>
      <c r="J430" t="s">
        <v>1209</v>
      </c>
      <c r="K430">
        <v>6</v>
      </c>
      <c r="L430">
        <v>13</v>
      </c>
      <c r="M430" s="28">
        <f t="shared" si="7"/>
        <v>2.1666666666666665</v>
      </c>
      <c r="N430" s="31">
        <v>0.46153846153846156</v>
      </c>
      <c r="O430" s="31"/>
      <c r="P430" s="75" t="s">
        <v>557</v>
      </c>
    </row>
    <row r="431" spans="1:16">
      <c r="A431" s="520" t="s">
        <v>967</v>
      </c>
      <c r="B431" t="s">
        <v>915</v>
      </c>
      <c r="C431">
        <v>5</v>
      </c>
      <c r="D431" s="19">
        <v>43674</v>
      </c>
      <c r="E431" s="15">
        <v>0.89457175925925936</v>
      </c>
      <c r="F431" t="s">
        <v>711</v>
      </c>
      <c r="G431" s="275" t="s">
        <v>433</v>
      </c>
      <c r="H431" t="s">
        <v>1208</v>
      </c>
      <c r="J431" t="s">
        <v>1209</v>
      </c>
      <c r="K431">
        <v>6</v>
      </c>
      <c r="L431">
        <v>25</v>
      </c>
      <c r="M431" s="28">
        <f t="shared" si="7"/>
        <v>4.166666666666667</v>
      </c>
      <c r="N431" s="239">
        <v>0.44</v>
      </c>
      <c r="O431" s="239"/>
      <c r="P431" s="75" t="s">
        <v>557</v>
      </c>
    </row>
    <row r="432" spans="1:16">
      <c r="A432" s="150" t="s">
        <v>2201</v>
      </c>
      <c r="B432" t="s">
        <v>915</v>
      </c>
      <c r="C432">
        <v>5</v>
      </c>
      <c r="D432" s="19">
        <v>43674</v>
      </c>
      <c r="E432" s="15">
        <v>0.89501157407407417</v>
      </c>
      <c r="F432" t="s">
        <v>711</v>
      </c>
      <c r="G432" s="275" t="s">
        <v>433</v>
      </c>
      <c r="H432" t="s">
        <v>1208</v>
      </c>
      <c r="J432" t="s">
        <v>1209</v>
      </c>
      <c r="K432">
        <v>7</v>
      </c>
      <c r="L432">
        <v>12</v>
      </c>
      <c r="M432" s="28">
        <f t="shared" si="7"/>
        <v>1.7142857142857142</v>
      </c>
      <c r="N432" s="239">
        <v>0.33333333333333331</v>
      </c>
      <c r="O432" s="239"/>
      <c r="P432" s="75" t="s">
        <v>566</v>
      </c>
    </row>
    <row r="433" spans="1:16">
      <c r="A433" s="768" t="s">
        <v>969</v>
      </c>
      <c r="B433" t="s">
        <v>915</v>
      </c>
      <c r="C433">
        <v>5</v>
      </c>
      <c r="D433" s="19">
        <v>43674</v>
      </c>
      <c r="E433" s="15">
        <v>0.89525462962962965</v>
      </c>
      <c r="F433" t="s">
        <v>711</v>
      </c>
      <c r="G433" s="745" t="s">
        <v>447</v>
      </c>
      <c r="H433" t="s">
        <v>1208</v>
      </c>
      <c r="J433" t="s">
        <v>1209</v>
      </c>
      <c r="K433">
        <v>10</v>
      </c>
      <c r="L433">
        <v>47</v>
      </c>
      <c r="M433" s="28">
        <f t="shared" si="7"/>
        <v>4.7</v>
      </c>
      <c r="N433" s="31">
        <v>0.51063829787234039</v>
      </c>
      <c r="O433" s="31"/>
      <c r="P433" s="75" t="s">
        <v>557</v>
      </c>
    </row>
    <row r="434" spans="1:16">
      <c r="A434" s="768" t="s">
        <v>970</v>
      </c>
      <c r="B434" t="s">
        <v>915</v>
      </c>
      <c r="C434">
        <v>5</v>
      </c>
      <c r="D434" s="19">
        <v>43674</v>
      </c>
      <c r="E434" s="15">
        <v>0.89546296296296291</v>
      </c>
      <c r="F434" t="s">
        <v>709</v>
      </c>
      <c r="G434" s="666" t="s">
        <v>447</v>
      </c>
      <c r="H434" t="s">
        <v>1208</v>
      </c>
      <c r="J434" t="s">
        <v>1209</v>
      </c>
      <c r="K434">
        <v>14</v>
      </c>
      <c r="L434">
        <v>106</v>
      </c>
      <c r="M434" s="28">
        <f t="shared" si="7"/>
        <v>7.5714285714285712</v>
      </c>
      <c r="N434" s="9">
        <v>0.57547169811320753</v>
      </c>
      <c r="O434" s="9"/>
      <c r="P434" s="75" t="s">
        <v>557</v>
      </c>
    </row>
    <row r="435" spans="1:16">
      <c r="A435" s="150" t="s">
        <v>971</v>
      </c>
      <c r="B435" t="s">
        <v>915</v>
      </c>
      <c r="C435">
        <v>5</v>
      </c>
      <c r="D435" s="19">
        <v>43674</v>
      </c>
      <c r="E435" s="15">
        <v>0.89564814814814808</v>
      </c>
      <c r="F435" t="s">
        <v>709</v>
      </c>
      <c r="G435" s="666" t="s">
        <v>447</v>
      </c>
      <c r="H435" t="s">
        <v>1208</v>
      </c>
      <c r="J435" t="s">
        <v>1209</v>
      </c>
      <c r="K435">
        <v>10</v>
      </c>
      <c r="L435">
        <v>47</v>
      </c>
      <c r="M435" s="28">
        <f t="shared" si="7"/>
        <v>4.7</v>
      </c>
      <c r="N435" s="239">
        <v>0.19148936170212766</v>
      </c>
      <c r="O435" s="239"/>
    </row>
    <row r="436" spans="1:16">
      <c r="A436" s="150" t="s">
        <v>979</v>
      </c>
      <c r="B436" t="s">
        <v>915</v>
      </c>
      <c r="C436">
        <v>5</v>
      </c>
      <c r="D436" s="19">
        <v>43674</v>
      </c>
      <c r="E436" s="21">
        <v>0.89628472222222222</v>
      </c>
      <c r="F436" t="s">
        <v>709</v>
      </c>
      <c r="G436" s="666" t="s">
        <v>447</v>
      </c>
      <c r="H436" t="s">
        <v>1208</v>
      </c>
      <c r="J436" t="s">
        <v>1209</v>
      </c>
      <c r="K436">
        <v>9</v>
      </c>
      <c r="L436">
        <v>22</v>
      </c>
      <c r="M436" s="28">
        <f t="shared" si="7"/>
        <v>2.4444444444444446</v>
      </c>
      <c r="N436" s="239">
        <v>0.13636363636363635</v>
      </c>
      <c r="O436" s="239"/>
    </row>
    <row r="437" spans="1:16">
      <c r="A437" s="520" t="s">
        <v>978</v>
      </c>
      <c r="B437" t="s">
        <v>915</v>
      </c>
      <c r="C437">
        <v>5</v>
      </c>
      <c r="D437" s="19">
        <v>43674</v>
      </c>
      <c r="E437" s="15">
        <v>0.89657407407407408</v>
      </c>
      <c r="F437" t="s">
        <v>709</v>
      </c>
      <c r="G437" s="877" t="s">
        <v>447</v>
      </c>
      <c r="H437" t="s">
        <v>1208</v>
      </c>
      <c r="J437" t="s">
        <v>1209</v>
      </c>
      <c r="K437">
        <v>10</v>
      </c>
      <c r="L437">
        <v>49</v>
      </c>
      <c r="M437" s="28">
        <f t="shared" si="7"/>
        <v>4.9000000000000004</v>
      </c>
      <c r="N437" s="9">
        <v>0.58974358974358976</v>
      </c>
      <c r="O437" s="9"/>
      <c r="P437" s="75" t="s">
        <v>557</v>
      </c>
    </row>
    <row r="438" spans="1:16">
      <c r="A438" s="520" t="s">
        <v>972</v>
      </c>
      <c r="B438" t="s">
        <v>915</v>
      </c>
      <c r="C438">
        <v>5</v>
      </c>
      <c r="D438" s="19">
        <v>43674</v>
      </c>
      <c r="E438" s="15">
        <v>0.8968518518518519</v>
      </c>
      <c r="F438" t="s">
        <v>709</v>
      </c>
      <c r="G438" s="877" t="s">
        <v>447</v>
      </c>
      <c r="H438" t="s">
        <v>1208</v>
      </c>
      <c r="J438" t="s">
        <v>1209</v>
      </c>
      <c r="K438">
        <v>10</v>
      </c>
      <c r="L438">
        <v>39</v>
      </c>
      <c r="M438" s="28">
        <f t="shared" si="7"/>
        <v>3.9</v>
      </c>
      <c r="N438" s="31">
        <v>0.48717948717948717</v>
      </c>
      <c r="O438" s="31"/>
      <c r="P438" s="75" t="s">
        <v>557</v>
      </c>
    </row>
    <row r="439" spans="1:16">
      <c r="A439" s="520" t="s">
        <v>973</v>
      </c>
      <c r="B439" t="s">
        <v>915</v>
      </c>
      <c r="C439">
        <v>5</v>
      </c>
      <c r="D439" s="19">
        <v>43674</v>
      </c>
      <c r="E439" s="15">
        <v>0.8971527777777778</v>
      </c>
      <c r="F439" t="s">
        <v>709</v>
      </c>
      <c r="G439" s="877" t="s">
        <v>447</v>
      </c>
      <c r="H439" t="s">
        <v>1208</v>
      </c>
      <c r="J439" t="s">
        <v>1209</v>
      </c>
      <c r="K439">
        <v>9</v>
      </c>
      <c r="L439">
        <v>39</v>
      </c>
      <c r="M439" s="28">
        <f t="shared" si="7"/>
        <v>4.333333333333333</v>
      </c>
      <c r="N439" s="31">
        <v>0.5</v>
      </c>
      <c r="O439" s="31"/>
      <c r="P439" s="75" t="s">
        <v>553</v>
      </c>
    </row>
    <row r="440" spans="1:16">
      <c r="A440" s="768" t="s">
        <v>2347</v>
      </c>
      <c r="B440" t="s">
        <v>915</v>
      </c>
      <c r="C440">
        <v>5</v>
      </c>
      <c r="D440" s="19">
        <v>43674</v>
      </c>
      <c r="E440" s="15">
        <v>0.8973726851851852</v>
      </c>
      <c r="F440" t="s">
        <v>709</v>
      </c>
      <c r="G440" s="666" t="s">
        <v>447</v>
      </c>
      <c r="H440" t="s">
        <v>1208</v>
      </c>
      <c r="J440" t="s">
        <v>1209</v>
      </c>
      <c r="K440" s="213">
        <v>7</v>
      </c>
      <c r="L440" s="213">
        <v>2</v>
      </c>
      <c r="M440" s="218">
        <f t="shared" si="7"/>
        <v>0.2857142857142857</v>
      </c>
      <c r="N440" s="239">
        <v>0.31578947368421051</v>
      </c>
      <c r="O440" s="239"/>
    </row>
    <row r="441" spans="1:16">
      <c r="A441" s="150" t="s">
        <v>975</v>
      </c>
      <c r="B441" t="s">
        <v>915</v>
      </c>
      <c r="C441">
        <v>5</v>
      </c>
      <c r="D441" s="19">
        <v>43674</v>
      </c>
      <c r="E441" s="15">
        <v>0.8974537037037037</v>
      </c>
      <c r="F441" t="s">
        <v>709</v>
      </c>
      <c r="G441" s="666" t="s">
        <v>447</v>
      </c>
      <c r="H441" t="s">
        <v>1208</v>
      </c>
      <c r="J441" t="s">
        <v>1209</v>
      </c>
      <c r="K441">
        <v>6</v>
      </c>
      <c r="L441">
        <v>19</v>
      </c>
      <c r="M441" s="28">
        <f t="shared" si="7"/>
        <v>3.1666666666666665</v>
      </c>
      <c r="N441" s="31">
        <v>0.52173913043478259</v>
      </c>
      <c r="O441" s="31"/>
    </row>
    <row r="442" spans="1:16">
      <c r="A442" s="768" t="s">
        <v>976</v>
      </c>
      <c r="B442" t="s">
        <v>915</v>
      </c>
      <c r="C442">
        <v>5</v>
      </c>
      <c r="D442" s="19">
        <v>43674</v>
      </c>
      <c r="E442" s="15">
        <v>0.89760416666666665</v>
      </c>
      <c r="F442" t="s">
        <v>709</v>
      </c>
      <c r="G442" s="666" t="s">
        <v>447</v>
      </c>
      <c r="H442" t="s">
        <v>1208</v>
      </c>
      <c r="J442" t="s">
        <v>1209</v>
      </c>
      <c r="K442">
        <v>9</v>
      </c>
      <c r="L442">
        <v>46</v>
      </c>
      <c r="M442" s="28">
        <f t="shared" si="7"/>
        <v>5.1111111111111107</v>
      </c>
      <c r="N442" s="31">
        <v>0.52173913043478259</v>
      </c>
      <c r="O442" s="31"/>
      <c r="P442" s="75" t="s">
        <v>557</v>
      </c>
    </row>
    <row r="443" spans="1:16">
      <c r="A443" s="150" t="s">
        <v>977</v>
      </c>
      <c r="B443" t="s">
        <v>915</v>
      </c>
      <c r="C443">
        <v>5</v>
      </c>
      <c r="D443" s="19">
        <v>43674</v>
      </c>
      <c r="E443" s="15">
        <v>0.89771990740740737</v>
      </c>
      <c r="F443" t="s">
        <v>709</v>
      </c>
      <c r="G443" s="666" t="s">
        <v>447</v>
      </c>
      <c r="H443" t="s">
        <v>1208</v>
      </c>
      <c r="J443" t="s">
        <v>1209</v>
      </c>
      <c r="K443">
        <v>4</v>
      </c>
      <c r="L443">
        <v>10</v>
      </c>
      <c r="M443" s="28">
        <f t="shared" si="7"/>
        <v>2.5</v>
      </c>
      <c r="N443" s="239">
        <v>0.2</v>
      </c>
      <c r="O443" s="239"/>
    </row>
    <row r="444" spans="1:16">
      <c r="A444" s="150" t="s">
        <v>980</v>
      </c>
      <c r="B444" t="s">
        <v>915</v>
      </c>
      <c r="C444">
        <v>5</v>
      </c>
      <c r="D444" s="19">
        <v>43674</v>
      </c>
      <c r="E444" s="15">
        <v>0.89800925925925934</v>
      </c>
      <c r="F444" t="s">
        <v>709</v>
      </c>
      <c r="G444" s="666" t="s">
        <v>447</v>
      </c>
      <c r="H444" t="s">
        <v>1208</v>
      </c>
      <c r="J444" t="s">
        <v>1209</v>
      </c>
      <c r="K444">
        <v>9</v>
      </c>
      <c r="L444">
        <v>43</v>
      </c>
      <c r="M444" s="28">
        <f t="shared" si="7"/>
        <v>4.7777777777777777</v>
      </c>
      <c r="N444" s="239">
        <v>0.30232558139534882</v>
      </c>
      <c r="O444" s="239"/>
    </row>
    <row r="445" spans="1:16">
      <c r="A445" s="520" t="s">
        <v>981</v>
      </c>
      <c r="B445" t="s">
        <v>915</v>
      </c>
      <c r="C445">
        <v>5</v>
      </c>
      <c r="D445" s="19">
        <v>43674</v>
      </c>
      <c r="E445" s="15">
        <v>0.89857638888888891</v>
      </c>
      <c r="F445" t="s">
        <v>709</v>
      </c>
      <c r="G445" s="745" t="s">
        <v>447</v>
      </c>
      <c r="H445" t="s">
        <v>1208</v>
      </c>
      <c r="J445" t="s">
        <v>1209</v>
      </c>
      <c r="K445">
        <v>8</v>
      </c>
      <c r="L445">
        <v>52</v>
      </c>
      <c r="M445" s="28">
        <f t="shared" si="7"/>
        <v>6.5</v>
      </c>
      <c r="N445" s="9">
        <v>0.67307692307692313</v>
      </c>
      <c r="O445" s="9"/>
      <c r="P445" s="75" t="s">
        <v>557</v>
      </c>
    </row>
    <row r="446" spans="1:16">
      <c r="A446" s="520" t="s">
        <v>982</v>
      </c>
      <c r="B446" t="s">
        <v>915</v>
      </c>
      <c r="C446">
        <v>5</v>
      </c>
      <c r="D446" s="19">
        <v>43674</v>
      </c>
      <c r="E446" s="15">
        <v>0.89888888888888896</v>
      </c>
      <c r="F446" t="s">
        <v>710</v>
      </c>
      <c r="G446" s="745" t="s">
        <v>447</v>
      </c>
      <c r="H446" t="s">
        <v>1208</v>
      </c>
      <c r="J446" t="s">
        <v>1209</v>
      </c>
      <c r="K446">
        <v>14</v>
      </c>
      <c r="L446">
        <v>87</v>
      </c>
      <c r="M446" s="28">
        <f t="shared" si="7"/>
        <v>6.2142857142857144</v>
      </c>
      <c r="N446" s="9">
        <v>0.65517241379310343</v>
      </c>
      <c r="O446" s="9"/>
      <c r="P446" s="75" t="s">
        <v>557</v>
      </c>
    </row>
    <row r="447" spans="1:16">
      <c r="A447" s="520" t="s">
        <v>983</v>
      </c>
      <c r="B447" t="s">
        <v>915</v>
      </c>
      <c r="C447">
        <v>5</v>
      </c>
      <c r="D447" s="19">
        <v>43674</v>
      </c>
      <c r="E447" s="15">
        <v>0.89915509259259263</v>
      </c>
      <c r="F447" t="s">
        <v>710</v>
      </c>
      <c r="G447" s="745" t="s">
        <v>447</v>
      </c>
      <c r="H447" t="s">
        <v>1208</v>
      </c>
      <c r="J447" t="s">
        <v>1209</v>
      </c>
      <c r="K447">
        <v>11</v>
      </c>
      <c r="L447">
        <v>51</v>
      </c>
      <c r="M447" s="28">
        <f t="shared" si="7"/>
        <v>4.6363636363636367</v>
      </c>
      <c r="N447" s="31">
        <v>0.50980392156862742</v>
      </c>
      <c r="O447" s="31"/>
      <c r="P447" s="75" t="s">
        <v>557</v>
      </c>
    </row>
    <row r="448" spans="1:16">
      <c r="A448" s="520" t="s">
        <v>984</v>
      </c>
      <c r="B448" t="s">
        <v>915</v>
      </c>
      <c r="C448">
        <v>5</v>
      </c>
      <c r="D448" s="19">
        <v>43674</v>
      </c>
      <c r="E448" s="15">
        <v>0.89940972222222226</v>
      </c>
      <c r="F448" t="s">
        <v>710</v>
      </c>
      <c r="G448" s="745" t="s">
        <v>447</v>
      </c>
      <c r="H448" t="s">
        <v>1208</v>
      </c>
      <c r="J448" t="s">
        <v>1209</v>
      </c>
      <c r="K448">
        <v>11</v>
      </c>
      <c r="L448">
        <v>57</v>
      </c>
      <c r="M448" s="28">
        <f t="shared" si="7"/>
        <v>5.1818181818181817</v>
      </c>
      <c r="N448" s="9">
        <v>0.77192982456140347</v>
      </c>
      <c r="O448" s="9"/>
      <c r="P448" s="75" t="s">
        <v>557</v>
      </c>
    </row>
    <row r="449" spans="1:16">
      <c r="A449" s="520" t="s">
        <v>985</v>
      </c>
      <c r="B449" t="s">
        <v>915</v>
      </c>
      <c r="C449">
        <v>5</v>
      </c>
      <c r="D449" s="19">
        <v>43674</v>
      </c>
      <c r="E449" s="15">
        <v>0.8997222222222222</v>
      </c>
      <c r="F449" t="s">
        <v>710</v>
      </c>
      <c r="G449" s="745" t="s">
        <v>447</v>
      </c>
      <c r="H449" t="s">
        <v>1208</v>
      </c>
      <c r="J449" t="s">
        <v>1209</v>
      </c>
      <c r="K449">
        <v>14</v>
      </c>
      <c r="L449">
        <v>85</v>
      </c>
      <c r="M449" s="28">
        <f t="shared" si="7"/>
        <v>6.0714285714285712</v>
      </c>
      <c r="N449" s="9">
        <v>0.63529411764705879</v>
      </c>
      <c r="O449" s="9"/>
      <c r="P449" s="75" t="s">
        <v>557</v>
      </c>
    </row>
    <row r="450" spans="1:16">
      <c r="A450" s="520" t="s">
        <v>986</v>
      </c>
      <c r="B450" t="s">
        <v>915</v>
      </c>
      <c r="C450">
        <v>5</v>
      </c>
      <c r="D450" s="19">
        <v>43674</v>
      </c>
      <c r="E450" s="15">
        <v>0.89990740740740749</v>
      </c>
      <c r="F450" t="s">
        <v>710</v>
      </c>
      <c r="G450" s="745" t="s">
        <v>447</v>
      </c>
      <c r="H450" t="s">
        <v>1208</v>
      </c>
      <c r="J450" t="s">
        <v>1209</v>
      </c>
      <c r="K450">
        <v>12</v>
      </c>
      <c r="L450">
        <v>59</v>
      </c>
      <c r="M450" s="28">
        <f t="shared" si="7"/>
        <v>4.916666666666667</v>
      </c>
      <c r="N450" s="31">
        <v>0.4576271186440678</v>
      </c>
      <c r="O450" s="31"/>
      <c r="P450" s="75" t="s">
        <v>557</v>
      </c>
    </row>
    <row r="451" spans="1:16">
      <c r="A451" s="520" t="s">
        <v>987</v>
      </c>
      <c r="B451" t="s">
        <v>915</v>
      </c>
      <c r="C451">
        <v>5</v>
      </c>
      <c r="D451" s="19">
        <v>43674</v>
      </c>
      <c r="E451" s="15">
        <v>0.90016203703703701</v>
      </c>
      <c r="F451" t="s">
        <v>710</v>
      </c>
      <c r="G451" s="745" t="s">
        <v>447</v>
      </c>
      <c r="H451" t="s">
        <v>1208</v>
      </c>
      <c r="J451" t="s">
        <v>1209</v>
      </c>
      <c r="K451">
        <v>14</v>
      </c>
      <c r="L451">
        <v>88</v>
      </c>
      <c r="M451" s="28">
        <f t="shared" si="7"/>
        <v>6.2857142857142856</v>
      </c>
      <c r="N451" s="9">
        <v>0.64772727272727271</v>
      </c>
      <c r="O451" s="9"/>
      <c r="P451" s="75" t="s">
        <v>557</v>
      </c>
    </row>
    <row r="452" spans="1:16">
      <c r="A452" s="520" t="s">
        <v>988</v>
      </c>
      <c r="B452" t="s">
        <v>915</v>
      </c>
      <c r="C452">
        <v>5</v>
      </c>
      <c r="D452" s="19">
        <v>43674</v>
      </c>
      <c r="E452" s="15">
        <v>0.9003472222222223</v>
      </c>
      <c r="F452" t="s">
        <v>710</v>
      </c>
      <c r="G452" s="745" t="s">
        <v>447</v>
      </c>
      <c r="H452" t="s">
        <v>1208</v>
      </c>
      <c r="J452" t="s">
        <v>1209</v>
      </c>
      <c r="K452">
        <v>10</v>
      </c>
      <c r="L452">
        <v>66</v>
      </c>
      <c r="M452" s="28">
        <f t="shared" si="7"/>
        <v>6.6</v>
      </c>
      <c r="N452" s="9">
        <v>0.71212121212121215</v>
      </c>
      <c r="O452" s="9"/>
      <c r="P452" s="75" t="s">
        <v>557</v>
      </c>
    </row>
    <row r="453" spans="1:16">
      <c r="A453" s="520" t="s">
        <v>989</v>
      </c>
      <c r="B453" t="s">
        <v>915</v>
      </c>
      <c r="C453">
        <v>5</v>
      </c>
      <c r="D453" s="19">
        <v>43674</v>
      </c>
      <c r="E453" s="15">
        <v>0.90157407407407408</v>
      </c>
      <c r="F453" t="s">
        <v>710</v>
      </c>
      <c r="G453" s="745" t="s">
        <v>447</v>
      </c>
      <c r="H453" t="s">
        <v>1208</v>
      </c>
      <c r="J453" t="s">
        <v>1209</v>
      </c>
      <c r="K453">
        <v>4</v>
      </c>
      <c r="L453">
        <v>9</v>
      </c>
      <c r="M453" s="28">
        <f t="shared" si="7"/>
        <v>2.25</v>
      </c>
      <c r="N453" s="9">
        <v>0.33333333333333331</v>
      </c>
      <c r="O453" s="9"/>
      <c r="P453" s="75" t="s">
        <v>557</v>
      </c>
    </row>
    <row r="454" spans="1:16">
      <c r="A454" s="520" t="s">
        <v>990</v>
      </c>
      <c r="B454" t="s">
        <v>915</v>
      </c>
      <c r="C454">
        <v>5</v>
      </c>
      <c r="D454" s="19">
        <v>43674</v>
      </c>
      <c r="E454" s="15">
        <v>0.90167824074074077</v>
      </c>
      <c r="F454" t="s">
        <v>710</v>
      </c>
      <c r="G454" s="745" t="s">
        <v>447</v>
      </c>
      <c r="H454" t="s">
        <v>1208</v>
      </c>
      <c r="J454" t="s">
        <v>1209</v>
      </c>
      <c r="K454">
        <v>7</v>
      </c>
      <c r="L454">
        <v>33</v>
      </c>
      <c r="M454" s="28">
        <f t="shared" si="7"/>
        <v>4.7142857142857144</v>
      </c>
      <c r="N454" s="31">
        <v>0.51515151515151514</v>
      </c>
      <c r="O454" s="31"/>
      <c r="P454" s="75" t="s">
        <v>557</v>
      </c>
    </row>
    <row r="455" spans="1:16">
      <c r="A455" s="520" t="s">
        <v>991</v>
      </c>
      <c r="B455" t="s">
        <v>915</v>
      </c>
      <c r="C455">
        <v>5</v>
      </c>
      <c r="D455" s="19">
        <v>43674</v>
      </c>
      <c r="E455" s="15">
        <v>0.90197916666666667</v>
      </c>
      <c r="F455" t="s">
        <v>710</v>
      </c>
      <c r="G455" s="745" t="s">
        <v>447</v>
      </c>
      <c r="H455" t="s">
        <v>1208</v>
      </c>
      <c r="J455" t="s">
        <v>1209</v>
      </c>
      <c r="K455">
        <v>14</v>
      </c>
      <c r="L455">
        <v>85</v>
      </c>
      <c r="M455" s="28">
        <f t="shared" si="7"/>
        <v>6.0714285714285712</v>
      </c>
      <c r="N455" s="9">
        <v>0.6705882352941176</v>
      </c>
      <c r="O455" s="9"/>
      <c r="P455" s="75" t="s">
        <v>557</v>
      </c>
    </row>
    <row r="456" spans="1:16">
      <c r="A456" s="520" t="s">
        <v>992</v>
      </c>
      <c r="B456" t="s">
        <v>915</v>
      </c>
      <c r="C456">
        <v>5</v>
      </c>
      <c r="D456" s="19">
        <v>43674</v>
      </c>
      <c r="E456" s="15">
        <v>0.90218750000000003</v>
      </c>
      <c r="F456" t="s">
        <v>710</v>
      </c>
      <c r="G456" s="745" t="s">
        <v>447</v>
      </c>
      <c r="H456" t="s">
        <v>1208</v>
      </c>
      <c r="J456" t="s">
        <v>1209</v>
      </c>
      <c r="K456">
        <v>14</v>
      </c>
      <c r="L456">
        <v>50</v>
      </c>
      <c r="M456" s="28">
        <f t="shared" si="7"/>
        <v>3.5714285714285716</v>
      </c>
      <c r="N456" s="9">
        <v>0.78</v>
      </c>
      <c r="O456" s="9"/>
      <c r="P456" s="75" t="s">
        <v>557</v>
      </c>
    </row>
    <row r="457" spans="1:16">
      <c r="A457" s="520" t="s">
        <v>2348</v>
      </c>
      <c r="B457" t="s">
        <v>915</v>
      </c>
      <c r="C457">
        <v>5</v>
      </c>
      <c r="D457" s="19">
        <v>43674</v>
      </c>
      <c r="E457" s="15">
        <v>0.90243055555555562</v>
      </c>
      <c r="F457" t="s">
        <v>712</v>
      </c>
      <c r="G457" s="745" t="s">
        <v>447</v>
      </c>
      <c r="H457" t="s">
        <v>1208</v>
      </c>
      <c r="J457" t="s">
        <v>1209</v>
      </c>
      <c r="K457" s="213">
        <v>6</v>
      </c>
      <c r="L457" s="213">
        <v>2</v>
      </c>
      <c r="M457" s="218">
        <f t="shared" si="7"/>
        <v>0.33333333333333331</v>
      </c>
      <c r="N457" s="31">
        <v>0.5</v>
      </c>
      <c r="O457" s="31"/>
      <c r="P457" s="75" t="s">
        <v>553</v>
      </c>
    </row>
    <row r="458" spans="1:16">
      <c r="A458" s="520" t="s">
        <v>2202</v>
      </c>
      <c r="B458" t="s">
        <v>915</v>
      </c>
      <c r="C458">
        <v>5</v>
      </c>
      <c r="D458" s="19">
        <v>43674</v>
      </c>
      <c r="E458" s="15">
        <v>0.90255787037037039</v>
      </c>
      <c r="F458" t="s">
        <v>712</v>
      </c>
      <c r="G458" s="745" t="s">
        <v>447</v>
      </c>
      <c r="H458" t="s">
        <v>1208</v>
      </c>
      <c r="J458" t="s">
        <v>1209</v>
      </c>
      <c r="K458">
        <v>3</v>
      </c>
      <c r="L458">
        <v>4</v>
      </c>
      <c r="M458" s="28">
        <f t="shared" si="7"/>
        <v>1.3333333333333333</v>
      </c>
      <c r="N458" s="9">
        <v>0.75</v>
      </c>
      <c r="O458" s="9"/>
      <c r="P458" s="75" t="s">
        <v>566</v>
      </c>
    </row>
    <row r="459" spans="1:16">
      <c r="A459" s="520" t="s">
        <v>2203</v>
      </c>
      <c r="B459" t="s">
        <v>915</v>
      </c>
      <c r="C459">
        <v>5</v>
      </c>
      <c r="D459" s="19">
        <v>43674</v>
      </c>
      <c r="E459" s="15">
        <v>0.90260416666666676</v>
      </c>
      <c r="F459" t="s">
        <v>712</v>
      </c>
      <c r="G459" s="745" t="s">
        <v>447</v>
      </c>
      <c r="H459" t="s">
        <v>1208</v>
      </c>
      <c r="J459" t="s">
        <v>1209</v>
      </c>
      <c r="K459" s="213">
        <v>11</v>
      </c>
      <c r="L459" s="213">
        <v>3</v>
      </c>
      <c r="M459" s="218">
        <f t="shared" si="7"/>
        <v>0.27272727272727271</v>
      </c>
      <c r="N459" s="9">
        <v>0.66666666666666663</v>
      </c>
      <c r="O459" s="9"/>
      <c r="P459" s="75" t="s">
        <v>566</v>
      </c>
    </row>
    <row r="460" spans="1:16">
      <c r="A460" s="520" t="s">
        <v>2204</v>
      </c>
      <c r="B460" t="s">
        <v>915</v>
      </c>
      <c r="C460">
        <v>5</v>
      </c>
      <c r="D460" s="19">
        <v>43674</v>
      </c>
      <c r="E460" s="15">
        <v>0.90277777777777779</v>
      </c>
      <c r="F460" t="s">
        <v>712</v>
      </c>
      <c r="G460" s="745" t="s">
        <v>447</v>
      </c>
      <c r="H460" t="s">
        <v>1208</v>
      </c>
      <c r="J460" t="s">
        <v>1209</v>
      </c>
      <c r="K460">
        <v>7</v>
      </c>
      <c r="L460">
        <v>6</v>
      </c>
      <c r="M460" s="28">
        <f t="shared" si="7"/>
        <v>0.8571428571428571</v>
      </c>
      <c r="N460" s="31">
        <v>0.5</v>
      </c>
      <c r="O460" s="31"/>
      <c r="P460" s="75" t="s">
        <v>566</v>
      </c>
    </row>
    <row r="461" spans="1:16">
      <c r="A461" s="520" t="s">
        <v>2205</v>
      </c>
      <c r="B461" t="s">
        <v>915</v>
      </c>
      <c r="C461">
        <v>5</v>
      </c>
      <c r="D461" s="19">
        <v>43674</v>
      </c>
      <c r="E461" s="15">
        <v>0.90287037037037043</v>
      </c>
      <c r="F461" t="s">
        <v>712</v>
      </c>
      <c r="G461" s="745" t="s">
        <v>447</v>
      </c>
      <c r="H461" t="s">
        <v>1208</v>
      </c>
      <c r="J461" t="s">
        <v>1209</v>
      </c>
      <c r="K461">
        <v>10</v>
      </c>
      <c r="L461">
        <v>11</v>
      </c>
      <c r="M461" s="28">
        <f t="shared" si="7"/>
        <v>1.1000000000000001</v>
      </c>
      <c r="N461" s="31">
        <v>0.45454545454545453</v>
      </c>
      <c r="O461" s="31"/>
      <c r="P461" s="75" t="s">
        <v>566</v>
      </c>
    </row>
    <row r="462" spans="1:16">
      <c r="A462" s="520" t="s">
        <v>2206</v>
      </c>
      <c r="B462" t="s">
        <v>915</v>
      </c>
      <c r="C462">
        <v>5</v>
      </c>
      <c r="D462" s="19">
        <v>43674</v>
      </c>
      <c r="E462" s="15">
        <v>0.90298611111111116</v>
      </c>
      <c r="F462" t="s">
        <v>712</v>
      </c>
      <c r="G462" s="745" t="s">
        <v>447</v>
      </c>
      <c r="H462" t="s">
        <v>1208</v>
      </c>
      <c r="J462" t="s">
        <v>1209</v>
      </c>
      <c r="K462">
        <v>14</v>
      </c>
      <c r="L462">
        <v>33</v>
      </c>
      <c r="M462" s="28">
        <f t="shared" si="7"/>
        <v>2.3571428571428572</v>
      </c>
      <c r="N462" s="239">
        <v>0.36363636363636365</v>
      </c>
      <c r="O462" s="239"/>
      <c r="P462" s="75" t="s">
        <v>566</v>
      </c>
    </row>
    <row r="463" spans="1:16">
      <c r="A463" s="520" t="s">
        <v>2207</v>
      </c>
      <c r="B463" t="s">
        <v>915</v>
      </c>
      <c r="C463">
        <v>5</v>
      </c>
      <c r="D463" s="19">
        <v>43674</v>
      </c>
      <c r="E463" s="15">
        <v>0.90317129629629633</v>
      </c>
      <c r="F463" t="s">
        <v>712</v>
      </c>
      <c r="G463" s="745" t="s">
        <v>447</v>
      </c>
      <c r="H463" t="s">
        <v>1208</v>
      </c>
      <c r="J463" t="s">
        <v>1209</v>
      </c>
      <c r="K463">
        <v>4</v>
      </c>
      <c r="L463">
        <v>5</v>
      </c>
      <c r="M463" s="28">
        <f t="shared" si="7"/>
        <v>1.25</v>
      </c>
      <c r="N463" s="239">
        <v>0.4</v>
      </c>
      <c r="O463" s="239"/>
      <c r="P463" s="75" t="s">
        <v>566</v>
      </c>
    </row>
    <row r="464" spans="1:16">
      <c r="A464" s="520" t="s">
        <v>1000</v>
      </c>
      <c r="B464" t="s">
        <v>915</v>
      </c>
      <c r="C464">
        <v>5</v>
      </c>
      <c r="D464" s="19">
        <v>43674</v>
      </c>
      <c r="E464" s="15">
        <v>0.90322916666666664</v>
      </c>
      <c r="F464" t="s">
        <v>712</v>
      </c>
      <c r="G464" s="745" t="s">
        <v>447</v>
      </c>
      <c r="H464" t="s">
        <v>1208</v>
      </c>
      <c r="J464" t="s">
        <v>1209</v>
      </c>
      <c r="K464">
        <v>5</v>
      </c>
      <c r="L464">
        <v>21</v>
      </c>
      <c r="M464" s="28">
        <f t="shared" si="7"/>
        <v>4.2</v>
      </c>
      <c r="N464" s="9">
        <v>0.7142857142857143</v>
      </c>
      <c r="O464" s="9"/>
      <c r="P464" s="75" t="s">
        <v>557</v>
      </c>
    </row>
    <row r="465" spans="1:16">
      <c r="A465" s="520" t="s">
        <v>1001</v>
      </c>
      <c r="B465" t="s">
        <v>915</v>
      </c>
      <c r="C465">
        <v>5</v>
      </c>
      <c r="D465" s="19">
        <v>43674</v>
      </c>
      <c r="E465" s="15">
        <v>0.90332175925925917</v>
      </c>
      <c r="F465" t="s">
        <v>712</v>
      </c>
      <c r="G465" s="745" t="s">
        <v>447</v>
      </c>
      <c r="H465" t="s">
        <v>1208</v>
      </c>
      <c r="J465" t="s">
        <v>1209</v>
      </c>
      <c r="K465" s="786">
        <v>14</v>
      </c>
      <c r="L465" s="786">
        <v>31</v>
      </c>
      <c r="M465" s="873">
        <f t="shared" si="7"/>
        <v>2.2142857142857144</v>
      </c>
      <c r="N465" s="239">
        <v>0.41935483870967744</v>
      </c>
      <c r="O465" s="239"/>
      <c r="P465" s="75" t="s">
        <v>557</v>
      </c>
    </row>
    <row r="466" spans="1:16">
      <c r="A466" s="520" t="s">
        <v>2208</v>
      </c>
      <c r="B466" t="s">
        <v>915</v>
      </c>
      <c r="C466">
        <v>5</v>
      </c>
      <c r="D466" s="19">
        <v>43674</v>
      </c>
      <c r="E466" s="15">
        <v>0.90357638888888892</v>
      </c>
      <c r="F466" t="s">
        <v>712</v>
      </c>
      <c r="G466" s="745" t="s">
        <v>447</v>
      </c>
      <c r="H466" t="s">
        <v>1208</v>
      </c>
      <c r="J466" t="s">
        <v>1209</v>
      </c>
      <c r="K466">
        <v>14</v>
      </c>
      <c r="L466">
        <v>27</v>
      </c>
      <c r="M466" s="28">
        <f t="shared" si="7"/>
        <v>1.9285714285714286</v>
      </c>
      <c r="N466" s="239">
        <v>0.44444444444444442</v>
      </c>
      <c r="O466" s="239"/>
      <c r="P466" s="75" t="s">
        <v>566</v>
      </c>
    </row>
    <row r="467" spans="1:16">
      <c r="A467" s="520" t="s">
        <v>2209</v>
      </c>
      <c r="B467" t="s">
        <v>915</v>
      </c>
      <c r="C467">
        <v>5</v>
      </c>
      <c r="D467" s="19">
        <v>43674</v>
      </c>
      <c r="E467" s="15">
        <v>0.90375000000000005</v>
      </c>
      <c r="F467" t="s">
        <v>712</v>
      </c>
      <c r="G467" s="745" t="s">
        <v>447</v>
      </c>
      <c r="H467" t="s">
        <v>1208</v>
      </c>
      <c r="J467" t="s">
        <v>1209</v>
      </c>
      <c r="K467">
        <v>8</v>
      </c>
      <c r="L467">
        <v>6</v>
      </c>
      <c r="M467" s="28">
        <f t="shared" si="7"/>
        <v>0.75</v>
      </c>
      <c r="N467" s="31">
        <v>0.5</v>
      </c>
      <c r="O467" s="31"/>
      <c r="P467" s="75" t="s">
        <v>566</v>
      </c>
    </row>
    <row r="468" spans="1:16">
      <c r="A468" s="520" t="s">
        <v>2210</v>
      </c>
      <c r="B468" t="s">
        <v>915</v>
      </c>
      <c r="C468">
        <v>5</v>
      </c>
      <c r="D468" s="19">
        <v>43674</v>
      </c>
      <c r="E468" s="15">
        <v>0.90408564814814818</v>
      </c>
      <c r="F468" t="s">
        <v>712</v>
      </c>
      <c r="G468" s="745" t="s">
        <v>447</v>
      </c>
      <c r="H468" t="s">
        <v>1208</v>
      </c>
      <c r="J468" t="s">
        <v>1209</v>
      </c>
      <c r="K468">
        <v>11</v>
      </c>
      <c r="L468">
        <v>13</v>
      </c>
      <c r="M468" s="28">
        <f t="shared" si="7"/>
        <v>1.1818181818181819</v>
      </c>
      <c r="N468" s="239">
        <v>0.38461538461538464</v>
      </c>
      <c r="O468" s="239"/>
      <c r="P468" s="75" t="s">
        <v>566</v>
      </c>
    </row>
    <row r="469" spans="1:16">
      <c r="A469" s="520" t="s">
        <v>2211</v>
      </c>
      <c r="B469" t="s">
        <v>915</v>
      </c>
      <c r="C469">
        <v>5</v>
      </c>
      <c r="D469" s="19">
        <v>43674</v>
      </c>
      <c r="E469" s="15">
        <v>0.90440972222222227</v>
      </c>
      <c r="F469" t="s">
        <v>712</v>
      </c>
      <c r="G469" s="745" t="s">
        <v>447</v>
      </c>
      <c r="H469" t="s">
        <v>1208</v>
      </c>
      <c r="J469" t="s">
        <v>1209</v>
      </c>
      <c r="K469">
        <v>3</v>
      </c>
      <c r="L469">
        <v>4</v>
      </c>
      <c r="M469" s="28">
        <f t="shared" si="7"/>
        <v>1.3333333333333333</v>
      </c>
      <c r="N469" s="239">
        <v>0.25</v>
      </c>
      <c r="O469" s="239"/>
      <c r="P469" s="75" t="s">
        <v>566</v>
      </c>
    </row>
    <row r="470" spans="1:16">
      <c r="A470" s="520" t="s">
        <v>2212</v>
      </c>
      <c r="B470" t="s">
        <v>915</v>
      </c>
      <c r="C470">
        <v>5</v>
      </c>
      <c r="D470" s="19">
        <v>43674</v>
      </c>
      <c r="E470" s="15">
        <v>0.90465277777777775</v>
      </c>
      <c r="F470" t="s">
        <v>712</v>
      </c>
      <c r="G470" s="745" t="s">
        <v>447</v>
      </c>
      <c r="H470" t="s">
        <v>1208</v>
      </c>
      <c r="J470" t="s">
        <v>1209</v>
      </c>
      <c r="K470">
        <v>9</v>
      </c>
      <c r="L470">
        <v>7</v>
      </c>
      <c r="M470" s="28">
        <f t="shared" si="7"/>
        <v>0.77777777777777779</v>
      </c>
      <c r="N470" s="239">
        <v>0.42857142857142855</v>
      </c>
      <c r="O470" s="239"/>
      <c r="P470" s="75" t="s">
        <v>566</v>
      </c>
    </row>
    <row r="471" spans="1:16">
      <c r="A471" s="520" t="s">
        <v>2213</v>
      </c>
      <c r="B471" t="s">
        <v>915</v>
      </c>
      <c r="C471">
        <v>5</v>
      </c>
      <c r="D471" s="19">
        <v>43674</v>
      </c>
      <c r="E471" s="15">
        <v>0.90489583333333334</v>
      </c>
      <c r="F471" t="s">
        <v>712</v>
      </c>
      <c r="G471" s="745" t="s">
        <v>447</v>
      </c>
      <c r="H471" t="s">
        <v>1208</v>
      </c>
      <c r="J471" t="s">
        <v>1209</v>
      </c>
      <c r="K471">
        <v>9</v>
      </c>
      <c r="L471">
        <v>4</v>
      </c>
      <c r="M471" s="28">
        <f t="shared" si="7"/>
        <v>0.44444444444444442</v>
      </c>
      <c r="N471" s="31">
        <v>0.5</v>
      </c>
      <c r="O471" s="31"/>
      <c r="P471" s="75" t="s">
        <v>566</v>
      </c>
    </row>
    <row r="472" spans="1:16">
      <c r="A472" s="520" t="s">
        <v>2214</v>
      </c>
      <c r="B472" t="s">
        <v>915</v>
      </c>
      <c r="C472">
        <v>5</v>
      </c>
      <c r="D472" s="19">
        <v>43674</v>
      </c>
      <c r="E472" s="15">
        <v>0.90510416666666671</v>
      </c>
      <c r="F472" t="s">
        <v>712</v>
      </c>
      <c r="G472" s="745" t="s">
        <v>447</v>
      </c>
      <c r="H472" t="s">
        <v>1208</v>
      </c>
      <c r="J472" t="s">
        <v>1209</v>
      </c>
      <c r="K472">
        <v>14</v>
      </c>
      <c r="L472">
        <v>42</v>
      </c>
      <c r="M472" s="28">
        <f t="shared" si="7"/>
        <v>3</v>
      </c>
      <c r="N472" s="9">
        <v>0.6428571428571429</v>
      </c>
      <c r="O472" s="9"/>
      <c r="P472" s="75" t="s">
        <v>566</v>
      </c>
    </row>
    <row r="473" spans="1:16">
      <c r="A473" s="520" t="s">
        <v>2215</v>
      </c>
      <c r="B473" t="s">
        <v>915</v>
      </c>
      <c r="C473">
        <v>5</v>
      </c>
      <c r="D473" s="19">
        <v>43674</v>
      </c>
      <c r="E473" s="15">
        <v>0.90552083333333344</v>
      </c>
      <c r="F473" t="s">
        <v>712</v>
      </c>
      <c r="G473" s="275" t="s">
        <v>433</v>
      </c>
      <c r="H473" t="s">
        <v>1208</v>
      </c>
      <c r="J473" t="s">
        <v>1209</v>
      </c>
      <c r="K473">
        <v>5</v>
      </c>
      <c r="L473">
        <v>9</v>
      </c>
      <c r="M473" s="28">
        <f t="shared" si="7"/>
        <v>1.8</v>
      </c>
      <c r="N473" s="9">
        <v>0.77777777777777779</v>
      </c>
      <c r="O473" s="9"/>
      <c r="P473" s="75" t="s">
        <v>566</v>
      </c>
    </row>
    <row r="474" spans="1:16" ht="17" thickBot="1">
      <c r="A474" s="771" t="s">
        <v>2216</v>
      </c>
      <c r="B474" s="34" t="s">
        <v>915</v>
      </c>
      <c r="C474" s="34">
        <v>5</v>
      </c>
      <c r="D474" s="161">
        <v>43674</v>
      </c>
      <c r="E474" s="162">
        <v>0.90565972222222213</v>
      </c>
      <c r="F474" t="s">
        <v>712</v>
      </c>
      <c r="G474" s="527" t="s">
        <v>433</v>
      </c>
      <c r="H474" t="s">
        <v>1208</v>
      </c>
      <c r="J474" t="s">
        <v>1209</v>
      </c>
      <c r="K474" s="34">
        <v>6</v>
      </c>
      <c r="L474" s="34">
        <v>5</v>
      </c>
      <c r="M474" s="28">
        <f t="shared" si="7"/>
        <v>0.83333333333333337</v>
      </c>
      <c r="N474" s="241">
        <v>0.2</v>
      </c>
      <c r="O474" s="241"/>
      <c r="P474" s="164" t="s">
        <v>566</v>
      </c>
    </row>
    <row r="475" spans="1:16">
      <c r="A475" s="775" t="s">
        <v>1011</v>
      </c>
      <c r="B475" s="124" t="s">
        <v>915</v>
      </c>
      <c r="C475" s="124">
        <v>9</v>
      </c>
      <c r="D475" s="179">
        <v>43674</v>
      </c>
      <c r="E475" s="174">
        <v>0.9135416666666667</v>
      </c>
      <c r="F475" s="124" t="s">
        <v>713</v>
      </c>
      <c r="G475" s="670" t="s">
        <v>447</v>
      </c>
      <c r="H475" s="124" t="s">
        <v>1248</v>
      </c>
      <c r="I475" s="910"/>
      <c r="J475" s="65" t="s">
        <v>1247</v>
      </c>
      <c r="K475" s="124">
        <v>14</v>
      </c>
      <c r="L475" s="124">
        <v>64</v>
      </c>
      <c r="M475" s="211">
        <f t="shared" si="7"/>
        <v>4.5714285714285712</v>
      </c>
      <c r="N475" s="180">
        <v>0.59375</v>
      </c>
      <c r="O475" s="180"/>
      <c r="P475" s="124"/>
    </row>
    <row r="476" spans="1:16">
      <c r="A476" s="776" t="s">
        <v>1012</v>
      </c>
      <c r="B476" t="s">
        <v>915</v>
      </c>
      <c r="C476">
        <v>9</v>
      </c>
      <c r="D476" s="19">
        <v>43674</v>
      </c>
      <c r="E476" s="15">
        <v>0.91408564814814808</v>
      </c>
      <c r="F476" t="s">
        <v>713</v>
      </c>
      <c r="G476" s="677" t="s">
        <v>493</v>
      </c>
      <c r="H476" t="s">
        <v>1248</v>
      </c>
      <c r="J476" t="s">
        <v>1247</v>
      </c>
      <c r="K476">
        <v>3</v>
      </c>
      <c r="L476">
        <v>17</v>
      </c>
      <c r="M476" s="28">
        <f t="shared" si="7"/>
        <v>5.666666666666667</v>
      </c>
      <c r="N476" s="239">
        <v>0.41176470588235292</v>
      </c>
      <c r="O476" s="239"/>
    </row>
    <row r="477" spans="1:16">
      <c r="A477" s="776" t="s">
        <v>1013</v>
      </c>
      <c r="B477" t="s">
        <v>915</v>
      </c>
      <c r="C477">
        <v>9</v>
      </c>
      <c r="D477" s="19">
        <v>43674</v>
      </c>
      <c r="E477" s="15">
        <v>0.914525462962963</v>
      </c>
      <c r="F477" t="s">
        <v>713</v>
      </c>
      <c r="G477" s="666" t="s">
        <v>447</v>
      </c>
      <c r="H477" t="s">
        <v>1248</v>
      </c>
      <c r="J477" t="s">
        <v>1247</v>
      </c>
      <c r="K477">
        <v>5</v>
      </c>
      <c r="L477">
        <v>13</v>
      </c>
      <c r="M477" s="28">
        <f t="shared" si="7"/>
        <v>2.6</v>
      </c>
      <c r="N477" s="239">
        <v>0.23076923076923078</v>
      </c>
      <c r="O477" s="239"/>
    </row>
    <row r="478" spans="1:16">
      <c r="A478" s="767" t="s">
        <v>1014</v>
      </c>
      <c r="B478" t="s">
        <v>915</v>
      </c>
      <c r="C478">
        <v>9</v>
      </c>
      <c r="D478" s="19">
        <v>43674</v>
      </c>
      <c r="E478" s="15">
        <v>0.91462962962962957</v>
      </c>
      <c r="F478" t="s">
        <v>713</v>
      </c>
      <c r="G478" s="7" t="s">
        <v>433</v>
      </c>
      <c r="H478" t="s">
        <v>1248</v>
      </c>
      <c r="J478" t="s">
        <v>1247</v>
      </c>
      <c r="K478">
        <v>9</v>
      </c>
      <c r="L478">
        <v>45</v>
      </c>
      <c r="M478" s="28">
        <f t="shared" si="7"/>
        <v>5</v>
      </c>
      <c r="N478" s="31">
        <v>0.48888888888888887</v>
      </c>
      <c r="O478" s="31"/>
      <c r="P478" s="75" t="s">
        <v>557</v>
      </c>
    </row>
    <row r="479" spans="1:16">
      <c r="A479" s="776" t="s">
        <v>1015</v>
      </c>
      <c r="B479" t="s">
        <v>915</v>
      </c>
      <c r="C479">
        <v>9</v>
      </c>
      <c r="D479" s="19">
        <v>43674</v>
      </c>
      <c r="E479" s="15">
        <v>0.91489583333333335</v>
      </c>
      <c r="F479" t="s">
        <v>713</v>
      </c>
      <c r="G479" s="666" t="s">
        <v>447</v>
      </c>
      <c r="H479" t="s">
        <v>1248</v>
      </c>
      <c r="J479" t="s">
        <v>1247</v>
      </c>
      <c r="K479">
        <v>3</v>
      </c>
      <c r="L479">
        <v>5</v>
      </c>
      <c r="M479" s="28">
        <f t="shared" si="7"/>
        <v>1.6666666666666667</v>
      </c>
      <c r="N479" s="239">
        <v>0.4</v>
      </c>
      <c r="O479" s="239"/>
    </row>
    <row r="480" spans="1:16">
      <c r="A480" s="767" t="s">
        <v>2217</v>
      </c>
      <c r="B480" t="s">
        <v>915</v>
      </c>
      <c r="C480">
        <v>9</v>
      </c>
      <c r="D480" s="19">
        <v>43674</v>
      </c>
      <c r="E480" s="15">
        <v>0.91643518518518519</v>
      </c>
      <c r="F480" t="s">
        <v>713</v>
      </c>
      <c r="G480" s="7" t="s">
        <v>433</v>
      </c>
      <c r="H480" t="s">
        <v>1248</v>
      </c>
      <c r="J480" t="s">
        <v>1247</v>
      </c>
      <c r="K480">
        <v>5</v>
      </c>
      <c r="L480">
        <v>15</v>
      </c>
      <c r="M480" s="28">
        <f t="shared" si="7"/>
        <v>3</v>
      </c>
      <c r="N480" s="9">
        <v>0.6</v>
      </c>
      <c r="O480" s="9"/>
      <c r="P480" s="75" t="s">
        <v>566</v>
      </c>
    </row>
    <row r="481" spans="1:16">
      <c r="A481" s="776" t="s">
        <v>1017</v>
      </c>
      <c r="B481" t="s">
        <v>915</v>
      </c>
      <c r="C481">
        <v>9</v>
      </c>
      <c r="D481" s="19">
        <v>43674</v>
      </c>
      <c r="E481" s="15">
        <v>0.9178587962962963</v>
      </c>
      <c r="F481" t="s">
        <v>715</v>
      </c>
      <c r="G481" s="666" t="s">
        <v>447</v>
      </c>
      <c r="H481" t="s">
        <v>1248</v>
      </c>
      <c r="J481" t="s">
        <v>1247</v>
      </c>
      <c r="K481">
        <v>5</v>
      </c>
      <c r="L481">
        <v>4</v>
      </c>
      <c r="M481" s="28">
        <f t="shared" si="7"/>
        <v>0.8</v>
      </c>
      <c r="N481" s="239">
        <v>0.25</v>
      </c>
      <c r="O481" s="239"/>
    </row>
    <row r="482" spans="1:16">
      <c r="A482" s="776" t="s">
        <v>1018</v>
      </c>
      <c r="B482" t="s">
        <v>915</v>
      </c>
      <c r="C482">
        <v>9</v>
      </c>
      <c r="D482" s="19">
        <v>43674</v>
      </c>
      <c r="E482" s="15">
        <v>0.91802083333333329</v>
      </c>
      <c r="F482" t="s">
        <v>715</v>
      </c>
      <c r="G482" s="663" t="s">
        <v>476</v>
      </c>
      <c r="H482" t="s">
        <v>1248</v>
      </c>
      <c r="J482" t="s">
        <v>1247</v>
      </c>
      <c r="K482">
        <v>4</v>
      </c>
      <c r="L482">
        <v>3</v>
      </c>
      <c r="M482" s="28">
        <f t="shared" si="7"/>
        <v>0.75</v>
      </c>
      <c r="N482" s="9">
        <v>0.66666666666666663</v>
      </c>
      <c r="O482" s="9"/>
    </row>
    <row r="483" spans="1:16">
      <c r="A483" s="776" t="s">
        <v>1019</v>
      </c>
      <c r="B483" t="s">
        <v>915</v>
      </c>
      <c r="C483">
        <v>9</v>
      </c>
      <c r="D483" s="19">
        <v>43674</v>
      </c>
      <c r="E483" s="15">
        <v>0.91822916666666676</v>
      </c>
      <c r="F483" t="s">
        <v>715</v>
      </c>
      <c r="G483" s="663" t="s">
        <v>476</v>
      </c>
      <c r="H483" t="s">
        <v>1248</v>
      </c>
      <c r="J483" t="s">
        <v>1247</v>
      </c>
      <c r="K483">
        <v>11</v>
      </c>
      <c r="L483">
        <v>25</v>
      </c>
      <c r="M483" s="28">
        <f t="shared" si="7"/>
        <v>2.2727272727272729</v>
      </c>
      <c r="N483" s="31">
        <v>0.48</v>
      </c>
      <c r="O483" s="31"/>
    </row>
    <row r="484" spans="1:16">
      <c r="A484" s="776" t="s">
        <v>1020</v>
      </c>
      <c r="B484" t="s">
        <v>915</v>
      </c>
      <c r="C484">
        <v>9</v>
      </c>
      <c r="D484" s="19">
        <v>43674</v>
      </c>
      <c r="E484" s="15">
        <v>0.9183796296296296</v>
      </c>
      <c r="F484" t="s">
        <v>715</v>
      </c>
      <c r="G484" s="666" t="s">
        <v>447</v>
      </c>
      <c r="H484" t="s">
        <v>1248</v>
      </c>
      <c r="J484" t="s">
        <v>1247</v>
      </c>
      <c r="K484">
        <v>5</v>
      </c>
      <c r="L484">
        <v>7</v>
      </c>
      <c r="M484" s="28">
        <f t="shared" si="7"/>
        <v>1.4</v>
      </c>
      <c r="N484" s="239">
        <v>0.2857142857142857</v>
      </c>
      <c r="O484" s="239"/>
    </row>
    <row r="485" spans="1:16">
      <c r="A485" s="150" t="s">
        <v>1021</v>
      </c>
      <c r="B485" t="s">
        <v>915</v>
      </c>
      <c r="C485">
        <v>9</v>
      </c>
      <c r="D485" s="19">
        <v>43674</v>
      </c>
      <c r="E485" s="15">
        <v>0.92043981481481485</v>
      </c>
      <c r="F485" t="s">
        <v>715</v>
      </c>
      <c r="G485" s="666" t="s">
        <v>447</v>
      </c>
      <c r="H485" t="s">
        <v>1250</v>
      </c>
      <c r="J485" t="s">
        <v>1249</v>
      </c>
      <c r="K485">
        <v>14</v>
      </c>
      <c r="L485">
        <v>119</v>
      </c>
      <c r="M485" s="28">
        <f t="shared" si="7"/>
        <v>8.5</v>
      </c>
      <c r="N485" s="239">
        <v>0.26050420168067229</v>
      </c>
      <c r="O485" s="239"/>
    </row>
    <row r="486" spans="1:16">
      <c r="A486" s="520" t="s">
        <v>2218</v>
      </c>
      <c r="B486" t="s">
        <v>915</v>
      </c>
      <c r="C486">
        <v>9</v>
      </c>
      <c r="D486" s="19">
        <v>43674</v>
      </c>
      <c r="E486" s="15">
        <v>0.92062499999999992</v>
      </c>
      <c r="F486" t="s">
        <v>714</v>
      </c>
      <c r="G486" s="745" t="s">
        <v>447</v>
      </c>
      <c r="H486" t="s">
        <v>1250</v>
      </c>
      <c r="J486" t="s">
        <v>1249</v>
      </c>
      <c r="K486">
        <v>12</v>
      </c>
      <c r="L486">
        <v>18</v>
      </c>
      <c r="M486" s="28">
        <f t="shared" si="7"/>
        <v>1.5</v>
      </c>
      <c r="N486" s="239">
        <v>0.3888888888888889</v>
      </c>
      <c r="O486" s="239"/>
      <c r="P486" s="75" t="s">
        <v>566</v>
      </c>
    </row>
    <row r="487" spans="1:16">
      <c r="A487" s="150" t="s">
        <v>1023</v>
      </c>
      <c r="B487" t="s">
        <v>915</v>
      </c>
      <c r="C487">
        <v>9</v>
      </c>
      <c r="D487" s="19">
        <v>43674</v>
      </c>
      <c r="E487" s="15">
        <v>0.92077546296296298</v>
      </c>
      <c r="F487" t="s">
        <v>714</v>
      </c>
      <c r="G487" s="663" t="s">
        <v>476</v>
      </c>
      <c r="H487" t="s">
        <v>1250</v>
      </c>
      <c r="J487" t="s">
        <v>1249</v>
      </c>
      <c r="K487">
        <v>6</v>
      </c>
      <c r="L487">
        <v>10</v>
      </c>
      <c r="M487" s="28">
        <f t="shared" ref="M487:M506" si="8">L487/K487</f>
        <v>1.6666666666666667</v>
      </c>
      <c r="N487" s="239">
        <v>0.4</v>
      </c>
      <c r="O487" s="239"/>
    </row>
    <row r="488" spans="1:16">
      <c r="A488" s="150" t="s">
        <v>1024</v>
      </c>
      <c r="B488" t="s">
        <v>915</v>
      </c>
      <c r="C488">
        <v>9</v>
      </c>
      <c r="D488" s="19">
        <v>43674</v>
      </c>
      <c r="E488" s="15">
        <v>0.92087962962962966</v>
      </c>
      <c r="F488" t="s">
        <v>714</v>
      </c>
      <c r="G488" s="666" t="s">
        <v>447</v>
      </c>
      <c r="H488" t="s">
        <v>1250</v>
      </c>
      <c r="J488" t="s">
        <v>1249</v>
      </c>
      <c r="K488">
        <v>14</v>
      </c>
      <c r="L488">
        <v>70</v>
      </c>
      <c r="M488" s="28">
        <f t="shared" si="8"/>
        <v>5</v>
      </c>
      <c r="N488" s="239">
        <v>0.3</v>
      </c>
      <c r="O488" s="239"/>
    </row>
    <row r="489" spans="1:16">
      <c r="A489" s="150" t="s">
        <v>1025</v>
      </c>
      <c r="B489" t="s">
        <v>915</v>
      </c>
      <c r="C489">
        <v>9</v>
      </c>
      <c r="D489" s="19">
        <v>43674</v>
      </c>
      <c r="E489" s="15">
        <v>0.92106481481481473</v>
      </c>
      <c r="F489" t="s">
        <v>714</v>
      </c>
      <c r="G489" s="666" t="s">
        <v>447</v>
      </c>
      <c r="H489" t="s">
        <v>1250</v>
      </c>
      <c r="J489" t="s">
        <v>1249</v>
      </c>
      <c r="K489">
        <v>3</v>
      </c>
      <c r="L489">
        <v>13</v>
      </c>
      <c r="M489" s="28">
        <f t="shared" si="8"/>
        <v>4.333333333333333</v>
      </c>
      <c r="N489" s="239">
        <v>0.23076923076923078</v>
      </c>
      <c r="O489" s="239"/>
    </row>
    <row r="490" spans="1:16">
      <c r="A490" s="150" t="s">
        <v>1026</v>
      </c>
      <c r="B490" t="s">
        <v>915</v>
      </c>
      <c r="C490">
        <v>9</v>
      </c>
      <c r="D490" s="19">
        <v>43674</v>
      </c>
      <c r="E490" s="15">
        <v>0.9211111111111111</v>
      </c>
      <c r="F490" t="s">
        <v>714</v>
      </c>
      <c r="G490" s="666" t="s">
        <v>447</v>
      </c>
      <c r="H490" t="s">
        <v>1250</v>
      </c>
      <c r="J490" t="s">
        <v>1249</v>
      </c>
      <c r="K490">
        <v>8</v>
      </c>
      <c r="L490">
        <v>14</v>
      </c>
      <c r="M490" s="28">
        <f t="shared" si="8"/>
        <v>1.75</v>
      </c>
      <c r="N490" s="239">
        <v>0.35714285714285715</v>
      </c>
      <c r="O490" s="239"/>
    </row>
    <row r="491" spans="1:16">
      <c r="A491" s="150" t="s">
        <v>1027</v>
      </c>
      <c r="B491" t="s">
        <v>915</v>
      </c>
      <c r="C491">
        <v>9</v>
      </c>
      <c r="D491" s="19">
        <v>43674</v>
      </c>
      <c r="E491" s="15">
        <v>0.92121527777777779</v>
      </c>
      <c r="F491" t="s">
        <v>714</v>
      </c>
      <c r="G491" s="666" t="s">
        <v>447</v>
      </c>
      <c r="H491" t="s">
        <v>1250</v>
      </c>
      <c r="J491" t="s">
        <v>1249</v>
      </c>
      <c r="K491">
        <v>14</v>
      </c>
      <c r="L491">
        <v>77</v>
      </c>
      <c r="M491" s="28">
        <f t="shared" si="8"/>
        <v>5.5</v>
      </c>
      <c r="N491" s="239">
        <v>0.31168831168831168</v>
      </c>
      <c r="O491" s="239"/>
    </row>
    <row r="492" spans="1:16">
      <c r="A492" s="150" t="s">
        <v>1028</v>
      </c>
      <c r="B492" t="s">
        <v>915</v>
      </c>
      <c r="C492">
        <v>9</v>
      </c>
      <c r="D492" s="19">
        <v>43674</v>
      </c>
      <c r="E492" s="15">
        <v>0.92159722222222218</v>
      </c>
      <c r="F492" t="s">
        <v>714</v>
      </c>
      <c r="G492" s="666" t="s">
        <v>447</v>
      </c>
      <c r="H492" t="s">
        <v>1250</v>
      </c>
      <c r="J492" t="s">
        <v>1249</v>
      </c>
      <c r="K492">
        <v>3</v>
      </c>
      <c r="L492">
        <v>8</v>
      </c>
      <c r="M492" s="28">
        <f t="shared" si="8"/>
        <v>2.6666666666666665</v>
      </c>
      <c r="N492" s="239">
        <v>0.375</v>
      </c>
      <c r="O492" s="239"/>
    </row>
    <row r="493" spans="1:16">
      <c r="A493" s="150" t="s">
        <v>1029</v>
      </c>
      <c r="B493" t="s">
        <v>915</v>
      </c>
      <c r="C493">
        <v>9</v>
      </c>
      <c r="D493" s="19">
        <v>43674</v>
      </c>
      <c r="E493" s="15">
        <v>0.92284722222222226</v>
      </c>
      <c r="F493" t="s">
        <v>714</v>
      </c>
      <c r="G493" s="666" t="s">
        <v>447</v>
      </c>
      <c r="H493" t="s">
        <v>1250</v>
      </c>
      <c r="J493" t="s">
        <v>1249</v>
      </c>
      <c r="K493">
        <v>5</v>
      </c>
      <c r="L493">
        <v>3</v>
      </c>
      <c r="M493" s="28">
        <f t="shared" si="8"/>
        <v>0.6</v>
      </c>
      <c r="N493" s="239">
        <v>0.33333333333333331</v>
      </c>
      <c r="O493" s="239"/>
    </row>
    <row r="494" spans="1:16" ht="17" thickBot="1">
      <c r="A494" s="150" t="s">
        <v>1030</v>
      </c>
      <c r="B494" t="s">
        <v>915</v>
      </c>
      <c r="C494">
        <v>9</v>
      </c>
      <c r="D494" s="19">
        <v>43674</v>
      </c>
      <c r="E494" s="15">
        <v>0.92314814814814816</v>
      </c>
      <c r="F494" t="s">
        <v>714</v>
      </c>
      <c r="G494" s="666" t="s">
        <v>447</v>
      </c>
      <c r="H494" t="s">
        <v>1250</v>
      </c>
      <c r="J494" t="s">
        <v>1249</v>
      </c>
      <c r="K494">
        <v>12</v>
      </c>
      <c r="L494">
        <v>46</v>
      </c>
      <c r="M494" s="28">
        <f t="shared" si="8"/>
        <v>3.8333333333333335</v>
      </c>
      <c r="N494" s="239">
        <v>0.41304347826086957</v>
      </c>
      <c r="O494" s="239"/>
    </row>
    <row r="495" spans="1:16">
      <c r="A495" s="178" t="s">
        <v>1031</v>
      </c>
      <c r="B495" s="124" t="s">
        <v>915</v>
      </c>
      <c r="C495" s="124">
        <v>10</v>
      </c>
      <c r="D495" s="179">
        <v>43674</v>
      </c>
      <c r="E495" s="174">
        <v>0.93590277777777775</v>
      </c>
      <c r="F495" s="124" t="s">
        <v>715</v>
      </c>
      <c r="G495" s="670" t="s">
        <v>447</v>
      </c>
      <c r="H495" s="124" t="s">
        <v>1252</v>
      </c>
      <c r="I495" s="910"/>
      <c r="J495" s="65" t="s">
        <v>1251</v>
      </c>
      <c r="K495" s="124">
        <v>3</v>
      </c>
      <c r="L495" s="124">
        <v>4</v>
      </c>
      <c r="M495" s="211">
        <f t="shared" si="8"/>
        <v>1.3333333333333333</v>
      </c>
      <c r="N495" s="243">
        <v>0.5</v>
      </c>
      <c r="O495" s="243"/>
      <c r="P495" s="124"/>
    </row>
    <row r="496" spans="1:16">
      <c r="A496" s="150" t="s">
        <v>1032</v>
      </c>
      <c r="B496" t="s">
        <v>915</v>
      </c>
      <c r="C496">
        <v>10</v>
      </c>
      <c r="D496" s="19">
        <v>43674</v>
      </c>
      <c r="E496" s="15">
        <v>0.9403125</v>
      </c>
      <c r="F496" t="s">
        <v>714</v>
      </c>
      <c r="G496" s="666" t="s">
        <v>447</v>
      </c>
      <c r="H496" t="s">
        <v>1252</v>
      </c>
      <c r="J496" t="s">
        <v>1251</v>
      </c>
      <c r="K496">
        <v>13</v>
      </c>
      <c r="L496">
        <v>19</v>
      </c>
      <c r="M496" s="28">
        <f t="shared" si="8"/>
        <v>1.4615384615384615</v>
      </c>
      <c r="N496" s="239">
        <v>0.10526315789473684</v>
      </c>
      <c r="O496" s="239"/>
    </row>
    <row r="497" spans="1:16">
      <c r="A497" s="150" t="s">
        <v>1033</v>
      </c>
      <c r="B497" t="s">
        <v>915</v>
      </c>
      <c r="C497">
        <v>10</v>
      </c>
      <c r="D497" s="19">
        <v>43674</v>
      </c>
      <c r="E497" s="15">
        <v>0.94131944444444438</v>
      </c>
      <c r="F497" t="s">
        <v>716</v>
      </c>
      <c r="G497" s="666" t="s">
        <v>447</v>
      </c>
      <c r="H497" t="s">
        <v>1252</v>
      </c>
      <c r="J497" t="s">
        <v>1251</v>
      </c>
      <c r="K497">
        <v>6</v>
      </c>
      <c r="L497">
        <v>16</v>
      </c>
      <c r="M497" s="28">
        <f t="shared" si="8"/>
        <v>2.6666666666666665</v>
      </c>
      <c r="N497" s="239">
        <v>0.125</v>
      </c>
      <c r="O497" s="239"/>
    </row>
    <row r="498" spans="1:16">
      <c r="A498" s="520" t="s">
        <v>2219</v>
      </c>
      <c r="B498" t="s">
        <v>915</v>
      </c>
      <c r="C498">
        <v>10</v>
      </c>
      <c r="D498" s="19">
        <v>43674</v>
      </c>
      <c r="E498" s="15">
        <v>0.94150462962962955</v>
      </c>
      <c r="F498" t="s">
        <v>716</v>
      </c>
      <c r="G498" s="275" t="s">
        <v>433</v>
      </c>
      <c r="H498" t="s">
        <v>1252</v>
      </c>
      <c r="J498" t="s">
        <v>1251</v>
      </c>
      <c r="K498">
        <v>5</v>
      </c>
      <c r="L498">
        <v>2</v>
      </c>
      <c r="M498" s="28">
        <f t="shared" si="8"/>
        <v>0.4</v>
      </c>
      <c r="N498" s="31">
        <v>0.5</v>
      </c>
      <c r="O498" s="31"/>
      <c r="P498" s="75" t="s">
        <v>566</v>
      </c>
    </row>
    <row r="499" spans="1:16">
      <c r="A499" s="520" t="s">
        <v>2220</v>
      </c>
      <c r="B499" t="s">
        <v>915</v>
      </c>
      <c r="C499">
        <v>10</v>
      </c>
      <c r="D499" s="19">
        <v>43674</v>
      </c>
      <c r="E499" s="15">
        <v>0.94177083333333333</v>
      </c>
      <c r="F499" t="s">
        <v>716</v>
      </c>
      <c r="G499" s="275" t="s">
        <v>433</v>
      </c>
      <c r="H499" t="s">
        <v>1252</v>
      </c>
      <c r="J499" t="s">
        <v>1251</v>
      </c>
      <c r="K499">
        <v>5</v>
      </c>
      <c r="L499">
        <v>15</v>
      </c>
      <c r="M499" s="28">
        <f t="shared" si="8"/>
        <v>3</v>
      </c>
      <c r="N499" s="31">
        <v>0.53333333333333333</v>
      </c>
      <c r="O499" s="31"/>
      <c r="P499" s="75" t="s">
        <v>566</v>
      </c>
    </row>
    <row r="500" spans="1:16">
      <c r="A500" s="150" t="s">
        <v>1036</v>
      </c>
      <c r="B500" t="s">
        <v>915</v>
      </c>
      <c r="C500">
        <v>10</v>
      </c>
      <c r="D500" s="19">
        <v>43674</v>
      </c>
      <c r="E500" s="15">
        <v>0.93508101851851855</v>
      </c>
      <c r="F500" t="s">
        <v>716</v>
      </c>
      <c r="G500" s="666" t="s">
        <v>447</v>
      </c>
      <c r="H500" t="s">
        <v>1252</v>
      </c>
      <c r="J500" t="s">
        <v>1251</v>
      </c>
      <c r="K500">
        <v>11</v>
      </c>
      <c r="L500">
        <v>42</v>
      </c>
      <c r="M500" s="28">
        <f t="shared" si="8"/>
        <v>3.8181818181818183</v>
      </c>
      <c r="N500" s="239">
        <v>0.14285714285714285</v>
      </c>
      <c r="O500" s="239"/>
    </row>
    <row r="501" spans="1:16">
      <c r="A501" s="520" t="s">
        <v>1037</v>
      </c>
      <c r="B501" t="s">
        <v>915</v>
      </c>
      <c r="C501">
        <v>10</v>
      </c>
      <c r="D501" s="19">
        <v>43674</v>
      </c>
      <c r="E501" s="15">
        <v>0.94232638888888898</v>
      </c>
      <c r="F501" t="s">
        <v>716</v>
      </c>
      <c r="G501" s="275" t="s">
        <v>433</v>
      </c>
      <c r="H501" t="s">
        <v>1252</v>
      </c>
      <c r="J501" t="s">
        <v>1251</v>
      </c>
      <c r="K501">
        <v>7</v>
      </c>
      <c r="L501">
        <v>16</v>
      </c>
      <c r="M501" s="28">
        <f t="shared" si="8"/>
        <v>2.2857142857142856</v>
      </c>
      <c r="N501" s="31">
        <v>0.5</v>
      </c>
      <c r="O501" s="31"/>
      <c r="P501" s="75" t="s">
        <v>557</v>
      </c>
    </row>
    <row r="502" spans="1:16">
      <c r="A502" s="150" t="s">
        <v>1038</v>
      </c>
      <c r="B502" t="s">
        <v>915</v>
      </c>
      <c r="C502">
        <v>10</v>
      </c>
      <c r="D502" s="19">
        <v>43674</v>
      </c>
      <c r="E502" s="15">
        <v>0.94303240740740746</v>
      </c>
      <c r="F502" t="s">
        <v>716</v>
      </c>
      <c r="G502" s="666" t="s">
        <v>447</v>
      </c>
      <c r="H502" t="s">
        <v>1252</v>
      </c>
      <c r="J502" t="s">
        <v>1251</v>
      </c>
      <c r="K502">
        <v>8</v>
      </c>
      <c r="L502">
        <v>20</v>
      </c>
      <c r="M502" s="28">
        <f t="shared" si="8"/>
        <v>2.5</v>
      </c>
      <c r="N502" s="239">
        <v>0.05</v>
      </c>
      <c r="O502" s="239"/>
    </row>
    <row r="503" spans="1:16">
      <c r="A503" s="520" t="s">
        <v>1039</v>
      </c>
      <c r="B503" t="s">
        <v>915</v>
      </c>
      <c r="C503">
        <v>10</v>
      </c>
      <c r="D503" s="19">
        <v>43674</v>
      </c>
      <c r="E503" s="15">
        <v>0.94334490740740751</v>
      </c>
      <c r="F503" t="s">
        <v>716</v>
      </c>
      <c r="G503" s="275" t="s">
        <v>433</v>
      </c>
      <c r="H503" t="s">
        <v>1252</v>
      </c>
      <c r="J503" t="s">
        <v>1251</v>
      </c>
      <c r="K503">
        <v>6</v>
      </c>
      <c r="L503">
        <v>23</v>
      </c>
      <c r="M503" s="28">
        <f t="shared" si="8"/>
        <v>3.8333333333333335</v>
      </c>
      <c r="N503" s="31">
        <v>0.52173913043478259</v>
      </c>
      <c r="O503" s="31"/>
      <c r="P503" s="75" t="s">
        <v>557</v>
      </c>
    </row>
    <row r="504" spans="1:16">
      <c r="A504" s="520" t="s">
        <v>1040</v>
      </c>
      <c r="B504" t="s">
        <v>915</v>
      </c>
      <c r="C504">
        <v>10</v>
      </c>
      <c r="D504" s="19">
        <v>43674</v>
      </c>
      <c r="E504" s="15">
        <v>0.94347222222222227</v>
      </c>
      <c r="F504" t="s">
        <v>716</v>
      </c>
      <c r="G504" s="275" t="s">
        <v>433</v>
      </c>
      <c r="H504" t="s">
        <v>1252</v>
      </c>
      <c r="J504" t="s">
        <v>1251</v>
      </c>
      <c r="K504">
        <v>8</v>
      </c>
      <c r="L504">
        <v>16</v>
      </c>
      <c r="M504" s="28">
        <f t="shared" si="8"/>
        <v>2</v>
      </c>
      <c r="N504" s="9">
        <v>0.5625</v>
      </c>
      <c r="O504" s="9"/>
      <c r="P504" s="75" t="s">
        <v>557</v>
      </c>
    </row>
    <row r="505" spans="1:16" ht="17" thickBot="1">
      <c r="A505" s="150" t="s">
        <v>1041</v>
      </c>
      <c r="B505" t="s">
        <v>915</v>
      </c>
      <c r="C505">
        <v>10</v>
      </c>
      <c r="D505" s="19">
        <v>43674</v>
      </c>
      <c r="E505" s="15">
        <v>0.94378472222222232</v>
      </c>
      <c r="F505" t="s">
        <v>716</v>
      </c>
      <c r="G505" s="666" t="s">
        <v>447</v>
      </c>
      <c r="H505" s="63" t="s">
        <v>1252</v>
      </c>
      <c r="I505" s="63"/>
      <c r="J505" s="63" t="s">
        <v>1251</v>
      </c>
      <c r="K505">
        <v>10</v>
      </c>
      <c r="L505">
        <v>8</v>
      </c>
      <c r="M505" s="28">
        <f t="shared" si="8"/>
        <v>0.8</v>
      </c>
      <c r="N505" s="239">
        <v>0.125</v>
      </c>
      <c r="O505" s="239"/>
    </row>
    <row r="506" spans="1:16" ht="17" thickBot="1">
      <c r="A506" s="777" t="s">
        <v>2333</v>
      </c>
      <c r="B506" s="258" t="s">
        <v>915</v>
      </c>
      <c r="C506" s="258">
        <v>6</v>
      </c>
      <c r="D506" s="259">
        <v>43674</v>
      </c>
      <c r="E506" s="260">
        <v>0.96526620370370375</v>
      </c>
      <c r="F506" s="258" t="s">
        <v>716</v>
      </c>
      <c r="G506" s="548" t="s">
        <v>433</v>
      </c>
      <c r="H506" s="324" t="s">
        <v>1281</v>
      </c>
      <c r="I506" s="324"/>
      <c r="J506" s="325" t="s">
        <v>1282</v>
      </c>
      <c r="K506" s="261">
        <v>9</v>
      </c>
      <c r="L506" s="261">
        <v>3</v>
      </c>
      <c r="M506" s="262">
        <f t="shared" si="8"/>
        <v>0.33333333333333331</v>
      </c>
      <c r="N506" s="263">
        <v>0.33333333333333331</v>
      </c>
      <c r="O506" s="782"/>
      <c r="P506" s="264" t="s">
        <v>486</v>
      </c>
    </row>
    <row r="507" spans="1:16" ht="18" thickTop="1" thickBot="1">
      <c r="A507" s="126"/>
      <c r="B507" s="126"/>
      <c r="C507" s="126"/>
      <c r="D507" s="126"/>
      <c r="E507" s="126"/>
      <c r="F507" s="126"/>
      <c r="G507" s="126"/>
      <c r="H507" s="126"/>
      <c r="I507" s="126"/>
      <c r="J507" s="265"/>
      <c r="K507" s="265"/>
      <c r="L507" s="265"/>
      <c r="M507" s="265"/>
      <c r="N507" s="266"/>
      <c r="O507" s="266"/>
      <c r="P507" s="265"/>
    </row>
    <row r="508" spans="1:16" ht="19" customHeight="1" thickTop="1" thickBot="1">
      <c r="A508" s="256" t="s">
        <v>1049</v>
      </c>
      <c r="B508" s="126"/>
      <c r="C508" s="126"/>
      <c r="D508" s="126"/>
      <c r="E508" s="126"/>
      <c r="F508" s="126"/>
      <c r="G508" s="126"/>
      <c r="H508" s="165"/>
      <c r="I508" s="165"/>
      <c r="J508" s="165"/>
      <c r="K508" s="165"/>
      <c r="L508" s="165"/>
      <c r="M508" s="165"/>
      <c r="N508" s="167"/>
      <c r="O508" s="167"/>
      <c r="P508" s="165"/>
    </row>
    <row r="509" spans="1:16" ht="18" thickTop="1" thickBot="1">
      <c r="A509" s="778" t="s">
        <v>2334</v>
      </c>
      <c r="B509" s="34" t="s">
        <v>915</v>
      </c>
      <c r="C509" s="34">
        <v>2</v>
      </c>
      <c r="D509" s="161">
        <v>43675</v>
      </c>
      <c r="E509" s="255">
        <v>0.85972222222222217</v>
      </c>
      <c r="F509" s="34" t="s">
        <v>712</v>
      </c>
      <c r="G509" s="163" t="s">
        <v>433</v>
      </c>
      <c r="H509" s="201" t="s">
        <v>1283</v>
      </c>
      <c r="I509" s="191"/>
      <c r="J509" s="191" t="s">
        <v>1202</v>
      </c>
      <c r="K509" s="234">
        <v>14</v>
      </c>
      <c r="L509" s="234">
        <v>5</v>
      </c>
      <c r="M509" s="235">
        <f>L509/K509</f>
        <v>0.35714285714285715</v>
      </c>
      <c r="N509" s="252">
        <v>0.2</v>
      </c>
      <c r="O509" s="252"/>
      <c r="P509" s="215" t="s">
        <v>486</v>
      </c>
    </row>
    <row r="510" spans="1:16">
      <c r="A510" s="773" t="s">
        <v>2221</v>
      </c>
      <c r="B510" s="124" t="s">
        <v>915</v>
      </c>
      <c r="C510" s="124">
        <v>7</v>
      </c>
      <c r="D510" s="179">
        <v>43675</v>
      </c>
      <c r="E510" s="216">
        <v>0.86655092592592586</v>
      </c>
      <c r="F510" s="124" t="s">
        <v>712</v>
      </c>
      <c r="G510" s="177" t="s">
        <v>433</v>
      </c>
      <c r="H510" s="124" t="s">
        <v>1284</v>
      </c>
      <c r="I510" s="910"/>
      <c r="J510" s="65" t="s">
        <v>1285</v>
      </c>
      <c r="K510" s="124">
        <v>14</v>
      </c>
      <c r="L510" s="124">
        <v>61</v>
      </c>
      <c r="M510" s="217">
        <f>L510/K510</f>
        <v>4.3571428571428568</v>
      </c>
      <c r="N510" s="244">
        <v>0.42622950819672129</v>
      </c>
      <c r="O510" s="244"/>
      <c r="P510" s="182" t="s">
        <v>566</v>
      </c>
    </row>
    <row r="511" spans="1:16">
      <c r="A511" s="520" t="s">
        <v>2222</v>
      </c>
      <c r="B511" t="s">
        <v>915</v>
      </c>
      <c r="C511">
        <v>7</v>
      </c>
      <c r="D511" s="19">
        <v>43675</v>
      </c>
      <c r="E511" s="21">
        <v>0.86674768518518519</v>
      </c>
      <c r="F511" t="s">
        <v>712</v>
      </c>
      <c r="G511" s="7" t="s">
        <v>433</v>
      </c>
      <c r="H511" t="s">
        <v>1286</v>
      </c>
      <c r="J511" t="s">
        <v>1249</v>
      </c>
      <c r="K511">
        <v>6</v>
      </c>
      <c r="L511">
        <v>10</v>
      </c>
      <c r="M511" s="28">
        <f>L511/K511</f>
        <v>1.6666666666666667</v>
      </c>
      <c r="N511" s="239">
        <v>0.4</v>
      </c>
      <c r="O511" s="239"/>
      <c r="P511" s="75" t="s">
        <v>566</v>
      </c>
    </row>
    <row r="512" spans="1:16">
      <c r="A512" s="150" t="s">
        <v>1053</v>
      </c>
      <c r="B512" t="s">
        <v>915</v>
      </c>
      <c r="C512">
        <v>7</v>
      </c>
      <c r="D512" s="19">
        <v>43675</v>
      </c>
      <c r="E512" s="21">
        <v>0.86832175925925925</v>
      </c>
      <c r="F512" t="s">
        <v>712</v>
      </c>
      <c r="G512" s="666" t="s">
        <v>447</v>
      </c>
      <c r="H512" t="s">
        <v>1287</v>
      </c>
      <c r="J512" t="s">
        <v>1247</v>
      </c>
      <c r="K512">
        <v>5</v>
      </c>
      <c r="L512">
        <v>5</v>
      </c>
      <c r="M512" s="28">
        <f t="shared" ref="M512:M554" si="9">L512/K512</f>
        <v>1</v>
      </c>
      <c r="N512" s="239">
        <v>0.4</v>
      </c>
      <c r="O512" s="239"/>
    </row>
    <row r="513" spans="1:16">
      <c r="A513" s="150" t="s">
        <v>1054</v>
      </c>
      <c r="B513" t="s">
        <v>915</v>
      </c>
      <c r="C513">
        <v>7</v>
      </c>
      <c r="D513" s="19">
        <v>43675</v>
      </c>
      <c r="E513" s="21">
        <v>0.86839120370370371</v>
      </c>
      <c r="F513" t="s">
        <v>712</v>
      </c>
      <c r="G513" s="666" t="s">
        <v>447</v>
      </c>
      <c r="H513" t="s">
        <v>1287</v>
      </c>
      <c r="J513" t="s">
        <v>1247</v>
      </c>
      <c r="K513">
        <v>10</v>
      </c>
      <c r="L513">
        <v>48</v>
      </c>
      <c r="M513" s="28">
        <f t="shared" si="9"/>
        <v>4.8</v>
      </c>
      <c r="N513" s="31">
        <v>0.45833333333333331</v>
      </c>
      <c r="O513" s="31"/>
    </row>
    <row r="514" spans="1:16">
      <c r="A514" s="213" t="s">
        <v>2223</v>
      </c>
      <c r="B514" t="s">
        <v>915</v>
      </c>
      <c r="C514">
        <v>7</v>
      </c>
      <c r="D514" s="19">
        <v>43675</v>
      </c>
      <c r="E514" s="21">
        <v>0.86908564814814815</v>
      </c>
      <c r="F514" t="s">
        <v>711</v>
      </c>
      <c r="G514" s="745" t="s">
        <v>447</v>
      </c>
      <c r="H514" t="s">
        <v>1287</v>
      </c>
      <c r="J514" t="s">
        <v>1247</v>
      </c>
      <c r="K514">
        <v>9</v>
      </c>
      <c r="L514">
        <v>22</v>
      </c>
      <c r="M514" s="28">
        <f t="shared" si="9"/>
        <v>2.4444444444444446</v>
      </c>
      <c r="N514" s="31">
        <v>0.5</v>
      </c>
      <c r="O514" s="31"/>
      <c r="P514" s="75" t="s">
        <v>566</v>
      </c>
    </row>
    <row r="515" spans="1:16">
      <c r="A515" s="150" t="s">
        <v>1056</v>
      </c>
      <c r="B515" t="s">
        <v>915</v>
      </c>
      <c r="C515">
        <v>7</v>
      </c>
      <c r="D515" s="19">
        <v>43675</v>
      </c>
      <c r="E515" s="21">
        <v>0.86935185185185182</v>
      </c>
      <c r="F515" t="s">
        <v>711</v>
      </c>
      <c r="G515" s="666" t="s">
        <v>447</v>
      </c>
      <c r="H515" t="s">
        <v>1287</v>
      </c>
      <c r="J515" t="s">
        <v>1247</v>
      </c>
      <c r="K515">
        <v>14</v>
      </c>
      <c r="L515">
        <v>55</v>
      </c>
      <c r="M515" s="28">
        <f t="shared" si="9"/>
        <v>3.9285714285714284</v>
      </c>
      <c r="N515" s="239">
        <v>0.43636363636363634</v>
      </c>
      <c r="O515" s="239"/>
    </row>
    <row r="516" spans="1:16">
      <c r="A516" s="150" t="s">
        <v>1057</v>
      </c>
      <c r="B516" t="s">
        <v>915</v>
      </c>
      <c r="C516">
        <v>7</v>
      </c>
      <c r="D516" s="19">
        <v>43675</v>
      </c>
      <c r="E516" s="21">
        <v>0.86983796296296301</v>
      </c>
      <c r="F516" t="s">
        <v>711</v>
      </c>
      <c r="G516" s="666" t="s">
        <v>447</v>
      </c>
      <c r="H516" t="s">
        <v>1287</v>
      </c>
      <c r="J516" t="s">
        <v>1247</v>
      </c>
      <c r="K516">
        <v>9</v>
      </c>
      <c r="L516">
        <v>31</v>
      </c>
      <c r="M516" s="28">
        <f t="shared" si="9"/>
        <v>3.4444444444444446</v>
      </c>
      <c r="N516" s="239">
        <v>0.38709677419354838</v>
      </c>
      <c r="O516" s="239"/>
    </row>
    <row r="517" spans="1:16">
      <c r="A517" s="150" t="s">
        <v>1058</v>
      </c>
      <c r="B517" t="s">
        <v>915</v>
      </c>
      <c r="C517">
        <v>7</v>
      </c>
      <c r="D517" s="19">
        <v>43675</v>
      </c>
      <c r="E517" s="21">
        <v>0.87015046296296295</v>
      </c>
      <c r="F517" t="s">
        <v>711</v>
      </c>
      <c r="G517" s="666" t="s">
        <v>447</v>
      </c>
      <c r="H517" t="s">
        <v>1287</v>
      </c>
      <c r="J517" t="s">
        <v>1247</v>
      </c>
      <c r="K517">
        <v>14</v>
      </c>
      <c r="L517">
        <v>70</v>
      </c>
      <c r="M517" s="28">
        <f t="shared" si="9"/>
        <v>5</v>
      </c>
      <c r="N517" s="239">
        <v>0.24285714285714285</v>
      </c>
      <c r="O517" s="239"/>
    </row>
    <row r="518" spans="1:16">
      <c r="A518" s="150" t="s">
        <v>1059</v>
      </c>
      <c r="B518" t="s">
        <v>915</v>
      </c>
      <c r="C518">
        <v>7</v>
      </c>
      <c r="D518" s="19">
        <v>43675</v>
      </c>
      <c r="E518" s="21">
        <v>0.87034722222222216</v>
      </c>
      <c r="F518" t="s">
        <v>709</v>
      </c>
      <c r="G518" s="666" t="s">
        <v>447</v>
      </c>
      <c r="H518" t="s">
        <v>1287</v>
      </c>
      <c r="J518" t="s">
        <v>1247</v>
      </c>
      <c r="K518">
        <v>4</v>
      </c>
      <c r="L518">
        <v>17</v>
      </c>
      <c r="M518" s="28">
        <f t="shared" si="9"/>
        <v>4.25</v>
      </c>
      <c r="N518" s="239">
        <v>0.41176470588235292</v>
      </c>
      <c r="O518" s="239"/>
    </row>
    <row r="519" spans="1:16">
      <c r="A519" s="520" t="s">
        <v>2224</v>
      </c>
      <c r="B519" t="s">
        <v>915</v>
      </c>
      <c r="C519">
        <v>7</v>
      </c>
      <c r="D519" s="19">
        <v>43675</v>
      </c>
      <c r="E519" s="21">
        <v>0.87064814814814817</v>
      </c>
      <c r="F519" t="s">
        <v>709</v>
      </c>
      <c r="G519" s="745" t="s">
        <v>447</v>
      </c>
      <c r="H519" t="s">
        <v>1287</v>
      </c>
      <c r="J519" t="s">
        <v>1247</v>
      </c>
      <c r="K519">
        <v>14</v>
      </c>
      <c r="L519">
        <v>25</v>
      </c>
      <c r="M519" s="28">
        <f t="shared" si="9"/>
        <v>1.7857142857142858</v>
      </c>
      <c r="N519" s="239">
        <v>0.28000000000000003</v>
      </c>
      <c r="O519" s="239"/>
      <c r="P519" s="75" t="s">
        <v>566</v>
      </c>
    </row>
    <row r="520" spans="1:16">
      <c r="A520" s="150" t="s">
        <v>1061</v>
      </c>
      <c r="B520" t="s">
        <v>915</v>
      </c>
      <c r="C520">
        <v>7</v>
      </c>
      <c r="D520" s="19">
        <v>43675</v>
      </c>
      <c r="E520" s="21">
        <v>0.87096064814814811</v>
      </c>
      <c r="F520" t="s">
        <v>709</v>
      </c>
      <c r="G520" s="666" t="s">
        <v>447</v>
      </c>
      <c r="H520" t="s">
        <v>1287</v>
      </c>
      <c r="J520" t="s">
        <v>1247</v>
      </c>
      <c r="K520">
        <v>7</v>
      </c>
      <c r="L520">
        <v>31</v>
      </c>
      <c r="M520" s="28">
        <f t="shared" si="9"/>
        <v>4.4285714285714288</v>
      </c>
      <c r="N520" s="239">
        <v>0.29032258064516131</v>
      </c>
      <c r="O520" s="239"/>
    </row>
    <row r="521" spans="1:16">
      <c r="A521" s="150" t="s">
        <v>1062</v>
      </c>
      <c r="B521" t="s">
        <v>915</v>
      </c>
      <c r="C521">
        <v>7</v>
      </c>
      <c r="D521" s="19">
        <v>43675</v>
      </c>
      <c r="E521" s="21">
        <v>0.87105324074074064</v>
      </c>
      <c r="F521" t="s">
        <v>709</v>
      </c>
      <c r="G521" s="666" t="s">
        <v>447</v>
      </c>
      <c r="H521" t="s">
        <v>1287</v>
      </c>
      <c r="J521" t="s">
        <v>1247</v>
      </c>
      <c r="K521">
        <v>9</v>
      </c>
      <c r="L521">
        <v>19</v>
      </c>
      <c r="M521" s="28">
        <f t="shared" si="9"/>
        <v>2.1111111111111112</v>
      </c>
      <c r="N521" s="239">
        <v>0.42105263157894735</v>
      </c>
      <c r="O521" s="239"/>
    </row>
    <row r="522" spans="1:16" ht="17" thickBot="1">
      <c r="A522" s="520" t="s">
        <v>2307</v>
      </c>
      <c r="B522" t="s">
        <v>915</v>
      </c>
      <c r="C522">
        <v>7</v>
      </c>
      <c r="D522" s="19">
        <v>43675</v>
      </c>
      <c r="E522" s="21">
        <v>0.87216435185185182</v>
      </c>
      <c r="F522" t="s">
        <v>710</v>
      </c>
      <c r="G522" s="275" t="s">
        <v>433</v>
      </c>
      <c r="H522" t="s">
        <v>1287</v>
      </c>
      <c r="J522" t="s">
        <v>1247</v>
      </c>
      <c r="K522">
        <v>7</v>
      </c>
      <c r="L522">
        <v>6</v>
      </c>
      <c r="M522" s="28">
        <f t="shared" si="9"/>
        <v>0.8571428571428571</v>
      </c>
      <c r="N522" s="239">
        <v>0.33333333333333331</v>
      </c>
      <c r="O522" s="239"/>
      <c r="P522" s="75" t="s">
        <v>588</v>
      </c>
    </row>
    <row r="523" spans="1:16">
      <c r="A523" s="773" t="s">
        <v>2225</v>
      </c>
      <c r="B523" s="124" t="s">
        <v>915</v>
      </c>
      <c r="C523" s="124">
        <v>8</v>
      </c>
      <c r="D523" s="179">
        <v>43675</v>
      </c>
      <c r="E523" s="216">
        <v>0.88016203703703699</v>
      </c>
      <c r="F523" s="124" t="s">
        <v>710</v>
      </c>
      <c r="G523" s="238" t="s">
        <v>433</v>
      </c>
      <c r="H523" s="124" t="s">
        <v>1288</v>
      </c>
      <c r="I523" s="910"/>
      <c r="J523" s="65" t="s">
        <v>1289</v>
      </c>
      <c r="K523" s="124">
        <v>10</v>
      </c>
      <c r="L523" s="124">
        <v>7</v>
      </c>
      <c r="M523" s="217">
        <f t="shared" si="9"/>
        <v>0.7</v>
      </c>
      <c r="N523" s="180">
        <v>0.5714285714285714</v>
      </c>
      <c r="O523" s="180"/>
      <c r="P523" s="182" t="s">
        <v>566</v>
      </c>
    </row>
    <row r="524" spans="1:16">
      <c r="A524" s="520" t="s">
        <v>2226</v>
      </c>
      <c r="B524" t="s">
        <v>915</v>
      </c>
      <c r="C524">
        <v>8</v>
      </c>
      <c r="D524" s="19">
        <v>43675</v>
      </c>
      <c r="E524" s="21">
        <v>0.88084490740740751</v>
      </c>
      <c r="F524" t="s">
        <v>710</v>
      </c>
      <c r="G524" s="275" t="s">
        <v>433</v>
      </c>
      <c r="H524" t="s">
        <v>1288</v>
      </c>
      <c r="J524" t="s">
        <v>1289</v>
      </c>
      <c r="K524">
        <v>8</v>
      </c>
      <c r="L524">
        <v>12</v>
      </c>
      <c r="M524" s="28">
        <f t="shared" si="9"/>
        <v>1.5</v>
      </c>
      <c r="N524" s="9">
        <v>0.66666666666666663</v>
      </c>
      <c r="O524" s="9"/>
      <c r="P524" s="75" t="s">
        <v>566</v>
      </c>
    </row>
    <row r="525" spans="1:16">
      <c r="A525" s="520" t="s">
        <v>1066</v>
      </c>
      <c r="B525" t="s">
        <v>915</v>
      </c>
      <c r="C525">
        <v>8</v>
      </c>
      <c r="D525" s="19">
        <v>43675</v>
      </c>
      <c r="E525" s="15">
        <v>1.8810185185185184</v>
      </c>
      <c r="F525" t="s">
        <v>712</v>
      </c>
      <c r="G525" s="874" t="s">
        <v>476</v>
      </c>
      <c r="H525" t="s">
        <v>1288</v>
      </c>
      <c r="J525" t="s">
        <v>1289</v>
      </c>
      <c r="K525">
        <v>13</v>
      </c>
      <c r="L525">
        <v>25</v>
      </c>
      <c r="M525" s="28">
        <f t="shared" si="9"/>
        <v>1.9230769230769231</v>
      </c>
      <c r="N525" s="239">
        <v>0.12</v>
      </c>
      <c r="O525" s="239"/>
      <c r="P525" s="75" t="s">
        <v>1067</v>
      </c>
    </row>
    <row r="526" spans="1:16">
      <c r="A526" s="520" t="s">
        <v>1068</v>
      </c>
      <c r="B526" t="s">
        <v>915</v>
      </c>
      <c r="C526">
        <v>8</v>
      </c>
      <c r="D526" s="19">
        <v>43675</v>
      </c>
      <c r="E526" s="15">
        <v>0.88131944444444443</v>
      </c>
      <c r="F526" t="s">
        <v>712</v>
      </c>
      <c r="G526" s="275" t="s">
        <v>433</v>
      </c>
      <c r="H526" t="s">
        <v>1288</v>
      </c>
      <c r="J526" t="s">
        <v>1289</v>
      </c>
      <c r="K526">
        <v>7</v>
      </c>
      <c r="L526">
        <v>10</v>
      </c>
      <c r="M526" s="28">
        <f t="shared" si="9"/>
        <v>1.4285714285714286</v>
      </c>
      <c r="N526" s="31">
        <v>0.5</v>
      </c>
      <c r="O526" s="31"/>
      <c r="P526" s="75" t="s">
        <v>1067</v>
      </c>
    </row>
    <row r="527" spans="1:16">
      <c r="A527" s="520" t="s">
        <v>1069</v>
      </c>
      <c r="B527" t="s">
        <v>915</v>
      </c>
      <c r="C527">
        <v>8</v>
      </c>
      <c r="D527" s="19">
        <v>43675</v>
      </c>
      <c r="E527" s="15">
        <v>0.88253472222222218</v>
      </c>
      <c r="F527" t="s">
        <v>712</v>
      </c>
      <c r="G527" s="275" t="s">
        <v>433</v>
      </c>
      <c r="H527" t="s">
        <v>1288</v>
      </c>
      <c r="J527" t="s">
        <v>1289</v>
      </c>
      <c r="K527">
        <v>7</v>
      </c>
      <c r="L527">
        <v>10</v>
      </c>
      <c r="M527" s="28">
        <f t="shared" si="9"/>
        <v>1.4285714285714286</v>
      </c>
      <c r="N527" s="9">
        <v>0.6</v>
      </c>
      <c r="O527" s="9"/>
      <c r="P527" s="75" t="s">
        <v>1067</v>
      </c>
    </row>
    <row r="528" spans="1:16">
      <c r="A528" s="520" t="s">
        <v>1070</v>
      </c>
      <c r="B528" t="s">
        <v>915</v>
      </c>
      <c r="C528">
        <v>8</v>
      </c>
      <c r="D528" s="19">
        <v>43675</v>
      </c>
      <c r="E528" s="15">
        <v>0.88270833333333332</v>
      </c>
      <c r="F528" t="s">
        <v>712</v>
      </c>
      <c r="G528" s="874" t="s">
        <v>476</v>
      </c>
      <c r="H528" t="s">
        <v>1288</v>
      </c>
      <c r="J528" t="s">
        <v>1289</v>
      </c>
      <c r="K528">
        <v>14</v>
      </c>
      <c r="L528">
        <v>37</v>
      </c>
      <c r="M528" s="28">
        <f t="shared" si="9"/>
        <v>2.6428571428571428</v>
      </c>
      <c r="N528" s="239">
        <v>0.35135135135135137</v>
      </c>
      <c r="O528" s="239"/>
      <c r="P528" s="75" t="s">
        <v>1067</v>
      </c>
    </row>
    <row r="529" spans="1:16">
      <c r="A529" s="520" t="s">
        <v>1071</v>
      </c>
      <c r="B529" t="s">
        <v>915</v>
      </c>
      <c r="C529">
        <v>8</v>
      </c>
      <c r="D529" s="19">
        <v>43675</v>
      </c>
      <c r="E529" s="15">
        <v>0.88297453703703699</v>
      </c>
      <c r="F529" t="s">
        <v>711</v>
      </c>
      <c r="G529" s="874" t="s">
        <v>476</v>
      </c>
      <c r="H529" t="s">
        <v>1288</v>
      </c>
      <c r="J529" t="s">
        <v>1289</v>
      </c>
      <c r="K529">
        <v>13</v>
      </c>
      <c r="L529">
        <v>38</v>
      </c>
      <c r="M529" s="28">
        <f t="shared" si="9"/>
        <v>2.9230769230769229</v>
      </c>
      <c r="N529" s="239">
        <v>0.39473684210526316</v>
      </c>
      <c r="O529" s="239"/>
      <c r="P529" s="75" t="s">
        <v>1067</v>
      </c>
    </row>
    <row r="530" spans="1:16">
      <c r="A530" s="520" t="s">
        <v>1072</v>
      </c>
      <c r="B530" t="s">
        <v>915</v>
      </c>
      <c r="C530">
        <v>8</v>
      </c>
      <c r="D530" s="19">
        <v>43675</v>
      </c>
      <c r="E530" s="15">
        <v>0.8840972222222222</v>
      </c>
      <c r="F530" t="s">
        <v>711</v>
      </c>
      <c r="G530" s="874" t="s">
        <v>476</v>
      </c>
      <c r="H530" t="s">
        <v>1288</v>
      </c>
      <c r="J530" t="s">
        <v>1289</v>
      </c>
      <c r="K530">
        <v>11</v>
      </c>
      <c r="L530">
        <v>33</v>
      </c>
      <c r="M530" s="28">
        <f t="shared" si="9"/>
        <v>3</v>
      </c>
      <c r="N530" s="239">
        <v>0.42424242424242425</v>
      </c>
      <c r="O530" s="239"/>
      <c r="P530" s="75" t="s">
        <v>1067</v>
      </c>
    </row>
    <row r="531" spans="1:16">
      <c r="A531" s="520" t="s">
        <v>1073</v>
      </c>
      <c r="B531" t="s">
        <v>915</v>
      </c>
      <c r="C531">
        <v>8</v>
      </c>
      <c r="D531" s="19">
        <v>43675</v>
      </c>
      <c r="E531" s="15">
        <v>0.88429398148148142</v>
      </c>
      <c r="F531" t="s">
        <v>711</v>
      </c>
      <c r="G531" s="874" t="s">
        <v>476</v>
      </c>
      <c r="H531" t="s">
        <v>1288</v>
      </c>
      <c r="J531" t="s">
        <v>1289</v>
      </c>
      <c r="K531">
        <v>14</v>
      </c>
      <c r="L531">
        <v>34</v>
      </c>
      <c r="M531" s="28">
        <f t="shared" si="9"/>
        <v>2.4285714285714284</v>
      </c>
      <c r="N531" s="239">
        <v>0.41176470588235292</v>
      </c>
      <c r="O531" s="239"/>
      <c r="P531" s="75" t="s">
        <v>1067</v>
      </c>
    </row>
    <row r="532" spans="1:16">
      <c r="A532" s="520" t="s">
        <v>1074</v>
      </c>
      <c r="B532" t="s">
        <v>915</v>
      </c>
      <c r="C532">
        <v>8</v>
      </c>
      <c r="D532" s="19">
        <v>43675</v>
      </c>
      <c r="E532" s="15">
        <v>0.88456018518518509</v>
      </c>
      <c r="F532" t="s">
        <v>709</v>
      </c>
      <c r="G532" s="275" t="s">
        <v>433</v>
      </c>
      <c r="H532" t="s">
        <v>1288</v>
      </c>
      <c r="J532" t="s">
        <v>1289</v>
      </c>
      <c r="K532">
        <v>9</v>
      </c>
      <c r="L532">
        <v>13</v>
      </c>
      <c r="M532" s="28">
        <f t="shared" si="9"/>
        <v>1.4444444444444444</v>
      </c>
      <c r="N532" s="31">
        <v>0.46153846153846156</v>
      </c>
      <c r="O532" s="31"/>
      <c r="P532" s="75" t="s">
        <v>1067</v>
      </c>
    </row>
    <row r="533" spans="1:16">
      <c r="A533" s="520" t="s">
        <v>1075</v>
      </c>
      <c r="B533" t="s">
        <v>915</v>
      </c>
      <c r="C533">
        <v>8</v>
      </c>
      <c r="D533" s="19">
        <v>43675</v>
      </c>
      <c r="E533" s="15">
        <v>0.88528935185185187</v>
      </c>
      <c r="F533" t="s">
        <v>709</v>
      </c>
      <c r="G533" s="275" t="s">
        <v>433</v>
      </c>
      <c r="H533" t="s">
        <v>1288</v>
      </c>
      <c r="J533" t="s">
        <v>1289</v>
      </c>
      <c r="K533" s="213">
        <v>6</v>
      </c>
      <c r="L533" s="213">
        <v>3</v>
      </c>
      <c r="M533" s="218">
        <f t="shared" si="9"/>
        <v>0.5</v>
      </c>
      <c r="N533" s="239">
        <v>0.33333333333333331</v>
      </c>
      <c r="O533" s="239"/>
      <c r="P533" s="75" t="s">
        <v>1067</v>
      </c>
    </row>
    <row r="534" spans="1:16">
      <c r="A534" s="520" t="s">
        <v>1076</v>
      </c>
      <c r="B534" t="s">
        <v>915</v>
      </c>
      <c r="C534">
        <v>8</v>
      </c>
      <c r="D534" s="19">
        <v>43675</v>
      </c>
      <c r="E534" s="15">
        <v>0.88537037037037036</v>
      </c>
      <c r="F534" t="s">
        <v>709</v>
      </c>
      <c r="G534" s="275" t="s">
        <v>433</v>
      </c>
      <c r="H534" t="s">
        <v>1288</v>
      </c>
      <c r="J534" t="s">
        <v>1289</v>
      </c>
      <c r="K534" s="213">
        <v>8</v>
      </c>
      <c r="L534" s="213">
        <v>3</v>
      </c>
      <c r="M534" s="218">
        <f t="shared" si="9"/>
        <v>0.375</v>
      </c>
      <c r="N534" s="239">
        <v>0.33333333333333331</v>
      </c>
      <c r="O534" s="239"/>
      <c r="P534" s="75" t="s">
        <v>1067</v>
      </c>
    </row>
    <row r="535" spans="1:16" ht="17" thickBot="1">
      <c r="A535" s="520" t="s">
        <v>1077</v>
      </c>
      <c r="B535" t="s">
        <v>915</v>
      </c>
      <c r="C535">
        <v>8</v>
      </c>
      <c r="D535" s="19">
        <v>43675</v>
      </c>
      <c r="E535" s="15">
        <v>0.88612268518518522</v>
      </c>
      <c r="F535" t="s">
        <v>709</v>
      </c>
      <c r="G535" s="275" t="s">
        <v>433</v>
      </c>
      <c r="H535" t="s">
        <v>1288</v>
      </c>
      <c r="J535" t="s">
        <v>1289</v>
      </c>
      <c r="K535">
        <v>3</v>
      </c>
      <c r="L535">
        <v>2</v>
      </c>
      <c r="M535" s="28">
        <f t="shared" si="9"/>
        <v>0.66666666666666663</v>
      </c>
      <c r="N535" s="31">
        <v>0.5</v>
      </c>
      <c r="O535" s="31"/>
      <c r="P535" s="75" t="s">
        <v>1067</v>
      </c>
    </row>
    <row r="536" spans="1:16" ht="17" thickBot="1">
      <c r="A536" s="773" t="s">
        <v>2227</v>
      </c>
      <c r="B536" s="124" t="s">
        <v>915</v>
      </c>
      <c r="C536" s="124">
        <v>11</v>
      </c>
      <c r="D536" s="179">
        <v>43675</v>
      </c>
      <c r="E536" s="174">
        <v>0.90079861111111104</v>
      </c>
      <c r="F536" s="124" t="s">
        <v>712</v>
      </c>
      <c r="G536" s="238" t="s">
        <v>433</v>
      </c>
      <c r="H536" s="124" t="s">
        <v>1290</v>
      </c>
      <c r="I536" s="910"/>
      <c r="J536" s="326" t="s">
        <v>1291</v>
      </c>
      <c r="K536" s="124">
        <v>11</v>
      </c>
      <c r="L536" s="124">
        <v>26</v>
      </c>
      <c r="M536" s="217">
        <f t="shared" si="9"/>
        <v>2.3636363636363638</v>
      </c>
      <c r="N536" s="180">
        <v>0.73076923076923073</v>
      </c>
      <c r="O536" s="180"/>
      <c r="P536" s="182" t="s">
        <v>566</v>
      </c>
    </row>
    <row r="537" spans="1:16" ht="17" thickBot="1">
      <c r="A537" s="178" t="s">
        <v>2297</v>
      </c>
      <c r="B537" s="124" t="s">
        <v>915</v>
      </c>
      <c r="C537" s="124">
        <v>5</v>
      </c>
      <c r="D537" s="179">
        <v>43675</v>
      </c>
      <c r="E537" s="174">
        <v>0.95190972222222225</v>
      </c>
      <c r="F537" s="124" t="s">
        <v>711</v>
      </c>
      <c r="G537" s="675" t="s">
        <v>489</v>
      </c>
      <c r="H537" s="124" t="s">
        <v>1292</v>
      </c>
      <c r="I537" s="910"/>
      <c r="J537" t="s">
        <v>1293</v>
      </c>
      <c r="K537" s="124">
        <v>9</v>
      </c>
      <c r="L537" s="124">
        <v>19</v>
      </c>
      <c r="M537" s="217">
        <f t="shared" si="9"/>
        <v>2.1111111111111112</v>
      </c>
      <c r="N537" s="244">
        <v>0.21052631578947367</v>
      </c>
      <c r="O537" s="244"/>
      <c r="P537" s="124"/>
    </row>
    <row r="538" spans="1:16" ht="17" thickBot="1">
      <c r="A538" s="178" t="s">
        <v>1080</v>
      </c>
      <c r="B538" s="124" t="s">
        <v>915</v>
      </c>
      <c r="C538" s="124">
        <v>6</v>
      </c>
      <c r="D538" s="179">
        <v>43675</v>
      </c>
      <c r="E538" s="174">
        <v>0.97184027777777782</v>
      </c>
      <c r="F538" s="124" t="s">
        <v>713</v>
      </c>
      <c r="G538" s="670" t="s">
        <v>447</v>
      </c>
      <c r="H538" s="327" t="s">
        <v>1294</v>
      </c>
      <c r="I538" s="913"/>
      <c r="J538" s="328" t="s">
        <v>1282</v>
      </c>
      <c r="K538" s="124">
        <v>4</v>
      </c>
      <c r="L538" s="124">
        <v>4</v>
      </c>
      <c r="M538" s="217">
        <f t="shared" si="9"/>
        <v>1</v>
      </c>
      <c r="N538" s="243">
        <v>0.5</v>
      </c>
      <c r="O538" s="243"/>
      <c r="P538" s="124"/>
    </row>
    <row r="539" spans="1:16">
      <c r="A539" s="178" t="s">
        <v>2228</v>
      </c>
      <c r="B539" s="124" t="s">
        <v>915</v>
      </c>
      <c r="C539" s="124">
        <v>3</v>
      </c>
      <c r="D539" s="179">
        <v>43675</v>
      </c>
      <c r="E539" s="174">
        <v>0.97934027777777777</v>
      </c>
      <c r="F539" s="124" t="s">
        <v>709</v>
      </c>
      <c r="G539" s="238" t="s">
        <v>433</v>
      </c>
      <c r="H539" s="124" t="s">
        <v>1295</v>
      </c>
      <c r="I539" s="910"/>
      <c r="J539" t="s">
        <v>1296</v>
      </c>
      <c r="K539" s="124">
        <v>4</v>
      </c>
      <c r="L539" s="124">
        <v>6</v>
      </c>
      <c r="M539" s="217">
        <f t="shared" si="9"/>
        <v>1.5</v>
      </c>
      <c r="N539" s="244">
        <v>0.33333333333333331</v>
      </c>
      <c r="O539" s="244"/>
      <c r="P539" s="182" t="s">
        <v>566</v>
      </c>
    </row>
    <row r="540" spans="1:16">
      <c r="A540" s="520" t="s">
        <v>1082</v>
      </c>
      <c r="B540" t="s">
        <v>915</v>
      </c>
      <c r="C540">
        <v>3</v>
      </c>
      <c r="D540" s="19">
        <v>43675</v>
      </c>
      <c r="E540" s="15">
        <v>0.98131944444444441</v>
      </c>
      <c r="F540" t="s">
        <v>710</v>
      </c>
      <c r="G540" s="275" t="s">
        <v>433</v>
      </c>
      <c r="H540" t="s">
        <v>1295</v>
      </c>
      <c r="J540" t="s">
        <v>1296</v>
      </c>
      <c r="K540">
        <v>4</v>
      </c>
      <c r="L540">
        <v>7</v>
      </c>
      <c r="M540" s="28">
        <f t="shared" si="9"/>
        <v>1.75</v>
      </c>
      <c r="N540" s="239">
        <v>0.42857142857142855</v>
      </c>
      <c r="O540" s="239"/>
      <c r="P540" s="75" t="s">
        <v>615</v>
      </c>
    </row>
    <row r="541" spans="1:16">
      <c r="A541" s="150" t="s">
        <v>1083</v>
      </c>
      <c r="B541" t="s">
        <v>915</v>
      </c>
      <c r="C541">
        <v>3</v>
      </c>
      <c r="D541" s="19">
        <v>43675</v>
      </c>
      <c r="E541" s="15">
        <v>0.98153935185185182</v>
      </c>
      <c r="F541" t="s">
        <v>710</v>
      </c>
      <c r="G541" s="677" t="s">
        <v>493</v>
      </c>
      <c r="H541" t="s">
        <v>1295</v>
      </c>
      <c r="J541" t="s">
        <v>1296</v>
      </c>
      <c r="K541">
        <v>4</v>
      </c>
      <c r="L541">
        <v>4</v>
      </c>
      <c r="M541" s="28">
        <f t="shared" si="9"/>
        <v>1</v>
      </c>
      <c r="N541" s="9">
        <v>0.75</v>
      </c>
      <c r="O541" s="9"/>
    </row>
    <row r="542" spans="1:16">
      <c r="A542" s="150" t="s">
        <v>1084</v>
      </c>
      <c r="B542" t="s">
        <v>915</v>
      </c>
      <c r="C542">
        <v>3</v>
      </c>
      <c r="D542" s="19">
        <v>43675</v>
      </c>
      <c r="E542" s="15">
        <v>0.98363425925925929</v>
      </c>
      <c r="F542" t="s">
        <v>712</v>
      </c>
      <c r="G542" s="666" t="s">
        <v>447</v>
      </c>
      <c r="H542" t="s">
        <v>1295</v>
      </c>
      <c r="J542" t="s">
        <v>1296</v>
      </c>
      <c r="K542">
        <v>6</v>
      </c>
      <c r="L542">
        <v>10</v>
      </c>
      <c r="M542" s="28">
        <f t="shared" si="9"/>
        <v>1.6666666666666667</v>
      </c>
      <c r="N542" s="239">
        <v>0.4</v>
      </c>
      <c r="O542" s="239"/>
    </row>
    <row r="543" spans="1:16" ht="17" thickBot="1">
      <c r="A543" s="150" t="s">
        <v>1085</v>
      </c>
      <c r="B543" t="s">
        <v>915</v>
      </c>
      <c r="C543">
        <v>3</v>
      </c>
      <c r="D543" s="19">
        <v>43675</v>
      </c>
      <c r="E543" s="15">
        <v>0.98408564814814825</v>
      </c>
      <c r="F543" t="s">
        <v>711</v>
      </c>
      <c r="G543" s="666" t="s">
        <v>447</v>
      </c>
      <c r="H543" t="s">
        <v>1295</v>
      </c>
      <c r="J543" t="s">
        <v>1296</v>
      </c>
      <c r="K543">
        <v>8</v>
      </c>
      <c r="L543">
        <v>8</v>
      </c>
      <c r="M543" s="28">
        <f t="shared" si="9"/>
        <v>1</v>
      </c>
      <c r="N543" s="239">
        <v>0.375</v>
      </c>
      <c r="O543" s="239"/>
    </row>
    <row r="544" spans="1:16">
      <c r="A544" s="773" t="s">
        <v>1086</v>
      </c>
      <c r="B544" s="124" t="s">
        <v>915</v>
      </c>
      <c r="C544" s="124">
        <v>4</v>
      </c>
      <c r="D544" s="179">
        <v>43675</v>
      </c>
      <c r="E544" s="174">
        <v>0.99137731481481473</v>
      </c>
      <c r="F544" s="124" t="s">
        <v>709</v>
      </c>
      <c r="G544" s="862" t="s">
        <v>447</v>
      </c>
      <c r="H544" s="124" t="s">
        <v>1298</v>
      </c>
      <c r="I544" s="910"/>
      <c r="J544" s="65" t="s">
        <v>1297</v>
      </c>
      <c r="K544" s="124">
        <v>13</v>
      </c>
      <c r="L544" s="124">
        <v>13</v>
      </c>
      <c r="M544" s="217">
        <f t="shared" si="9"/>
        <v>1</v>
      </c>
      <c r="N544" s="180">
        <v>0.92307692307692313</v>
      </c>
      <c r="O544" s="180"/>
      <c r="P544" s="182" t="s">
        <v>689</v>
      </c>
    </row>
    <row r="545" spans="1:16">
      <c r="A545" s="520" t="s">
        <v>1087</v>
      </c>
      <c r="B545" t="s">
        <v>915</v>
      </c>
      <c r="C545">
        <v>4</v>
      </c>
      <c r="D545" s="19">
        <v>43675</v>
      </c>
      <c r="E545" s="15">
        <v>0.99155092592592586</v>
      </c>
      <c r="F545" t="s">
        <v>709</v>
      </c>
      <c r="G545" s="745" t="s">
        <v>447</v>
      </c>
      <c r="H545" t="s">
        <v>1298</v>
      </c>
      <c r="J545" t="s">
        <v>1297</v>
      </c>
      <c r="K545">
        <v>14</v>
      </c>
      <c r="L545">
        <v>64</v>
      </c>
      <c r="M545" s="28">
        <f t="shared" si="9"/>
        <v>4.5714285714285712</v>
      </c>
      <c r="N545" s="9">
        <v>0.859375</v>
      </c>
      <c r="O545" s="9"/>
      <c r="P545" s="75" t="s">
        <v>689</v>
      </c>
    </row>
    <row r="546" spans="1:16">
      <c r="A546" s="520" t="s">
        <v>1088</v>
      </c>
      <c r="B546" t="s">
        <v>915</v>
      </c>
      <c r="C546">
        <v>4</v>
      </c>
      <c r="D546" s="19">
        <v>43675</v>
      </c>
      <c r="E546" s="15">
        <v>0.99173611111111104</v>
      </c>
      <c r="F546" t="s">
        <v>709</v>
      </c>
      <c r="G546" s="745" t="s">
        <v>447</v>
      </c>
      <c r="H546" t="s">
        <v>1299</v>
      </c>
      <c r="J546" t="s">
        <v>1300</v>
      </c>
      <c r="K546">
        <v>5</v>
      </c>
      <c r="L546">
        <v>8</v>
      </c>
      <c r="M546" s="28">
        <f t="shared" si="9"/>
        <v>1.6</v>
      </c>
      <c r="N546" s="715">
        <v>1</v>
      </c>
      <c r="O546" s="715"/>
      <c r="P546" s="75" t="s">
        <v>689</v>
      </c>
    </row>
    <row r="547" spans="1:16">
      <c r="A547" s="520" t="s">
        <v>1089</v>
      </c>
      <c r="B547" t="s">
        <v>915</v>
      </c>
      <c r="C547">
        <v>4</v>
      </c>
      <c r="D547" s="19">
        <v>43675</v>
      </c>
      <c r="E547" s="15">
        <v>0.99180555555555561</v>
      </c>
      <c r="F547" t="s">
        <v>709</v>
      </c>
      <c r="G547" s="745" t="s">
        <v>447</v>
      </c>
      <c r="H547" t="s">
        <v>1299</v>
      </c>
      <c r="J547" t="s">
        <v>1300</v>
      </c>
      <c r="K547">
        <v>5</v>
      </c>
      <c r="L547">
        <v>5</v>
      </c>
      <c r="M547" s="28">
        <f t="shared" si="9"/>
        <v>1</v>
      </c>
      <c r="N547" s="715">
        <v>1</v>
      </c>
      <c r="O547" s="715"/>
      <c r="P547" s="75" t="s">
        <v>689</v>
      </c>
    </row>
    <row r="548" spans="1:16">
      <c r="A548" s="520" t="s">
        <v>1090</v>
      </c>
      <c r="B548" t="s">
        <v>915</v>
      </c>
      <c r="C548">
        <v>4</v>
      </c>
      <c r="D548" s="19">
        <v>43675</v>
      </c>
      <c r="E548" s="15">
        <v>0.9918865740740741</v>
      </c>
      <c r="F548" t="s">
        <v>709</v>
      </c>
      <c r="G548" s="745" t="s">
        <v>447</v>
      </c>
      <c r="H548" t="s">
        <v>1299</v>
      </c>
      <c r="J548" t="s">
        <v>1300</v>
      </c>
      <c r="K548">
        <v>3</v>
      </c>
      <c r="L548">
        <v>14</v>
      </c>
      <c r="M548" s="28">
        <f t="shared" si="9"/>
        <v>4.666666666666667</v>
      </c>
      <c r="N548" s="715">
        <v>1</v>
      </c>
      <c r="O548" s="715"/>
      <c r="P548" s="75" t="s">
        <v>689</v>
      </c>
    </row>
    <row r="549" spans="1:16">
      <c r="A549" s="520" t="s">
        <v>1091</v>
      </c>
      <c r="B549" t="s">
        <v>915</v>
      </c>
      <c r="C549">
        <v>4</v>
      </c>
      <c r="D549" s="19">
        <v>43675</v>
      </c>
      <c r="E549" s="15">
        <v>0.9919675925925926</v>
      </c>
      <c r="F549" t="s">
        <v>709</v>
      </c>
      <c r="G549" s="745" t="s">
        <v>447</v>
      </c>
      <c r="H549" t="s">
        <v>1299</v>
      </c>
      <c r="J549" t="s">
        <v>1300</v>
      </c>
      <c r="K549">
        <v>14</v>
      </c>
      <c r="L549">
        <v>16</v>
      </c>
      <c r="M549" s="28">
        <f t="shared" si="9"/>
        <v>1.1428571428571428</v>
      </c>
      <c r="N549" s="715">
        <v>1</v>
      </c>
      <c r="O549" s="715"/>
      <c r="P549" s="75" t="s">
        <v>689</v>
      </c>
    </row>
    <row r="550" spans="1:16">
      <c r="A550" s="520" t="s">
        <v>2349</v>
      </c>
      <c r="B550" t="s">
        <v>915</v>
      </c>
      <c r="C550">
        <v>4</v>
      </c>
      <c r="D550" s="19">
        <v>43675</v>
      </c>
      <c r="E550" s="15">
        <v>0.992650462962963</v>
      </c>
      <c r="F550" t="s">
        <v>710</v>
      </c>
      <c r="G550" s="745" t="s">
        <v>447</v>
      </c>
      <c r="H550" t="s">
        <v>1299</v>
      </c>
      <c r="J550" t="s">
        <v>1300</v>
      </c>
      <c r="K550" s="213">
        <v>14</v>
      </c>
      <c r="L550" s="213">
        <v>2</v>
      </c>
      <c r="M550" s="218">
        <f t="shared" si="9"/>
        <v>0.14285714285714285</v>
      </c>
      <c r="N550" s="31">
        <v>0.5</v>
      </c>
      <c r="O550" s="31"/>
      <c r="P550" s="75" t="s">
        <v>553</v>
      </c>
    </row>
    <row r="551" spans="1:16">
      <c r="A551" s="520" t="s">
        <v>2229</v>
      </c>
      <c r="B551" t="s">
        <v>915</v>
      </c>
      <c r="C551">
        <v>4</v>
      </c>
      <c r="D551" s="19">
        <v>43675</v>
      </c>
      <c r="E551" s="15">
        <v>0.99307870370370377</v>
      </c>
      <c r="F551" t="s">
        <v>710</v>
      </c>
      <c r="G551" s="745" t="s">
        <v>447</v>
      </c>
      <c r="H551" t="s">
        <v>1299</v>
      </c>
      <c r="J551" t="s">
        <v>1300</v>
      </c>
      <c r="K551" s="213">
        <v>14</v>
      </c>
      <c r="L551" s="213">
        <v>4</v>
      </c>
      <c r="M551" s="218">
        <f t="shared" si="9"/>
        <v>0.2857142857142857</v>
      </c>
      <c r="N551" s="9">
        <v>0.75</v>
      </c>
      <c r="O551" s="9"/>
      <c r="P551" s="75" t="s">
        <v>566</v>
      </c>
    </row>
    <row r="552" spans="1:16">
      <c r="A552" s="520" t="s">
        <v>2230</v>
      </c>
      <c r="B552" t="s">
        <v>915</v>
      </c>
      <c r="C552">
        <v>4</v>
      </c>
      <c r="D552" s="19">
        <v>43675</v>
      </c>
      <c r="E552" s="15">
        <v>0.99326388888888895</v>
      </c>
      <c r="F552" t="s">
        <v>710</v>
      </c>
      <c r="G552" s="745" t="s">
        <v>447</v>
      </c>
      <c r="H552" t="s">
        <v>1299</v>
      </c>
      <c r="J552" t="s">
        <v>1300</v>
      </c>
      <c r="K552">
        <v>14</v>
      </c>
      <c r="L552" s="213">
        <v>3</v>
      </c>
      <c r="M552" s="218">
        <f t="shared" si="9"/>
        <v>0.21428571428571427</v>
      </c>
      <c r="N552" s="9">
        <v>0.66666666666666663</v>
      </c>
      <c r="O552" s="9"/>
      <c r="P552" s="75" t="s">
        <v>566</v>
      </c>
    </row>
    <row r="553" spans="1:16">
      <c r="A553" s="150" t="s">
        <v>1095</v>
      </c>
      <c r="B553" t="s">
        <v>915</v>
      </c>
      <c r="C553">
        <v>4</v>
      </c>
      <c r="D553" s="19">
        <v>43675</v>
      </c>
      <c r="E553" s="15">
        <v>0.99362268518518526</v>
      </c>
      <c r="F553" t="s">
        <v>710</v>
      </c>
      <c r="G553" s="745" t="s">
        <v>447</v>
      </c>
      <c r="H553" t="s">
        <v>1299</v>
      </c>
      <c r="J553" t="s">
        <v>1300</v>
      </c>
      <c r="K553">
        <v>14</v>
      </c>
      <c r="L553">
        <v>4</v>
      </c>
      <c r="M553" s="218">
        <f t="shared" si="9"/>
        <v>0.2857142857142857</v>
      </c>
      <c r="N553" s="31">
        <v>0.5</v>
      </c>
      <c r="O553" s="31"/>
    </row>
    <row r="554" spans="1:16" ht="17" thickBot="1">
      <c r="A554" s="150" t="s">
        <v>1096</v>
      </c>
      <c r="B554" t="s">
        <v>915</v>
      </c>
      <c r="C554">
        <v>4</v>
      </c>
      <c r="D554" s="19">
        <v>43675</v>
      </c>
      <c r="E554" s="15">
        <v>0.99416666666666664</v>
      </c>
      <c r="F554" t="s">
        <v>712</v>
      </c>
      <c r="G554" s="666" t="s">
        <v>447</v>
      </c>
      <c r="H554" t="s">
        <v>1299</v>
      </c>
      <c r="J554" t="s">
        <v>1300</v>
      </c>
      <c r="K554">
        <v>14</v>
      </c>
      <c r="L554">
        <v>5</v>
      </c>
      <c r="M554" s="218">
        <f t="shared" si="9"/>
        <v>0.35714285714285715</v>
      </c>
      <c r="N554" s="9">
        <v>0.6</v>
      </c>
      <c r="O554" s="9"/>
    </row>
    <row r="555" spans="1:16" ht="18" thickTop="1" thickBot="1">
      <c r="A555" s="193"/>
      <c r="B555" s="183"/>
      <c r="C555" s="183"/>
      <c r="D555" s="194"/>
      <c r="E555" s="184"/>
      <c r="F555" s="183"/>
      <c r="G555" s="183"/>
      <c r="H555" s="183"/>
      <c r="I555" s="183"/>
      <c r="J555" s="183"/>
      <c r="K555" s="183"/>
      <c r="L555" s="189"/>
      <c r="M555" s="193"/>
      <c r="N555" s="190"/>
      <c r="O555" s="190"/>
      <c r="P555" s="189"/>
    </row>
    <row r="556" spans="1:16" ht="18" thickTop="1" thickBot="1">
      <c r="A556" s="193"/>
      <c r="B556" s="183"/>
      <c r="C556" s="183"/>
      <c r="D556" s="194"/>
      <c r="E556" s="184"/>
      <c r="F556" s="183"/>
      <c r="G556" s="183"/>
      <c r="H556" s="183"/>
      <c r="I556" s="183"/>
      <c r="J556" s="183"/>
      <c r="K556" s="183"/>
      <c r="L556" s="189"/>
      <c r="M556" s="193"/>
      <c r="N556" s="224"/>
      <c r="O556" s="190"/>
      <c r="P556" s="183"/>
    </row>
    <row r="557" spans="1:16" ht="20" thickTop="1">
      <c r="A557" s="131" t="s">
        <v>30</v>
      </c>
      <c r="C557" s="19"/>
      <c r="D557" s="15"/>
      <c r="F557" s="20"/>
      <c r="H557" s="28"/>
      <c r="I557" s="28"/>
      <c r="J557" s="28"/>
      <c r="K557" s="28"/>
      <c r="N557" s="22"/>
      <c r="O557" s="22"/>
    </row>
    <row r="558" spans="1:16">
      <c r="D558" s="19"/>
      <c r="E558" s="15"/>
      <c r="N558" s="22"/>
      <c r="O558" s="22"/>
    </row>
    <row r="559" spans="1:16">
      <c r="A559" s="333" t="s">
        <v>1197</v>
      </c>
      <c r="D559" s="19"/>
      <c r="E559" s="15"/>
      <c r="N559" s="22"/>
      <c r="O559" s="22"/>
    </row>
    <row r="560" spans="1:16" ht="17" thickBot="1">
      <c r="A560" s="7" t="s">
        <v>72</v>
      </c>
      <c r="B560" s="61" t="s">
        <v>73</v>
      </c>
      <c r="C560" s="61" t="s">
        <v>411</v>
      </c>
      <c r="D560" s="61" t="s">
        <v>74</v>
      </c>
      <c r="E560" s="61" t="s">
        <v>75</v>
      </c>
      <c r="F560" s="61" t="s">
        <v>708</v>
      </c>
      <c r="G560" s="61" t="s">
        <v>95</v>
      </c>
      <c r="H560" s="61" t="s">
        <v>920</v>
      </c>
      <c r="I560" s="61"/>
      <c r="J560" s="61" t="s">
        <v>921</v>
      </c>
      <c r="K560" s="61" t="s">
        <v>720</v>
      </c>
      <c r="L560" s="61" t="s">
        <v>649</v>
      </c>
      <c r="M560" s="61" t="s">
        <v>919</v>
      </c>
      <c r="N560" s="61" t="s">
        <v>650</v>
      </c>
      <c r="O560" s="61"/>
    </row>
    <row r="561" spans="1:16" ht="18" thickTop="1" thickBot="1">
      <c r="A561" s="267" t="s">
        <v>1301</v>
      </c>
      <c r="B561" s="267" t="s">
        <v>410</v>
      </c>
      <c r="C561" s="267">
        <v>7</v>
      </c>
      <c r="D561" s="268">
        <v>43695</v>
      </c>
      <c r="E561" s="269">
        <v>0.83138888888888884</v>
      </c>
      <c r="F561" s="267" t="s">
        <v>716</v>
      </c>
      <c r="G561" s="270" t="s">
        <v>433</v>
      </c>
      <c r="H561" s="267" t="s">
        <v>2011</v>
      </c>
      <c r="I561" s="910"/>
      <c r="J561" s="175" t="s">
        <v>1360</v>
      </c>
      <c r="K561" s="267">
        <v>5</v>
      </c>
      <c r="L561" s="267">
        <v>2</v>
      </c>
      <c r="M561" s="330">
        <f>L561/K561</f>
        <v>0.4</v>
      </c>
      <c r="N561" s="329">
        <v>0.5</v>
      </c>
      <c r="O561" s="329"/>
      <c r="P561" s="271" t="s">
        <v>1302</v>
      </c>
    </row>
    <row r="562" spans="1:16">
      <c r="A562" s="760" t="s">
        <v>1303</v>
      </c>
      <c r="B562" s="65" t="s">
        <v>410</v>
      </c>
      <c r="C562" s="65">
        <v>5</v>
      </c>
      <c r="D562" s="66">
        <v>43695</v>
      </c>
      <c r="E562" s="67">
        <v>0.85909722222222218</v>
      </c>
      <c r="F562" s="65" t="s">
        <v>710</v>
      </c>
      <c r="G562" s="121" t="s">
        <v>433</v>
      </c>
      <c r="H562" s="334" t="s">
        <v>1361</v>
      </c>
      <c r="I562" s="334"/>
      <c r="J562" s="334" t="s">
        <v>1362</v>
      </c>
      <c r="K562" s="65">
        <v>3</v>
      </c>
      <c r="L562" s="253" t="s">
        <v>1304</v>
      </c>
      <c r="M562" s="253" t="s">
        <v>1304</v>
      </c>
      <c r="N562" s="253" t="s">
        <v>1304</v>
      </c>
      <c r="O562" s="253"/>
      <c r="P562" s="253" t="s">
        <v>433</v>
      </c>
    </row>
    <row r="563" spans="1:16" ht="17" thickBot="1">
      <c r="A563" s="761" t="s">
        <v>1305</v>
      </c>
      <c r="B563" t="s">
        <v>410</v>
      </c>
      <c r="C563">
        <v>5</v>
      </c>
      <c r="D563" s="19">
        <v>43695</v>
      </c>
      <c r="E563" s="15">
        <v>0.86042824074074076</v>
      </c>
      <c r="F563" t="s">
        <v>710</v>
      </c>
      <c r="G563" s="7" t="s">
        <v>433</v>
      </c>
      <c r="H563" s="335" t="s">
        <v>1361</v>
      </c>
      <c r="I563" s="335"/>
      <c r="J563" s="335" t="s">
        <v>1362</v>
      </c>
      <c r="K563">
        <v>5</v>
      </c>
      <c r="L563" s="275" t="s">
        <v>1304</v>
      </c>
      <c r="M563" s="275" t="s">
        <v>1304</v>
      </c>
      <c r="N563" s="275" t="s">
        <v>1304</v>
      </c>
      <c r="O563" s="275"/>
      <c r="P563" s="275" t="s">
        <v>433</v>
      </c>
    </row>
    <row r="564" spans="1:16">
      <c r="A564" s="65" t="s">
        <v>2231</v>
      </c>
      <c r="B564" s="65" t="s">
        <v>410</v>
      </c>
      <c r="C564" s="65">
        <v>8</v>
      </c>
      <c r="D564" s="66">
        <v>43695</v>
      </c>
      <c r="E564" s="67">
        <v>0.87071759259259263</v>
      </c>
      <c r="F564" s="67" t="s">
        <v>714</v>
      </c>
      <c r="G564" s="121" t="s">
        <v>433</v>
      </c>
      <c r="H564" s="6" t="s">
        <v>1363</v>
      </c>
      <c r="I564" s="6"/>
      <c r="J564" s="6" t="s">
        <v>1364</v>
      </c>
      <c r="K564">
        <v>8</v>
      </c>
      <c r="L564">
        <v>15</v>
      </c>
      <c r="M564" s="28">
        <f t="shared" ref="M564:M616" si="10">L564/K564</f>
        <v>1.875</v>
      </c>
      <c r="N564" s="9">
        <v>0.6</v>
      </c>
      <c r="O564" s="9"/>
      <c r="P564" s="75" t="s">
        <v>566</v>
      </c>
    </row>
    <row r="565" spans="1:16">
      <c r="A565" t="s">
        <v>1307</v>
      </c>
      <c r="B565" t="s">
        <v>410</v>
      </c>
      <c r="C565">
        <v>8</v>
      </c>
      <c r="D565" s="19">
        <v>43695</v>
      </c>
      <c r="E565" s="15">
        <v>0.87083333333333324</v>
      </c>
      <c r="F565" s="15" t="s">
        <v>714</v>
      </c>
      <c r="G565" s="7" t="s">
        <v>433</v>
      </c>
      <c r="H565" t="s">
        <v>1365</v>
      </c>
      <c r="J565" t="s">
        <v>1366</v>
      </c>
      <c r="K565">
        <v>14</v>
      </c>
      <c r="L565">
        <v>56</v>
      </c>
      <c r="M565" s="28">
        <f t="shared" si="10"/>
        <v>4</v>
      </c>
      <c r="N565" s="9">
        <v>0.5714285714285714</v>
      </c>
      <c r="O565" s="9"/>
      <c r="P565" s="75" t="s">
        <v>557</v>
      </c>
    </row>
    <row r="566" spans="1:16">
      <c r="A566" t="s">
        <v>1308</v>
      </c>
      <c r="B566" t="s">
        <v>410</v>
      </c>
      <c r="C566">
        <v>8</v>
      </c>
      <c r="D566" s="19">
        <v>43695</v>
      </c>
      <c r="E566" s="15">
        <v>0.87105324074074064</v>
      </c>
      <c r="F566" s="15" t="s">
        <v>714</v>
      </c>
      <c r="G566" s="7" t="s">
        <v>433</v>
      </c>
      <c r="H566" t="s">
        <v>1365</v>
      </c>
      <c r="J566" t="s">
        <v>1366</v>
      </c>
      <c r="K566">
        <v>14</v>
      </c>
      <c r="L566">
        <v>63</v>
      </c>
      <c r="M566" s="28">
        <f t="shared" si="10"/>
        <v>4.5</v>
      </c>
      <c r="N566" s="9">
        <v>0.5714285714285714</v>
      </c>
      <c r="O566" s="9"/>
      <c r="P566" s="75" t="s">
        <v>557</v>
      </c>
    </row>
    <row r="567" spans="1:16">
      <c r="A567" t="s">
        <v>1309</v>
      </c>
      <c r="B567" t="s">
        <v>410</v>
      </c>
      <c r="C567">
        <v>8</v>
      </c>
      <c r="D567" s="19">
        <v>43695</v>
      </c>
      <c r="E567" s="15">
        <v>0.87123842592592593</v>
      </c>
      <c r="F567" s="15" t="s">
        <v>714</v>
      </c>
      <c r="G567" s="7" t="s">
        <v>433</v>
      </c>
      <c r="H567" t="s">
        <v>1367</v>
      </c>
      <c r="J567" t="s">
        <v>1368</v>
      </c>
      <c r="K567">
        <v>14</v>
      </c>
      <c r="L567">
        <v>64</v>
      </c>
      <c r="M567" s="28">
        <f t="shared" si="10"/>
        <v>4.5714285714285712</v>
      </c>
      <c r="N567" s="9">
        <v>0.578125</v>
      </c>
      <c r="O567" s="9"/>
      <c r="P567" s="75" t="s">
        <v>557</v>
      </c>
    </row>
    <row r="568" spans="1:16">
      <c r="A568" t="s">
        <v>1310</v>
      </c>
      <c r="B568" t="s">
        <v>410</v>
      </c>
      <c r="C568">
        <v>8</v>
      </c>
      <c r="D568" s="19">
        <v>43695</v>
      </c>
      <c r="E568" s="15">
        <v>0.8718055555555555</v>
      </c>
      <c r="F568" s="15" t="s">
        <v>714</v>
      </c>
      <c r="G568" s="7" t="s">
        <v>433</v>
      </c>
      <c r="H568" t="s">
        <v>1367</v>
      </c>
      <c r="J568" t="s">
        <v>1368</v>
      </c>
      <c r="K568">
        <v>8</v>
      </c>
      <c r="L568">
        <v>36</v>
      </c>
      <c r="M568" s="28">
        <f t="shared" si="10"/>
        <v>4.5</v>
      </c>
      <c r="N568" s="9">
        <v>0.30555555555555558</v>
      </c>
      <c r="O568" s="9"/>
      <c r="P568" s="75" t="s">
        <v>557</v>
      </c>
    </row>
    <row r="569" spans="1:16">
      <c r="A569" t="s">
        <v>1311</v>
      </c>
      <c r="B569" t="s">
        <v>410</v>
      </c>
      <c r="C569">
        <v>8</v>
      </c>
      <c r="D569" s="19">
        <v>43695</v>
      </c>
      <c r="E569" s="15">
        <v>0.87204861111111109</v>
      </c>
      <c r="F569" s="15" t="s">
        <v>714</v>
      </c>
      <c r="G569" s="7" t="s">
        <v>433</v>
      </c>
      <c r="H569" t="s">
        <v>1367</v>
      </c>
      <c r="J569" t="s">
        <v>1368</v>
      </c>
      <c r="K569">
        <v>9</v>
      </c>
      <c r="L569">
        <v>27</v>
      </c>
      <c r="M569" s="28">
        <f t="shared" si="10"/>
        <v>3</v>
      </c>
      <c r="N569" s="9">
        <v>0.18518518518518517</v>
      </c>
      <c r="O569" s="9"/>
      <c r="P569" s="75" t="s">
        <v>557</v>
      </c>
    </row>
    <row r="570" spans="1:16">
      <c r="A570" t="s">
        <v>1312</v>
      </c>
      <c r="B570" t="s">
        <v>410</v>
      </c>
      <c r="C570">
        <v>8</v>
      </c>
      <c r="D570" s="19">
        <v>43695</v>
      </c>
      <c r="E570" s="15">
        <v>0.87512731481481476</v>
      </c>
      <c r="F570" t="s">
        <v>713</v>
      </c>
      <c r="G570" s="7" t="s">
        <v>433</v>
      </c>
      <c r="H570" t="s">
        <v>1367</v>
      </c>
      <c r="J570" t="s">
        <v>1368</v>
      </c>
      <c r="K570">
        <v>5</v>
      </c>
      <c r="L570">
        <v>12</v>
      </c>
      <c r="M570" s="28">
        <f t="shared" si="10"/>
        <v>2.4</v>
      </c>
      <c r="N570" s="9">
        <v>0.33333333333333331</v>
      </c>
      <c r="O570" s="9"/>
      <c r="P570" s="75" t="s">
        <v>571</v>
      </c>
    </row>
    <row r="571" spans="1:16">
      <c r="A571" t="s">
        <v>1313</v>
      </c>
      <c r="B571" t="s">
        <v>410</v>
      </c>
      <c r="C571">
        <v>8</v>
      </c>
      <c r="D571" s="19">
        <v>43695</v>
      </c>
      <c r="E571" s="15">
        <v>0.87592592592592589</v>
      </c>
      <c r="F571" t="s">
        <v>715</v>
      </c>
      <c r="G571" s="7" t="s">
        <v>433</v>
      </c>
      <c r="H571" t="s">
        <v>1367</v>
      </c>
      <c r="J571" t="s">
        <v>1368</v>
      </c>
      <c r="K571">
        <v>9</v>
      </c>
      <c r="L571">
        <v>35</v>
      </c>
      <c r="M571" s="28">
        <f t="shared" si="10"/>
        <v>3.8888888888888888</v>
      </c>
      <c r="N571" s="9">
        <v>0.45714285714285713</v>
      </c>
      <c r="O571" s="9"/>
      <c r="P571" s="75" t="s">
        <v>557</v>
      </c>
    </row>
    <row r="572" spans="1:16">
      <c r="A572" t="s">
        <v>1314</v>
      </c>
      <c r="B572" t="s">
        <v>410</v>
      </c>
      <c r="C572">
        <v>8</v>
      </c>
      <c r="D572" s="19">
        <v>43695</v>
      </c>
      <c r="E572" s="15">
        <v>0.87605324074074076</v>
      </c>
      <c r="F572" t="s">
        <v>715</v>
      </c>
      <c r="G572" s="745" t="s">
        <v>447</v>
      </c>
      <c r="H572" t="s">
        <v>1367</v>
      </c>
      <c r="J572" t="s">
        <v>1368</v>
      </c>
      <c r="K572">
        <v>4</v>
      </c>
      <c r="L572">
        <v>18</v>
      </c>
      <c r="M572" s="28">
        <f t="shared" si="10"/>
        <v>4.5</v>
      </c>
      <c r="N572" s="9">
        <v>0.44444444444444442</v>
      </c>
      <c r="O572" s="9"/>
      <c r="P572" s="75" t="s">
        <v>557</v>
      </c>
    </row>
    <row r="573" spans="1:16">
      <c r="A573" t="s">
        <v>1315</v>
      </c>
      <c r="B573" t="s">
        <v>410</v>
      </c>
      <c r="C573">
        <v>8</v>
      </c>
      <c r="D573" s="19">
        <v>43695</v>
      </c>
      <c r="E573" s="15">
        <v>0.87612268518518521</v>
      </c>
      <c r="F573" t="s">
        <v>715</v>
      </c>
      <c r="G573" s="666" t="s">
        <v>447</v>
      </c>
      <c r="H573" t="s">
        <v>1367</v>
      </c>
      <c r="J573" t="s">
        <v>1368</v>
      </c>
      <c r="K573">
        <v>4</v>
      </c>
      <c r="L573">
        <v>20</v>
      </c>
      <c r="M573" s="28">
        <f t="shared" si="10"/>
        <v>5</v>
      </c>
      <c r="N573" s="9">
        <v>0.35</v>
      </c>
      <c r="O573" s="9"/>
    </row>
    <row r="574" spans="1:16">
      <c r="A574" t="s">
        <v>1316</v>
      </c>
      <c r="B574" t="s">
        <v>410</v>
      </c>
      <c r="C574">
        <v>8</v>
      </c>
      <c r="D574" s="19">
        <v>43695</v>
      </c>
      <c r="E574" s="15">
        <v>0.87618055555555552</v>
      </c>
      <c r="F574" t="s">
        <v>715</v>
      </c>
      <c r="G574" s="666" t="s">
        <v>447</v>
      </c>
      <c r="H574" t="s">
        <v>1367</v>
      </c>
      <c r="J574" t="s">
        <v>1368</v>
      </c>
      <c r="K574">
        <v>5</v>
      </c>
      <c r="L574">
        <v>23</v>
      </c>
      <c r="M574" s="28">
        <f t="shared" si="10"/>
        <v>4.5999999999999996</v>
      </c>
      <c r="N574" s="9">
        <v>0.21739130434782608</v>
      </c>
      <c r="O574" s="9"/>
    </row>
    <row r="575" spans="1:16">
      <c r="A575" t="s">
        <v>1317</v>
      </c>
      <c r="B575" t="s">
        <v>410</v>
      </c>
      <c r="C575">
        <v>8</v>
      </c>
      <c r="D575" s="19">
        <v>43695</v>
      </c>
      <c r="E575" s="15">
        <v>0.87627314814814816</v>
      </c>
      <c r="F575" t="s">
        <v>715</v>
      </c>
      <c r="G575" s="7" t="s">
        <v>433</v>
      </c>
      <c r="H575" t="s">
        <v>1367</v>
      </c>
      <c r="J575" t="s">
        <v>1368</v>
      </c>
      <c r="K575">
        <v>4</v>
      </c>
      <c r="L575">
        <v>6</v>
      </c>
      <c r="M575" s="28">
        <f t="shared" si="10"/>
        <v>1.5</v>
      </c>
      <c r="N575" s="9">
        <v>0.33333333333333331</v>
      </c>
      <c r="O575" s="9"/>
      <c r="P575" s="75" t="s">
        <v>615</v>
      </c>
    </row>
    <row r="576" spans="1:16" ht="17" thickBot="1">
      <c r="A576" t="s">
        <v>1318</v>
      </c>
      <c r="B576" t="s">
        <v>410</v>
      </c>
      <c r="C576">
        <v>8</v>
      </c>
      <c r="D576" s="19">
        <v>43695</v>
      </c>
      <c r="E576" s="15">
        <v>0.87651620370370376</v>
      </c>
      <c r="F576" t="s">
        <v>715</v>
      </c>
      <c r="G576" s="7" t="s">
        <v>433</v>
      </c>
      <c r="H576" t="s">
        <v>1367</v>
      </c>
      <c r="J576" t="s">
        <v>1368</v>
      </c>
      <c r="K576">
        <v>4</v>
      </c>
      <c r="L576">
        <v>7</v>
      </c>
      <c r="M576" s="28">
        <f t="shared" si="10"/>
        <v>1.75</v>
      </c>
      <c r="N576" s="9">
        <v>0.42857142857142855</v>
      </c>
      <c r="O576" s="9"/>
      <c r="P576" s="75" t="s">
        <v>1319</v>
      </c>
    </row>
    <row r="577" spans="1:16" ht="17" thickBot="1">
      <c r="A577" s="65" t="s">
        <v>2232</v>
      </c>
      <c r="B577" s="65" t="s">
        <v>410</v>
      </c>
      <c r="C577" s="65">
        <v>3</v>
      </c>
      <c r="D577" s="66">
        <v>43695</v>
      </c>
      <c r="E577" s="67">
        <v>0.91077546296296286</v>
      </c>
      <c r="F577" s="65" t="s">
        <v>711</v>
      </c>
      <c r="G577" s="121" t="s">
        <v>433</v>
      </c>
      <c r="H577" s="65" t="s">
        <v>1369</v>
      </c>
      <c r="I577" s="910"/>
      <c r="J577" s="195" t="s">
        <v>1370</v>
      </c>
      <c r="K577" s="65">
        <v>5</v>
      </c>
      <c r="L577" s="65">
        <v>9</v>
      </c>
      <c r="M577" s="211">
        <f t="shared" si="10"/>
        <v>1.8</v>
      </c>
      <c r="N577" s="68">
        <v>0.55555555555555558</v>
      </c>
      <c r="O577" s="68"/>
      <c r="P577" s="125" t="s">
        <v>566</v>
      </c>
    </row>
    <row r="578" spans="1:16">
      <c r="A578" s="65" t="s">
        <v>2350</v>
      </c>
      <c r="B578" s="65" t="s">
        <v>410</v>
      </c>
      <c r="C578" s="65">
        <v>11</v>
      </c>
      <c r="D578" s="66">
        <v>43695</v>
      </c>
      <c r="E578" s="67">
        <v>0.95893518518518517</v>
      </c>
      <c r="F578" s="65" t="s">
        <v>711</v>
      </c>
      <c r="G578" s="121" t="s">
        <v>433</v>
      </c>
      <c r="H578" s="65" t="s">
        <v>1371</v>
      </c>
      <c r="I578" s="910"/>
      <c r="J578" s="124" t="s">
        <v>1372</v>
      </c>
      <c r="K578" s="65">
        <v>8</v>
      </c>
      <c r="L578" s="65">
        <v>2</v>
      </c>
      <c r="M578" s="211">
        <f t="shared" si="10"/>
        <v>0.25</v>
      </c>
      <c r="N578" s="68">
        <v>0.5</v>
      </c>
      <c r="O578" s="68"/>
      <c r="P578" s="125" t="s">
        <v>553</v>
      </c>
    </row>
    <row r="579" spans="1:16" ht="17" thickBot="1">
      <c r="A579" t="s">
        <v>1322</v>
      </c>
      <c r="B579" t="s">
        <v>410</v>
      </c>
      <c r="C579">
        <v>11</v>
      </c>
      <c r="D579" s="19">
        <v>43695</v>
      </c>
      <c r="E579" s="15">
        <v>0.95956018518518515</v>
      </c>
      <c r="F579" t="s">
        <v>711</v>
      </c>
      <c r="G579" s="7" t="s">
        <v>433</v>
      </c>
      <c r="H579" t="s">
        <v>1371</v>
      </c>
      <c r="J579" s="336" t="s">
        <v>1372</v>
      </c>
      <c r="K579">
        <v>10</v>
      </c>
      <c r="L579">
        <v>4</v>
      </c>
      <c r="M579" s="28">
        <f t="shared" si="10"/>
        <v>0.4</v>
      </c>
      <c r="N579" s="9">
        <v>0.25</v>
      </c>
      <c r="O579" s="9"/>
      <c r="P579" s="122" t="s">
        <v>641</v>
      </c>
    </row>
    <row r="580" spans="1:16">
      <c r="A580" s="65" t="s">
        <v>1323</v>
      </c>
      <c r="B580" s="65" t="s">
        <v>410</v>
      </c>
      <c r="C580" s="65">
        <v>2</v>
      </c>
      <c r="D580" s="66">
        <v>43695</v>
      </c>
      <c r="E580" s="67">
        <v>0.96800925925925929</v>
      </c>
      <c r="F580" s="65" t="s">
        <v>711</v>
      </c>
      <c r="G580" s="875" t="s">
        <v>447</v>
      </c>
      <c r="H580" s="331" t="s">
        <v>1373</v>
      </c>
      <c r="I580" s="913"/>
      <c r="J580" s="337" t="s">
        <v>1374</v>
      </c>
      <c r="K580" s="65">
        <v>8</v>
      </c>
      <c r="L580" s="65">
        <v>40</v>
      </c>
      <c r="M580" s="211">
        <f t="shared" si="10"/>
        <v>5</v>
      </c>
      <c r="N580" s="68">
        <v>0.52500000000000002</v>
      </c>
      <c r="O580" s="68"/>
      <c r="P580" s="125" t="s">
        <v>557</v>
      </c>
    </row>
    <row r="581" spans="1:16">
      <c r="A581" t="s">
        <v>1324</v>
      </c>
      <c r="B581" t="s">
        <v>410</v>
      </c>
      <c r="C581">
        <v>2</v>
      </c>
      <c r="D581" s="19">
        <v>43695</v>
      </c>
      <c r="E581" s="15">
        <v>0.96811342592592586</v>
      </c>
      <c r="F581" t="s">
        <v>711</v>
      </c>
      <c r="G581" s="745" t="s">
        <v>447</v>
      </c>
      <c r="H581" t="s">
        <v>1375</v>
      </c>
      <c r="J581" t="s">
        <v>1376</v>
      </c>
      <c r="K581">
        <v>14</v>
      </c>
      <c r="L581">
        <v>95</v>
      </c>
      <c r="M581" s="28">
        <f t="shared" si="10"/>
        <v>6.7857142857142856</v>
      </c>
      <c r="N581" s="9">
        <v>0.56842105263157894</v>
      </c>
      <c r="O581" s="9"/>
      <c r="P581" s="75" t="s">
        <v>557</v>
      </c>
    </row>
    <row r="582" spans="1:16">
      <c r="A582" t="s">
        <v>1325</v>
      </c>
      <c r="B582" t="s">
        <v>410</v>
      </c>
      <c r="C582">
        <v>2</v>
      </c>
      <c r="D582" s="19">
        <v>43695</v>
      </c>
      <c r="E582" s="15">
        <v>0.92664351851851856</v>
      </c>
      <c r="F582" t="s">
        <v>711</v>
      </c>
      <c r="G582" s="745" t="s">
        <v>447</v>
      </c>
      <c r="H582" t="s">
        <v>1377</v>
      </c>
      <c r="J582" t="s">
        <v>1378</v>
      </c>
      <c r="K582">
        <v>4</v>
      </c>
      <c r="L582">
        <v>19</v>
      </c>
      <c r="M582" s="28">
        <f t="shared" si="10"/>
        <v>4.75</v>
      </c>
      <c r="N582" s="9">
        <v>0.73684210526315785</v>
      </c>
      <c r="O582" s="9"/>
      <c r="P582" s="75" t="s">
        <v>557</v>
      </c>
    </row>
    <row r="583" spans="1:16">
      <c r="A583" t="s">
        <v>1326</v>
      </c>
      <c r="B583" t="s">
        <v>410</v>
      </c>
      <c r="C583">
        <v>2</v>
      </c>
      <c r="D583" s="19">
        <v>43695</v>
      </c>
      <c r="E583" s="15">
        <v>0.92670138888888898</v>
      </c>
      <c r="F583" t="s">
        <v>711</v>
      </c>
      <c r="G583" s="745" t="s">
        <v>447</v>
      </c>
      <c r="H583" t="s">
        <v>1377</v>
      </c>
      <c r="J583" t="s">
        <v>1378</v>
      </c>
      <c r="K583">
        <v>13</v>
      </c>
      <c r="L583">
        <v>66</v>
      </c>
      <c r="M583" s="28">
        <f t="shared" si="10"/>
        <v>5.0769230769230766</v>
      </c>
      <c r="N583" s="9">
        <v>0.37878787878787878</v>
      </c>
      <c r="O583" s="9"/>
      <c r="P583" s="75" t="s">
        <v>557</v>
      </c>
    </row>
    <row r="584" spans="1:16">
      <c r="A584" t="s">
        <v>1327</v>
      </c>
      <c r="B584" t="s">
        <v>410</v>
      </c>
      <c r="C584">
        <v>2</v>
      </c>
      <c r="D584" s="19">
        <v>43695</v>
      </c>
      <c r="E584" s="15">
        <v>0.926875</v>
      </c>
      <c r="F584" t="s">
        <v>711</v>
      </c>
      <c r="G584" s="745" t="s">
        <v>447</v>
      </c>
      <c r="H584" t="s">
        <v>1377</v>
      </c>
      <c r="J584" t="s">
        <v>1378</v>
      </c>
      <c r="K584">
        <v>14</v>
      </c>
      <c r="L584">
        <v>101</v>
      </c>
      <c r="M584" s="28">
        <f t="shared" si="10"/>
        <v>7.2142857142857144</v>
      </c>
      <c r="N584" s="9">
        <v>0.48514851485148514</v>
      </c>
      <c r="O584" s="9"/>
      <c r="P584" s="75" t="s">
        <v>557</v>
      </c>
    </row>
    <row r="585" spans="1:16">
      <c r="A585" t="s">
        <v>1328</v>
      </c>
      <c r="B585" t="s">
        <v>410</v>
      </c>
      <c r="C585">
        <v>2</v>
      </c>
      <c r="D585" s="19">
        <v>43695</v>
      </c>
      <c r="E585" s="15">
        <v>0.92707175925925922</v>
      </c>
      <c r="F585" t="s">
        <v>711</v>
      </c>
      <c r="G585" s="745" t="s">
        <v>447</v>
      </c>
      <c r="H585" t="s">
        <v>1377</v>
      </c>
      <c r="J585" t="s">
        <v>1378</v>
      </c>
      <c r="K585">
        <v>14</v>
      </c>
      <c r="L585">
        <v>92</v>
      </c>
      <c r="M585" s="28">
        <f t="shared" si="10"/>
        <v>6.5714285714285712</v>
      </c>
      <c r="N585" s="9">
        <v>0.72826086956521741</v>
      </c>
      <c r="O585" s="9"/>
      <c r="P585" s="75" t="s">
        <v>557</v>
      </c>
    </row>
    <row r="586" spans="1:16">
      <c r="A586" t="s">
        <v>1329</v>
      </c>
      <c r="B586" t="s">
        <v>410</v>
      </c>
      <c r="C586">
        <v>2</v>
      </c>
      <c r="D586" s="19">
        <v>43695</v>
      </c>
      <c r="E586" s="15">
        <v>0.96892361111111114</v>
      </c>
      <c r="F586" t="s">
        <v>711</v>
      </c>
      <c r="G586" s="745" t="s">
        <v>447</v>
      </c>
      <c r="H586" t="s">
        <v>1379</v>
      </c>
      <c r="J586" t="s">
        <v>1380</v>
      </c>
      <c r="K586">
        <v>14</v>
      </c>
      <c r="L586">
        <v>70</v>
      </c>
      <c r="M586" s="28">
        <f t="shared" si="10"/>
        <v>5</v>
      </c>
      <c r="N586" s="9">
        <v>0.62857142857142856</v>
      </c>
      <c r="O586" s="9"/>
      <c r="P586" s="75" t="s">
        <v>557</v>
      </c>
    </row>
    <row r="587" spans="1:16">
      <c r="A587" t="s">
        <v>1330</v>
      </c>
      <c r="B587" t="s">
        <v>410</v>
      </c>
      <c r="C587">
        <v>2</v>
      </c>
      <c r="D587" s="19">
        <v>43695</v>
      </c>
      <c r="E587" s="15">
        <v>0.96912037037037047</v>
      </c>
      <c r="F587" t="s">
        <v>711</v>
      </c>
      <c r="G587" s="745" t="s">
        <v>447</v>
      </c>
      <c r="H587" t="s">
        <v>1379</v>
      </c>
      <c r="J587" t="s">
        <v>1380</v>
      </c>
      <c r="K587">
        <v>11</v>
      </c>
      <c r="L587">
        <v>68</v>
      </c>
      <c r="M587" s="28">
        <f t="shared" si="10"/>
        <v>6.1818181818181817</v>
      </c>
      <c r="N587" s="9">
        <v>0.6470588235294118</v>
      </c>
      <c r="O587" s="9"/>
      <c r="P587" s="75" t="s">
        <v>557</v>
      </c>
    </row>
    <row r="588" spans="1:16">
      <c r="A588" t="s">
        <v>1331</v>
      </c>
      <c r="B588" t="s">
        <v>410</v>
      </c>
      <c r="C588">
        <v>2</v>
      </c>
      <c r="D588" s="19">
        <v>43695</v>
      </c>
      <c r="E588" s="15">
        <v>0.96925925925925915</v>
      </c>
      <c r="F588" t="s">
        <v>711</v>
      </c>
      <c r="G588" s="745" t="s">
        <v>447</v>
      </c>
      <c r="H588" t="s">
        <v>1379</v>
      </c>
      <c r="J588" t="s">
        <v>1380</v>
      </c>
      <c r="K588">
        <v>14</v>
      </c>
      <c r="L588">
        <v>85</v>
      </c>
      <c r="M588" s="28">
        <f t="shared" si="10"/>
        <v>6.0714285714285712</v>
      </c>
      <c r="N588" s="9">
        <v>0.51764705882352946</v>
      </c>
      <c r="O588" s="9"/>
      <c r="P588" s="75" t="s">
        <v>557</v>
      </c>
    </row>
    <row r="589" spans="1:16">
      <c r="A589" t="s">
        <v>1332</v>
      </c>
      <c r="B589" t="s">
        <v>410</v>
      </c>
      <c r="C589">
        <v>2</v>
      </c>
      <c r="D589" s="19">
        <v>43695</v>
      </c>
      <c r="E589" s="15">
        <v>0.96944444444444444</v>
      </c>
      <c r="F589" t="s">
        <v>711</v>
      </c>
      <c r="G589" s="745" t="s">
        <v>447</v>
      </c>
      <c r="H589" t="s">
        <v>1379</v>
      </c>
      <c r="J589" t="s">
        <v>1380</v>
      </c>
      <c r="K589">
        <v>14</v>
      </c>
      <c r="L589">
        <v>106</v>
      </c>
      <c r="M589" s="28">
        <f t="shared" si="10"/>
        <v>7.5714285714285712</v>
      </c>
      <c r="N589" s="9">
        <v>0.5</v>
      </c>
      <c r="O589" s="9"/>
      <c r="P589" s="75" t="s">
        <v>557</v>
      </c>
    </row>
    <row r="590" spans="1:16">
      <c r="A590" t="s">
        <v>1333</v>
      </c>
      <c r="B590" t="s">
        <v>410</v>
      </c>
      <c r="C590">
        <v>2</v>
      </c>
      <c r="D590" s="19">
        <v>43695</v>
      </c>
      <c r="E590" s="15">
        <v>0.96962962962962962</v>
      </c>
      <c r="F590" t="s">
        <v>711</v>
      </c>
      <c r="G590" s="745" t="s">
        <v>447</v>
      </c>
      <c r="H590" t="s">
        <v>1379</v>
      </c>
      <c r="J590" t="s">
        <v>1380</v>
      </c>
      <c r="K590">
        <v>14</v>
      </c>
      <c r="L590">
        <v>102</v>
      </c>
      <c r="M590" s="28">
        <f t="shared" si="10"/>
        <v>7.2857142857142856</v>
      </c>
      <c r="N590" s="9">
        <v>0.53921568627450978</v>
      </c>
      <c r="O590" s="9"/>
      <c r="P590" s="75" t="s">
        <v>557</v>
      </c>
    </row>
    <row r="591" spans="1:16">
      <c r="A591" t="s">
        <v>1334</v>
      </c>
      <c r="B591" t="s">
        <v>410</v>
      </c>
      <c r="C591">
        <v>2</v>
      </c>
      <c r="D591" s="19">
        <v>43695</v>
      </c>
      <c r="E591" s="15">
        <v>0.96982638888888895</v>
      </c>
      <c r="F591" t="s">
        <v>711</v>
      </c>
      <c r="G591" s="745" t="s">
        <v>447</v>
      </c>
      <c r="H591" t="s">
        <v>1379</v>
      </c>
      <c r="J591" t="s">
        <v>1380</v>
      </c>
      <c r="K591">
        <v>14</v>
      </c>
      <c r="L591">
        <v>90</v>
      </c>
      <c r="M591" s="28">
        <f t="shared" si="10"/>
        <v>6.4285714285714288</v>
      </c>
      <c r="N591" s="9">
        <v>0.35555555555555557</v>
      </c>
      <c r="O591" s="9"/>
    </row>
    <row r="592" spans="1:16">
      <c r="A592" t="s">
        <v>1335</v>
      </c>
      <c r="B592" t="s">
        <v>410</v>
      </c>
      <c r="C592">
        <v>2</v>
      </c>
      <c r="D592" s="19">
        <v>43695</v>
      </c>
      <c r="E592" s="15">
        <v>0.97001157407407401</v>
      </c>
      <c r="F592" t="s">
        <v>709</v>
      </c>
      <c r="G592" s="666" t="s">
        <v>447</v>
      </c>
      <c r="H592" t="s">
        <v>1379</v>
      </c>
      <c r="J592" t="s">
        <v>1380</v>
      </c>
      <c r="K592">
        <v>14</v>
      </c>
      <c r="L592">
        <v>97</v>
      </c>
      <c r="M592" s="28">
        <f t="shared" si="10"/>
        <v>6.9285714285714288</v>
      </c>
      <c r="N592" s="9">
        <v>0.28865979381443296</v>
      </c>
      <c r="O592" s="9"/>
    </row>
    <row r="593" spans="1:16">
      <c r="A593" t="s">
        <v>1336</v>
      </c>
      <c r="B593" t="s">
        <v>410</v>
      </c>
      <c r="C593">
        <v>2</v>
      </c>
      <c r="D593" s="19">
        <v>43695</v>
      </c>
      <c r="E593" s="15">
        <v>0.97020833333333334</v>
      </c>
      <c r="F593" t="s">
        <v>709</v>
      </c>
      <c r="G593" s="745" t="s">
        <v>447</v>
      </c>
      <c r="H593" t="s">
        <v>1379</v>
      </c>
      <c r="J593" t="s">
        <v>1380</v>
      </c>
      <c r="K593">
        <v>14</v>
      </c>
      <c r="L593">
        <v>84</v>
      </c>
      <c r="M593" s="28">
        <f t="shared" si="10"/>
        <v>6</v>
      </c>
      <c r="N593" s="9">
        <v>0.58333333333333337</v>
      </c>
      <c r="O593" s="9"/>
      <c r="P593" s="75" t="s">
        <v>557</v>
      </c>
    </row>
    <row r="594" spans="1:16">
      <c r="A594" t="s">
        <v>1337</v>
      </c>
      <c r="B594" t="s">
        <v>410</v>
      </c>
      <c r="C594">
        <v>2</v>
      </c>
      <c r="D594" s="19">
        <v>43695</v>
      </c>
      <c r="E594" s="15">
        <v>0.97039351851851852</v>
      </c>
      <c r="F594" t="s">
        <v>709</v>
      </c>
      <c r="G594" s="745" t="s">
        <v>447</v>
      </c>
      <c r="H594" t="s">
        <v>1379</v>
      </c>
      <c r="J594" t="s">
        <v>1380</v>
      </c>
      <c r="K594">
        <v>13</v>
      </c>
      <c r="L594">
        <v>75</v>
      </c>
      <c r="M594" s="28">
        <f t="shared" si="10"/>
        <v>5.7692307692307692</v>
      </c>
      <c r="N594" s="9">
        <v>0.53333333333333333</v>
      </c>
      <c r="O594" s="9"/>
      <c r="P594" s="75" t="s">
        <v>557</v>
      </c>
    </row>
    <row r="595" spans="1:16">
      <c r="A595" t="s">
        <v>1338</v>
      </c>
      <c r="B595" t="s">
        <v>410</v>
      </c>
      <c r="C595">
        <v>2</v>
      </c>
      <c r="D595" s="19">
        <v>43695</v>
      </c>
      <c r="E595" s="15">
        <v>0.9705555555555555</v>
      </c>
      <c r="F595" t="s">
        <v>709</v>
      </c>
      <c r="G595" s="745" t="s">
        <v>447</v>
      </c>
      <c r="H595" t="s">
        <v>1379</v>
      </c>
      <c r="J595" t="s">
        <v>1380</v>
      </c>
      <c r="K595">
        <v>14</v>
      </c>
      <c r="L595">
        <v>85</v>
      </c>
      <c r="M595" s="28">
        <f t="shared" si="10"/>
        <v>6.0714285714285712</v>
      </c>
      <c r="N595" s="9">
        <v>0.69411764705882351</v>
      </c>
      <c r="O595" s="9"/>
      <c r="P595" s="75" t="s">
        <v>557</v>
      </c>
    </row>
    <row r="596" spans="1:16">
      <c r="A596" t="s">
        <v>1339</v>
      </c>
      <c r="B596" t="s">
        <v>410</v>
      </c>
      <c r="C596">
        <v>2</v>
      </c>
      <c r="D596" s="19">
        <v>43695</v>
      </c>
      <c r="E596" s="15">
        <v>0.97075231481481483</v>
      </c>
      <c r="F596" t="s">
        <v>709</v>
      </c>
      <c r="G596" s="745" t="s">
        <v>447</v>
      </c>
      <c r="H596" t="s">
        <v>1379</v>
      </c>
      <c r="J596" t="s">
        <v>1380</v>
      </c>
      <c r="K596">
        <v>12</v>
      </c>
      <c r="L596">
        <v>51</v>
      </c>
      <c r="M596" s="28">
        <f t="shared" si="10"/>
        <v>4.25</v>
      </c>
      <c r="N596" s="9">
        <v>0.39215686274509803</v>
      </c>
      <c r="O596" s="9"/>
      <c r="P596" s="75" t="s">
        <v>557</v>
      </c>
    </row>
    <row r="597" spans="1:16">
      <c r="A597" t="s">
        <v>1340</v>
      </c>
      <c r="B597" t="s">
        <v>410</v>
      </c>
      <c r="C597">
        <v>2</v>
      </c>
      <c r="D597" s="19">
        <v>43695</v>
      </c>
      <c r="E597" s="15">
        <v>0.97090277777777778</v>
      </c>
      <c r="F597" t="s">
        <v>709</v>
      </c>
      <c r="G597" s="666" t="s">
        <v>447</v>
      </c>
      <c r="H597" t="s">
        <v>1379</v>
      </c>
      <c r="J597" t="s">
        <v>1380</v>
      </c>
      <c r="K597">
        <v>14</v>
      </c>
      <c r="L597">
        <v>72</v>
      </c>
      <c r="M597" s="28">
        <f t="shared" si="10"/>
        <v>5.1428571428571432</v>
      </c>
      <c r="N597" s="9">
        <v>0.51923076923076927</v>
      </c>
      <c r="O597" s="9"/>
    </row>
    <row r="598" spans="1:16">
      <c r="A598" t="s">
        <v>1341</v>
      </c>
      <c r="B598" t="s">
        <v>410</v>
      </c>
      <c r="C598">
        <v>2</v>
      </c>
      <c r="D598" s="19">
        <v>43695</v>
      </c>
      <c r="E598" s="15">
        <v>0.97108796296296296</v>
      </c>
      <c r="F598" t="s">
        <v>709</v>
      </c>
      <c r="G598" s="666" t="s">
        <v>447</v>
      </c>
      <c r="H598" t="s">
        <v>1379</v>
      </c>
      <c r="J598" t="s">
        <v>1380</v>
      </c>
      <c r="K598">
        <v>14</v>
      </c>
      <c r="L598">
        <v>78</v>
      </c>
      <c r="M598" s="28">
        <f t="shared" si="10"/>
        <v>5.5714285714285712</v>
      </c>
      <c r="N598" s="9">
        <v>0.52564102564102566</v>
      </c>
      <c r="O598" s="9"/>
    </row>
    <row r="599" spans="1:16">
      <c r="A599" t="s">
        <v>1342</v>
      </c>
      <c r="B599" t="s">
        <v>410</v>
      </c>
      <c r="C599">
        <v>2</v>
      </c>
      <c r="D599" s="19">
        <v>43695</v>
      </c>
      <c r="E599" s="15">
        <v>0.97127314814814814</v>
      </c>
      <c r="F599" t="s">
        <v>709</v>
      </c>
      <c r="G599" s="745" t="s">
        <v>447</v>
      </c>
      <c r="H599" t="s">
        <v>1379</v>
      </c>
      <c r="J599" t="s">
        <v>1380</v>
      </c>
      <c r="K599">
        <v>14</v>
      </c>
      <c r="L599">
        <v>114</v>
      </c>
      <c r="M599" s="28">
        <f t="shared" si="10"/>
        <v>8.1428571428571423</v>
      </c>
      <c r="N599" s="9">
        <v>0.64035087719298245</v>
      </c>
      <c r="O599" s="9"/>
      <c r="P599" s="75" t="s">
        <v>557</v>
      </c>
    </row>
    <row r="600" spans="1:16">
      <c r="A600" t="s">
        <v>2233</v>
      </c>
      <c r="B600" t="s">
        <v>410</v>
      </c>
      <c r="C600">
        <v>2</v>
      </c>
      <c r="D600" s="19">
        <v>43695</v>
      </c>
      <c r="E600" s="21">
        <v>0.97152777777777777</v>
      </c>
      <c r="F600" t="s">
        <v>709</v>
      </c>
      <c r="G600" s="745" t="s">
        <v>447</v>
      </c>
      <c r="H600" t="s">
        <v>1379</v>
      </c>
      <c r="J600" t="s">
        <v>1380</v>
      </c>
      <c r="K600">
        <v>7</v>
      </c>
      <c r="L600">
        <v>17</v>
      </c>
      <c r="M600" s="28">
        <f t="shared" si="10"/>
        <v>2.4285714285714284</v>
      </c>
      <c r="N600" s="9">
        <v>0.35294117647058826</v>
      </c>
      <c r="O600" s="9"/>
      <c r="P600" s="75" t="s">
        <v>566</v>
      </c>
    </row>
    <row r="601" spans="1:16">
      <c r="A601" t="s">
        <v>1344</v>
      </c>
      <c r="B601" t="s">
        <v>410</v>
      </c>
      <c r="C601">
        <v>2</v>
      </c>
      <c r="D601" s="19">
        <v>43695</v>
      </c>
      <c r="E601" s="21">
        <v>0.97164351851851849</v>
      </c>
      <c r="F601" t="s">
        <v>710</v>
      </c>
      <c r="G601" s="666" t="s">
        <v>447</v>
      </c>
      <c r="H601" t="s">
        <v>1379</v>
      </c>
      <c r="J601" t="s">
        <v>1380</v>
      </c>
      <c r="K601">
        <v>9</v>
      </c>
      <c r="L601">
        <v>32</v>
      </c>
      <c r="M601" s="28">
        <f t="shared" si="10"/>
        <v>3.5555555555555554</v>
      </c>
      <c r="N601" s="9">
        <v>0.34375</v>
      </c>
      <c r="O601" s="9"/>
    </row>
    <row r="602" spans="1:16">
      <c r="A602" t="s">
        <v>1345</v>
      </c>
      <c r="B602" t="s">
        <v>410</v>
      </c>
      <c r="C602">
        <v>2</v>
      </c>
      <c r="D602" s="19">
        <v>43695</v>
      </c>
      <c r="E602" s="21">
        <v>0.97181712962962974</v>
      </c>
      <c r="F602" t="s">
        <v>710</v>
      </c>
      <c r="G602" s="666" t="s">
        <v>447</v>
      </c>
      <c r="H602" t="s">
        <v>1379</v>
      </c>
      <c r="J602" t="s">
        <v>1380</v>
      </c>
      <c r="K602">
        <v>8</v>
      </c>
      <c r="L602">
        <v>36</v>
      </c>
      <c r="M602" s="28">
        <f t="shared" si="10"/>
        <v>4.5</v>
      </c>
      <c r="N602" s="9">
        <v>0.3611111111111111</v>
      </c>
      <c r="O602" s="9"/>
    </row>
    <row r="603" spans="1:16">
      <c r="A603" t="s">
        <v>1346</v>
      </c>
      <c r="B603" t="s">
        <v>410</v>
      </c>
      <c r="C603">
        <v>2</v>
      </c>
      <c r="D603" s="19">
        <v>43695</v>
      </c>
      <c r="E603" s="21">
        <v>0.97210648148148149</v>
      </c>
      <c r="F603" t="s">
        <v>710</v>
      </c>
      <c r="G603" s="876" t="s">
        <v>433</v>
      </c>
      <c r="H603" t="s">
        <v>1379</v>
      </c>
      <c r="J603" t="s">
        <v>1380</v>
      </c>
      <c r="K603">
        <v>6</v>
      </c>
      <c r="L603">
        <v>36</v>
      </c>
      <c r="M603" s="28">
        <f t="shared" si="10"/>
        <v>6</v>
      </c>
      <c r="N603" s="9">
        <v>0.3888888888888889</v>
      </c>
      <c r="O603" s="9"/>
      <c r="P603" s="75" t="s">
        <v>557</v>
      </c>
    </row>
    <row r="604" spans="1:16">
      <c r="A604" t="s">
        <v>1347</v>
      </c>
      <c r="B604" t="s">
        <v>410</v>
      </c>
      <c r="C604">
        <v>2</v>
      </c>
      <c r="D604" s="19">
        <v>43695</v>
      </c>
      <c r="E604" s="21">
        <v>0.97228009259259263</v>
      </c>
      <c r="F604" t="s">
        <v>710</v>
      </c>
      <c r="G604" s="666" t="s">
        <v>447</v>
      </c>
      <c r="H604" t="s">
        <v>1379</v>
      </c>
      <c r="J604" t="s">
        <v>1380</v>
      </c>
      <c r="K604">
        <v>7</v>
      </c>
      <c r="L604">
        <v>28</v>
      </c>
      <c r="M604" s="28">
        <f t="shared" si="10"/>
        <v>4</v>
      </c>
      <c r="N604" s="9">
        <v>0.2857142857142857</v>
      </c>
      <c r="O604" s="9"/>
    </row>
    <row r="605" spans="1:16">
      <c r="A605" t="s">
        <v>1348</v>
      </c>
      <c r="B605" t="s">
        <v>410</v>
      </c>
      <c r="C605">
        <v>2</v>
      </c>
      <c r="D605" s="19">
        <v>43695</v>
      </c>
      <c r="E605" s="21">
        <v>0.97244212962962961</v>
      </c>
      <c r="F605" t="s">
        <v>710</v>
      </c>
      <c r="G605" s="666" t="s">
        <v>447</v>
      </c>
      <c r="H605" t="s">
        <v>1379</v>
      </c>
      <c r="J605" t="s">
        <v>1380</v>
      </c>
      <c r="K605">
        <v>8</v>
      </c>
      <c r="L605">
        <v>20</v>
      </c>
      <c r="M605" s="28">
        <f t="shared" si="10"/>
        <v>2.5</v>
      </c>
      <c r="N605" s="9">
        <v>0.4</v>
      </c>
      <c r="O605" s="9"/>
    </row>
    <row r="606" spans="1:16">
      <c r="A606" t="s">
        <v>1349</v>
      </c>
      <c r="B606" t="s">
        <v>410</v>
      </c>
      <c r="C606">
        <v>2</v>
      </c>
      <c r="D606" s="19">
        <v>43695</v>
      </c>
      <c r="E606" s="21">
        <v>0.97260416666666671</v>
      </c>
      <c r="F606" t="s">
        <v>710</v>
      </c>
      <c r="G606" s="666" t="s">
        <v>447</v>
      </c>
      <c r="H606" t="s">
        <v>1379</v>
      </c>
      <c r="J606" t="s">
        <v>1380</v>
      </c>
      <c r="K606">
        <v>9</v>
      </c>
      <c r="L606">
        <v>24</v>
      </c>
      <c r="M606" s="28">
        <f t="shared" si="10"/>
        <v>2.6666666666666665</v>
      </c>
      <c r="N606" s="9">
        <v>0.33333333333333331</v>
      </c>
      <c r="O606" s="9"/>
    </row>
    <row r="607" spans="1:16">
      <c r="A607" t="s">
        <v>1350</v>
      </c>
      <c r="B607" t="s">
        <v>410</v>
      </c>
      <c r="C607">
        <v>2</v>
      </c>
      <c r="D607" s="19">
        <v>43695</v>
      </c>
      <c r="E607" s="21">
        <v>0.9727662037037037</v>
      </c>
      <c r="F607" t="s">
        <v>710</v>
      </c>
      <c r="G607" s="666" t="s">
        <v>447</v>
      </c>
      <c r="H607" t="s">
        <v>1379</v>
      </c>
      <c r="J607" t="s">
        <v>1380</v>
      </c>
      <c r="K607">
        <v>8</v>
      </c>
      <c r="L607">
        <v>20</v>
      </c>
      <c r="M607" s="28">
        <f t="shared" si="10"/>
        <v>2.5</v>
      </c>
      <c r="N607" s="9">
        <v>0.25</v>
      </c>
      <c r="O607" s="9"/>
    </row>
    <row r="608" spans="1:16">
      <c r="A608" t="s">
        <v>1351</v>
      </c>
      <c r="B608" t="s">
        <v>410</v>
      </c>
      <c r="C608">
        <v>2</v>
      </c>
      <c r="D608" s="19">
        <v>43695</v>
      </c>
      <c r="E608" s="21">
        <v>0.97292824074074069</v>
      </c>
      <c r="F608" t="s">
        <v>710</v>
      </c>
      <c r="G608" s="666" t="s">
        <v>447</v>
      </c>
      <c r="H608" t="s">
        <v>1379</v>
      </c>
      <c r="J608" t="s">
        <v>1380</v>
      </c>
      <c r="K608">
        <v>6</v>
      </c>
      <c r="L608">
        <v>16</v>
      </c>
      <c r="M608" s="28">
        <f t="shared" si="10"/>
        <v>2.6666666666666665</v>
      </c>
      <c r="N608" s="9">
        <v>0.375</v>
      </c>
      <c r="O608" s="9"/>
    </row>
    <row r="609" spans="1:16">
      <c r="A609" t="s">
        <v>1352</v>
      </c>
      <c r="B609" t="s">
        <v>410</v>
      </c>
      <c r="C609">
        <v>2</v>
      </c>
      <c r="D609" s="19">
        <v>43695</v>
      </c>
      <c r="E609" s="21">
        <v>0.97307870370370375</v>
      </c>
      <c r="F609" t="s">
        <v>710</v>
      </c>
      <c r="G609" s="666" t="s">
        <v>447</v>
      </c>
      <c r="H609" t="s">
        <v>1379</v>
      </c>
      <c r="J609" t="s">
        <v>1380</v>
      </c>
      <c r="K609">
        <v>7</v>
      </c>
      <c r="L609">
        <v>28</v>
      </c>
      <c r="M609" s="28">
        <f t="shared" si="10"/>
        <v>4</v>
      </c>
      <c r="N609" s="9">
        <v>0.2857142857142857</v>
      </c>
      <c r="O609" s="9"/>
    </row>
    <row r="610" spans="1:16">
      <c r="A610" t="s">
        <v>2351</v>
      </c>
      <c r="B610" t="s">
        <v>410</v>
      </c>
      <c r="C610">
        <v>2</v>
      </c>
      <c r="D610" s="19">
        <v>43695</v>
      </c>
      <c r="E610" s="21">
        <v>0.97320601851851851</v>
      </c>
      <c r="F610" t="s">
        <v>710</v>
      </c>
      <c r="G610" s="7" t="s">
        <v>433</v>
      </c>
      <c r="H610" t="s">
        <v>1379</v>
      </c>
      <c r="J610" t="s">
        <v>1380</v>
      </c>
      <c r="K610">
        <v>9</v>
      </c>
      <c r="L610">
        <v>15</v>
      </c>
      <c r="M610" s="28">
        <f t="shared" si="10"/>
        <v>1.6666666666666667</v>
      </c>
      <c r="N610" s="9">
        <v>0.26666666666666666</v>
      </c>
      <c r="O610" s="9"/>
      <c r="P610" s="75" t="s">
        <v>553</v>
      </c>
    </row>
    <row r="611" spans="1:16">
      <c r="A611" t="s">
        <v>1354</v>
      </c>
      <c r="B611" t="s">
        <v>410</v>
      </c>
      <c r="C611">
        <v>2</v>
      </c>
      <c r="D611" s="19">
        <v>43695</v>
      </c>
      <c r="E611" s="21">
        <v>0.97340277777777784</v>
      </c>
      <c r="F611" t="s">
        <v>712</v>
      </c>
      <c r="G611" s="666" t="s">
        <v>447</v>
      </c>
      <c r="H611" t="s">
        <v>1379</v>
      </c>
      <c r="J611" t="s">
        <v>1380</v>
      </c>
      <c r="K611">
        <v>7</v>
      </c>
      <c r="L611">
        <v>28</v>
      </c>
      <c r="M611" s="28">
        <f t="shared" si="10"/>
        <v>4</v>
      </c>
      <c r="N611" s="9">
        <v>0.25</v>
      </c>
      <c r="O611" s="9"/>
    </row>
    <row r="612" spans="1:16">
      <c r="A612" t="s">
        <v>2234</v>
      </c>
      <c r="B612" t="s">
        <v>410</v>
      </c>
      <c r="C612">
        <v>2</v>
      </c>
      <c r="D612" s="19">
        <v>43695</v>
      </c>
      <c r="E612" s="21">
        <v>0.97356481481481483</v>
      </c>
      <c r="F612" t="s">
        <v>712</v>
      </c>
      <c r="G612" s="7" t="s">
        <v>433</v>
      </c>
      <c r="H612" t="s">
        <v>1379</v>
      </c>
      <c r="J612" t="s">
        <v>1380</v>
      </c>
      <c r="K612">
        <v>7</v>
      </c>
      <c r="L612">
        <v>30</v>
      </c>
      <c r="M612" s="28">
        <f t="shared" si="10"/>
        <v>4.2857142857142856</v>
      </c>
      <c r="N612" s="9">
        <v>0.46666666666666667</v>
      </c>
      <c r="O612" s="9"/>
      <c r="P612" s="75" t="s">
        <v>566</v>
      </c>
    </row>
    <row r="613" spans="1:16">
      <c r="A613" t="s">
        <v>2235</v>
      </c>
      <c r="B613" t="s">
        <v>410</v>
      </c>
      <c r="C613">
        <v>2</v>
      </c>
      <c r="D613" s="19">
        <v>43695</v>
      </c>
      <c r="E613" s="21">
        <v>0.97371527777777767</v>
      </c>
      <c r="F613" t="s">
        <v>712</v>
      </c>
      <c r="G613" s="7" t="s">
        <v>433</v>
      </c>
      <c r="H613" t="s">
        <v>1379</v>
      </c>
      <c r="J613" t="s">
        <v>1380</v>
      </c>
      <c r="K613">
        <v>8</v>
      </c>
      <c r="L613">
        <v>23</v>
      </c>
      <c r="M613" s="28">
        <f t="shared" si="10"/>
        <v>2.875</v>
      </c>
      <c r="N613" s="9">
        <v>0.43478260869565216</v>
      </c>
      <c r="O613" s="9"/>
      <c r="P613" s="75" t="s">
        <v>566</v>
      </c>
    </row>
    <row r="614" spans="1:16">
      <c r="A614" t="s">
        <v>1357</v>
      </c>
      <c r="B614" t="s">
        <v>410</v>
      </c>
      <c r="C614">
        <v>2</v>
      </c>
      <c r="D614" s="19">
        <v>43695</v>
      </c>
      <c r="E614" s="21">
        <v>0.97388888888888892</v>
      </c>
      <c r="F614" t="s">
        <v>712</v>
      </c>
      <c r="G614" s="666" t="s">
        <v>447</v>
      </c>
      <c r="H614" t="s">
        <v>1379</v>
      </c>
      <c r="J614" t="s">
        <v>1380</v>
      </c>
      <c r="K614">
        <v>8</v>
      </c>
      <c r="L614">
        <v>24</v>
      </c>
      <c r="M614" s="28">
        <f t="shared" si="10"/>
        <v>3</v>
      </c>
      <c r="N614" s="9">
        <v>0.16666666666666666</v>
      </c>
      <c r="O614" s="9"/>
    </row>
    <row r="615" spans="1:16">
      <c r="A615" t="s">
        <v>1358</v>
      </c>
      <c r="B615" t="s">
        <v>410</v>
      </c>
      <c r="C615">
        <v>2</v>
      </c>
      <c r="D615" s="19">
        <v>43695</v>
      </c>
      <c r="E615" s="21">
        <v>0.97406250000000005</v>
      </c>
      <c r="F615" t="s">
        <v>712</v>
      </c>
      <c r="G615" s="666" t="s">
        <v>447</v>
      </c>
      <c r="H615" t="s">
        <v>1379</v>
      </c>
      <c r="J615" t="s">
        <v>1380</v>
      </c>
      <c r="K615">
        <v>9</v>
      </c>
      <c r="L615">
        <v>20</v>
      </c>
      <c r="M615" s="28">
        <f t="shared" si="10"/>
        <v>2.2222222222222223</v>
      </c>
      <c r="N615" s="9">
        <v>0.3</v>
      </c>
      <c r="O615" s="9"/>
    </row>
    <row r="616" spans="1:16" ht="17" thickBot="1">
      <c r="A616" s="165" t="s">
        <v>2236</v>
      </c>
      <c r="B616" s="165" t="s">
        <v>410</v>
      </c>
      <c r="C616" s="165">
        <v>2</v>
      </c>
      <c r="D616" s="169">
        <v>43696</v>
      </c>
      <c r="E616" s="338">
        <v>0.93266203703703709</v>
      </c>
      <c r="F616" s="165" t="s">
        <v>712</v>
      </c>
      <c r="G616" s="170" t="s">
        <v>433</v>
      </c>
      <c r="H616" s="165" t="s">
        <v>1379</v>
      </c>
      <c r="I616" s="165"/>
      <c r="J616" s="165" t="s">
        <v>1380</v>
      </c>
      <c r="K616" s="165">
        <v>7</v>
      </c>
      <c r="L616" s="165">
        <v>19</v>
      </c>
      <c r="M616" s="339">
        <f t="shared" si="10"/>
        <v>2.7142857142857144</v>
      </c>
      <c r="N616" s="171">
        <v>0.57894736842105265</v>
      </c>
      <c r="O616" s="171"/>
      <c r="P616" s="172" t="s">
        <v>566</v>
      </c>
    </row>
    <row r="617" spans="1:16" ht="18" thickTop="1" thickBot="1">
      <c r="A617" s="183"/>
      <c r="B617" s="183"/>
      <c r="C617" s="183"/>
      <c r="D617" s="183"/>
      <c r="E617" s="183"/>
      <c r="F617" s="183"/>
      <c r="G617" s="183"/>
      <c r="H617" s="183"/>
      <c r="I617" s="183"/>
      <c r="J617" s="183"/>
      <c r="K617" s="183"/>
      <c r="L617" s="183"/>
      <c r="M617" s="340"/>
      <c r="N617" s="190"/>
      <c r="O617" s="190"/>
      <c r="P617" s="183"/>
    </row>
    <row r="618" spans="1:16" ht="18" thickTop="1" thickBot="1">
      <c r="A618" s="170" t="s">
        <v>1381</v>
      </c>
      <c r="B618" s="165"/>
      <c r="C618" s="165"/>
      <c r="D618" s="165"/>
      <c r="E618" s="165"/>
      <c r="F618" s="165"/>
      <c r="G618" s="165"/>
      <c r="H618" s="165"/>
      <c r="I618" s="165"/>
      <c r="J618" s="165"/>
      <c r="K618" s="165"/>
      <c r="L618" s="165"/>
      <c r="M618" s="339"/>
      <c r="N618" s="167"/>
      <c r="O618" s="167"/>
      <c r="P618" s="165"/>
    </row>
    <row r="619" spans="1:16" ht="17" thickTop="1">
      <c r="A619" t="s">
        <v>2406</v>
      </c>
      <c r="B619" t="s">
        <v>410</v>
      </c>
      <c r="C619">
        <v>5</v>
      </c>
      <c r="D619" s="19">
        <v>43697</v>
      </c>
      <c r="E619" s="15">
        <v>0.85821759259259256</v>
      </c>
      <c r="F619" s="6"/>
      <c r="G619" s="7" t="s">
        <v>433</v>
      </c>
      <c r="H619" t="s">
        <v>2094</v>
      </c>
      <c r="J619" t="s">
        <v>1364</v>
      </c>
      <c r="K619">
        <v>5</v>
      </c>
      <c r="L619">
        <v>7</v>
      </c>
      <c r="M619" s="28">
        <f t="shared" ref="M619:M685" si="11">L619/K619</f>
        <v>1.4</v>
      </c>
      <c r="N619" s="9">
        <v>0.5714285714285714</v>
      </c>
      <c r="O619" s="9"/>
      <c r="P619" s="75" t="s">
        <v>1391</v>
      </c>
    </row>
    <row r="620" spans="1:16" ht="17" thickBot="1">
      <c r="A620" s="34" t="s">
        <v>1392</v>
      </c>
      <c r="B620" s="34" t="s">
        <v>410</v>
      </c>
      <c r="C620" s="34">
        <v>5</v>
      </c>
      <c r="D620" s="161">
        <v>43697</v>
      </c>
      <c r="E620" s="162">
        <v>0.85502314814814817</v>
      </c>
      <c r="F620" s="352"/>
      <c r="G620" s="163" t="s">
        <v>433</v>
      </c>
      <c r="H620" s="34" t="s">
        <v>2094</v>
      </c>
      <c r="I620" s="34"/>
      <c r="J620" s="34" t="s">
        <v>1364</v>
      </c>
      <c r="K620" s="34">
        <v>5</v>
      </c>
      <c r="L620" s="34">
        <v>19</v>
      </c>
      <c r="M620" s="288">
        <f t="shared" si="11"/>
        <v>3.8</v>
      </c>
      <c r="N620" s="289">
        <v>0.52631578947368418</v>
      </c>
      <c r="O620" s="289"/>
      <c r="P620" s="164" t="s">
        <v>557</v>
      </c>
    </row>
    <row r="621" spans="1:16" ht="17" thickBot="1">
      <c r="A621" s="34" t="s">
        <v>1393</v>
      </c>
      <c r="B621" s="34" t="s">
        <v>410</v>
      </c>
      <c r="C621" s="34">
        <v>4</v>
      </c>
      <c r="D621" s="161">
        <v>43697</v>
      </c>
      <c r="E621" s="162">
        <v>0.8624074074074074</v>
      </c>
      <c r="F621" s="352"/>
      <c r="G621" s="668" t="s">
        <v>447</v>
      </c>
      <c r="H621" s="34" t="s">
        <v>2095</v>
      </c>
      <c r="I621" s="34"/>
      <c r="J621" s="34" t="s">
        <v>2096</v>
      </c>
      <c r="K621" s="34">
        <v>6</v>
      </c>
      <c r="L621" s="34">
        <v>18</v>
      </c>
      <c r="M621" s="288">
        <f t="shared" si="11"/>
        <v>3</v>
      </c>
      <c r="N621" s="289">
        <v>0.66666666666666663</v>
      </c>
      <c r="O621" s="289"/>
      <c r="P621" s="164" t="s">
        <v>557</v>
      </c>
    </row>
    <row r="622" spans="1:16">
      <c r="A622" s="124" t="s">
        <v>2298</v>
      </c>
      <c r="B622" s="124" t="s">
        <v>410</v>
      </c>
      <c r="C622" s="124">
        <v>3</v>
      </c>
      <c r="D622" s="179">
        <v>43697</v>
      </c>
      <c r="E622" s="174">
        <v>0.88817129629629632</v>
      </c>
      <c r="F622" s="327"/>
      <c r="G622" s="124" t="s">
        <v>489</v>
      </c>
      <c r="H622" s="124" t="s">
        <v>1854</v>
      </c>
      <c r="I622" s="124"/>
      <c r="J622" s="124" t="s">
        <v>1838</v>
      </c>
      <c r="K622" s="124">
        <v>6</v>
      </c>
      <c r="L622" s="124">
        <v>29</v>
      </c>
      <c r="M622" s="217">
        <f t="shared" si="11"/>
        <v>4.833333333333333</v>
      </c>
      <c r="N622" s="180">
        <v>0.27586206896551724</v>
      </c>
      <c r="O622" s="180"/>
      <c r="P622" s="124"/>
    </row>
    <row r="623" spans="1:16">
      <c r="A623" t="s">
        <v>1395</v>
      </c>
      <c r="B623" t="s">
        <v>410</v>
      </c>
      <c r="C623">
        <v>3</v>
      </c>
      <c r="D623" s="19">
        <v>43697</v>
      </c>
      <c r="E623" s="15">
        <v>0.89054398148148151</v>
      </c>
      <c r="F623" s="6"/>
      <c r="G623" s="7" t="s">
        <v>433</v>
      </c>
      <c r="H623" t="s">
        <v>2000</v>
      </c>
      <c r="J623" t="s">
        <v>1838</v>
      </c>
      <c r="K623">
        <v>8</v>
      </c>
      <c r="L623">
        <v>23</v>
      </c>
      <c r="M623" s="28">
        <f t="shared" si="11"/>
        <v>2.875</v>
      </c>
      <c r="N623" s="9">
        <v>0.47826086956521741</v>
      </c>
      <c r="O623" s="9"/>
      <c r="P623" s="75" t="s">
        <v>557</v>
      </c>
    </row>
    <row r="624" spans="1:16" ht="17" thickBot="1">
      <c r="A624" t="s">
        <v>1396</v>
      </c>
      <c r="B624" t="s">
        <v>410</v>
      </c>
      <c r="C624">
        <v>3</v>
      </c>
      <c r="D624" s="19">
        <v>43697</v>
      </c>
      <c r="E624" s="15">
        <v>0.89325231481481471</v>
      </c>
      <c r="F624" s="6"/>
      <c r="G624" s="7" t="s">
        <v>433</v>
      </c>
      <c r="H624" t="s">
        <v>2007</v>
      </c>
      <c r="J624" t="s">
        <v>2097</v>
      </c>
      <c r="K624">
        <v>7</v>
      </c>
      <c r="L624">
        <v>24</v>
      </c>
      <c r="M624" s="28">
        <f t="shared" si="11"/>
        <v>3.4285714285714284</v>
      </c>
      <c r="N624" s="9">
        <v>0.45833333333333331</v>
      </c>
      <c r="O624" s="9"/>
      <c r="P624" s="75" t="s">
        <v>1397</v>
      </c>
    </row>
    <row r="625" spans="1:16">
      <c r="A625" s="124" t="s">
        <v>2352</v>
      </c>
      <c r="B625" s="124" t="s">
        <v>410</v>
      </c>
      <c r="C625" s="124">
        <v>2</v>
      </c>
      <c r="D625" s="179">
        <v>43697</v>
      </c>
      <c r="E625" s="174">
        <v>0.92259259259259263</v>
      </c>
      <c r="F625" s="327"/>
      <c r="G625" s="177" t="s">
        <v>433</v>
      </c>
      <c r="H625" s="124" t="s">
        <v>2098</v>
      </c>
      <c r="I625" s="124"/>
      <c r="J625" s="124" t="s">
        <v>1840</v>
      </c>
      <c r="K625" s="124">
        <v>14</v>
      </c>
      <c r="L625" s="124">
        <v>96</v>
      </c>
      <c r="M625" s="217">
        <f t="shared" si="11"/>
        <v>6.8571428571428568</v>
      </c>
      <c r="N625" s="180">
        <v>6.25E-2</v>
      </c>
      <c r="O625" s="180"/>
      <c r="P625" s="182" t="s">
        <v>553</v>
      </c>
    </row>
    <row r="626" spans="1:16">
      <c r="A626" t="s">
        <v>2353</v>
      </c>
      <c r="B626" t="s">
        <v>410</v>
      </c>
      <c r="C626">
        <v>2</v>
      </c>
      <c r="D626" s="19">
        <v>43697</v>
      </c>
      <c r="E626" s="15">
        <v>0.92278935185185185</v>
      </c>
      <c r="F626" s="6"/>
      <c r="G626" s="7" t="s">
        <v>433</v>
      </c>
      <c r="H626" t="s">
        <v>2098</v>
      </c>
      <c r="J626" t="s">
        <v>1840</v>
      </c>
      <c r="K626">
        <v>14</v>
      </c>
      <c r="L626">
        <v>111</v>
      </c>
      <c r="M626" s="28">
        <f t="shared" si="11"/>
        <v>7.9285714285714288</v>
      </c>
      <c r="N626" s="22">
        <v>5.4054054054054057E-2</v>
      </c>
      <c r="O626" s="22"/>
      <c r="P626" s="75" t="s">
        <v>553</v>
      </c>
    </row>
    <row r="627" spans="1:16">
      <c r="A627" t="s">
        <v>2354</v>
      </c>
      <c r="B627" t="s">
        <v>410</v>
      </c>
      <c r="C627">
        <v>2</v>
      </c>
      <c r="D627" s="19">
        <v>43697</v>
      </c>
      <c r="E627" s="15">
        <v>0.92298611111111117</v>
      </c>
      <c r="F627" s="6"/>
      <c r="G627" s="7" t="s">
        <v>433</v>
      </c>
      <c r="H627" t="s">
        <v>2098</v>
      </c>
      <c r="J627" t="s">
        <v>1840</v>
      </c>
      <c r="K627">
        <v>6</v>
      </c>
      <c r="L627">
        <v>24</v>
      </c>
      <c r="M627" s="28">
        <f t="shared" si="11"/>
        <v>4</v>
      </c>
      <c r="N627" s="9">
        <v>0.29166666666666669</v>
      </c>
      <c r="O627" s="9"/>
      <c r="P627" s="75" t="s">
        <v>553</v>
      </c>
    </row>
    <row r="628" spans="1:16">
      <c r="A628" t="s">
        <v>2355</v>
      </c>
      <c r="B628" t="s">
        <v>410</v>
      </c>
      <c r="C628">
        <v>2</v>
      </c>
      <c r="D628" s="19">
        <v>43697</v>
      </c>
      <c r="E628" s="15">
        <v>0.92306712962962967</v>
      </c>
      <c r="F628" s="6"/>
      <c r="G628" s="7" t="s">
        <v>433</v>
      </c>
      <c r="H628" t="s">
        <v>2098</v>
      </c>
      <c r="J628" t="s">
        <v>1840</v>
      </c>
      <c r="K628">
        <v>12</v>
      </c>
      <c r="L628">
        <v>60</v>
      </c>
      <c r="M628" s="28">
        <f t="shared" si="11"/>
        <v>5</v>
      </c>
      <c r="N628" s="9">
        <v>0.11666666666666667</v>
      </c>
      <c r="O628" s="9"/>
      <c r="P628" s="75" t="s">
        <v>553</v>
      </c>
    </row>
    <row r="629" spans="1:16">
      <c r="A629" t="s">
        <v>2356</v>
      </c>
      <c r="B629" t="s">
        <v>410</v>
      </c>
      <c r="C629">
        <v>2</v>
      </c>
      <c r="D629" s="19">
        <v>43697</v>
      </c>
      <c r="E629" s="15">
        <v>0.92321759259259262</v>
      </c>
      <c r="F629" s="6"/>
      <c r="G629" s="7" t="s">
        <v>433</v>
      </c>
      <c r="H629" t="s">
        <v>2098</v>
      </c>
      <c r="J629" t="s">
        <v>1840</v>
      </c>
      <c r="K629">
        <v>14</v>
      </c>
      <c r="L629">
        <v>87</v>
      </c>
      <c r="M629" s="28">
        <f t="shared" si="11"/>
        <v>6.2142857142857144</v>
      </c>
      <c r="N629" s="9">
        <v>9.1954022988505746E-2</v>
      </c>
      <c r="O629" s="9"/>
      <c r="P629" s="75" t="s">
        <v>553</v>
      </c>
    </row>
    <row r="630" spans="1:16">
      <c r="A630" t="s">
        <v>2357</v>
      </c>
      <c r="B630" t="s">
        <v>410</v>
      </c>
      <c r="C630">
        <v>2</v>
      </c>
      <c r="D630" s="19">
        <v>43697</v>
      </c>
      <c r="E630" s="15">
        <v>0.92340277777777768</v>
      </c>
      <c r="F630" s="6"/>
      <c r="G630" s="7" t="s">
        <v>433</v>
      </c>
      <c r="H630" t="s">
        <v>2098</v>
      </c>
      <c r="J630" t="s">
        <v>1840</v>
      </c>
      <c r="K630">
        <v>14</v>
      </c>
      <c r="L630">
        <v>81</v>
      </c>
      <c r="M630" s="28">
        <f t="shared" si="11"/>
        <v>5.7857142857142856</v>
      </c>
      <c r="N630" s="9">
        <v>8.6419753086419748E-2</v>
      </c>
      <c r="O630" s="9"/>
      <c r="P630" s="75" t="s">
        <v>553</v>
      </c>
    </row>
    <row r="631" spans="1:16">
      <c r="A631" t="s">
        <v>1404</v>
      </c>
      <c r="B631" t="s">
        <v>410</v>
      </c>
      <c r="C631">
        <v>2</v>
      </c>
      <c r="D631" s="19">
        <v>43697</v>
      </c>
      <c r="E631" s="15">
        <v>0.92358796296296297</v>
      </c>
      <c r="F631" s="6"/>
      <c r="G631" s="666" t="s">
        <v>447</v>
      </c>
      <c r="H631" t="s">
        <v>2098</v>
      </c>
      <c r="J631" t="s">
        <v>1840</v>
      </c>
      <c r="K631">
        <v>10</v>
      </c>
      <c r="L631">
        <v>46</v>
      </c>
      <c r="M631" s="28">
        <f t="shared" si="11"/>
        <v>4.5999999999999996</v>
      </c>
      <c r="N631" s="9">
        <v>0.30434782608695654</v>
      </c>
      <c r="O631" s="9"/>
    </row>
    <row r="632" spans="1:16">
      <c r="A632" t="s">
        <v>1405</v>
      </c>
      <c r="B632" t="s">
        <v>410</v>
      </c>
      <c r="C632">
        <v>2</v>
      </c>
      <c r="D632" s="19">
        <v>43697</v>
      </c>
      <c r="E632" s="15">
        <v>2.923726851851852</v>
      </c>
      <c r="F632" s="6"/>
      <c r="G632" s="7" t="s">
        <v>433</v>
      </c>
      <c r="H632" t="s">
        <v>2098</v>
      </c>
      <c r="J632" t="s">
        <v>1840</v>
      </c>
      <c r="K632">
        <v>9</v>
      </c>
      <c r="L632">
        <v>37</v>
      </c>
      <c r="M632" s="28">
        <f t="shared" si="11"/>
        <v>4.1111111111111107</v>
      </c>
      <c r="N632" s="9">
        <v>0.43243243243243246</v>
      </c>
      <c r="O632" s="9"/>
      <c r="P632" s="75" t="s">
        <v>557</v>
      </c>
    </row>
    <row r="633" spans="1:16">
      <c r="A633" t="s">
        <v>2237</v>
      </c>
      <c r="B633" t="s">
        <v>410</v>
      </c>
      <c r="C633">
        <v>2</v>
      </c>
      <c r="D633" s="19">
        <v>43697</v>
      </c>
      <c r="E633" s="15">
        <v>0.92388888888888887</v>
      </c>
      <c r="F633" s="6"/>
      <c r="G633" s="7" t="s">
        <v>433</v>
      </c>
      <c r="H633" t="s">
        <v>2098</v>
      </c>
      <c r="J633" t="s">
        <v>1840</v>
      </c>
      <c r="K633">
        <v>3</v>
      </c>
      <c r="L633">
        <v>15</v>
      </c>
      <c r="M633" s="28">
        <f t="shared" si="11"/>
        <v>5</v>
      </c>
      <c r="N633" s="9">
        <v>0.8</v>
      </c>
      <c r="O633" s="9"/>
      <c r="P633" s="75" t="s">
        <v>566</v>
      </c>
    </row>
    <row r="634" spans="1:16">
      <c r="A634" t="s">
        <v>2358</v>
      </c>
      <c r="B634" t="s">
        <v>410</v>
      </c>
      <c r="C634">
        <v>2</v>
      </c>
      <c r="D634" s="19">
        <v>43697</v>
      </c>
      <c r="E634" s="15">
        <v>0.92393518518518514</v>
      </c>
      <c r="F634" s="6"/>
      <c r="G634" s="7" t="s">
        <v>433</v>
      </c>
      <c r="H634" t="s">
        <v>2098</v>
      </c>
      <c r="J634" t="s">
        <v>1840</v>
      </c>
      <c r="K634">
        <v>14</v>
      </c>
      <c r="L634">
        <v>97</v>
      </c>
      <c r="M634" s="28">
        <f t="shared" si="11"/>
        <v>6.9285714285714288</v>
      </c>
      <c r="N634" s="9">
        <v>8.247422680412371E-2</v>
      </c>
      <c r="O634" s="9"/>
      <c r="P634" s="75" t="s">
        <v>553</v>
      </c>
    </row>
    <row r="635" spans="1:16">
      <c r="A635" t="s">
        <v>2359</v>
      </c>
      <c r="B635" t="s">
        <v>410</v>
      </c>
      <c r="C635">
        <v>2</v>
      </c>
      <c r="D635" s="19">
        <v>43697</v>
      </c>
      <c r="E635" s="15">
        <v>0.92412037037037031</v>
      </c>
      <c r="F635" s="6"/>
      <c r="G635" s="7" t="s">
        <v>433</v>
      </c>
      <c r="H635" t="s">
        <v>2098</v>
      </c>
      <c r="J635" t="s">
        <v>1840</v>
      </c>
      <c r="K635">
        <v>14</v>
      </c>
      <c r="L635">
        <v>87</v>
      </c>
      <c r="M635" s="28">
        <f t="shared" si="11"/>
        <v>6.2142857142857144</v>
      </c>
      <c r="N635" s="9">
        <v>8.0459770114942528E-2</v>
      </c>
      <c r="O635" s="9"/>
      <c r="P635" s="75" t="s">
        <v>553</v>
      </c>
    </row>
    <row r="636" spans="1:16">
      <c r="A636" t="s">
        <v>2360</v>
      </c>
      <c r="B636" t="s">
        <v>410</v>
      </c>
      <c r="C636">
        <v>2</v>
      </c>
      <c r="D636" s="19">
        <v>43697</v>
      </c>
      <c r="E636" s="15">
        <v>0.9243055555555556</v>
      </c>
      <c r="F636" s="6"/>
      <c r="G636" s="7" t="s">
        <v>433</v>
      </c>
      <c r="H636" t="s">
        <v>2098</v>
      </c>
      <c r="J636" t="s">
        <v>1840</v>
      </c>
      <c r="K636">
        <v>14</v>
      </c>
      <c r="L636">
        <v>99</v>
      </c>
      <c r="M636" s="28">
        <f t="shared" si="11"/>
        <v>7.0714285714285712</v>
      </c>
      <c r="N636" s="9">
        <v>4.0404040404040407E-2</v>
      </c>
      <c r="O636" s="9"/>
      <c r="P636" s="75" t="s">
        <v>553</v>
      </c>
    </row>
    <row r="637" spans="1:16">
      <c r="A637" t="s">
        <v>2361</v>
      </c>
      <c r="B637" t="s">
        <v>410</v>
      </c>
      <c r="C637">
        <v>2</v>
      </c>
      <c r="D637" s="19">
        <v>43697</v>
      </c>
      <c r="E637" s="15">
        <v>0.92450231481481471</v>
      </c>
      <c r="F637" s="6"/>
      <c r="G637" s="7" t="s">
        <v>433</v>
      </c>
      <c r="H637" t="s">
        <v>2098</v>
      </c>
      <c r="J637" t="s">
        <v>1840</v>
      </c>
      <c r="K637">
        <v>12</v>
      </c>
      <c r="L637">
        <v>79</v>
      </c>
      <c r="M637" s="28">
        <f t="shared" si="11"/>
        <v>6.583333333333333</v>
      </c>
      <c r="N637" s="9">
        <v>0.13924050632911392</v>
      </c>
      <c r="O637" s="9"/>
      <c r="P637" s="75" t="s">
        <v>553</v>
      </c>
    </row>
    <row r="638" spans="1:16">
      <c r="A638" t="s">
        <v>2362</v>
      </c>
      <c r="B638" t="s">
        <v>410</v>
      </c>
      <c r="C638">
        <v>2</v>
      </c>
      <c r="D638" s="19">
        <v>43697</v>
      </c>
      <c r="E638" s="15">
        <v>0.92465277777777777</v>
      </c>
      <c r="F638" s="6"/>
      <c r="G638" s="7" t="s">
        <v>433</v>
      </c>
      <c r="H638" t="s">
        <v>2098</v>
      </c>
      <c r="J638" t="s">
        <v>1840</v>
      </c>
      <c r="K638">
        <v>14</v>
      </c>
      <c r="L638">
        <v>94</v>
      </c>
      <c r="M638" s="28">
        <f t="shared" si="11"/>
        <v>6.7142857142857144</v>
      </c>
      <c r="N638" s="9">
        <v>9.5744680851063829E-2</v>
      </c>
      <c r="O638" s="9"/>
      <c r="P638" s="75" t="s">
        <v>553</v>
      </c>
    </row>
    <row r="639" spans="1:16">
      <c r="A639" t="s">
        <v>2363</v>
      </c>
      <c r="B639" t="s">
        <v>410</v>
      </c>
      <c r="C639">
        <v>2</v>
      </c>
      <c r="D639" s="19">
        <v>43697</v>
      </c>
      <c r="E639" s="15">
        <v>0.92483796296296295</v>
      </c>
      <c r="F639" s="6"/>
      <c r="G639" s="7" t="s">
        <v>433</v>
      </c>
      <c r="H639" t="s">
        <v>2098</v>
      </c>
      <c r="J639" t="s">
        <v>1840</v>
      </c>
      <c r="K639">
        <v>14</v>
      </c>
      <c r="L639">
        <v>84</v>
      </c>
      <c r="M639" s="28">
        <f t="shared" si="11"/>
        <v>6</v>
      </c>
      <c r="N639" s="9">
        <v>0.13095238095238096</v>
      </c>
      <c r="O639" s="9"/>
      <c r="P639" s="75" t="s">
        <v>553</v>
      </c>
    </row>
    <row r="640" spans="1:16">
      <c r="A640" t="s">
        <v>2364</v>
      </c>
      <c r="B640" t="s">
        <v>410</v>
      </c>
      <c r="C640">
        <v>2</v>
      </c>
      <c r="D640" s="19">
        <v>43697</v>
      </c>
      <c r="E640" s="15">
        <v>0.92502314814814823</v>
      </c>
      <c r="F640" s="6"/>
      <c r="G640" s="7" t="s">
        <v>433</v>
      </c>
      <c r="H640" t="s">
        <v>2098</v>
      </c>
      <c r="J640" t="s">
        <v>1840</v>
      </c>
      <c r="K640">
        <v>14</v>
      </c>
      <c r="L640">
        <v>92</v>
      </c>
      <c r="M640" s="28">
        <f t="shared" si="11"/>
        <v>6.5714285714285712</v>
      </c>
      <c r="N640" s="9">
        <v>6.5217391304347824E-2</v>
      </c>
      <c r="O640" s="9"/>
      <c r="P640" s="75" t="s">
        <v>553</v>
      </c>
    </row>
    <row r="641" spans="1:16">
      <c r="A641" t="s">
        <v>1414</v>
      </c>
      <c r="B641" t="s">
        <v>410</v>
      </c>
      <c r="C641">
        <v>2</v>
      </c>
      <c r="D641" s="19">
        <v>43697</v>
      </c>
      <c r="E641" s="15">
        <v>0.9252083333333333</v>
      </c>
      <c r="F641" s="6"/>
      <c r="G641" s="7" t="s">
        <v>433</v>
      </c>
      <c r="H641" t="s">
        <v>2098</v>
      </c>
      <c r="J641" t="s">
        <v>1840</v>
      </c>
      <c r="K641">
        <v>14</v>
      </c>
      <c r="L641">
        <v>103</v>
      </c>
      <c r="M641" s="28">
        <f t="shared" si="11"/>
        <v>7.3571428571428568</v>
      </c>
      <c r="N641" s="9">
        <v>0.30097087378640774</v>
      </c>
      <c r="O641" s="9"/>
      <c r="P641" s="75" t="s">
        <v>557</v>
      </c>
    </row>
    <row r="642" spans="1:16">
      <c r="A642" t="s">
        <v>2365</v>
      </c>
      <c r="B642" t="s">
        <v>410</v>
      </c>
      <c r="C642">
        <v>2</v>
      </c>
      <c r="D642" s="19">
        <v>43697</v>
      </c>
      <c r="E642" s="15">
        <v>0.92540509259259263</v>
      </c>
      <c r="F642" s="6"/>
      <c r="G642" s="7" t="s">
        <v>433</v>
      </c>
      <c r="H642" t="s">
        <v>2098</v>
      </c>
      <c r="J642" t="s">
        <v>1840</v>
      </c>
      <c r="K642">
        <v>14</v>
      </c>
      <c r="L642">
        <v>83</v>
      </c>
      <c r="M642" s="28">
        <f t="shared" si="11"/>
        <v>5.9285714285714288</v>
      </c>
      <c r="N642" s="9">
        <v>6.0240963855421686E-2</v>
      </c>
      <c r="O642" s="9"/>
      <c r="P642" s="75" t="s">
        <v>553</v>
      </c>
    </row>
    <row r="643" spans="1:16">
      <c r="A643" t="s">
        <v>2366</v>
      </c>
      <c r="B643" t="s">
        <v>410</v>
      </c>
      <c r="C643">
        <v>2</v>
      </c>
      <c r="D643" s="19">
        <v>43697</v>
      </c>
      <c r="E643" s="15">
        <v>0.9255902777777778</v>
      </c>
      <c r="F643" s="6"/>
      <c r="G643" s="7" t="s">
        <v>433</v>
      </c>
      <c r="H643" t="s">
        <v>2098</v>
      </c>
      <c r="J643" t="s">
        <v>1840</v>
      </c>
      <c r="K643">
        <v>14</v>
      </c>
      <c r="L643">
        <v>91</v>
      </c>
      <c r="M643" s="28">
        <f t="shared" si="11"/>
        <v>6.5</v>
      </c>
      <c r="N643" s="9">
        <v>0.15384615384615385</v>
      </c>
      <c r="O643" s="9"/>
      <c r="P643" s="75" t="s">
        <v>553</v>
      </c>
    </row>
    <row r="644" spans="1:16">
      <c r="A644" t="s">
        <v>2367</v>
      </c>
      <c r="B644" t="s">
        <v>410</v>
      </c>
      <c r="C644">
        <v>2</v>
      </c>
      <c r="D644" s="19">
        <v>43697</v>
      </c>
      <c r="E644" s="15">
        <v>0.92577546296296298</v>
      </c>
      <c r="F644" s="6"/>
      <c r="G644" s="7" t="s">
        <v>433</v>
      </c>
      <c r="H644" t="s">
        <v>2098</v>
      </c>
      <c r="J644" t="s">
        <v>1840</v>
      </c>
      <c r="K644">
        <v>14</v>
      </c>
      <c r="L644">
        <v>82</v>
      </c>
      <c r="M644" s="28">
        <f t="shared" si="11"/>
        <v>5.8571428571428568</v>
      </c>
      <c r="N644" s="9">
        <v>0.12195121951219512</v>
      </c>
      <c r="O644" s="9"/>
      <c r="P644" s="75" t="s">
        <v>553</v>
      </c>
    </row>
    <row r="645" spans="1:16">
      <c r="A645" t="s">
        <v>2368</v>
      </c>
      <c r="B645" t="s">
        <v>410</v>
      </c>
      <c r="C645">
        <v>2</v>
      </c>
      <c r="D645" s="19">
        <v>43697</v>
      </c>
      <c r="E645" s="15">
        <v>0.92596064814814805</v>
      </c>
      <c r="F645" s="6"/>
      <c r="G645" s="7" t="s">
        <v>433</v>
      </c>
      <c r="H645" t="s">
        <v>2098</v>
      </c>
      <c r="J645" t="s">
        <v>1840</v>
      </c>
      <c r="K645">
        <v>13</v>
      </c>
      <c r="L645">
        <v>64</v>
      </c>
      <c r="M645" s="28">
        <f t="shared" si="11"/>
        <v>4.9230769230769234</v>
      </c>
      <c r="N645" s="9">
        <v>4.6875E-2</v>
      </c>
      <c r="O645" s="9"/>
      <c r="P645" s="75" t="s">
        <v>553</v>
      </c>
    </row>
    <row r="646" spans="1:16">
      <c r="A646" t="s">
        <v>2369</v>
      </c>
      <c r="B646" t="s">
        <v>410</v>
      </c>
      <c r="C646">
        <v>2</v>
      </c>
      <c r="D646" s="19">
        <v>43697</v>
      </c>
      <c r="E646" s="15">
        <v>0.9261342592592593</v>
      </c>
      <c r="F646" s="6"/>
      <c r="G646" s="7" t="s">
        <v>433</v>
      </c>
      <c r="H646" t="s">
        <v>2098</v>
      </c>
      <c r="J646" t="s">
        <v>1840</v>
      </c>
      <c r="K646">
        <v>6</v>
      </c>
      <c r="L646">
        <v>36</v>
      </c>
      <c r="M646" s="28">
        <f t="shared" si="11"/>
        <v>6</v>
      </c>
      <c r="N646" s="9">
        <v>5.5555555555555552E-2</v>
      </c>
      <c r="O646" s="9"/>
      <c r="P646" s="75" t="s">
        <v>553</v>
      </c>
    </row>
    <row r="647" spans="1:16">
      <c r="A647" t="s">
        <v>1420</v>
      </c>
      <c r="B647" t="s">
        <v>410</v>
      </c>
      <c r="C647">
        <v>2</v>
      </c>
      <c r="D647" s="19">
        <v>43697</v>
      </c>
      <c r="E647" s="15">
        <v>0.92628472222222225</v>
      </c>
      <c r="F647" s="6"/>
      <c r="G647" s="7" t="s">
        <v>433</v>
      </c>
      <c r="H647" t="s">
        <v>2098</v>
      </c>
      <c r="J647" t="s">
        <v>1840</v>
      </c>
      <c r="K647">
        <v>5</v>
      </c>
      <c r="L647">
        <v>34</v>
      </c>
      <c r="M647" s="28">
        <f t="shared" si="11"/>
        <v>6.8</v>
      </c>
      <c r="N647" s="9">
        <v>0.3235294117647059</v>
      </c>
      <c r="O647" s="9"/>
      <c r="P647" s="75" t="s">
        <v>557</v>
      </c>
    </row>
    <row r="648" spans="1:16">
      <c r="A648" t="s">
        <v>1421</v>
      </c>
      <c r="B648" t="s">
        <v>410</v>
      </c>
      <c r="C648">
        <v>2</v>
      </c>
      <c r="D648" s="19">
        <v>43697</v>
      </c>
      <c r="E648" s="15">
        <v>0.92643518518518519</v>
      </c>
      <c r="F648" s="6"/>
      <c r="G648" s="7" t="s">
        <v>433</v>
      </c>
      <c r="H648" t="s">
        <v>2098</v>
      </c>
      <c r="J648" t="s">
        <v>1840</v>
      </c>
      <c r="K648">
        <v>8</v>
      </c>
      <c r="L648">
        <v>34</v>
      </c>
      <c r="M648" s="28">
        <f t="shared" si="11"/>
        <v>4.25</v>
      </c>
      <c r="N648" s="9">
        <v>0.5</v>
      </c>
      <c r="O648" s="9"/>
      <c r="P648" s="75" t="s">
        <v>557</v>
      </c>
    </row>
    <row r="649" spans="1:16">
      <c r="A649" t="s">
        <v>1422</v>
      </c>
      <c r="B649" t="s">
        <v>410</v>
      </c>
      <c r="C649">
        <v>2</v>
      </c>
      <c r="D649" s="19">
        <v>43697</v>
      </c>
      <c r="E649" s="15">
        <v>0.92653935185185177</v>
      </c>
      <c r="F649" s="6"/>
      <c r="G649" s="7" t="s">
        <v>433</v>
      </c>
      <c r="H649" t="s">
        <v>2098</v>
      </c>
      <c r="J649" t="s">
        <v>1840</v>
      </c>
      <c r="K649">
        <v>8</v>
      </c>
      <c r="L649">
        <v>43</v>
      </c>
      <c r="M649" s="28">
        <f t="shared" si="11"/>
        <v>5.375</v>
      </c>
      <c r="N649" s="9">
        <v>0.34883720930232559</v>
      </c>
      <c r="O649" s="9"/>
      <c r="P649" s="75" t="s">
        <v>557</v>
      </c>
    </row>
    <row r="650" spans="1:16">
      <c r="A650" t="s">
        <v>1423</v>
      </c>
      <c r="B650" t="s">
        <v>410</v>
      </c>
      <c r="C650">
        <v>2</v>
      </c>
      <c r="D650" s="19">
        <v>43697</v>
      </c>
      <c r="E650" s="15">
        <v>0.92668981481481483</v>
      </c>
      <c r="F650" s="6"/>
      <c r="G650" s="7" t="s">
        <v>433</v>
      </c>
      <c r="H650" t="s">
        <v>2098</v>
      </c>
      <c r="J650" t="s">
        <v>1840</v>
      </c>
      <c r="K650">
        <v>7</v>
      </c>
      <c r="L650">
        <v>33</v>
      </c>
      <c r="M650" s="28">
        <f t="shared" si="11"/>
        <v>4.7142857142857144</v>
      </c>
      <c r="N650" s="9">
        <v>0.39393939393939392</v>
      </c>
      <c r="O650" s="9"/>
      <c r="P650" s="75" t="s">
        <v>557</v>
      </c>
    </row>
    <row r="651" spans="1:16">
      <c r="A651" t="s">
        <v>1424</v>
      </c>
      <c r="B651" t="s">
        <v>410</v>
      </c>
      <c r="C651">
        <v>2</v>
      </c>
      <c r="D651" s="19">
        <v>43697</v>
      </c>
      <c r="E651" s="15">
        <v>0.92679398148148151</v>
      </c>
      <c r="F651" s="6"/>
      <c r="G651" s="7" t="s">
        <v>433</v>
      </c>
      <c r="H651" t="s">
        <v>2098</v>
      </c>
      <c r="J651" t="s">
        <v>1840</v>
      </c>
      <c r="K651">
        <v>7</v>
      </c>
      <c r="L651">
        <v>31</v>
      </c>
      <c r="M651" s="28">
        <f t="shared" si="11"/>
        <v>4.4285714285714288</v>
      </c>
      <c r="N651" s="9">
        <v>0.29032258064516131</v>
      </c>
      <c r="O651" s="9"/>
      <c r="P651" s="75" t="s">
        <v>557</v>
      </c>
    </row>
    <row r="652" spans="1:16">
      <c r="A652" t="s">
        <v>2370</v>
      </c>
      <c r="B652" t="s">
        <v>410</v>
      </c>
      <c r="C652">
        <v>2</v>
      </c>
      <c r="D652" s="19">
        <v>43697</v>
      </c>
      <c r="E652" s="15">
        <v>0.92689814814814808</v>
      </c>
      <c r="F652" s="6"/>
      <c r="G652" s="7" t="s">
        <v>433</v>
      </c>
      <c r="H652" t="s">
        <v>2098</v>
      </c>
      <c r="J652" t="s">
        <v>1840</v>
      </c>
      <c r="K652">
        <v>6</v>
      </c>
      <c r="L652">
        <v>29</v>
      </c>
      <c r="M652" s="28">
        <f t="shared" si="11"/>
        <v>4.833333333333333</v>
      </c>
      <c r="N652" s="9">
        <v>6.8965517241379309E-2</v>
      </c>
      <c r="O652" s="9"/>
      <c r="P652" s="75" t="s">
        <v>553</v>
      </c>
    </row>
    <row r="653" spans="1:16">
      <c r="A653" t="s">
        <v>1425</v>
      </c>
      <c r="B653" t="s">
        <v>410</v>
      </c>
      <c r="C653">
        <v>2</v>
      </c>
      <c r="D653" s="19">
        <v>43697</v>
      </c>
      <c r="E653" s="15">
        <v>0.92701388888888892</v>
      </c>
      <c r="F653" s="6"/>
      <c r="G653" s="7" t="s">
        <v>433</v>
      </c>
      <c r="H653" t="s">
        <v>2098</v>
      </c>
      <c r="J653" t="s">
        <v>1840</v>
      </c>
      <c r="K653">
        <v>7</v>
      </c>
      <c r="L653">
        <v>37</v>
      </c>
      <c r="M653" s="28">
        <f t="shared" si="11"/>
        <v>5.2857142857142856</v>
      </c>
      <c r="N653" s="9">
        <v>0.40540540540540543</v>
      </c>
      <c r="O653" s="9"/>
      <c r="P653" s="75" t="s">
        <v>557</v>
      </c>
    </row>
    <row r="654" spans="1:16">
      <c r="A654" t="s">
        <v>1427</v>
      </c>
      <c r="B654" t="s">
        <v>410</v>
      </c>
      <c r="C654">
        <v>2</v>
      </c>
      <c r="D654" s="19">
        <v>43697</v>
      </c>
      <c r="E654" s="15">
        <v>0.92711805555555549</v>
      </c>
      <c r="F654" s="6"/>
      <c r="G654" s="7" t="s">
        <v>433</v>
      </c>
      <c r="H654" t="s">
        <v>2098</v>
      </c>
      <c r="J654" t="s">
        <v>1840</v>
      </c>
      <c r="K654">
        <v>6</v>
      </c>
      <c r="L654">
        <v>31</v>
      </c>
      <c r="M654" s="28">
        <f t="shared" si="11"/>
        <v>5.166666666666667</v>
      </c>
      <c r="N654" s="9">
        <v>0.35483870967741937</v>
      </c>
      <c r="O654" s="9"/>
      <c r="P654" s="75" t="s">
        <v>557</v>
      </c>
    </row>
    <row r="655" spans="1:16">
      <c r="A655" t="s">
        <v>2238</v>
      </c>
      <c r="B655" t="s">
        <v>410</v>
      </c>
      <c r="C655">
        <v>2</v>
      </c>
      <c r="D655" s="19">
        <v>43697</v>
      </c>
      <c r="E655" s="15">
        <v>0.92723379629629632</v>
      </c>
      <c r="F655" s="6"/>
      <c r="G655" s="7" t="s">
        <v>433</v>
      </c>
      <c r="H655" t="s">
        <v>2098</v>
      </c>
      <c r="J655" t="s">
        <v>1840</v>
      </c>
      <c r="K655">
        <v>7</v>
      </c>
      <c r="L655">
        <v>33</v>
      </c>
      <c r="M655" s="28">
        <f t="shared" si="11"/>
        <v>4.7142857142857144</v>
      </c>
      <c r="N655" s="9">
        <v>0.36363636363636365</v>
      </c>
      <c r="O655" s="9"/>
      <c r="P655" s="75" t="s">
        <v>566</v>
      </c>
    </row>
    <row r="656" spans="1:16">
      <c r="A656" t="s">
        <v>1429</v>
      </c>
      <c r="B656" t="s">
        <v>410</v>
      </c>
      <c r="C656">
        <v>2</v>
      </c>
      <c r="D656" s="19">
        <v>43697</v>
      </c>
      <c r="E656" s="15">
        <v>0.92734953703703704</v>
      </c>
      <c r="F656" s="6"/>
      <c r="G656" s="7" t="s">
        <v>433</v>
      </c>
      <c r="H656" t="s">
        <v>2098</v>
      </c>
      <c r="J656" t="s">
        <v>1840</v>
      </c>
      <c r="K656">
        <v>9</v>
      </c>
      <c r="L656">
        <v>53</v>
      </c>
      <c r="M656" s="28">
        <f t="shared" si="11"/>
        <v>5.8888888888888893</v>
      </c>
      <c r="N656" s="9">
        <v>0.32075471698113206</v>
      </c>
      <c r="O656" s="9"/>
      <c r="P656" s="75" t="s">
        <v>557</v>
      </c>
    </row>
    <row r="657" spans="1:16">
      <c r="A657" t="s">
        <v>1430</v>
      </c>
      <c r="B657" t="s">
        <v>410</v>
      </c>
      <c r="C657">
        <v>2</v>
      </c>
      <c r="D657" s="19">
        <v>43697</v>
      </c>
      <c r="E657" s="15">
        <v>0.92748842592592595</v>
      </c>
      <c r="F657" s="6"/>
      <c r="G657" s="7" t="s">
        <v>433</v>
      </c>
      <c r="H657" t="s">
        <v>2098</v>
      </c>
      <c r="J657" t="s">
        <v>1840</v>
      </c>
      <c r="K657">
        <v>7</v>
      </c>
      <c r="L657">
        <v>34</v>
      </c>
      <c r="M657" s="28">
        <f t="shared" si="11"/>
        <v>4.8571428571428568</v>
      </c>
      <c r="N657" s="9">
        <v>5.8823529411764705E-2</v>
      </c>
      <c r="O657" s="9"/>
      <c r="P657" s="75" t="s">
        <v>553</v>
      </c>
    </row>
    <row r="658" spans="1:16">
      <c r="A658" t="s">
        <v>1431</v>
      </c>
      <c r="B658" t="s">
        <v>410</v>
      </c>
      <c r="C658">
        <v>2</v>
      </c>
      <c r="D658" s="19">
        <v>43697</v>
      </c>
      <c r="E658" s="15">
        <v>0.92761574074074071</v>
      </c>
      <c r="F658" s="6"/>
      <c r="G658" s="7" t="s">
        <v>433</v>
      </c>
      <c r="H658" t="s">
        <v>2098</v>
      </c>
      <c r="J658" t="s">
        <v>1840</v>
      </c>
      <c r="K658">
        <v>7</v>
      </c>
      <c r="L658">
        <v>38</v>
      </c>
      <c r="M658" s="28">
        <f t="shared" si="11"/>
        <v>5.4285714285714288</v>
      </c>
      <c r="N658" s="9">
        <v>2.6315789473684209E-2</v>
      </c>
      <c r="O658" s="9"/>
      <c r="P658" s="75" t="s">
        <v>553</v>
      </c>
    </row>
    <row r="659" spans="1:16">
      <c r="A659" t="s">
        <v>1432</v>
      </c>
      <c r="B659" t="s">
        <v>410</v>
      </c>
      <c r="C659">
        <v>2</v>
      </c>
      <c r="D659" s="19">
        <v>43697</v>
      </c>
      <c r="E659" s="15">
        <v>0.92775462962962962</v>
      </c>
      <c r="F659" s="6"/>
      <c r="G659" s="7" t="s">
        <v>433</v>
      </c>
      <c r="H659" t="s">
        <v>2098</v>
      </c>
      <c r="J659" t="s">
        <v>1840</v>
      </c>
      <c r="K659">
        <v>10</v>
      </c>
      <c r="L659">
        <v>52</v>
      </c>
      <c r="M659" s="28">
        <f t="shared" si="11"/>
        <v>5.2</v>
      </c>
      <c r="N659" s="9">
        <v>7.6923076923076927E-2</v>
      </c>
      <c r="O659" s="9"/>
      <c r="P659" s="75" t="s">
        <v>553</v>
      </c>
    </row>
    <row r="660" spans="1:16">
      <c r="A660" t="s">
        <v>1452</v>
      </c>
      <c r="B660" t="s">
        <v>410</v>
      </c>
      <c r="C660">
        <v>2</v>
      </c>
      <c r="D660" s="19">
        <v>43697</v>
      </c>
      <c r="E660" s="15">
        <v>0.92797453703703703</v>
      </c>
      <c r="F660" s="6"/>
      <c r="G660" s="7" t="s">
        <v>433</v>
      </c>
      <c r="H660" t="s">
        <v>2098</v>
      </c>
      <c r="J660" t="s">
        <v>1840</v>
      </c>
      <c r="K660">
        <v>7</v>
      </c>
      <c r="L660">
        <v>30</v>
      </c>
      <c r="M660" s="28">
        <f t="shared" si="11"/>
        <v>4.2857142857142856</v>
      </c>
      <c r="N660" s="9">
        <v>0.4</v>
      </c>
      <c r="O660" s="9"/>
      <c r="P660" s="75" t="s">
        <v>557</v>
      </c>
    </row>
    <row r="661" spans="1:16">
      <c r="A661" t="s">
        <v>1453</v>
      </c>
      <c r="B661" t="s">
        <v>410</v>
      </c>
      <c r="C661">
        <v>2</v>
      </c>
      <c r="D661" s="19">
        <v>43697</v>
      </c>
      <c r="E661" s="15">
        <v>0.92818287037037039</v>
      </c>
      <c r="F661" s="6"/>
      <c r="G661" s="7" t="s">
        <v>433</v>
      </c>
      <c r="H661" t="s">
        <v>2098</v>
      </c>
      <c r="J661" t="s">
        <v>1840</v>
      </c>
      <c r="K661">
        <v>10</v>
      </c>
      <c r="L661">
        <v>43</v>
      </c>
      <c r="M661" s="28">
        <f t="shared" si="11"/>
        <v>4.3</v>
      </c>
      <c r="N661" s="9">
        <v>0.30232558139534882</v>
      </c>
      <c r="O661" s="9"/>
      <c r="P661" s="75" t="s">
        <v>557</v>
      </c>
    </row>
    <row r="662" spans="1:16">
      <c r="A662" s="213" t="s">
        <v>1487</v>
      </c>
      <c r="B662" t="s">
        <v>410</v>
      </c>
      <c r="C662">
        <v>2</v>
      </c>
      <c r="D662" s="19">
        <v>43697</v>
      </c>
      <c r="E662" s="15">
        <v>0.92833333333333334</v>
      </c>
      <c r="F662" s="6"/>
      <c r="G662" s="7" t="s">
        <v>433</v>
      </c>
      <c r="H662" t="s">
        <v>2098</v>
      </c>
      <c r="J662" t="s">
        <v>1840</v>
      </c>
      <c r="K662">
        <v>8</v>
      </c>
      <c r="L662" s="275" t="s">
        <v>1304</v>
      </c>
      <c r="M662" s="275" t="s">
        <v>1304</v>
      </c>
      <c r="N662" s="275" t="s">
        <v>1304</v>
      </c>
      <c r="O662" s="275"/>
      <c r="P662" s="374" t="s">
        <v>433</v>
      </c>
    </row>
    <row r="663" spans="1:16">
      <c r="A663" t="s">
        <v>2371</v>
      </c>
      <c r="B663" t="s">
        <v>410</v>
      </c>
      <c r="C663">
        <v>2</v>
      </c>
      <c r="D663" s="19">
        <v>43697</v>
      </c>
      <c r="E663" s="15">
        <v>0.92844907407407407</v>
      </c>
      <c r="F663" s="6"/>
      <c r="G663" s="7" t="s">
        <v>433</v>
      </c>
      <c r="H663" t="s">
        <v>2098</v>
      </c>
      <c r="J663" t="s">
        <v>1840</v>
      </c>
      <c r="K663">
        <v>7</v>
      </c>
      <c r="L663">
        <v>37</v>
      </c>
      <c r="M663" s="28">
        <f t="shared" si="11"/>
        <v>5.2857142857142856</v>
      </c>
      <c r="N663" s="9">
        <v>5.4054054054054057E-2</v>
      </c>
      <c r="O663" s="9"/>
      <c r="P663" s="75" t="s">
        <v>553</v>
      </c>
    </row>
    <row r="664" spans="1:16">
      <c r="A664" t="s">
        <v>2372</v>
      </c>
      <c r="B664" t="s">
        <v>410</v>
      </c>
      <c r="C664">
        <v>2</v>
      </c>
      <c r="D664" s="19">
        <v>43697</v>
      </c>
      <c r="E664" s="15">
        <v>0.92856481481481479</v>
      </c>
      <c r="F664" s="6"/>
      <c r="G664" s="7" t="s">
        <v>433</v>
      </c>
      <c r="H664" t="s">
        <v>2098</v>
      </c>
      <c r="J664" t="s">
        <v>1840</v>
      </c>
      <c r="K664">
        <v>8</v>
      </c>
      <c r="L664">
        <v>36</v>
      </c>
      <c r="M664" s="28">
        <f t="shared" si="11"/>
        <v>4.5</v>
      </c>
      <c r="N664" s="9">
        <v>0.16666666666666666</v>
      </c>
      <c r="O664" s="9"/>
      <c r="P664" s="75" t="s">
        <v>553</v>
      </c>
    </row>
    <row r="665" spans="1:16">
      <c r="A665" t="s">
        <v>2373</v>
      </c>
      <c r="B665" t="s">
        <v>410</v>
      </c>
      <c r="C665">
        <v>2</v>
      </c>
      <c r="D665" s="19">
        <v>43697</v>
      </c>
      <c r="E665" s="15">
        <v>0.92869212962962966</v>
      </c>
      <c r="F665" s="6"/>
      <c r="G665" s="7" t="s">
        <v>433</v>
      </c>
      <c r="H665" t="s">
        <v>2098</v>
      </c>
      <c r="J665" t="s">
        <v>1840</v>
      </c>
      <c r="K665">
        <v>8</v>
      </c>
      <c r="L665">
        <v>42</v>
      </c>
      <c r="M665" s="28">
        <f t="shared" si="11"/>
        <v>5.25</v>
      </c>
      <c r="N665" s="9">
        <v>0.11904761904761904</v>
      </c>
      <c r="O665" s="9"/>
      <c r="P665" s="75" t="s">
        <v>553</v>
      </c>
    </row>
    <row r="666" spans="1:16">
      <c r="A666" t="s">
        <v>2374</v>
      </c>
      <c r="B666" t="s">
        <v>410</v>
      </c>
      <c r="C666">
        <v>2</v>
      </c>
      <c r="D666" s="19">
        <v>43697</v>
      </c>
      <c r="E666" s="15">
        <v>0.92883101851851846</v>
      </c>
      <c r="F666" s="6"/>
      <c r="G666" s="7" t="s">
        <v>433</v>
      </c>
      <c r="H666" t="s">
        <v>2098</v>
      </c>
      <c r="J666" t="s">
        <v>1840</v>
      </c>
      <c r="K666">
        <v>5</v>
      </c>
      <c r="L666">
        <v>26</v>
      </c>
      <c r="M666" s="28">
        <f t="shared" si="11"/>
        <v>5.2</v>
      </c>
      <c r="N666" s="9">
        <v>0.15384615384615385</v>
      </c>
      <c r="O666" s="9"/>
      <c r="P666" s="75" t="s">
        <v>553</v>
      </c>
    </row>
    <row r="667" spans="1:16">
      <c r="A667" t="s">
        <v>2375</v>
      </c>
      <c r="B667" t="s">
        <v>410</v>
      </c>
      <c r="C667">
        <v>2</v>
      </c>
      <c r="D667" s="19">
        <v>43697</v>
      </c>
      <c r="E667" s="15">
        <v>0.92894675925925929</v>
      </c>
      <c r="F667" s="6"/>
      <c r="G667" s="7" t="s">
        <v>433</v>
      </c>
      <c r="H667" t="s">
        <v>2098</v>
      </c>
      <c r="J667" t="s">
        <v>1840</v>
      </c>
      <c r="K667">
        <v>9</v>
      </c>
      <c r="L667">
        <v>34</v>
      </c>
      <c r="M667" s="28">
        <f t="shared" si="11"/>
        <v>3.7777777777777777</v>
      </c>
      <c r="N667" s="9">
        <v>8.8235294117647065E-2</v>
      </c>
      <c r="O667" s="9"/>
      <c r="P667" s="75" t="s">
        <v>553</v>
      </c>
    </row>
    <row r="668" spans="1:16">
      <c r="A668" t="s">
        <v>2376</v>
      </c>
      <c r="B668" t="s">
        <v>410</v>
      </c>
      <c r="C668">
        <v>2</v>
      </c>
      <c r="D668" s="19">
        <v>43697</v>
      </c>
      <c r="E668" s="15">
        <v>0.92909722222222213</v>
      </c>
      <c r="F668" s="6"/>
      <c r="G668" s="7" t="s">
        <v>433</v>
      </c>
      <c r="H668" t="s">
        <v>2098</v>
      </c>
      <c r="J668" t="s">
        <v>1840</v>
      </c>
      <c r="K668">
        <v>7</v>
      </c>
      <c r="L668">
        <v>43</v>
      </c>
      <c r="M668" s="28">
        <f t="shared" si="11"/>
        <v>6.1428571428571432</v>
      </c>
      <c r="N668" s="9">
        <v>6.9767441860465115E-2</v>
      </c>
      <c r="O668" s="9"/>
      <c r="P668" s="75" t="s">
        <v>553</v>
      </c>
    </row>
    <row r="669" spans="1:16">
      <c r="A669" t="s">
        <v>2377</v>
      </c>
      <c r="B669" t="s">
        <v>410</v>
      </c>
      <c r="C669">
        <v>2</v>
      </c>
      <c r="D669" s="19">
        <v>43697</v>
      </c>
      <c r="E669" s="15">
        <v>0.929224537037037</v>
      </c>
      <c r="F669" s="6"/>
      <c r="G669" s="7" t="s">
        <v>433</v>
      </c>
      <c r="H669" t="s">
        <v>2098</v>
      </c>
      <c r="J669" t="s">
        <v>1840</v>
      </c>
      <c r="K669">
        <v>9</v>
      </c>
      <c r="L669">
        <v>41</v>
      </c>
      <c r="M669" s="28">
        <f t="shared" si="11"/>
        <v>4.5555555555555554</v>
      </c>
      <c r="N669" s="9">
        <v>4.878048780487805E-2</v>
      </c>
      <c r="O669" s="9"/>
      <c r="P669" s="75" t="s">
        <v>553</v>
      </c>
    </row>
    <row r="670" spans="1:16">
      <c r="A670" t="s">
        <v>2378</v>
      </c>
      <c r="B670" t="s">
        <v>410</v>
      </c>
      <c r="C670">
        <v>2</v>
      </c>
      <c r="D670" s="19">
        <v>43697</v>
      </c>
      <c r="E670" s="15">
        <v>0.9293865740740741</v>
      </c>
      <c r="F670" s="6"/>
      <c r="G670" s="7" t="s">
        <v>433</v>
      </c>
      <c r="H670" t="s">
        <v>2098</v>
      </c>
      <c r="J670" t="s">
        <v>1840</v>
      </c>
      <c r="K670">
        <v>9</v>
      </c>
      <c r="L670">
        <v>46</v>
      </c>
      <c r="M670" s="28">
        <f t="shared" si="11"/>
        <v>5.1111111111111107</v>
      </c>
      <c r="N670" s="9">
        <v>2.1739130434782608E-2</v>
      </c>
      <c r="O670" s="9"/>
      <c r="P670" s="75" t="s">
        <v>553</v>
      </c>
    </row>
    <row r="671" spans="1:16">
      <c r="A671" t="s">
        <v>2379</v>
      </c>
      <c r="B671" t="s">
        <v>410</v>
      </c>
      <c r="C671">
        <v>2</v>
      </c>
      <c r="D671" s="19">
        <v>43697</v>
      </c>
      <c r="E671" s="15">
        <v>0.92954861111111109</v>
      </c>
      <c r="F671" s="6"/>
      <c r="G671" s="7" t="s">
        <v>433</v>
      </c>
      <c r="H671" t="s">
        <v>2098</v>
      </c>
      <c r="J671" t="s">
        <v>1840</v>
      </c>
      <c r="K671">
        <v>9</v>
      </c>
      <c r="L671">
        <v>43</v>
      </c>
      <c r="M671" s="28">
        <f t="shared" si="11"/>
        <v>4.7777777777777777</v>
      </c>
      <c r="N671" s="9">
        <v>4.6511627906976744E-2</v>
      </c>
      <c r="O671" s="9"/>
      <c r="P671" s="75" t="s">
        <v>553</v>
      </c>
    </row>
    <row r="672" spans="1:16">
      <c r="A672" s="213" t="s">
        <v>1486</v>
      </c>
      <c r="B672" s="213" t="s">
        <v>410</v>
      </c>
      <c r="C672" s="213">
        <v>2</v>
      </c>
      <c r="D672" s="278">
        <v>43697</v>
      </c>
      <c r="E672" s="279">
        <v>0.92993055555555559</v>
      </c>
      <c r="F672" s="6"/>
      <c r="G672" s="275" t="s">
        <v>433</v>
      </c>
      <c r="H672" t="s">
        <v>2098</v>
      </c>
      <c r="J672" t="s">
        <v>1840</v>
      </c>
      <c r="K672">
        <v>3</v>
      </c>
      <c r="L672" s="275" t="s">
        <v>1304</v>
      </c>
      <c r="M672" s="275" t="s">
        <v>1304</v>
      </c>
      <c r="N672" s="275" t="s">
        <v>1304</v>
      </c>
      <c r="O672" s="275"/>
      <c r="P672" s="374" t="s">
        <v>433</v>
      </c>
    </row>
    <row r="673" spans="1:16">
      <c r="A673" t="s">
        <v>1463</v>
      </c>
      <c r="B673" t="s">
        <v>410</v>
      </c>
      <c r="C673">
        <v>2</v>
      </c>
      <c r="D673" s="19">
        <v>43697</v>
      </c>
      <c r="E673" s="15">
        <v>0.93361111111111106</v>
      </c>
      <c r="F673" s="6"/>
      <c r="G673" s="7" t="s">
        <v>433</v>
      </c>
      <c r="H673" t="s">
        <v>2098</v>
      </c>
      <c r="J673" t="s">
        <v>1840</v>
      </c>
      <c r="K673">
        <v>9</v>
      </c>
      <c r="L673">
        <v>29</v>
      </c>
      <c r="M673" s="28">
        <f t="shared" si="11"/>
        <v>3.2222222222222223</v>
      </c>
      <c r="N673" s="9">
        <v>0.31034482758620691</v>
      </c>
      <c r="O673" s="9"/>
      <c r="P673" s="75" t="s">
        <v>557</v>
      </c>
    </row>
    <row r="674" spans="1:16">
      <c r="A674" t="s">
        <v>2380</v>
      </c>
      <c r="B674" t="s">
        <v>410</v>
      </c>
      <c r="C674">
        <v>2</v>
      </c>
      <c r="D674" s="19">
        <v>43697</v>
      </c>
      <c r="E674" s="15">
        <v>0.93376157407407412</v>
      </c>
      <c r="F674" s="6"/>
      <c r="G674" s="7" t="s">
        <v>433</v>
      </c>
      <c r="H674" t="s">
        <v>2098</v>
      </c>
      <c r="J674" t="s">
        <v>1840</v>
      </c>
      <c r="K674">
        <v>7</v>
      </c>
      <c r="L674">
        <v>16</v>
      </c>
      <c r="M674" s="28">
        <f t="shared" si="11"/>
        <v>2.2857142857142856</v>
      </c>
      <c r="N674" s="9">
        <v>0.25</v>
      </c>
      <c r="O674" s="9"/>
      <c r="P674" s="75" t="s">
        <v>553</v>
      </c>
    </row>
    <row r="675" spans="1:16">
      <c r="A675" t="s">
        <v>2381</v>
      </c>
      <c r="B675" t="s">
        <v>410</v>
      </c>
      <c r="C675">
        <v>2</v>
      </c>
      <c r="D675" s="19">
        <v>43697</v>
      </c>
      <c r="E675" s="15">
        <v>0.93386574074074069</v>
      </c>
      <c r="F675" s="6"/>
      <c r="G675" s="7" t="s">
        <v>433</v>
      </c>
      <c r="H675" t="s">
        <v>2098</v>
      </c>
      <c r="J675" t="s">
        <v>1840</v>
      </c>
      <c r="K675">
        <v>7</v>
      </c>
      <c r="L675">
        <v>25</v>
      </c>
      <c r="M675" s="28">
        <f t="shared" si="11"/>
        <v>3.5714285714285716</v>
      </c>
      <c r="N675" s="9">
        <v>0.08</v>
      </c>
      <c r="O675" s="9"/>
      <c r="P675" s="75" t="s">
        <v>553</v>
      </c>
    </row>
    <row r="676" spans="1:16">
      <c r="A676" t="s">
        <v>1466</v>
      </c>
      <c r="B676" t="s">
        <v>410</v>
      </c>
      <c r="C676">
        <v>2</v>
      </c>
      <c r="D676" s="19">
        <v>43697</v>
      </c>
      <c r="E676" s="15">
        <v>0.93407407407407417</v>
      </c>
      <c r="F676" s="6"/>
      <c r="G676" s="7" t="s">
        <v>433</v>
      </c>
      <c r="H676" t="s">
        <v>2098</v>
      </c>
      <c r="J676" t="s">
        <v>1840</v>
      </c>
      <c r="K676">
        <v>5</v>
      </c>
      <c r="L676">
        <v>2</v>
      </c>
      <c r="M676" s="28">
        <f t="shared" si="11"/>
        <v>0.4</v>
      </c>
      <c r="N676" s="9">
        <v>0.5</v>
      </c>
      <c r="O676" s="9"/>
      <c r="P676" s="75" t="s">
        <v>571</v>
      </c>
    </row>
    <row r="677" spans="1:16">
      <c r="A677" t="s">
        <v>2382</v>
      </c>
      <c r="B677" t="s">
        <v>410</v>
      </c>
      <c r="C677">
        <v>2</v>
      </c>
      <c r="D677" s="19">
        <v>43697</v>
      </c>
      <c r="E677" s="15">
        <v>0.93418981481481478</v>
      </c>
      <c r="F677" s="6"/>
      <c r="G677" s="7" t="s">
        <v>433</v>
      </c>
      <c r="H677" t="s">
        <v>2098</v>
      </c>
      <c r="J677" t="s">
        <v>1840</v>
      </c>
      <c r="K677">
        <v>6</v>
      </c>
      <c r="L677">
        <v>18</v>
      </c>
      <c r="M677" s="28">
        <f t="shared" si="11"/>
        <v>3</v>
      </c>
      <c r="N677" s="9">
        <v>0.22222222222222221</v>
      </c>
      <c r="O677" s="9"/>
      <c r="P677" s="75" t="s">
        <v>553</v>
      </c>
    </row>
    <row r="678" spans="1:16">
      <c r="A678" t="s">
        <v>2383</v>
      </c>
      <c r="B678" t="s">
        <v>410</v>
      </c>
      <c r="C678">
        <v>2</v>
      </c>
      <c r="D678" s="19">
        <v>43697</v>
      </c>
      <c r="E678" s="15">
        <v>0.93431712962962965</v>
      </c>
      <c r="F678" s="6"/>
      <c r="G678" s="7" t="s">
        <v>433</v>
      </c>
      <c r="H678" t="s">
        <v>2098</v>
      </c>
      <c r="J678" t="s">
        <v>1840</v>
      </c>
      <c r="K678">
        <v>6</v>
      </c>
      <c r="L678">
        <v>20</v>
      </c>
      <c r="M678" s="28">
        <f t="shared" si="11"/>
        <v>3.3333333333333335</v>
      </c>
      <c r="N678" s="9">
        <v>0.25</v>
      </c>
      <c r="O678" s="9"/>
      <c r="P678" s="75" t="s">
        <v>553</v>
      </c>
    </row>
    <row r="679" spans="1:16">
      <c r="A679" t="s">
        <v>2384</v>
      </c>
      <c r="B679" t="s">
        <v>410</v>
      </c>
      <c r="C679">
        <v>2</v>
      </c>
      <c r="D679" s="19">
        <v>43697</v>
      </c>
      <c r="E679" s="15">
        <v>0.93452546296296291</v>
      </c>
      <c r="F679" s="6"/>
      <c r="G679" s="7" t="s">
        <v>433</v>
      </c>
      <c r="H679" t="s">
        <v>2098</v>
      </c>
      <c r="J679" t="s">
        <v>1840</v>
      </c>
      <c r="K679">
        <v>5</v>
      </c>
      <c r="L679">
        <v>7</v>
      </c>
      <c r="M679" s="28">
        <f t="shared" si="11"/>
        <v>1.4</v>
      </c>
      <c r="N679" s="9">
        <v>0.14285714285714285</v>
      </c>
      <c r="O679" s="9"/>
      <c r="P679" s="75" t="s">
        <v>553</v>
      </c>
    </row>
    <row r="680" spans="1:16">
      <c r="A680" t="s">
        <v>2385</v>
      </c>
      <c r="B680" t="s">
        <v>410</v>
      </c>
      <c r="C680">
        <v>2</v>
      </c>
      <c r="D680" s="19">
        <v>43697</v>
      </c>
      <c r="E680" s="15">
        <v>0.93474537037037031</v>
      </c>
      <c r="F680" s="6"/>
      <c r="G680" s="7" t="s">
        <v>433</v>
      </c>
      <c r="H680" t="s">
        <v>2098</v>
      </c>
      <c r="J680" t="s">
        <v>1840</v>
      </c>
      <c r="K680">
        <v>7</v>
      </c>
      <c r="L680">
        <v>37</v>
      </c>
      <c r="M680" s="28">
        <f t="shared" si="11"/>
        <v>5.2857142857142856</v>
      </c>
      <c r="N680" s="9">
        <v>0.42857142857142855</v>
      </c>
      <c r="O680" s="9"/>
      <c r="P680" s="75" t="s">
        <v>553</v>
      </c>
    </row>
    <row r="681" spans="1:16">
      <c r="A681" t="s">
        <v>2386</v>
      </c>
      <c r="B681" t="s">
        <v>410</v>
      </c>
      <c r="C681">
        <v>2</v>
      </c>
      <c r="D681" s="19">
        <v>43697</v>
      </c>
      <c r="E681" s="15">
        <v>0.93484953703703699</v>
      </c>
      <c r="F681" s="6"/>
      <c r="G681" s="7" t="s">
        <v>433</v>
      </c>
      <c r="H681" t="s">
        <v>2098</v>
      </c>
      <c r="J681" t="s">
        <v>1840</v>
      </c>
      <c r="K681">
        <v>8</v>
      </c>
      <c r="L681">
        <v>25</v>
      </c>
      <c r="M681" s="28">
        <f t="shared" si="11"/>
        <v>3.125</v>
      </c>
      <c r="N681" s="9">
        <v>0.12</v>
      </c>
      <c r="O681" s="9"/>
      <c r="P681" s="75" t="s">
        <v>553</v>
      </c>
    </row>
    <row r="682" spans="1:16">
      <c r="A682" t="s">
        <v>2308</v>
      </c>
      <c r="B682" t="s">
        <v>410</v>
      </c>
      <c r="C682">
        <v>2</v>
      </c>
      <c r="D682" s="19">
        <v>43697</v>
      </c>
      <c r="E682" s="15">
        <v>0.93500000000000005</v>
      </c>
      <c r="F682" s="6"/>
      <c r="G682" s="7" t="s">
        <v>433</v>
      </c>
      <c r="H682" t="s">
        <v>2098</v>
      </c>
      <c r="J682" t="s">
        <v>1840</v>
      </c>
      <c r="K682">
        <v>6</v>
      </c>
      <c r="L682">
        <v>5</v>
      </c>
      <c r="M682" s="28">
        <f t="shared" si="11"/>
        <v>0.83333333333333337</v>
      </c>
      <c r="N682" s="9">
        <v>0.2</v>
      </c>
      <c r="O682" s="9"/>
      <c r="P682" s="75" t="s">
        <v>588</v>
      </c>
    </row>
    <row r="683" spans="1:16">
      <c r="A683" t="s">
        <v>2387</v>
      </c>
      <c r="B683" t="s">
        <v>410</v>
      </c>
      <c r="C683">
        <v>2</v>
      </c>
      <c r="D683" s="19">
        <v>43697</v>
      </c>
      <c r="E683" s="15">
        <v>0.93510416666666663</v>
      </c>
      <c r="F683" s="6"/>
      <c r="G683" s="7" t="s">
        <v>433</v>
      </c>
      <c r="H683" t="s">
        <v>2098</v>
      </c>
      <c r="J683" t="s">
        <v>1840</v>
      </c>
      <c r="K683">
        <v>7</v>
      </c>
      <c r="L683">
        <v>7</v>
      </c>
      <c r="M683" s="28">
        <f t="shared" si="11"/>
        <v>1</v>
      </c>
      <c r="N683" s="9">
        <v>0.8571428571428571</v>
      </c>
      <c r="O683" s="9"/>
      <c r="P683" s="75" t="s">
        <v>553</v>
      </c>
    </row>
    <row r="684" spans="1:16">
      <c r="A684" t="s">
        <v>1474</v>
      </c>
      <c r="B684" t="s">
        <v>410</v>
      </c>
      <c r="C684">
        <v>2</v>
      </c>
      <c r="D684" s="19">
        <v>43697</v>
      </c>
      <c r="E684" s="15">
        <v>0.93520833333333331</v>
      </c>
      <c r="F684" s="6"/>
      <c r="G684" s="666" t="s">
        <v>447</v>
      </c>
      <c r="H684" t="s">
        <v>2098</v>
      </c>
      <c r="J684" t="s">
        <v>1840</v>
      </c>
      <c r="K684">
        <v>8</v>
      </c>
      <c r="L684">
        <v>7</v>
      </c>
      <c r="M684" s="28">
        <f t="shared" si="11"/>
        <v>0.875</v>
      </c>
      <c r="N684" s="9">
        <v>0.14285714285714285</v>
      </c>
      <c r="O684" s="9"/>
    </row>
    <row r="685" spans="1:16">
      <c r="A685" t="s">
        <v>2388</v>
      </c>
      <c r="B685" t="s">
        <v>410</v>
      </c>
      <c r="C685">
        <v>2</v>
      </c>
      <c r="D685" s="19">
        <v>43697</v>
      </c>
      <c r="E685" s="15">
        <v>0.93533564814814818</v>
      </c>
      <c r="F685" s="6"/>
      <c r="G685" s="7" t="s">
        <v>433</v>
      </c>
      <c r="H685" t="s">
        <v>2098</v>
      </c>
      <c r="J685" t="s">
        <v>1840</v>
      </c>
      <c r="K685">
        <v>6</v>
      </c>
      <c r="L685">
        <v>16</v>
      </c>
      <c r="M685" s="28">
        <f t="shared" si="11"/>
        <v>2.6666666666666665</v>
      </c>
      <c r="N685" s="9">
        <v>0.1875</v>
      </c>
      <c r="O685" s="9"/>
      <c r="P685" s="75" t="s">
        <v>553</v>
      </c>
    </row>
    <row r="686" spans="1:16">
      <c r="A686" s="213" t="s">
        <v>1476</v>
      </c>
      <c r="B686" s="213" t="s">
        <v>410</v>
      </c>
      <c r="C686" s="213">
        <v>2</v>
      </c>
      <c r="D686" s="278">
        <v>43697</v>
      </c>
      <c r="E686" s="279">
        <v>0.93542824074074071</v>
      </c>
      <c r="F686" s="6"/>
      <c r="G686" s="7" t="s">
        <v>433</v>
      </c>
      <c r="H686" t="s">
        <v>2098</v>
      </c>
      <c r="J686" t="s">
        <v>1840</v>
      </c>
      <c r="K686">
        <v>4</v>
      </c>
      <c r="L686" s="275" t="s">
        <v>1304</v>
      </c>
      <c r="M686" s="275" t="s">
        <v>1304</v>
      </c>
      <c r="N686" s="275" t="s">
        <v>1304</v>
      </c>
      <c r="O686" s="275"/>
      <c r="P686" s="374" t="s">
        <v>433</v>
      </c>
    </row>
    <row r="687" spans="1:16">
      <c r="A687" t="s">
        <v>2309</v>
      </c>
      <c r="B687" t="s">
        <v>410</v>
      </c>
      <c r="C687">
        <v>2</v>
      </c>
      <c r="D687" s="19">
        <v>43697</v>
      </c>
      <c r="E687" s="15">
        <v>0.93552083333333336</v>
      </c>
      <c r="F687" s="6"/>
      <c r="G687" s="7" t="s">
        <v>433</v>
      </c>
      <c r="H687" t="s">
        <v>2098</v>
      </c>
      <c r="J687" t="s">
        <v>1840</v>
      </c>
      <c r="K687">
        <v>8</v>
      </c>
      <c r="L687">
        <v>22</v>
      </c>
      <c r="M687" s="28">
        <f t="shared" ref="M687:M696" si="12">L687/K687</f>
        <v>2.75</v>
      </c>
      <c r="N687" s="9">
        <v>0.36363636363636365</v>
      </c>
      <c r="O687" s="9"/>
      <c r="P687" s="75" t="s">
        <v>588</v>
      </c>
    </row>
    <row r="688" spans="1:16">
      <c r="A688" t="s">
        <v>2389</v>
      </c>
      <c r="B688" t="s">
        <v>410</v>
      </c>
      <c r="C688">
        <v>2</v>
      </c>
      <c r="D688" s="19">
        <v>43697</v>
      </c>
      <c r="E688" s="15">
        <v>0.93565972222222227</v>
      </c>
      <c r="F688" s="6"/>
      <c r="G688" s="7" t="s">
        <v>433</v>
      </c>
      <c r="H688" t="s">
        <v>2098</v>
      </c>
      <c r="J688" t="s">
        <v>1840</v>
      </c>
      <c r="K688">
        <v>8</v>
      </c>
      <c r="L688">
        <v>20</v>
      </c>
      <c r="M688" s="28">
        <f t="shared" si="12"/>
        <v>2.5</v>
      </c>
      <c r="N688" s="9">
        <v>0.1</v>
      </c>
      <c r="O688" s="9"/>
      <c r="P688" s="75" t="s">
        <v>553</v>
      </c>
    </row>
    <row r="689" spans="1:16">
      <c r="A689" t="s">
        <v>2390</v>
      </c>
      <c r="B689" t="s">
        <v>410</v>
      </c>
      <c r="C689">
        <v>2</v>
      </c>
      <c r="D689" s="19">
        <v>43697</v>
      </c>
      <c r="E689" s="15">
        <v>0.93579861111111118</v>
      </c>
      <c r="F689" s="6"/>
      <c r="G689" s="7" t="s">
        <v>433</v>
      </c>
      <c r="H689" t="s">
        <v>2098</v>
      </c>
      <c r="J689" t="s">
        <v>1840</v>
      </c>
      <c r="K689">
        <v>8</v>
      </c>
      <c r="L689">
        <v>26</v>
      </c>
      <c r="M689" s="28">
        <f t="shared" si="12"/>
        <v>3.25</v>
      </c>
      <c r="N689" s="9">
        <v>0.23076923076923078</v>
      </c>
      <c r="O689" s="9"/>
      <c r="P689" s="75" t="s">
        <v>553</v>
      </c>
    </row>
    <row r="690" spans="1:16">
      <c r="A690" t="s">
        <v>2391</v>
      </c>
      <c r="B690" t="s">
        <v>410</v>
      </c>
      <c r="C690">
        <v>2</v>
      </c>
      <c r="D690" s="19">
        <v>43697</v>
      </c>
      <c r="E690" s="15">
        <v>0.93594907407407402</v>
      </c>
      <c r="F690" s="6"/>
      <c r="G690" s="7" t="s">
        <v>433</v>
      </c>
      <c r="H690" t="s">
        <v>2098</v>
      </c>
      <c r="J690" t="s">
        <v>1840</v>
      </c>
      <c r="K690">
        <v>6</v>
      </c>
      <c r="L690">
        <v>17</v>
      </c>
      <c r="M690" s="28">
        <f t="shared" si="12"/>
        <v>2.8333333333333335</v>
      </c>
      <c r="N690" s="9">
        <v>0.23529411764705882</v>
      </c>
      <c r="O690" s="9"/>
      <c r="P690" s="75" t="s">
        <v>553</v>
      </c>
    </row>
    <row r="691" spans="1:16">
      <c r="A691" t="s">
        <v>2392</v>
      </c>
      <c r="B691" t="s">
        <v>410</v>
      </c>
      <c r="C691">
        <v>2</v>
      </c>
      <c r="D691" s="19">
        <v>43697</v>
      </c>
      <c r="E691" s="15">
        <v>0.93611111111111101</v>
      </c>
      <c r="F691" s="6"/>
      <c r="G691" s="7" t="s">
        <v>433</v>
      </c>
      <c r="H691" t="s">
        <v>2098</v>
      </c>
      <c r="J691" t="s">
        <v>1840</v>
      </c>
      <c r="K691">
        <v>8</v>
      </c>
      <c r="L691">
        <v>29</v>
      </c>
      <c r="M691" s="28">
        <f t="shared" si="12"/>
        <v>3.625</v>
      </c>
      <c r="N691" s="9">
        <v>0.13793103448275862</v>
      </c>
      <c r="O691" s="9"/>
      <c r="P691" s="75" t="s">
        <v>553</v>
      </c>
    </row>
    <row r="692" spans="1:16">
      <c r="A692" t="s">
        <v>1494</v>
      </c>
      <c r="B692" t="s">
        <v>410</v>
      </c>
      <c r="C692">
        <v>2</v>
      </c>
      <c r="D692" s="19">
        <v>43697</v>
      </c>
      <c r="E692" s="15">
        <v>0.93624999999999992</v>
      </c>
      <c r="F692" s="6"/>
      <c r="G692" s="7" t="s">
        <v>433</v>
      </c>
      <c r="H692" t="s">
        <v>2098</v>
      </c>
      <c r="J692" t="s">
        <v>1840</v>
      </c>
      <c r="K692">
        <v>6</v>
      </c>
      <c r="L692">
        <v>7</v>
      </c>
      <c r="M692" s="28">
        <f t="shared" si="12"/>
        <v>1.1666666666666667</v>
      </c>
      <c r="N692" s="9">
        <v>0.2857142857142857</v>
      </c>
      <c r="O692" s="9"/>
      <c r="P692" s="75" t="s">
        <v>917</v>
      </c>
    </row>
    <row r="693" spans="1:16">
      <c r="A693" t="s">
        <v>2310</v>
      </c>
      <c r="B693" t="s">
        <v>410</v>
      </c>
      <c r="C693">
        <v>2</v>
      </c>
      <c r="D693" s="19">
        <v>43697</v>
      </c>
      <c r="E693" s="15">
        <v>0.93633101851851841</v>
      </c>
      <c r="F693" s="6"/>
      <c r="G693" s="7" t="s">
        <v>433</v>
      </c>
      <c r="H693" t="s">
        <v>2098</v>
      </c>
      <c r="J693" t="s">
        <v>1840</v>
      </c>
      <c r="K693">
        <v>9</v>
      </c>
      <c r="L693">
        <v>32</v>
      </c>
      <c r="M693" s="28">
        <f t="shared" si="12"/>
        <v>3.5555555555555554</v>
      </c>
      <c r="N693" s="9">
        <v>0.4375</v>
      </c>
      <c r="O693" s="9"/>
      <c r="P693" s="75" t="s">
        <v>588</v>
      </c>
    </row>
    <row r="694" spans="1:16">
      <c r="A694" t="s">
        <v>2393</v>
      </c>
      <c r="B694" t="s">
        <v>410</v>
      </c>
      <c r="C694">
        <v>2</v>
      </c>
      <c r="D694" s="19">
        <v>43697</v>
      </c>
      <c r="E694" s="15">
        <v>0.93648148148148147</v>
      </c>
      <c r="F694" s="6"/>
      <c r="G694" s="7" t="s">
        <v>433</v>
      </c>
      <c r="H694" t="s">
        <v>2098</v>
      </c>
      <c r="J694" t="s">
        <v>1840</v>
      </c>
      <c r="K694">
        <v>6</v>
      </c>
      <c r="L694">
        <v>16</v>
      </c>
      <c r="M694" s="28">
        <f t="shared" si="12"/>
        <v>2.6666666666666665</v>
      </c>
      <c r="N694" s="9">
        <v>0.25</v>
      </c>
      <c r="O694" s="9"/>
      <c r="P694" s="75" t="s">
        <v>553</v>
      </c>
    </row>
    <row r="695" spans="1:16">
      <c r="A695" t="s">
        <v>2394</v>
      </c>
      <c r="B695" t="s">
        <v>410</v>
      </c>
      <c r="C695">
        <v>2</v>
      </c>
      <c r="D695" s="19">
        <v>43697</v>
      </c>
      <c r="E695" s="15">
        <v>0.93664351851851846</v>
      </c>
      <c r="F695" s="6"/>
      <c r="G695" s="7" t="s">
        <v>433</v>
      </c>
      <c r="H695" t="s">
        <v>2098</v>
      </c>
      <c r="J695" t="s">
        <v>1840</v>
      </c>
      <c r="K695">
        <v>6</v>
      </c>
      <c r="L695">
        <v>21</v>
      </c>
      <c r="M695" s="28">
        <f t="shared" si="12"/>
        <v>3.5</v>
      </c>
      <c r="N695" s="9">
        <v>0.23809523809523808</v>
      </c>
      <c r="O695" s="9"/>
      <c r="P695" s="75" t="s">
        <v>553</v>
      </c>
    </row>
    <row r="696" spans="1:16" ht="17" thickBot="1">
      <c r="A696" t="s">
        <v>2395</v>
      </c>
      <c r="B696" t="s">
        <v>410</v>
      </c>
      <c r="C696">
        <v>2</v>
      </c>
      <c r="D696" s="19">
        <v>43697</v>
      </c>
      <c r="E696" s="15">
        <v>0.9367361111111111</v>
      </c>
      <c r="F696" s="6"/>
      <c r="G696" s="7" t="s">
        <v>433</v>
      </c>
      <c r="H696" t="s">
        <v>2098</v>
      </c>
      <c r="J696" t="s">
        <v>1840</v>
      </c>
      <c r="K696">
        <v>5</v>
      </c>
      <c r="L696">
        <v>18</v>
      </c>
      <c r="M696" s="28">
        <f t="shared" si="12"/>
        <v>3.6</v>
      </c>
      <c r="N696" s="9">
        <v>0.16666666666666666</v>
      </c>
      <c r="O696" s="9"/>
      <c r="P696" s="75" t="s">
        <v>553</v>
      </c>
    </row>
    <row r="697" spans="1:16" ht="18" thickTop="1" thickBot="1">
      <c r="A697" s="375"/>
      <c r="B697" s="265"/>
      <c r="C697" s="265"/>
      <c r="D697" s="376"/>
      <c r="E697" s="377"/>
      <c r="F697" s="267"/>
      <c r="G697" s="270"/>
      <c r="H697" s="267"/>
      <c r="I697" s="910"/>
      <c r="K697" s="265"/>
      <c r="L697" s="380"/>
      <c r="M697" s="375"/>
      <c r="N697" s="381"/>
      <c r="O697" s="381"/>
      <c r="P697" s="382"/>
    </row>
    <row r="698" spans="1:16" ht="18" thickTop="1" thickBot="1">
      <c r="A698" s="383" t="s">
        <v>1503</v>
      </c>
      <c r="B698" s="265"/>
      <c r="C698" s="265"/>
      <c r="D698" s="376"/>
      <c r="E698" s="377"/>
      <c r="F698" s="34"/>
      <c r="G698" s="163"/>
      <c r="H698" s="34"/>
      <c r="I698" s="34"/>
      <c r="J698" s="34"/>
      <c r="K698" s="265"/>
      <c r="L698" s="265"/>
      <c r="M698" s="265"/>
      <c r="N698" s="266"/>
      <c r="O698" s="266"/>
      <c r="P698" s="265"/>
    </row>
    <row r="699" spans="1:16" ht="17" thickTop="1">
      <c r="A699" s="213" t="s">
        <v>1488</v>
      </c>
      <c r="B699" s="213" t="s">
        <v>419</v>
      </c>
      <c r="C699" s="213">
        <v>10</v>
      </c>
      <c r="D699" s="278">
        <v>43698</v>
      </c>
      <c r="E699" s="279">
        <v>0.84177083333333336</v>
      </c>
      <c r="F699" s="6"/>
      <c r="G699" s="7" t="s">
        <v>433</v>
      </c>
      <c r="H699" t="s">
        <v>2100</v>
      </c>
      <c r="J699" s="28" t="s">
        <v>2099</v>
      </c>
      <c r="K699">
        <v>7</v>
      </c>
      <c r="L699">
        <v>3</v>
      </c>
      <c r="M699" s="28">
        <f t="shared" ref="M699:M705" si="13">L699/K699</f>
        <v>0.42857142857142855</v>
      </c>
      <c r="N699" s="9">
        <v>0.33333333333333331</v>
      </c>
      <c r="O699" s="9"/>
      <c r="P699" s="75" t="s">
        <v>571</v>
      </c>
    </row>
    <row r="700" spans="1:16">
      <c r="A700" s="213" t="s">
        <v>1489</v>
      </c>
      <c r="B700" s="213" t="s">
        <v>419</v>
      </c>
      <c r="C700" s="213">
        <v>10</v>
      </c>
      <c r="D700" s="278">
        <v>43698</v>
      </c>
      <c r="E700" s="279">
        <v>0.84189814814814812</v>
      </c>
      <c r="F700" s="6"/>
      <c r="G700" s="7" t="s">
        <v>433</v>
      </c>
      <c r="H700" t="s">
        <v>2100</v>
      </c>
      <c r="J700" t="s">
        <v>2099</v>
      </c>
      <c r="K700">
        <v>3</v>
      </c>
      <c r="L700">
        <v>2</v>
      </c>
      <c r="M700" s="28">
        <f t="shared" si="13"/>
        <v>0.66666666666666663</v>
      </c>
      <c r="N700" s="9">
        <v>0.5</v>
      </c>
      <c r="O700" s="9"/>
      <c r="P700" s="75" t="s">
        <v>571</v>
      </c>
    </row>
    <row r="701" spans="1:16">
      <c r="A701" s="213" t="s">
        <v>1490</v>
      </c>
      <c r="B701" s="213" t="s">
        <v>419</v>
      </c>
      <c r="C701" s="213">
        <v>10</v>
      </c>
      <c r="D701" s="278">
        <v>43698</v>
      </c>
      <c r="E701" s="279">
        <v>0.84230324074074081</v>
      </c>
      <c r="F701" s="6"/>
      <c r="G701" s="7" t="s">
        <v>433</v>
      </c>
      <c r="H701" t="s">
        <v>2100</v>
      </c>
      <c r="J701" t="s">
        <v>2099</v>
      </c>
      <c r="K701">
        <v>5</v>
      </c>
      <c r="L701">
        <v>5</v>
      </c>
      <c r="M701" s="28">
        <f t="shared" si="13"/>
        <v>1</v>
      </c>
      <c r="N701" s="9">
        <v>0.2</v>
      </c>
      <c r="O701" s="9"/>
      <c r="P701" s="75" t="s">
        <v>1302</v>
      </c>
    </row>
    <row r="702" spans="1:16">
      <c r="A702" s="496" t="s">
        <v>1491</v>
      </c>
      <c r="B702" s="24" t="s">
        <v>419</v>
      </c>
      <c r="C702" s="24">
        <v>10</v>
      </c>
      <c r="D702" s="26">
        <v>43698</v>
      </c>
      <c r="E702" s="647">
        <v>0.84369212962962958</v>
      </c>
      <c r="F702" s="6"/>
      <c r="G702" s="7" t="s">
        <v>433</v>
      </c>
      <c r="H702" t="s">
        <v>2100</v>
      </c>
      <c r="J702" t="s">
        <v>2099</v>
      </c>
      <c r="K702">
        <v>14</v>
      </c>
      <c r="L702">
        <v>2</v>
      </c>
      <c r="M702" s="28">
        <f t="shared" si="13"/>
        <v>0.14285714285714285</v>
      </c>
      <c r="N702" s="9">
        <v>0.5</v>
      </c>
      <c r="O702" s="9"/>
      <c r="P702" s="75" t="s">
        <v>1492</v>
      </c>
    </row>
    <row r="703" spans="1:16" ht="17" thickBot="1">
      <c r="A703" s="646" t="s">
        <v>1493</v>
      </c>
      <c r="B703" s="646" t="s">
        <v>419</v>
      </c>
      <c r="C703" s="646">
        <v>10</v>
      </c>
      <c r="D703" s="648">
        <v>43698</v>
      </c>
      <c r="E703" s="649">
        <v>0.84459490740740739</v>
      </c>
      <c r="F703" s="387"/>
      <c r="G703" s="667" t="s">
        <v>447</v>
      </c>
      <c r="H703" s="63" t="s">
        <v>2100</v>
      </c>
      <c r="I703" s="63"/>
      <c r="J703" s="63" t="s">
        <v>2099</v>
      </c>
      <c r="K703" s="63">
        <v>5</v>
      </c>
      <c r="L703" s="63">
        <v>21</v>
      </c>
      <c r="M703" s="207">
        <f t="shared" si="13"/>
        <v>4.2</v>
      </c>
      <c r="N703" s="153">
        <v>0.52380952380952384</v>
      </c>
      <c r="O703" s="153"/>
      <c r="P703" s="63"/>
    </row>
    <row r="704" spans="1:16" ht="17" thickBot="1">
      <c r="A704" t="s">
        <v>1495</v>
      </c>
      <c r="B704" t="s">
        <v>419</v>
      </c>
      <c r="C704">
        <v>12</v>
      </c>
      <c r="D704" s="19">
        <v>43698</v>
      </c>
      <c r="E704" s="15">
        <v>0.86372685185185183</v>
      </c>
      <c r="F704" s="6"/>
      <c r="G704" s="7" t="s">
        <v>433</v>
      </c>
      <c r="H704" s="6"/>
      <c r="I704" s="6"/>
      <c r="J704" s="6"/>
      <c r="K704">
        <v>4</v>
      </c>
      <c r="L704">
        <v>5</v>
      </c>
      <c r="M704" s="28">
        <f t="shared" si="13"/>
        <v>1.25</v>
      </c>
      <c r="N704" s="9">
        <v>0.4</v>
      </c>
      <c r="O704" s="9"/>
      <c r="P704" s="75" t="s">
        <v>917</v>
      </c>
    </row>
    <row r="705" spans="1:16" ht="17" thickBot="1">
      <c r="A705" s="65" t="s">
        <v>1496</v>
      </c>
      <c r="B705" s="388" t="s">
        <v>419</v>
      </c>
      <c r="C705" s="388">
        <v>11</v>
      </c>
      <c r="D705" s="389">
        <v>43698</v>
      </c>
      <c r="E705" s="390">
        <v>0.87600694444444438</v>
      </c>
      <c r="F705" s="325"/>
      <c r="G705" s="121" t="s">
        <v>433</v>
      </c>
      <c r="H705" s="325"/>
      <c r="I705" s="325"/>
      <c r="J705" s="325"/>
      <c r="K705" s="388">
        <v>14</v>
      </c>
      <c r="L705" s="388">
        <v>2</v>
      </c>
      <c r="M705" s="391">
        <f t="shared" si="13"/>
        <v>0.14285714285714285</v>
      </c>
      <c r="N705" s="392">
        <v>0.5</v>
      </c>
      <c r="O705" s="68"/>
      <c r="P705" s="125" t="s">
        <v>1302</v>
      </c>
    </row>
    <row r="706" spans="1:16" ht="17" thickTop="1">
      <c r="A706" s="384"/>
      <c r="D706" s="19"/>
      <c r="E706" s="15"/>
      <c r="F706" s="6"/>
      <c r="H706" s="6"/>
      <c r="I706" s="6"/>
      <c r="J706" s="6"/>
      <c r="N706" s="22"/>
      <c r="O706" s="22"/>
      <c r="P706" s="385"/>
    </row>
    <row r="707" spans="1:16" ht="17" thickBot="1">
      <c r="A707" s="473" t="s">
        <v>1502</v>
      </c>
      <c r="B707" s="126"/>
      <c r="C707" s="126"/>
      <c r="D707" s="127"/>
      <c r="E707" s="128"/>
      <c r="F707" s="324"/>
      <c r="G707" s="126"/>
      <c r="H707" s="324"/>
      <c r="I707" s="324"/>
      <c r="J707" s="324"/>
      <c r="K707" s="126"/>
      <c r="L707" s="126"/>
      <c r="M707" s="126"/>
      <c r="N707" s="146"/>
      <c r="O707" s="146"/>
      <c r="P707" s="386"/>
    </row>
    <row r="708" spans="1:16" ht="18" thickTop="1" thickBot="1">
      <c r="A708" t="s">
        <v>1497</v>
      </c>
      <c r="B708" t="s">
        <v>419</v>
      </c>
      <c r="C708">
        <v>12</v>
      </c>
      <c r="D708" s="19">
        <v>43700</v>
      </c>
      <c r="E708" s="15">
        <v>0.8612847222222223</v>
      </c>
      <c r="F708" s="6"/>
      <c r="G708" s="7" t="s">
        <v>433</v>
      </c>
      <c r="H708" s="6"/>
      <c r="I708" s="6"/>
      <c r="J708" s="6"/>
      <c r="K708">
        <v>8</v>
      </c>
      <c r="L708">
        <v>4</v>
      </c>
      <c r="M708">
        <f>L708/K708</f>
        <v>0.5</v>
      </c>
      <c r="N708" s="9">
        <v>0.5</v>
      </c>
      <c r="O708" s="9"/>
      <c r="P708" s="125" t="s">
        <v>1302</v>
      </c>
    </row>
    <row r="709" spans="1:16" ht="17" thickBot="1">
      <c r="A709" s="332" t="s">
        <v>1498</v>
      </c>
      <c r="B709" s="332" t="s">
        <v>419</v>
      </c>
      <c r="C709" s="332">
        <v>11</v>
      </c>
      <c r="D709" s="393">
        <v>43700</v>
      </c>
      <c r="E709" s="394">
        <v>0.8746990740740741</v>
      </c>
      <c r="F709" s="332"/>
      <c r="G709" s="253" t="s">
        <v>433</v>
      </c>
      <c r="H709" s="332"/>
      <c r="I709" s="332"/>
      <c r="J709" s="332"/>
      <c r="K709" s="332">
        <v>4</v>
      </c>
      <c r="L709" s="253" t="s">
        <v>1304</v>
      </c>
      <c r="M709" s="253" t="s">
        <v>1304</v>
      </c>
      <c r="N709" s="253" t="s">
        <v>1304</v>
      </c>
      <c r="O709" s="253"/>
      <c r="P709" s="395" t="s">
        <v>433</v>
      </c>
    </row>
    <row r="710" spans="1:16" ht="17" thickBot="1">
      <c r="A710" s="209" t="s">
        <v>1499</v>
      </c>
      <c r="B710" s="209" t="s">
        <v>419</v>
      </c>
      <c r="C710" s="209">
        <v>5</v>
      </c>
      <c r="D710" s="396">
        <v>43700</v>
      </c>
      <c r="E710" s="397">
        <v>0.94854166666666673</v>
      </c>
      <c r="F710" s="398"/>
      <c r="G710" s="399" t="s">
        <v>433</v>
      </c>
      <c r="H710" s="398"/>
      <c r="I710" s="398"/>
      <c r="J710" s="398"/>
      <c r="K710" s="209">
        <v>3</v>
      </c>
      <c r="L710" s="209">
        <v>2</v>
      </c>
      <c r="M710" s="400">
        <f>L710/K710</f>
        <v>0.66666666666666663</v>
      </c>
      <c r="N710" s="401">
        <v>0.5</v>
      </c>
      <c r="O710" s="401"/>
      <c r="P710" s="402" t="s">
        <v>576</v>
      </c>
    </row>
    <row r="711" spans="1:16" ht="17" thickBot="1">
      <c r="A711" s="209" t="s">
        <v>1500</v>
      </c>
      <c r="B711" s="209" t="s">
        <v>419</v>
      </c>
      <c r="C711" s="209">
        <v>3</v>
      </c>
      <c r="D711" s="396">
        <v>43700</v>
      </c>
      <c r="E711" s="397">
        <v>0.9671643518518519</v>
      </c>
      <c r="F711" s="398"/>
      <c r="G711" s="399" t="s">
        <v>433</v>
      </c>
      <c r="H711" s="398"/>
      <c r="I711" s="398"/>
      <c r="J711" s="398"/>
      <c r="K711" s="209">
        <v>9</v>
      </c>
      <c r="L711" s="209">
        <v>2</v>
      </c>
      <c r="M711" s="400">
        <f>L711/K711</f>
        <v>0.22222222222222221</v>
      </c>
      <c r="N711" s="718">
        <v>1</v>
      </c>
      <c r="O711" s="718"/>
      <c r="P711" s="402" t="s">
        <v>571</v>
      </c>
    </row>
    <row r="712" spans="1:16" ht="17" thickBot="1">
      <c r="A712" s="65" t="s">
        <v>2396</v>
      </c>
      <c r="B712" s="65" t="s">
        <v>419</v>
      </c>
      <c r="C712" s="65">
        <v>2</v>
      </c>
      <c r="D712" s="66">
        <v>43700</v>
      </c>
      <c r="E712" s="67">
        <v>0.99314814814814811</v>
      </c>
      <c r="F712" s="331"/>
      <c r="G712" s="121" t="s">
        <v>433</v>
      </c>
      <c r="H712" s="331"/>
      <c r="I712" s="331"/>
      <c r="J712" s="331"/>
      <c r="K712" s="65">
        <v>8</v>
      </c>
      <c r="L712" s="65">
        <v>8</v>
      </c>
      <c r="M712" s="211">
        <f>L712/K712</f>
        <v>1</v>
      </c>
      <c r="N712" s="68">
        <v>0.375</v>
      </c>
      <c r="O712" s="68"/>
      <c r="P712" s="125" t="s">
        <v>553</v>
      </c>
    </row>
    <row r="713" spans="1:16" ht="17" thickBot="1">
      <c r="A713" s="65" t="s">
        <v>1504</v>
      </c>
      <c r="B713" s="65" t="s">
        <v>419</v>
      </c>
      <c r="C713" s="65">
        <v>1</v>
      </c>
      <c r="D713" s="66">
        <v>43700</v>
      </c>
      <c r="E713" s="67">
        <v>1.1817129629629629E-2</v>
      </c>
      <c r="F713" s="331"/>
      <c r="G713" s="121" t="s">
        <v>433</v>
      </c>
      <c r="H713" s="331"/>
      <c r="I713" s="331"/>
      <c r="J713" s="331"/>
      <c r="K713" s="65">
        <v>3</v>
      </c>
      <c r="L713" s="65">
        <v>8</v>
      </c>
      <c r="M713" s="211">
        <f>L713/K713</f>
        <v>2.6666666666666665</v>
      </c>
      <c r="N713" s="68">
        <v>0.375</v>
      </c>
      <c r="O713" s="68"/>
      <c r="P713" s="125" t="s">
        <v>571</v>
      </c>
    </row>
    <row r="714" spans="1:16" ht="17" thickBot="1">
      <c r="A714" s="403" t="s">
        <v>1505</v>
      </c>
      <c r="B714" s="403" t="s">
        <v>419</v>
      </c>
      <c r="C714" s="403">
        <v>1</v>
      </c>
      <c r="D714" s="404">
        <v>43700</v>
      </c>
      <c r="E714" s="405">
        <v>1.4236111111111111E-2</v>
      </c>
      <c r="F714" s="403"/>
      <c r="G714" s="406" t="s">
        <v>433</v>
      </c>
      <c r="H714" s="403"/>
      <c r="I714" s="403"/>
      <c r="J714" s="403"/>
      <c r="K714" s="403">
        <v>5</v>
      </c>
      <c r="L714" s="407" t="s">
        <v>1304</v>
      </c>
      <c r="M714" s="407" t="s">
        <v>1304</v>
      </c>
      <c r="N714" s="407" t="s">
        <v>1304</v>
      </c>
      <c r="O714" s="407"/>
      <c r="P714" s="408" t="s">
        <v>433</v>
      </c>
    </row>
    <row r="715" spans="1:16" ht="18" thickTop="1" thickBot="1">
      <c r="A715" s="265"/>
      <c r="B715" s="265"/>
      <c r="C715" s="265"/>
      <c r="D715" s="376"/>
      <c r="E715" s="377"/>
      <c r="F715" s="378"/>
      <c r="G715" s="265"/>
      <c r="H715" s="378"/>
      <c r="I715" s="378"/>
      <c r="J715" s="378"/>
      <c r="K715" s="265"/>
      <c r="L715" s="265"/>
      <c r="M715" s="409"/>
      <c r="N715" s="265"/>
      <c r="O715" s="265"/>
      <c r="P715" s="265"/>
    </row>
    <row r="716" spans="1:16" ht="18" thickTop="1" thickBot="1">
      <c r="A716" s="379" t="s">
        <v>1506</v>
      </c>
      <c r="B716" s="265"/>
      <c r="C716" s="265"/>
      <c r="D716" s="376"/>
      <c r="E716" s="377"/>
      <c r="F716" s="378"/>
      <c r="G716" s="265"/>
      <c r="H716" s="378"/>
      <c r="I716" s="378"/>
      <c r="J716" s="378"/>
      <c r="K716" s="265"/>
      <c r="L716" s="265"/>
      <c r="M716" s="409"/>
      <c r="N716" s="265"/>
      <c r="O716" s="265"/>
      <c r="P716" s="265"/>
    </row>
    <row r="717" spans="1:16" ht="17" thickTop="1">
      <c r="A717" t="s">
        <v>1507</v>
      </c>
      <c r="B717" t="s">
        <v>419</v>
      </c>
      <c r="C717">
        <v>10</v>
      </c>
      <c r="D717" s="19">
        <v>43701</v>
      </c>
      <c r="E717" s="15">
        <v>0.84534722222222225</v>
      </c>
      <c r="F717" s="6"/>
      <c r="G717" s="7" t="s">
        <v>433</v>
      </c>
      <c r="H717" s="6"/>
      <c r="I717" s="6"/>
      <c r="J717" s="6"/>
      <c r="K717">
        <v>13</v>
      </c>
      <c r="L717">
        <v>9</v>
      </c>
      <c r="M717" s="28">
        <f t="shared" ref="M717:M780" si="14">L717/K717</f>
        <v>0.69230769230769229</v>
      </c>
      <c r="N717" s="9">
        <v>0.55555555555555558</v>
      </c>
      <c r="O717" s="9"/>
      <c r="P717" s="75" t="s">
        <v>689</v>
      </c>
    </row>
    <row r="718" spans="1:16">
      <c r="A718" t="s">
        <v>1508</v>
      </c>
      <c r="B718" t="s">
        <v>419</v>
      </c>
      <c r="C718">
        <v>10</v>
      </c>
      <c r="D718" s="19">
        <v>43701</v>
      </c>
      <c r="E718" s="15">
        <v>0.84550925925925924</v>
      </c>
      <c r="F718" s="6"/>
      <c r="G718" s="7" t="s">
        <v>433</v>
      </c>
      <c r="H718" s="6"/>
      <c r="I718" s="6"/>
      <c r="J718" s="6"/>
      <c r="K718">
        <v>14</v>
      </c>
      <c r="L718">
        <v>25</v>
      </c>
      <c r="M718" s="28">
        <f t="shared" si="14"/>
        <v>1.7857142857142858</v>
      </c>
      <c r="N718" s="9">
        <v>0.56000000000000005</v>
      </c>
      <c r="O718" s="9"/>
      <c r="P718" s="75" t="s">
        <v>689</v>
      </c>
    </row>
    <row r="719" spans="1:16">
      <c r="A719" t="s">
        <v>2266</v>
      </c>
      <c r="B719" t="s">
        <v>419</v>
      </c>
      <c r="C719">
        <v>10</v>
      </c>
      <c r="D719" s="19">
        <v>43701</v>
      </c>
      <c r="E719" s="15">
        <v>0.84569444444444442</v>
      </c>
      <c r="F719" s="6"/>
      <c r="G719" s="673" t="s">
        <v>1510</v>
      </c>
      <c r="H719" s="6"/>
      <c r="I719" s="6"/>
      <c r="J719" s="6"/>
      <c r="K719">
        <v>14</v>
      </c>
      <c r="L719">
        <v>40</v>
      </c>
      <c r="M719" s="28">
        <f t="shared" si="14"/>
        <v>2.8571428571428572</v>
      </c>
      <c r="N719" s="9">
        <v>0.67500000000000004</v>
      </c>
      <c r="O719" s="9"/>
    </row>
    <row r="720" spans="1:16">
      <c r="A720" t="s">
        <v>1511</v>
      </c>
      <c r="B720" t="s">
        <v>419</v>
      </c>
      <c r="C720">
        <v>10</v>
      </c>
      <c r="D720" s="19">
        <v>43701</v>
      </c>
      <c r="E720" s="15">
        <v>0.84586805555555555</v>
      </c>
      <c r="F720" s="6"/>
      <c r="G720" s="7" t="s">
        <v>433</v>
      </c>
      <c r="H720" s="6"/>
      <c r="I720" s="6"/>
      <c r="J720" s="6"/>
      <c r="K720">
        <v>8</v>
      </c>
      <c r="L720">
        <v>7</v>
      </c>
      <c r="M720" s="28">
        <f t="shared" si="14"/>
        <v>0.875</v>
      </c>
      <c r="N720" s="9">
        <v>0.42857142857142855</v>
      </c>
      <c r="O720" s="9"/>
      <c r="P720" s="75" t="s">
        <v>689</v>
      </c>
    </row>
    <row r="721" spans="1:16">
      <c r="A721" t="s">
        <v>1512</v>
      </c>
      <c r="B721" t="s">
        <v>419</v>
      </c>
      <c r="C721">
        <v>10</v>
      </c>
      <c r="D721" s="19">
        <v>43701</v>
      </c>
      <c r="E721" s="15">
        <v>0.84599537037037031</v>
      </c>
      <c r="F721" s="6"/>
      <c r="G721" s="7" t="s">
        <v>433</v>
      </c>
      <c r="H721" s="6"/>
      <c r="I721" s="6"/>
      <c r="J721" s="6"/>
      <c r="K721">
        <v>5</v>
      </c>
      <c r="L721">
        <v>5</v>
      </c>
      <c r="M721" s="28">
        <f t="shared" si="14"/>
        <v>1</v>
      </c>
      <c r="N721" s="9">
        <v>0.8</v>
      </c>
      <c r="O721" s="9"/>
      <c r="P721" s="75" t="s">
        <v>689</v>
      </c>
    </row>
    <row r="722" spans="1:16">
      <c r="A722" t="s">
        <v>1513</v>
      </c>
      <c r="B722" t="s">
        <v>419</v>
      </c>
      <c r="C722">
        <v>10</v>
      </c>
      <c r="D722" s="19">
        <v>43701</v>
      </c>
      <c r="E722" s="15">
        <v>0.84620370370370368</v>
      </c>
      <c r="F722" s="6"/>
      <c r="G722" s="7" t="s">
        <v>433</v>
      </c>
      <c r="H722" s="6"/>
      <c r="I722" s="6"/>
      <c r="J722" s="6"/>
      <c r="K722">
        <v>14</v>
      </c>
      <c r="L722">
        <v>21</v>
      </c>
      <c r="M722" s="28">
        <f t="shared" si="14"/>
        <v>1.5</v>
      </c>
      <c r="N722" s="9">
        <v>0.66666666666666663</v>
      </c>
      <c r="O722" s="9"/>
      <c r="P722" s="75" t="s">
        <v>689</v>
      </c>
    </row>
    <row r="723" spans="1:16">
      <c r="A723" t="s">
        <v>1514</v>
      </c>
      <c r="B723" t="s">
        <v>419</v>
      </c>
      <c r="C723">
        <v>10</v>
      </c>
      <c r="D723" s="19">
        <v>43701</v>
      </c>
      <c r="E723" s="15">
        <v>0.84637731481481471</v>
      </c>
      <c r="F723" s="6"/>
      <c r="G723" s="7" t="s">
        <v>433</v>
      </c>
      <c r="H723" s="6"/>
      <c r="I723" s="6"/>
      <c r="J723" s="6"/>
      <c r="K723">
        <v>14</v>
      </c>
      <c r="L723">
        <v>27</v>
      </c>
      <c r="M723" s="28">
        <f t="shared" si="14"/>
        <v>1.9285714285714286</v>
      </c>
      <c r="N723" s="9">
        <v>0.37037037037037035</v>
      </c>
      <c r="O723" s="9"/>
      <c r="P723" s="75" t="s">
        <v>689</v>
      </c>
    </row>
    <row r="724" spans="1:16">
      <c r="A724" t="s">
        <v>1515</v>
      </c>
      <c r="B724" t="s">
        <v>419</v>
      </c>
      <c r="C724">
        <v>10</v>
      </c>
      <c r="D724" s="19">
        <v>43701</v>
      </c>
      <c r="E724" s="15">
        <v>0.8465625</v>
      </c>
      <c r="F724" s="6"/>
      <c r="G724" s="7" t="s">
        <v>433</v>
      </c>
      <c r="H724" s="6"/>
      <c r="I724" s="6"/>
      <c r="J724" s="6"/>
      <c r="K724">
        <v>14</v>
      </c>
      <c r="L724">
        <v>18</v>
      </c>
      <c r="M724" s="28">
        <f t="shared" si="14"/>
        <v>1.2857142857142858</v>
      </c>
      <c r="N724" s="9">
        <v>0.61111111111111116</v>
      </c>
      <c r="O724" s="9"/>
      <c r="P724" s="75" t="s">
        <v>689</v>
      </c>
    </row>
    <row r="725" spans="1:16">
      <c r="A725" t="s">
        <v>1516</v>
      </c>
      <c r="B725" t="s">
        <v>419</v>
      </c>
      <c r="C725">
        <v>10</v>
      </c>
      <c r="D725" s="19">
        <v>43701</v>
      </c>
      <c r="E725" s="15">
        <v>0.84675925925925932</v>
      </c>
      <c r="F725" s="6"/>
      <c r="G725" s="7" t="s">
        <v>433</v>
      </c>
      <c r="H725" s="6"/>
      <c r="I725" s="6"/>
      <c r="J725" s="6"/>
      <c r="K725">
        <v>14</v>
      </c>
      <c r="L725">
        <v>18</v>
      </c>
      <c r="M725" s="28">
        <f t="shared" si="14"/>
        <v>1.2857142857142858</v>
      </c>
      <c r="N725" s="9">
        <v>0.77777777777777779</v>
      </c>
      <c r="O725" s="9"/>
      <c r="P725" s="75" t="s">
        <v>689</v>
      </c>
    </row>
    <row r="726" spans="1:16">
      <c r="A726" t="s">
        <v>1517</v>
      </c>
      <c r="B726" t="s">
        <v>419</v>
      </c>
      <c r="C726">
        <v>10</v>
      </c>
      <c r="D726" s="19">
        <v>43701</v>
      </c>
      <c r="E726" s="15">
        <v>0.84693287037037035</v>
      </c>
      <c r="F726" s="6"/>
      <c r="G726" s="7" t="s">
        <v>433</v>
      </c>
      <c r="H726" s="6"/>
      <c r="I726" s="6"/>
      <c r="J726" s="6"/>
      <c r="K726">
        <v>7</v>
      </c>
      <c r="L726">
        <v>6</v>
      </c>
      <c r="M726" s="28">
        <f t="shared" si="14"/>
        <v>0.8571428571428571</v>
      </c>
      <c r="N726" s="9">
        <v>0.83333333333333337</v>
      </c>
      <c r="O726" s="9"/>
      <c r="P726" s="75" t="s">
        <v>689</v>
      </c>
    </row>
    <row r="727" spans="1:16">
      <c r="A727" t="s">
        <v>1518</v>
      </c>
      <c r="B727" t="s">
        <v>419</v>
      </c>
      <c r="C727">
        <v>10</v>
      </c>
      <c r="D727" s="19">
        <v>43701</v>
      </c>
      <c r="E727" s="15">
        <v>0.84702546296296299</v>
      </c>
      <c r="F727" s="6"/>
      <c r="G727" s="7" t="s">
        <v>433</v>
      </c>
      <c r="H727" s="6"/>
      <c r="I727" s="6"/>
      <c r="J727" s="6"/>
      <c r="K727">
        <v>14</v>
      </c>
      <c r="L727">
        <v>15</v>
      </c>
      <c r="M727" s="28">
        <f t="shared" si="14"/>
        <v>1.0714285714285714</v>
      </c>
      <c r="N727" s="9">
        <v>0.6</v>
      </c>
      <c r="O727" s="9"/>
      <c r="P727" s="75" t="s">
        <v>689</v>
      </c>
    </row>
    <row r="728" spans="1:16">
      <c r="A728" t="s">
        <v>1519</v>
      </c>
      <c r="B728" t="s">
        <v>419</v>
      </c>
      <c r="C728">
        <v>10</v>
      </c>
      <c r="D728" s="19">
        <v>43701</v>
      </c>
      <c r="E728" s="15">
        <v>0.84721064814814817</v>
      </c>
      <c r="F728" s="6"/>
      <c r="G728" s="7" t="s">
        <v>433</v>
      </c>
      <c r="H728" s="6"/>
      <c r="I728" s="6"/>
      <c r="J728" s="6"/>
      <c r="K728">
        <v>5</v>
      </c>
      <c r="L728">
        <v>3</v>
      </c>
      <c r="M728" s="28">
        <f t="shared" si="14"/>
        <v>0.6</v>
      </c>
      <c r="N728" s="9">
        <v>0.66666666666666663</v>
      </c>
      <c r="O728" s="9"/>
      <c r="P728" s="75" t="s">
        <v>689</v>
      </c>
    </row>
    <row r="729" spans="1:16">
      <c r="A729" t="s">
        <v>1524</v>
      </c>
      <c r="B729" t="s">
        <v>419</v>
      </c>
      <c r="C729">
        <v>10</v>
      </c>
      <c r="D729" s="19">
        <v>43701</v>
      </c>
      <c r="E729" s="15">
        <v>0.84820601851851851</v>
      </c>
      <c r="F729" s="6"/>
      <c r="G729" s="7" t="s">
        <v>433</v>
      </c>
      <c r="H729" s="6"/>
      <c r="I729" s="6"/>
      <c r="J729" s="6"/>
      <c r="K729">
        <v>8</v>
      </c>
      <c r="L729">
        <v>8</v>
      </c>
      <c r="M729" s="28">
        <f t="shared" si="14"/>
        <v>1</v>
      </c>
      <c r="N729" s="9">
        <v>0.375</v>
      </c>
      <c r="O729" s="9"/>
      <c r="P729" s="75" t="s">
        <v>689</v>
      </c>
    </row>
    <row r="730" spans="1:16">
      <c r="A730" t="s">
        <v>1525</v>
      </c>
      <c r="B730" t="s">
        <v>419</v>
      </c>
      <c r="C730">
        <v>10</v>
      </c>
      <c r="D730" s="19">
        <v>43701</v>
      </c>
      <c r="E730" s="15">
        <v>0.84844907407407411</v>
      </c>
      <c r="F730" s="6"/>
      <c r="G730" s="7" t="s">
        <v>433</v>
      </c>
      <c r="H730" s="6"/>
      <c r="I730" s="6"/>
      <c r="J730" s="6"/>
      <c r="K730">
        <v>5</v>
      </c>
      <c r="L730">
        <v>6</v>
      </c>
      <c r="M730" s="28">
        <f t="shared" si="14"/>
        <v>1.2</v>
      </c>
      <c r="N730" s="9">
        <v>0.66666666666666663</v>
      </c>
      <c r="O730" s="9"/>
      <c r="P730" s="75" t="s">
        <v>689</v>
      </c>
    </row>
    <row r="731" spans="1:16">
      <c r="A731" t="s">
        <v>1526</v>
      </c>
      <c r="B731" t="s">
        <v>419</v>
      </c>
      <c r="C731">
        <v>10</v>
      </c>
      <c r="D731" s="19">
        <v>43701</v>
      </c>
      <c r="E731" s="15">
        <v>0.8490509259259259</v>
      </c>
      <c r="F731" s="6"/>
      <c r="G731" s="7" t="s">
        <v>433</v>
      </c>
      <c r="H731" s="6"/>
      <c r="I731" s="6"/>
      <c r="J731" s="6"/>
      <c r="K731">
        <v>14</v>
      </c>
      <c r="L731">
        <v>29</v>
      </c>
      <c r="M731" s="28">
        <f t="shared" si="14"/>
        <v>2.0714285714285716</v>
      </c>
      <c r="N731" s="9">
        <v>0.44827586206896552</v>
      </c>
      <c r="O731" s="9"/>
      <c r="P731" s="75" t="s">
        <v>689</v>
      </c>
    </row>
    <row r="732" spans="1:16">
      <c r="A732" t="s">
        <v>1527</v>
      </c>
      <c r="B732" t="s">
        <v>419</v>
      </c>
      <c r="C732">
        <v>10</v>
      </c>
      <c r="D732" s="19">
        <v>43701</v>
      </c>
      <c r="E732" s="15">
        <v>0.84924768518518512</v>
      </c>
      <c r="F732" s="6"/>
      <c r="G732" s="7" t="s">
        <v>433</v>
      </c>
      <c r="H732" s="6"/>
      <c r="I732" s="6"/>
      <c r="J732" s="6"/>
      <c r="K732">
        <v>14</v>
      </c>
      <c r="L732">
        <v>30</v>
      </c>
      <c r="M732" s="28">
        <f t="shared" si="14"/>
        <v>2.1428571428571428</v>
      </c>
      <c r="N732" s="9">
        <v>0.8666666666666667</v>
      </c>
      <c r="O732" s="9"/>
      <c r="P732" s="75" t="s">
        <v>689</v>
      </c>
    </row>
    <row r="733" spans="1:16">
      <c r="A733" t="s">
        <v>1528</v>
      </c>
      <c r="B733" t="s">
        <v>419</v>
      </c>
      <c r="C733">
        <v>10</v>
      </c>
      <c r="D733" s="19">
        <v>43701</v>
      </c>
      <c r="E733" s="15">
        <v>0.8494328703703703</v>
      </c>
      <c r="F733" s="6"/>
      <c r="G733" s="7" t="s">
        <v>433</v>
      </c>
      <c r="H733" s="6"/>
      <c r="I733" s="6"/>
      <c r="J733" s="6"/>
      <c r="K733">
        <v>14</v>
      </c>
      <c r="L733">
        <v>42</v>
      </c>
      <c r="M733" s="28">
        <f t="shared" si="14"/>
        <v>3</v>
      </c>
      <c r="N733" s="9">
        <v>0.42857142857142855</v>
      </c>
      <c r="O733" s="9"/>
      <c r="P733" s="75" t="s">
        <v>689</v>
      </c>
    </row>
    <row r="734" spans="1:16">
      <c r="A734" t="s">
        <v>2267</v>
      </c>
      <c r="B734" t="s">
        <v>419</v>
      </c>
      <c r="C734">
        <v>10</v>
      </c>
      <c r="D734" s="19">
        <v>43701</v>
      </c>
      <c r="E734" s="15">
        <v>0.84961805555555558</v>
      </c>
      <c r="F734" s="6"/>
      <c r="G734" s="673" t="s">
        <v>1510</v>
      </c>
      <c r="H734" s="6"/>
      <c r="I734" s="6"/>
      <c r="J734" s="6"/>
      <c r="K734">
        <v>14</v>
      </c>
      <c r="L734">
        <v>26</v>
      </c>
      <c r="M734" s="28">
        <f t="shared" si="14"/>
        <v>1.8571428571428572</v>
      </c>
      <c r="N734" s="9">
        <v>0.61538461538461542</v>
      </c>
      <c r="O734" s="9"/>
    </row>
    <row r="735" spans="1:16">
      <c r="A735" t="s">
        <v>1530</v>
      </c>
      <c r="B735" t="s">
        <v>419</v>
      </c>
      <c r="C735">
        <v>10</v>
      </c>
      <c r="D735" s="19">
        <v>43701</v>
      </c>
      <c r="E735" s="15">
        <v>0.84979166666666661</v>
      </c>
      <c r="F735" s="6"/>
      <c r="G735" s="7" t="s">
        <v>433</v>
      </c>
      <c r="H735" s="6"/>
      <c r="I735" s="6"/>
      <c r="J735" s="6"/>
      <c r="K735">
        <v>4</v>
      </c>
      <c r="L735">
        <v>3</v>
      </c>
      <c r="M735" s="28">
        <f t="shared" si="14"/>
        <v>0.75</v>
      </c>
      <c r="N735" s="9">
        <v>0.66666666666666663</v>
      </c>
      <c r="O735" s="9"/>
      <c r="P735" s="75" t="s">
        <v>689</v>
      </c>
    </row>
    <row r="736" spans="1:16">
      <c r="A736" t="s">
        <v>2268</v>
      </c>
      <c r="B736" t="s">
        <v>419</v>
      </c>
      <c r="C736">
        <v>10</v>
      </c>
      <c r="D736" s="19">
        <v>43701</v>
      </c>
      <c r="E736" s="15">
        <v>0.84986111111111118</v>
      </c>
      <c r="F736" s="6"/>
      <c r="G736" s="673" t="s">
        <v>1510</v>
      </c>
      <c r="H736" s="6"/>
      <c r="I736" s="6"/>
      <c r="J736" s="6"/>
      <c r="K736">
        <v>14</v>
      </c>
      <c r="L736">
        <v>23</v>
      </c>
      <c r="M736" s="28">
        <f t="shared" si="14"/>
        <v>1.6428571428571428</v>
      </c>
      <c r="N736" s="9">
        <v>0.73913043478260865</v>
      </c>
      <c r="O736" s="9"/>
    </row>
    <row r="737" spans="1:16">
      <c r="A737" t="s">
        <v>1532</v>
      </c>
      <c r="B737" t="s">
        <v>419</v>
      </c>
      <c r="C737">
        <v>10</v>
      </c>
      <c r="D737" s="19">
        <v>43701</v>
      </c>
      <c r="E737" s="15">
        <v>0.85005787037037039</v>
      </c>
      <c r="F737" s="6"/>
      <c r="G737" s="7" t="s">
        <v>433</v>
      </c>
      <c r="H737" s="6"/>
      <c r="I737" s="6"/>
      <c r="J737" s="6"/>
      <c r="K737">
        <v>14</v>
      </c>
      <c r="L737">
        <v>28</v>
      </c>
      <c r="M737" s="28">
        <f t="shared" si="14"/>
        <v>2</v>
      </c>
      <c r="N737" s="9">
        <v>0.4642857142857143</v>
      </c>
      <c r="O737" s="9"/>
      <c r="P737" s="75" t="s">
        <v>689</v>
      </c>
    </row>
    <row r="738" spans="1:16">
      <c r="A738" t="s">
        <v>1533</v>
      </c>
      <c r="B738" t="s">
        <v>419</v>
      </c>
      <c r="C738">
        <v>10</v>
      </c>
      <c r="D738" s="19">
        <v>43701</v>
      </c>
      <c r="E738" s="15">
        <v>0.85024305555555557</v>
      </c>
      <c r="F738" s="6"/>
      <c r="G738" s="7" t="s">
        <v>433</v>
      </c>
      <c r="H738" s="6"/>
      <c r="I738" s="6"/>
      <c r="J738" s="6"/>
      <c r="K738">
        <v>14</v>
      </c>
      <c r="L738">
        <v>50</v>
      </c>
      <c r="M738" s="28">
        <f t="shared" si="14"/>
        <v>3.5714285714285716</v>
      </c>
      <c r="N738" s="9">
        <v>0.36</v>
      </c>
      <c r="O738" s="9"/>
      <c r="P738" s="75" t="s">
        <v>689</v>
      </c>
    </row>
    <row r="739" spans="1:16">
      <c r="A739" t="s">
        <v>1534</v>
      </c>
      <c r="B739" t="s">
        <v>419</v>
      </c>
      <c r="C739">
        <v>10</v>
      </c>
      <c r="D739" s="19">
        <v>43701</v>
      </c>
      <c r="E739" s="15">
        <v>0.85042824074074075</v>
      </c>
      <c r="F739" s="6"/>
      <c r="G739" s="7" t="s">
        <v>433</v>
      </c>
      <c r="H739" s="6"/>
      <c r="I739" s="6"/>
      <c r="J739" s="6"/>
      <c r="K739">
        <v>14</v>
      </c>
      <c r="L739">
        <v>63</v>
      </c>
      <c r="M739" s="28">
        <f t="shared" si="14"/>
        <v>4.5</v>
      </c>
      <c r="N739" s="9">
        <v>0.5714285714285714</v>
      </c>
      <c r="O739" s="9"/>
      <c r="P739" s="75" t="s">
        <v>689</v>
      </c>
    </row>
    <row r="740" spans="1:16">
      <c r="A740" t="s">
        <v>1535</v>
      </c>
      <c r="B740" t="s">
        <v>419</v>
      </c>
      <c r="C740">
        <v>10</v>
      </c>
      <c r="D740" s="19">
        <v>43701</v>
      </c>
      <c r="E740" s="15">
        <v>0.85061342592592604</v>
      </c>
      <c r="F740" s="6"/>
      <c r="G740" s="7" t="s">
        <v>433</v>
      </c>
      <c r="H740" s="6"/>
      <c r="I740" s="6"/>
      <c r="J740" s="6"/>
      <c r="K740">
        <v>14</v>
      </c>
      <c r="L740">
        <v>70</v>
      </c>
      <c r="M740" s="28">
        <f t="shared" si="14"/>
        <v>5</v>
      </c>
      <c r="N740" s="9">
        <v>0.5</v>
      </c>
      <c r="O740" s="9"/>
      <c r="P740" s="75" t="s">
        <v>689</v>
      </c>
    </row>
    <row r="741" spans="1:16">
      <c r="A741" t="s">
        <v>1536</v>
      </c>
      <c r="B741" t="s">
        <v>419</v>
      </c>
      <c r="C741">
        <v>10</v>
      </c>
      <c r="D741" s="19">
        <v>43701</v>
      </c>
      <c r="E741" s="15">
        <v>0.85082175925925929</v>
      </c>
      <c r="F741" s="6"/>
      <c r="G741" s="7" t="s">
        <v>433</v>
      </c>
      <c r="H741" s="6"/>
      <c r="I741" s="6"/>
      <c r="J741" s="6"/>
      <c r="K741">
        <v>14</v>
      </c>
      <c r="L741">
        <v>19</v>
      </c>
      <c r="M741" s="28">
        <f t="shared" si="14"/>
        <v>1.3571428571428572</v>
      </c>
      <c r="N741" s="9">
        <v>0.94736842105263153</v>
      </c>
      <c r="O741" s="9"/>
      <c r="P741" s="75" t="s">
        <v>689</v>
      </c>
    </row>
    <row r="742" spans="1:16">
      <c r="A742" t="s">
        <v>1537</v>
      </c>
      <c r="B742" t="s">
        <v>419</v>
      </c>
      <c r="C742">
        <v>10</v>
      </c>
      <c r="D742" s="19">
        <v>43701</v>
      </c>
      <c r="E742" s="15">
        <v>0.85106481481481477</v>
      </c>
      <c r="F742" s="6"/>
      <c r="G742" s="7" t="s">
        <v>433</v>
      </c>
      <c r="H742" s="6"/>
      <c r="I742" s="6"/>
      <c r="J742" s="6"/>
      <c r="K742">
        <v>14</v>
      </c>
      <c r="L742">
        <v>28</v>
      </c>
      <c r="M742" s="28">
        <f t="shared" si="14"/>
        <v>2</v>
      </c>
      <c r="N742" s="9">
        <v>0.9642857142857143</v>
      </c>
      <c r="O742" s="9"/>
      <c r="P742" s="75" t="s">
        <v>689</v>
      </c>
    </row>
    <row r="743" spans="1:16">
      <c r="A743" t="s">
        <v>1538</v>
      </c>
      <c r="B743" t="s">
        <v>419</v>
      </c>
      <c r="C743">
        <v>10</v>
      </c>
      <c r="D743" s="19">
        <v>43701</v>
      </c>
      <c r="E743" s="15">
        <v>0.85124999999999995</v>
      </c>
      <c r="F743" s="6"/>
      <c r="G743" s="7" t="s">
        <v>433</v>
      </c>
      <c r="H743" s="6"/>
      <c r="I743" s="6"/>
      <c r="J743" s="6"/>
      <c r="K743">
        <v>14</v>
      </c>
      <c r="L743">
        <v>24</v>
      </c>
      <c r="M743" s="28">
        <f t="shared" si="14"/>
        <v>1.7142857142857142</v>
      </c>
      <c r="N743" s="9">
        <v>0.95833333333333337</v>
      </c>
      <c r="O743" s="9"/>
      <c r="P743" s="75" t="s">
        <v>689</v>
      </c>
    </row>
    <row r="744" spans="1:16">
      <c r="A744" t="s">
        <v>1539</v>
      </c>
      <c r="B744" t="s">
        <v>419</v>
      </c>
      <c r="C744">
        <v>10</v>
      </c>
      <c r="D744" s="19">
        <v>43701</v>
      </c>
      <c r="E744" s="15">
        <v>0.85172453703703699</v>
      </c>
      <c r="F744" s="6"/>
      <c r="G744" s="7" t="s">
        <v>433</v>
      </c>
      <c r="H744" s="6"/>
      <c r="I744" s="6"/>
      <c r="J744" s="6"/>
      <c r="K744">
        <v>14</v>
      </c>
      <c r="L744">
        <v>2</v>
      </c>
      <c r="M744" s="28">
        <f t="shared" si="14"/>
        <v>0.14285714285714285</v>
      </c>
      <c r="N744" s="715">
        <v>1</v>
      </c>
      <c r="O744" s="715"/>
      <c r="P744" s="75" t="s">
        <v>689</v>
      </c>
    </row>
    <row r="745" spans="1:16">
      <c r="A745" t="s">
        <v>1540</v>
      </c>
      <c r="B745" t="s">
        <v>419</v>
      </c>
      <c r="C745">
        <v>10</v>
      </c>
      <c r="D745" s="19">
        <v>43701</v>
      </c>
      <c r="E745" s="15">
        <v>0.8525462962962963</v>
      </c>
      <c r="F745" s="6"/>
      <c r="G745" s="7" t="s">
        <v>433</v>
      </c>
      <c r="H745" s="6"/>
      <c r="I745" s="6"/>
      <c r="J745" s="6"/>
      <c r="K745">
        <v>14</v>
      </c>
      <c r="L745">
        <v>8</v>
      </c>
      <c r="M745" s="28">
        <f t="shared" si="14"/>
        <v>0.5714285714285714</v>
      </c>
      <c r="N745" s="9">
        <v>0.25</v>
      </c>
      <c r="O745" s="9"/>
      <c r="P745" s="75" t="s">
        <v>689</v>
      </c>
    </row>
    <row r="746" spans="1:16">
      <c r="A746" t="s">
        <v>1541</v>
      </c>
      <c r="B746" t="s">
        <v>419</v>
      </c>
      <c r="C746">
        <v>10</v>
      </c>
      <c r="D746" s="19">
        <v>43701</v>
      </c>
      <c r="E746" s="15">
        <v>0.85273148148148159</v>
      </c>
      <c r="F746" s="6"/>
      <c r="G746" s="7" t="s">
        <v>433</v>
      </c>
      <c r="H746" s="6"/>
      <c r="I746" s="6"/>
      <c r="J746" s="6"/>
      <c r="K746">
        <v>14</v>
      </c>
      <c r="L746">
        <v>9</v>
      </c>
      <c r="M746" s="28">
        <f t="shared" si="14"/>
        <v>0.6428571428571429</v>
      </c>
      <c r="N746" s="9">
        <v>0.44444444444444442</v>
      </c>
      <c r="O746" s="9"/>
      <c r="P746" s="75" t="s">
        <v>689</v>
      </c>
    </row>
    <row r="747" spans="1:16">
      <c r="A747" t="s">
        <v>2269</v>
      </c>
      <c r="B747" t="s">
        <v>419</v>
      </c>
      <c r="C747">
        <v>10</v>
      </c>
      <c r="D747" s="19">
        <v>43701</v>
      </c>
      <c r="E747" s="15">
        <v>0.85291666666666666</v>
      </c>
      <c r="F747" s="6"/>
      <c r="G747" s="673" t="s">
        <v>1510</v>
      </c>
      <c r="H747" s="6"/>
      <c r="I747" s="6"/>
      <c r="J747" s="6"/>
      <c r="K747">
        <v>14</v>
      </c>
      <c r="L747">
        <v>18</v>
      </c>
      <c r="M747" s="28">
        <f t="shared" si="14"/>
        <v>1.2857142857142858</v>
      </c>
      <c r="N747" s="9">
        <v>0.33333333333333331</v>
      </c>
      <c r="O747" s="9"/>
    </row>
    <row r="748" spans="1:16">
      <c r="A748" t="s">
        <v>1543</v>
      </c>
      <c r="B748" t="s">
        <v>419</v>
      </c>
      <c r="C748">
        <v>10</v>
      </c>
      <c r="D748" s="19">
        <v>43701</v>
      </c>
      <c r="E748" s="15">
        <v>0.85309027777777768</v>
      </c>
      <c r="F748" s="6"/>
      <c r="G748" s="7" t="s">
        <v>433</v>
      </c>
      <c r="H748" s="6"/>
      <c r="I748" s="6"/>
      <c r="J748" s="6"/>
      <c r="K748">
        <v>5</v>
      </c>
      <c r="L748">
        <v>2</v>
      </c>
      <c r="M748" s="28">
        <f t="shared" si="14"/>
        <v>0.4</v>
      </c>
      <c r="N748" s="9">
        <v>0.5</v>
      </c>
      <c r="O748" s="9"/>
      <c r="P748" s="122" t="s">
        <v>641</v>
      </c>
    </row>
    <row r="749" spans="1:16">
      <c r="A749" t="s">
        <v>1544</v>
      </c>
      <c r="B749" t="s">
        <v>419</v>
      </c>
      <c r="C749">
        <v>10</v>
      </c>
      <c r="D749" s="19">
        <v>43701</v>
      </c>
      <c r="E749" s="15">
        <v>0.85315972222222225</v>
      </c>
      <c r="F749" s="6"/>
      <c r="G749" s="7" t="s">
        <v>433</v>
      </c>
      <c r="H749" s="6"/>
      <c r="I749" s="6"/>
      <c r="J749" s="6"/>
      <c r="K749">
        <v>14</v>
      </c>
      <c r="L749">
        <v>5</v>
      </c>
      <c r="M749" s="28">
        <f t="shared" si="14"/>
        <v>0.35714285714285715</v>
      </c>
      <c r="N749" s="9">
        <v>0.4</v>
      </c>
      <c r="O749" s="9"/>
      <c r="P749" s="75" t="s">
        <v>1545</v>
      </c>
    </row>
    <row r="750" spans="1:16">
      <c r="A750" t="s">
        <v>2270</v>
      </c>
      <c r="B750" t="s">
        <v>419</v>
      </c>
      <c r="C750">
        <v>10</v>
      </c>
      <c r="D750" s="19">
        <v>43701</v>
      </c>
      <c r="E750" s="15">
        <v>0.85335648148148147</v>
      </c>
      <c r="F750" s="6"/>
      <c r="G750" s="673" t="s">
        <v>1510</v>
      </c>
      <c r="H750" s="6"/>
      <c r="I750" s="6"/>
      <c r="J750" s="6"/>
      <c r="K750">
        <v>14</v>
      </c>
      <c r="L750">
        <v>4</v>
      </c>
      <c r="M750" s="28">
        <f t="shared" si="14"/>
        <v>0.2857142857142857</v>
      </c>
      <c r="N750" s="9">
        <v>0.25</v>
      </c>
      <c r="O750" s="9"/>
    </row>
    <row r="751" spans="1:16">
      <c r="A751" t="s">
        <v>2271</v>
      </c>
      <c r="B751" t="s">
        <v>419</v>
      </c>
      <c r="C751">
        <v>10</v>
      </c>
      <c r="D751" s="77">
        <v>43701</v>
      </c>
      <c r="E751" s="15">
        <v>0.85354166666666664</v>
      </c>
      <c r="F751" s="6"/>
      <c r="G751" s="673" t="s">
        <v>1510</v>
      </c>
      <c r="H751" s="6"/>
      <c r="I751" s="6"/>
      <c r="J751" s="6"/>
      <c r="K751">
        <v>14</v>
      </c>
      <c r="L751">
        <v>13</v>
      </c>
      <c r="M751" s="28">
        <f t="shared" si="14"/>
        <v>0.9285714285714286</v>
      </c>
      <c r="N751" s="9">
        <v>0.30769230769230771</v>
      </c>
      <c r="O751" s="9"/>
    </row>
    <row r="752" spans="1:16">
      <c r="A752" t="s">
        <v>1548</v>
      </c>
      <c r="B752" t="s">
        <v>419</v>
      </c>
      <c r="C752">
        <v>10</v>
      </c>
      <c r="D752" s="77">
        <v>43701</v>
      </c>
      <c r="E752" s="15">
        <v>0.85381944444444446</v>
      </c>
      <c r="F752" s="6"/>
      <c r="G752" s="7" t="s">
        <v>433</v>
      </c>
      <c r="H752" s="6"/>
      <c r="I752" s="6"/>
      <c r="J752" s="6"/>
      <c r="K752">
        <v>14</v>
      </c>
      <c r="L752">
        <v>6</v>
      </c>
      <c r="M752" s="28">
        <f t="shared" si="14"/>
        <v>0.42857142857142855</v>
      </c>
      <c r="N752" s="9">
        <v>0.16666666666666666</v>
      </c>
      <c r="O752" s="9"/>
      <c r="P752" s="75" t="s">
        <v>1545</v>
      </c>
    </row>
    <row r="753" spans="1:16">
      <c r="A753" t="s">
        <v>1549</v>
      </c>
      <c r="B753" t="s">
        <v>419</v>
      </c>
      <c r="C753">
        <v>10</v>
      </c>
      <c r="D753" s="77">
        <v>43701</v>
      </c>
      <c r="E753" s="15">
        <v>0.85400462962962964</v>
      </c>
      <c r="F753" s="6"/>
      <c r="G753" s="7" t="s">
        <v>433</v>
      </c>
      <c r="H753" s="6"/>
      <c r="I753" s="6"/>
      <c r="J753" s="6"/>
      <c r="K753">
        <v>14</v>
      </c>
      <c r="L753">
        <v>5</v>
      </c>
      <c r="M753" s="28">
        <f t="shared" si="14"/>
        <v>0.35714285714285715</v>
      </c>
      <c r="N753" s="9">
        <v>0.2</v>
      </c>
      <c r="O753" s="9"/>
      <c r="P753" s="75" t="s">
        <v>689</v>
      </c>
    </row>
    <row r="754" spans="1:16">
      <c r="A754" t="s">
        <v>2272</v>
      </c>
      <c r="B754" t="s">
        <v>419</v>
      </c>
      <c r="C754">
        <v>10</v>
      </c>
      <c r="D754" s="77">
        <v>43701</v>
      </c>
      <c r="E754" s="15">
        <v>0.85436342592592596</v>
      </c>
      <c r="F754" s="6"/>
      <c r="G754" s="673" t="s">
        <v>1510</v>
      </c>
      <c r="H754" s="6"/>
      <c r="I754" s="6"/>
      <c r="J754" s="6"/>
      <c r="K754">
        <v>14</v>
      </c>
      <c r="L754">
        <v>16</v>
      </c>
      <c r="M754" s="28">
        <f t="shared" si="14"/>
        <v>1.1428571428571428</v>
      </c>
      <c r="N754" s="9">
        <v>0.9375</v>
      </c>
      <c r="O754" s="9"/>
    </row>
    <row r="755" spans="1:16">
      <c r="A755" t="s">
        <v>2273</v>
      </c>
      <c r="B755" t="s">
        <v>419</v>
      </c>
      <c r="C755">
        <v>10</v>
      </c>
      <c r="D755" s="77">
        <v>43701</v>
      </c>
      <c r="E755" s="15">
        <v>0.85454861111111102</v>
      </c>
      <c r="F755" s="6"/>
      <c r="G755" s="673" t="s">
        <v>1510</v>
      </c>
      <c r="H755" s="6"/>
      <c r="I755" s="6"/>
      <c r="J755" s="6"/>
      <c r="K755">
        <v>7</v>
      </c>
      <c r="L755">
        <v>3</v>
      </c>
      <c r="M755" s="28">
        <f t="shared" si="14"/>
        <v>0.42857142857142855</v>
      </c>
      <c r="N755" s="9">
        <v>0.66666666666666663</v>
      </c>
      <c r="O755" s="9"/>
    </row>
    <row r="756" spans="1:16">
      <c r="A756" t="s">
        <v>1552</v>
      </c>
      <c r="B756" t="s">
        <v>419</v>
      </c>
      <c r="C756">
        <v>10</v>
      </c>
      <c r="D756" s="77">
        <v>43701</v>
      </c>
      <c r="E756" s="15">
        <v>0.85528935185185195</v>
      </c>
      <c r="F756" s="6"/>
      <c r="G756" s="7" t="s">
        <v>433</v>
      </c>
      <c r="H756" s="6"/>
      <c r="I756" s="6"/>
      <c r="J756" s="6"/>
      <c r="K756">
        <v>14</v>
      </c>
      <c r="L756">
        <v>3</v>
      </c>
      <c r="M756" s="28">
        <f t="shared" si="14"/>
        <v>0.21428571428571427</v>
      </c>
      <c r="N756" s="9">
        <v>0.66666666666666663</v>
      </c>
      <c r="O756" s="9"/>
      <c r="P756" s="75" t="s">
        <v>689</v>
      </c>
    </row>
    <row r="757" spans="1:16">
      <c r="A757" t="s">
        <v>1553</v>
      </c>
      <c r="B757" t="s">
        <v>419</v>
      </c>
      <c r="C757">
        <v>10</v>
      </c>
      <c r="D757" s="77">
        <v>43701</v>
      </c>
      <c r="E757" s="15">
        <v>0.85548611111111106</v>
      </c>
      <c r="F757" s="6"/>
      <c r="G757" s="7" t="s">
        <v>433</v>
      </c>
      <c r="H757" s="6"/>
      <c r="I757" s="6"/>
      <c r="J757" s="6"/>
      <c r="K757">
        <v>10</v>
      </c>
      <c r="L757">
        <v>2</v>
      </c>
      <c r="M757" s="28">
        <f t="shared" si="14"/>
        <v>0.2</v>
      </c>
      <c r="N757" s="715">
        <v>1</v>
      </c>
      <c r="O757" s="715"/>
      <c r="P757" s="75" t="s">
        <v>689</v>
      </c>
    </row>
    <row r="758" spans="1:16">
      <c r="A758" t="s">
        <v>1554</v>
      </c>
      <c r="B758" t="s">
        <v>419</v>
      </c>
      <c r="C758">
        <v>10</v>
      </c>
      <c r="D758" s="77">
        <v>43701</v>
      </c>
      <c r="E758" s="15">
        <v>0.85579861111111111</v>
      </c>
      <c r="F758" s="6"/>
      <c r="G758" s="7" t="s">
        <v>433</v>
      </c>
      <c r="H758" s="6"/>
      <c r="I758" s="6"/>
      <c r="J758" s="6"/>
      <c r="K758">
        <v>6</v>
      </c>
      <c r="L758">
        <v>2</v>
      </c>
      <c r="M758" s="28">
        <f t="shared" si="14"/>
        <v>0.33333333333333331</v>
      </c>
      <c r="N758" s="9">
        <v>0.5</v>
      </c>
      <c r="O758" s="9"/>
      <c r="P758" s="75" t="s">
        <v>689</v>
      </c>
    </row>
    <row r="759" spans="1:16">
      <c r="A759" t="s">
        <v>1555</v>
      </c>
      <c r="B759" t="s">
        <v>419</v>
      </c>
      <c r="C759">
        <v>10</v>
      </c>
      <c r="D759" s="77">
        <v>43701</v>
      </c>
      <c r="E759" s="15">
        <v>0.85598379629629628</v>
      </c>
      <c r="F759" s="6"/>
      <c r="G759" s="7" t="s">
        <v>433</v>
      </c>
      <c r="H759" s="6"/>
      <c r="I759" s="6"/>
      <c r="J759" s="6"/>
      <c r="K759">
        <v>12</v>
      </c>
      <c r="L759">
        <v>5</v>
      </c>
      <c r="M759" s="28">
        <f t="shared" si="14"/>
        <v>0.41666666666666669</v>
      </c>
      <c r="N759" s="9">
        <v>0.6</v>
      </c>
      <c r="O759" s="9"/>
      <c r="P759" s="75" t="s">
        <v>576</v>
      </c>
    </row>
    <row r="760" spans="1:16">
      <c r="A760" t="s">
        <v>1556</v>
      </c>
      <c r="B760" t="s">
        <v>419</v>
      </c>
      <c r="C760">
        <v>10</v>
      </c>
      <c r="D760" s="77">
        <v>43701</v>
      </c>
      <c r="E760" s="15">
        <v>0.85613425925925923</v>
      </c>
      <c r="F760" s="6"/>
      <c r="G760" s="7" t="s">
        <v>433</v>
      </c>
      <c r="H760" s="6"/>
      <c r="I760" s="6"/>
      <c r="J760" s="6"/>
      <c r="K760">
        <v>3</v>
      </c>
      <c r="L760">
        <v>16</v>
      </c>
      <c r="M760" s="28">
        <f t="shared" si="14"/>
        <v>5.333333333333333</v>
      </c>
      <c r="N760" s="9">
        <v>0.5625</v>
      </c>
      <c r="O760" s="9"/>
      <c r="P760" s="75" t="s">
        <v>576</v>
      </c>
    </row>
    <row r="761" spans="1:16">
      <c r="A761" t="s">
        <v>1557</v>
      </c>
      <c r="B761" t="s">
        <v>419</v>
      </c>
      <c r="C761">
        <v>10</v>
      </c>
      <c r="D761" s="77">
        <v>43701</v>
      </c>
      <c r="E761" s="15">
        <v>0.8561805555555555</v>
      </c>
      <c r="F761" s="6"/>
      <c r="G761" s="7" t="s">
        <v>433</v>
      </c>
      <c r="H761" s="6"/>
      <c r="I761" s="6"/>
      <c r="J761" s="6"/>
      <c r="K761">
        <v>14</v>
      </c>
      <c r="L761">
        <v>3</v>
      </c>
      <c r="M761" s="28">
        <f t="shared" si="14"/>
        <v>0.21428571428571427</v>
      </c>
      <c r="N761" s="715">
        <v>1</v>
      </c>
      <c r="O761" s="715"/>
      <c r="P761" s="75" t="s">
        <v>689</v>
      </c>
    </row>
    <row r="762" spans="1:16">
      <c r="A762" t="s">
        <v>1558</v>
      </c>
      <c r="B762" t="s">
        <v>419</v>
      </c>
      <c r="C762">
        <v>10</v>
      </c>
      <c r="D762" s="77">
        <v>43701</v>
      </c>
      <c r="E762" s="15">
        <v>0.85635416666666664</v>
      </c>
      <c r="F762" s="6"/>
      <c r="G762" s="7" t="s">
        <v>433</v>
      </c>
      <c r="H762" s="6"/>
      <c r="I762" s="6"/>
      <c r="J762" s="6"/>
      <c r="K762">
        <v>14</v>
      </c>
      <c r="L762">
        <v>5</v>
      </c>
      <c r="M762" s="28">
        <f t="shared" si="14"/>
        <v>0.35714285714285715</v>
      </c>
      <c r="N762" s="9">
        <v>0.8</v>
      </c>
      <c r="O762" s="9"/>
      <c r="P762" s="75" t="s">
        <v>689</v>
      </c>
    </row>
    <row r="763" spans="1:16">
      <c r="A763" t="s">
        <v>1559</v>
      </c>
      <c r="B763" t="s">
        <v>419</v>
      </c>
      <c r="C763">
        <v>10</v>
      </c>
      <c r="D763" s="77">
        <v>43701</v>
      </c>
      <c r="E763" s="15">
        <v>0.8566435185185185</v>
      </c>
      <c r="F763" s="6"/>
      <c r="G763" s="7" t="s">
        <v>433</v>
      </c>
      <c r="H763" s="6"/>
      <c r="I763" s="6"/>
      <c r="J763" s="6"/>
      <c r="K763">
        <v>3</v>
      </c>
      <c r="L763">
        <v>2</v>
      </c>
      <c r="M763" s="28">
        <f t="shared" si="14"/>
        <v>0.66666666666666663</v>
      </c>
      <c r="N763" s="715">
        <v>1</v>
      </c>
      <c r="O763" s="715"/>
      <c r="P763" s="75" t="s">
        <v>689</v>
      </c>
    </row>
    <row r="764" spans="1:16">
      <c r="A764" t="s">
        <v>1560</v>
      </c>
      <c r="B764" t="s">
        <v>419</v>
      </c>
      <c r="C764">
        <v>10</v>
      </c>
      <c r="D764" s="77">
        <v>43701</v>
      </c>
      <c r="E764" s="15">
        <v>0.85761574074074076</v>
      </c>
      <c r="F764" s="6"/>
      <c r="G764" t="s">
        <v>532</v>
      </c>
      <c r="H764" s="6"/>
      <c r="I764" s="6"/>
      <c r="J764" s="6"/>
      <c r="K764">
        <v>14</v>
      </c>
      <c r="L764">
        <v>20</v>
      </c>
      <c r="M764" s="28">
        <f t="shared" si="14"/>
        <v>1.4285714285714286</v>
      </c>
      <c r="N764" s="9">
        <v>0.15</v>
      </c>
      <c r="O764" s="9"/>
    </row>
    <row r="765" spans="1:16">
      <c r="A765" t="s">
        <v>2274</v>
      </c>
      <c r="B765" t="s">
        <v>419</v>
      </c>
      <c r="C765">
        <v>10</v>
      </c>
      <c r="D765" s="77">
        <v>43701</v>
      </c>
      <c r="E765" s="15">
        <v>0.85798611111111101</v>
      </c>
      <c r="F765" s="6"/>
      <c r="G765" s="673" t="s">
        <v>1510</v>
      </c>
      <c r="H765" s="6"/>
      <c r="I765" s="6"/>
      <c r="J765" s="6"/>
      <c r="K765">
        <v>14</v>
      </c>
      <c r="L765">
        <v>6</v>
      </c>
      <c r="M765" s="28">
        <f t="shared" si="14"/>
        <v>0.42857142857142855</v>
      </c>
      <c r="N765" s="9">
        <v>0.66666666666666663</v>
      </c>
      <c r="O765" s="9"/>
    </row>
    <row r="766" spans="1:16" ht="17" thickBot="1">
      <c r="A766" s="63" t="s">
        <v>1562</v>
      </c>
      <c r="B766" s="63" t="s">
        <v>419</v>
      </c>
      <c r="C766" s="63">
        <v>10</v>
      </c>
      <c r="D766" s="410">
        <v>43701</v>
      </c>
      <c r="E766" s="64">
        <v>0.85829861111111105</v>
      </c>
      <c r="F766" s="387"/>
      <c r="G766" s="152" t="s">
        <v>433</v>
      </c>
      <c r="H766" s="387"/>
      <c r="I766" s="387"/>
      <c r="J766" s="387"/>
      <c r="K766" s="63">
        <v>11</v>
      </c>
      <c r="L766" s="63">
        <v>4</v>
      </c>
      <c r="M766" s="207">
        <f t="shared" si="14"/>
        <v>0.36363636363636365</v>
      </c>
      <c r="N766" s="153">
        <v>0.5</v>
      </c>
      <c r="O766" s="153"/>
      <c r="P766" s="155" t="s">
        <v>689</v>
      </c>
    </row>
    <row r="767" spans="1:16">
      <c r="A767" t="s">
        <v>2299</v>
      </c>
      <c r="B767" t="s">
        <v>419</v>
      </c>
      <c r="C767">
        <v>6</v>
      </c>
      <c r="D767" s="77">
        <v>43701</v>
      </c>
      <c r="E767" s="15">
        <v>0.87039351851851843</v>
      </c>
      <c r="F767" s="6"/>
      <c r="G767" s="674" t="s">
        <v>489</v>
      </c>
      <c r="H767" s="6"/>
      <c r="I767" s="6"/>
      <c r="J767" s="6"/>
      <c r="K767">
        <v>5</v>
      </c>
      <c r="L767">
        <v>21</v>
      </c>
      <c r="M767" s="28">
        <f t="shared" si="14"/>
        <v>4.2</v>
      </c>
      <c r="N767" s="9">
        <v>0.33333333333333331</v>
      </c>
      <c r="O767" s="9"/>
    </row>
    <row r="768" spans="1:16">
      <c r="A768" t="s">
        <v>1564</v>
      </c>
      <c r="B768" t="s">
        <v>419</v>
      </c>
      <c r="C768">
        <v>6</v>
      </c>
      <c r="D768" s="77">
        <v>43701</v>
      </c>
      <c r="E768" s="15">
        <v>0.87119212962962955</v>
      </c>
      <c r="F768" s="6"/>
      <c r="G768" t="s">
        <v>1565</v>
      </c>
      <c r="H768" s="6"/>
      <c r="I768" s="6"/>
      <c r="J768" s="6"/>
      <c r="K768">
        <v>7</v>
      </c>
      <c r="L768">
        <v>23</v>
      </c>
      <c r="M768" s="28">
        <f t="shared" si="14"/>
        <v>3.2857142857142856</v>
      </c>
      <c r="N768" s="9">
        <v>0.17391304347826086</v>
      </c>
      <c r="O768" s="9"/>
    </row>
    <row r="769" spans="1:16">
      <c r="A769" t="s">
        <v>1566</v>
      </c>
      <c r="B769" t="s">
        <v>419</v>
      </c>
      <c r="C769">
        <v>6</v>
      </c>
      <c r="D769" s="77">
        <v>43701</v>
      </c>
      <c r="E769" s="15">
        <v>0.87129629629629635</v>
      </c>
      <c r="F769" s="6"/>
      <c r="G769" t="s">
        <v>476</v>
      </c>
      <c r="H769" s="6"/>
      <c r="I769" s="6"/>
      <c r="J769" s="6"/>
      <c r="K769">
        <v>5</v>
      </c>
      <c r="L769">
        <v>6</v>
      </c>
      <c r="M769" s="28">
        <f t="shared" si="14"/>
        <v>1.2</v>
      </c>
      <c r="N769" s="9">
        <v>0.5</v>
      </c>
      <c r="O769" s="9"/>
    </row>
    <row r="770" spans="1:16">
      <c r="A770" t="s">
        <v>1567</v>
      </c>
      <c r="B770" t="s">
        <v>419</v>
      </c>
      <c r="C770">
        <v>6</v>
      </c>
      <c r="D770" s="77">
        <v>43701</v>
      </c>
      <c r="E770" s="15">
        <v>0.87932870370370375</v>
      </c>
      <c r="F770" s="6"/>
      <c r="G770" s="7" t="s">
        <v>433</v>
      </c>
      <c r="H770" s="6"/>
      <c r="I770" s="6"/>
      <c r="J770" s="6"/>
      <c r="K770">
        <v>3</v>
      </c>
      <c r="L770">
        <v>2</v>
      </c>
      <c r="M770" s="28">
        <f t="shared" si="14"/>
        <v>0.66666666666666663</v>
      </c>
      <c r="N770" s="715">
        <v>1</v>
      </c>
      <c r="O770" s="715"/>
      <c r="P770" s="75" t="s">
        <v>689</v>
      </c>
    </row>
    <row r="771" spans="1:16">
      <c r="A771" t="s">
        <v>2407</v>
      </c>
      <c r="B771" t="s">
        <v>419</v>
      </c>
      <c r="C771">
        <v>6</v>
      </c>
      <c r="D771" s="77">
        <v>43701</v>
      </c>
      <c r="E771" s="15">
        <v>0.87971064814814814</v>
      </c>
      <c r="F771" s="6"/>
      <c r="G771" s="7" t="s">
        <v>433</v>
      </c>
      <c r="H771" s="6"/>
      <c r="I771" s="6"/>
      <c r="J771" s="6"/>
      <c r="K771">
        <v>6</v>
      </c>
      <c r="L771">
        <v>13</v>
      </c>
      <c r="M771" s="28">
        <f t="shared" si="14"/>
        <v>2.1666666666666665</v>
      </c>
      <c r="N771" s="9">
        <v>0.38461538461538464</v>
      </c>
      <c r="O771" s="9"/>
      <c r="P771" s="75" t="s">
        <v>1391</v>
      </c>
    </row>
    <row r="772" spans="1:16">
      <c r="A772" t="s">
        <v>1569</v>
      </c>
      <c r="B772" t="s">
        <v>419</v>
      </c>
      <c r="C772">
        <v>6</v>
      </c>
      <c r="D772" s="77">
        <v>43701</v>
      </c>
      <c r="E772" s="15">
        <v>0.88057870370370372</v>
      </c>
      <c r="F772" s="6"/>
      <c r="G772" s="7" t="s">
        <v>433</v>
      </c>
      <c r="H772" s="6"/>
      <c r="I772" s="6"/>
      <c r="J772" s="6"/>
      <c r="K772">
        <v>3</v>
      </c>
      <c r="L772">
        <v>2</v>
      </c>
      <c r="M772" s="28">
        <f t="shared" si="14"/>
        <v>0.66666666666666663</v>
      </c>
      <c r="N772" s="715">
        <v>1</v>
      </c>
      <c r="O772" s="715"/>
      <c r="P772" s="75" t="s">
        <v>689</v>
      </c>
    </row>
    <row r="773" spans="1:16">
      <c r="A773" t="s">
        <v>1570</v>
      </c>
      <c r="B773" t="s">
        <v>419</v>
      </c>
      <c r="C773">
        <v>6</v>
      </c>
      <c r="D773" s="77">
        <v>43701</v>
      </c>
      <c r="E773" s="15">
        <v>0.880925925925926</v>
      </c>
      <c r="F773" s="6"/>
      <c r="G773" s="7" t="s">
        <v>433</v>
      </c>
      <c r="H773" s="6"/>
      <c r="I773" s="6"/>
      <c r="J773" s="6"/>
      <c r="K773">
        <v>8</v>
      </c>
      <c r="L773">
        <v>3</v>
      </c>
      <c r="M773" s="28">
        <f t="shared" si="14"/>
        <v>0.375</v>
      </c>
      <c r="N773" s="9">
        <v>0.66666666666666663</v>
      </c>
      <c r="O773" s="9"/>
      <c r="P773" s="75" t="s">
        <v>689</v>
      </c>
    </row>
    <row r="774" spans="1:16">
      <c r="A774" t="s">
        <v>1571</v>
      </c>
      <c r="B774" t="s">
        <v>419</v>
      </c>
      <c r="C774">
        <v>6</v>
      </c>
      <c r="D774" s="77">
        <v>43701</v>
      </c>
      <c r="E774" s="15">
        <v>0.88163194444444448</v>
      </c>
      <c r="F774" s="6"/>
      <c r="G774" s="7" t="s">
        <v>433</v>
      </c>
      <c r="H774" s="6"/>
      <c r="I774" s="6"/>
      <c r="J774" s="6"/>
      <c r="K774">
        <v>9</v>
      </c>
      <c r="L774">
        <v>10</v>
      </c>
      <c r="M774" s="28">
        <f t="shared" si="14"/>
        <v>1.1111111111111112</v>
      </c>
      <c r="N774" s="9">
        <v>0.5</v>
      </c>
      <c r="O774" s="9"/>
      <c r="P774" s="75" t="s">
        <v>689</v>
      </c>
    </row>
    <row r="775" spans="1:16">
      <c r="A775" t="s">
        <v>1572</v>
      </c>
      <c r="B775" t="s">
        <v>419</v>
      </c>
      <c r="C775">
        <v>6</v>
      </c>
      <c r="D775" s="77">
        <v>43701</v>
      </c>
      <c r="E775" s="15">
        <v>0.88181712962962966</v>
      </c>
      <c r="F775" s="6"/>
      <c r="G775" s="7" t="s">
        <v>433</v>
      </c>
      <c r="H775" s="6"/>
      <c r="I775" s="6"/>
      <c r="J775" s="6"/>
      <c r="K775">
        <v>3</v>
      </c>
      <c r="L775">
        <v>3</v>
      </c>
      <c r="M775" s="28">
        <f t="shared" si="14"/>
        <v>1</v>
      </c>
      <c r="N775" s="9">
        <v>0.66666666666666663</v>
      </c>
      <c r="O775" s="9"/>
      <c r="P775" s="75" t="s">
        <v>689</v>
      </c>
    </row>
    <row r="776" spans="1:16">
      <c r="A776" t="s">
        <v>1573</v>
      </c>
      <c r="B776" t="s">
        <v>419</v>
      </c>
      <c r="C776">
        <v>6</v>
      </c>
      <c r="D776" s="77">
        <v>43701</v>
      </c>
      <c r="E776" s="15">
        <v>0.88193287037037038</v>
      </c>
      <c r="F776" s="6"/>
      <c r="G776" s="7" t="s">
        <v>433</v>
      </c>
      <c r="H776" s="6"/>
      <c r="I776" s="6"/>
      <c r="J776" s="6"/>
      <c r="K776">
        <v>3</v>
      </c>
      <c r="L776">
        <v>4</v>
      </c>
      <c r="M776" s="28">
        <f t="shared" si="14"/>
        <v>1.3333333333333333</v>
      </c>
      <c r="N776" s="715">
        <v>1</v>
      </c>
      <c r="O776" s="715"/>
      <c r="P776" s="75" t="s">
        <v>737</v>
      </c>
    </row>
    <row r="777" spans="1:16">
      <c r="A777" t="s">
        <v>1574</v>
      </c>
      <c r="B777" t="s">
        <v>419</v>
      </c>
      <c r="C777">
        <v>6</v>
      </c>
      <c r="D777" s="77">
        <v>43701</v>
      </c>
      <c r="E777" s="15">
        <v>0.88197916666666665</v>
      </c>
      <c r="F777" s="6"/>
      <c r="G777" s="7" t="s">
        <v>433</v>
      </c>
      <c r="H777" s="6"/>
      <c r="I777" s="6"/>
      <c r="J777" s="6"/>
      <c r="K777">
        <v>3</v>
      </c>
      <c r="L777">
        <v>5</v>
      </c>
      <c r="M777" s="28">
        <f t="shared" si="14"/>
        <v>1.6666666666666667</v>
      </c>
      <c r="N777" s="9">
        <v>1</v>
      </c>
      <c r="O777" s="9"/>
      <c r="P777" s="75" t="s">
        <v>737</v>
      </c>
    </row>
    <row r="778" spans="1:16">
      <c r="A778" t="s">
        <v>1575</v>
      </c>
      <c r="B778" t="s">
        <v>419</v>
      </c>
      <c r="C778">
        <v>6</v>
      </c>
      <c r="D778" s="77">
        <v>43701</v>
      </c>
      <c r="E778" s="15">
        <v>0.88263888888888886</v>
      </c>
      <c r="F778" s="6"/>
      <c r="G778" s="7" t="s">
        <v>433</v>
      </c>
      <c r="H778" s="6"/>
      <c r="I778" s="6"/>
      <c r="J778" s="6"/>
      <c r="K778">
        <v>14</v>
      </c>
      <c r="L778">
        <v>9</v>
      </c>
      <c r="M778" s="28">
        <f t="shared" si="14"/>
        <v>0.6428571428571429</v>
      </c>
      <c r="N778" s="9">
        <v>0.33333333333333331</v>
      </c>
      <c r="O778" s="9"/>
      <c r="P778" s="75" t="s">
        <v>737</v>
      </c>
    </row>
    <row r="779" spans="1:16">
      <c r="A779" t="s">
        <v>1576</v>
      </c>
      <c r="B779" t="s">
        <v>419</v>
      </c>
      <c r="C779">
        <v>6</v>
      </c>
      <c r="D779" s="77">
        <v>43701</v>
      </c>
      <c r="E779" s="15">
        <v>0.88325231481481481</v>
      </c>
      <c r="F779" s="6"/>
      <c r="G779" s="7" t="s">
        <v>433</v>
      </c>
      <c r="H779" s="6"/>
      <c r="I779" s="6"/>
      <c r="J779" s="6"/>
      <c r="K779">
        <v>4</v>
      </c>
      <c r="L779">
        <v>2</v>
      </c>
      <c r="M779" s="28">
        <f t="shared" si="14"/>
        <v>0.5</v>
      </c>
      <c r="N779" s="715">
        <v>1</v>
      </c>
      <c r="O779" s="715"/>
      <c r="P779" s="75" t="s">
        <v>737</v>
      </c>
    </row>
    <row r="780" spans="1:16">
      <c r="A780" t="s">
        <v>1577</v>
      </c>
      <c r="B780" t="s">
        <v>419</v>
      </c>
      <c r="C780">
        <v>6</v>
      </c>
      <c r="D780" s="77">
        <v>43701</v>
      </c>
      <c r="E780" s="15">
        <v>0.88331018518518523</v>
      </c>
      <c r="F780" s="6"/>
      <c r="G780" s="7" t="s">
        <v>433</v>
      </c>
      <c r="H780" s="6"/>
      <c r="I780" s="6"/>
      <c r="J780" s="6"/>
      <c r="K780">
        <v>6</v>
      </c>
      <c r="L780">
        <v>3</v>
      </c>
      <c r="M780" s="28">
        <f t="shared" si="14"/>
        <v>0.5</v>
      </c>
      <c r="N780" s="715">
        <v>1</v>
      </c>
      <c r="O780" s="715"/>
      <c r="P780" s="75" t="s">
        <v>737</v>
      </c>
    </row>
    <row r="781" spans="1:16">
      <c r="A781" t="s">
        <v>1578</v>
      </c>
      <c r="B781" t="s">
        <v>419</v>
      </c>
      <c r="C781">
        <v>6</v>
      </c>
      <c r="D781" s="77">
        <v>43701</v>
      </c>
      <c r="E781" s="15">
        <v>0.88339120370370372</v>
      </c>
      <c r="F781" s="6"/>
      <c r="G781" s="7" t="s">
        <v>433</v>
      </c>
      <c r="H781" s="6"/>
      <c r="I781" s="6"/>
      <c r="J781" s="6"/>
      <c r="K781">
        <v>10</v>
      </c>
      <c r="L781">
        <v>4</v>
      </c>
      <c r="M781" s="28">
        <f t="shared" ref="M781:M844" si="15">L781/K781</f>
        <v>0.4</v>
      </c>
      <c r="N781" s="715">
        <v>1</v>
      </c>
      <c r="O781" s="715"/>
      <c r="P781" s="75" t="s">
        <v>737</v>
      </c>
    </row>
    <row r="782" spans="1:16">
      <c r="A782" t="s">
        <v>1579</v>
      </c>
      <c r="B782" t="s">
        <v>419</v>
      </c>
      <c r="C782">
        <v>6</v>
      </c>
      <c r="D782" s="77">
        <v>43701</v>
      </c>
      <c r="E782" s="15">
        <v>0.88356481481481486</v>
      </c>
      <c r="F782" s="6"/>
      <c r="G782" s="7" t="s">
        <v>433</v>
      </c>
      <c r="H782" s="6"/>
      <c r="I782" s="6"/>
      <c r="J782" s="6"/>
      <c r="K782">
        <v>5</v>
      </c>
      <c r="L782">
        <v>7</v>
      </c>
      <c r="M782" s="28">
        <f t="shared" si="15"/>
        <v>1.4</v>
      </c>
      <c r="N782" s="9">
        <v>0.42857142857142855</v>
      </c>
      <c r="O782" s="9"/>
      <c r="P782" s="75" t="s">
        <v>689</v>
      </c>
    </row>
    <row r="783" spans="1:16" ht="17" thickBot="1">
      <c r="A783" t="s">
        <v>1580</v>
      </c>
      <c r="B783" t="s">
        <v>419</v>
      </c>
      <c r="C783">
        <v>6</v>
      </c>
      <c r="D783" s="77">
        <v>43701</v>
      </c>
      <c r="E783" s="15">
        <v>0.88369212962962962</v>
      </c>
      <c r="F783" s="6"/>
      <c r="G783" s="7" t="s">
        <v>433</v>
      </c>
      <c r="H783" s="6"/>
      <c r="I783" s="6"/>
      <c r="J783" s="6"/>
      <c r="K783">
        <v>7</v>
      </c>
      <c r="L783">
        <v>5</v>
      </c>
      <c r="M783" s="28">
        <f t="shared" si="15"/>
        <v>0.7142857142857143</v>
      </c>
      <c r="N783" s="715">
        <v>1</v>
      </c>
      <c r="O783" s="715"/>
      <c r="P783" s="75" t="s">
        <v>737</v>
      </c>
    </row>
    <row r="784" spans="1:16">
      <c r="A784" s="65" t="s">
        <v>1581</v>
      </c>
      <c r="B784" s="65" t="s">
        <v>419</v>
      </c>
      <c r="C784" s="65">
        <v>5</v>
      </c>
      <c r="D784" s="411">
        <v>43701</v>
      </c>
      <c r="E784" s="67">
        <v>0.89354166666666668</v>
      </c>
      <c r="F784" s="331"/>
      <c r="G784" s="121" t="s">
        <v>433</v>
      </c>
      <c r="H784" s="331"/>
      <c r="I784" s="331"/>
      <c r="J784" s="331"/>
      <c r="K784" s="65">
        <v>5</v>
      </c>
      <c r="L784" s="65">
        <v>6</v>
      </c>
      <c r="M784" s="211">
        <f t="shared" si="15"/>
        <v>1.2</v>
      </c>
      <c r="N784" s="68">
        <v>0.33333333333333331</v>
      </c>
      <c r="O784" s="68"/>
      <c r="P784" s="125" t="s">
        <v>571</v>
      </c>
    </row>
    <row r="785" spans="1:16">
      <c r="A785" t="s">
        <v>1582</v>
      </c>
      <c r="B785" t="s">
        <v>419</v>
      </c>
      <c r="C785">
        <v>5</v>
      </c>
      <c r="D785" s="77">
        <v>43701</v>
      </c>
      <c r="E785" s="15">
        <v>0.89503472222222225</v>
      </c>
      <c r="F785" s="6"/>
      <c r="G785" s="666" t="s">
        <v>447</v>
      </c>
      <c r="H785" s="6"/>
      <c r="I785" s="6"/>
      <c r="J785" s="6"/>
      <c r="K785">
        <v>5</v>
      </c>
      <c r="L785">
        <v>12</v>
      </c>
      <c r="M785" s="28">
        <f t="shared" si="15"/>
        <v>2.4</v>
      </c>
      <c r="N785" s="9">
        <v>0.33333333333333331</v>
      </c>
      <c r="O785" s="9"/>
    </row>
    <row r="786" spans="1:16">
      <c r="A786" t="s">
        <v>1583</v>
      </c>
      <c r="B786" t="s">
        <v>419</v>
      </c>
      <c r="C786">
        <v>5</v>
      </c>
      <c r="D786" s="77">
        <v>43701</v>
      </c>
      <c r="E786" s="15">
        <v>0.89521990740740742</v>
      </c>
      <c r="F786" s="6"/>
      <c r="G786" s="7" t="s">
        <v>433</v>
      </c>
      <c r="H786" s="6"/>
      <c r="I786" s="6"/>
      <c r="J786" s="6"/>
      <c r="K786">
        <v>3</v>
      </c>
      <c r="L786">
        <v>8</v>
      </c>
      <c r="M786" s="28">
        <f t="shared" si="15"/>
        <v>2.6666666666666665</v>
      </c>
      <c r="N786" s="9">
        <v>0.25</v>
      </c>
      <c r="O786" s="9"/>
      <c r="P786" s="75" t="s">
        <v>615</v>
      </c>
    </row>
    <row r="787" spans="1:16">
      <c r="A787" t="s">
        <v>1584</v>
      </c>
      <c r="B787" t="s">
        <v>419</v>
      </c>
      <c r="C787">
        <v>5</v>
      </c>
      <c r="D787" s="77">
        <v>43701</v>
      </c>
      <c r="E787" s="15">
        <v>0.89828703703703694</v>
      </c>
      <c r="F787" s="6"/>
      <c r="G787" s="7" t="s">
        <v>433</v>
      </c>
      <c r="H787" s="6"/>
      <c r="I787" s="6"/>
      <c r="J787" s="6"/>
      <c r="K787">
        <v>10</v>
      </c>
      <c r="L787">
        <v>12</v>
      </c>
      <c r="M787" s="28">
        <f t="shared" si="15"/>
        <v>1.2</v>
      </c>
      <c r="N787" s="9">
        <v>0.58333333333333337</v>
      </c>
      <c r="O787" s="9"/>
      <c r="P787" s="75" t="s">
        <v>557</v>
      </c>
    </row>
    <row r="788" spans="1:16">
      <c r="A788" t="s">
        <v>2239</v>
      </c>
      <c r="B788" t="s">
        <v>419</v>
      </c>
      <c r="C788">
        <v>5</v>
      </c>
      <c r="D788" s="77">
        <v>43701</v>
      </c>
      <c r="E788" s="15">
        <v>0.89880787037037047</v>
      </c>
      <c r="F788" s="6"/>
      <c r="G788" s="7" t="s">
        <v>433</v>
      </c>
      <c r="H788" s="6"/>
      <c r="I788" s="6"/>
      <c r="J788" s="6"/>
      <c r="K788">
        <v>14</v>
      </c>
      <c r="L788">
        <v>53</v>
      </c>
      <c r="M788" s="28">
        <f t="shared" si="15"/>
        <v>3.7857142857142856</v>
      </c>
      <c r="N788" s="9">
        <v>0.71698113207547165</v>
      </c>
      <c r="O788" s="9"/>
      <c r="P788" s="75" t="s">
        <v>566</v>
      </c>
    </row>
    <row r="789" spans="1:16">
      <c r="A789" t="s">
        <v>1586</v>
      </c>
      <c r="B789" t="s">
        <v>419</v>
      </c>
      <c r="C789">
        <v>5</v>
      </c>
      <c r="D789" s="77">
        <v>43701</v>
      </c>
      <c r="E789" s="15">
        <v>0.9000462962962964</v>
      </c>
      <c r="F789" s="6"/>
      <c r="G789" s="677" t="s">
        <v>493</v>
      </c>
      <c r="H789" s="6"/>
      <c r="I789" s="6"/>
      <c r="J789" s="6"/>
      <c r="K789">
        <v>4</v>
      </c>
      <c r="L789">
        <v>14</v>
      </c>
      <c r="M789" s="28">
        <f t="shared" si="15"/>
        <v>3.5</v>
      </c>
      <c r="N789" s="9">
        <v>0.35714285714285715</v>
      </c>
      <c r="O789" s="9"/>
    </row>
    <row r="790" spans="1:16" ht="17" thickBot="1">
      <c r="A790" t="s">
        <v>1587</v>
      </c>
      <c r="B790" t="s">
        <v>419</v>
      </c>
      <c r="C790">
        <v>5</v>
      </c>
      <c r="D790" s="77">
        <v>43701</v>
      </c>
      <c r="E790" s="15">
        <v>0.9056481481481482</v>
      </c>
      <c r="F790" s="6"/>
      <c r="G790" s="663" t="s">
        <v>476</v>
      </c>
      <c r="H790" s="6"/>
      <c r="I790" s="6"/>
      <c r="J790" s="6"/>
      <c r="K790">
        <v>4</v>
      </c>
      <c r="L790">
        <v>8</v>
      </c>
      <c r="M790" s="28">
        <f t="shared" si="15"/>
        <v>2</v>
      </c>
      <c r="N790" s="9">
        <v>0.375</v>
      </c>
      <c r="O790" s="9"/>
    </row>
    <row r="791" spans="1:16">
      <c r="A791" s="65" t="s">
        <v>1588</v>
      </c>
      <c r="B791" s="65" t="s">
        <v>419</v>
      </c>
      <c r="C791" s="65">
        <v>2</v>
      </c>
      <c r="D791" s="411">
        <v>43701</v>
      </c>
      <c r="E791" s="67">
        <v>0.91671296296296301</v>
      </c>
      <c r="F791" s="331"/>
      <c r="G791" s="121" t="s">
        <v>433</v>
      </c>
      <c r="H791" s="331"/>
      <c r="I791" s="331"/>
      <c r="J791" s="331"/>
      <c r="K791" s="65">
        <v>5</v>
      </c>
      <c r="L791" s="65">
        <v>8</v>
      </c>
      <c r="M791" s="211">
        <f t="shared" si="15"/>
        <v>1.6</v>
      </c>
      <c r="N791" s="68">
        <v>0.875</v>
      </c>
      <c r="O791" s="68"/>
      <c r="P791" s="412" t="s">
        <v>641</v>
      </c>
    </row>
    <row r="792" spans="1:16">
      <c r="A792" t="s">
        <v>1589</v>
      </c>
      <c r="B792" t="s">
        <v>419</v>
      </c>
      <c r="C792">
        <v>2</v>
      </c>
      <c r="D792" s="77">
        <v>43701</v>
      </c>
      <c r="E792" s="15">
        <v>0.91681712962962969</v>
      </c>
      <c r="F792" s="6"/>
      <c r="G792" s="7" t="s">
        <v>433</v>
      </c>
      <c r="H792" s="6"/>
      <c r="I792" s="6"/>
      <c r="J792" s="6"/>
      <c r="K792">
        <v>7</v>
      </c>
      <c r="L792">
        <v>33</v>
      </c>
      <c r="M792" s="28">
        <f t="shared" si="15"/>
        <v>4.7142857142857144</v>
      </c>
      <c r="N792" s="9">
        <v>0.5757575757575758</v>
      </c>
      <c r="O792" s="9"/>
      <c r="P792" s="122" t="s">
        <v>641</v>
      </c>
    </row>
    <row r="793" spans="1:16">
      <c r="A793" t="s">
        <v>1590</v>
      </c>
      <c r="B793" t="s">
        <v>419</v>
      </c>
      <c r="C793">
        <v>2</v>
      </c>
      <c r="D793" s="77">
        <v>43701</v>
      </c>
      <c r="E793" s="15">
        <v>0.91696759259259253</v>
      </c>
      <c r="F793" s="6"/>
      <c r="G793" s="7" t="s">
        <v>433</v>
      </c>
      <c r="H793" s="6"/>
      <c r="I793" s="6"/>
      <c r="J793" s="6"/>
      <c r="K793">
        <v>7</v>
      </c>
      <c r="L793">
        <v>11</v>
      </c>
      <c r="M793" s="28">
        <f t="shared" si="15"/>
        <v>1.5714285714285714</v>
      </c>
      <c r="N793" s="9">
        <v>0.81818181818181823</v>
      </c>
      <c r="O793" s="9"/>
      <c r="P793" s="122" t="s">
        <v>641</v>
      </c>
    </row>
    <row r="794" spans="1:16">
      <c r="A794" t="s">
        <v>1591</v>
      </c>
      <c r="B794" t="s">
        <v>419</v>
      </c>
      <c r="C794">
        <v>2</v>
      </c>
      <c r="D794" s="77">
        <v>43701</v>
      </c>
      <c r="E794" s="15">
        <v>0.91710648148148144</v>
      </c>
      <c r="F794" s="6"/>
      <c r="G794" s="7" t="s">
        <v>433</v>
      </c>
      <c r="H794" s="6"/>
      <c r="I794" s="6"/>
      <c r="J794" s="6"/>
      <c r="K794">
        <v>10</v>
      </c>
      <c r="L794">
        <v>24</v>
      </c>
      <c r="M794" s="28">
        <f t="shared" si="15"/>
        <v>2.4</v>
      </c>
      <c r="N794" s="9">
        <v>0.79166666666666663</v>
      </c>
      <c r="O794" s="9"/>
      <c r="P794" s="122" t="s">
        <v>641</v>
      </c>
    </row>
    <row r="795" spans="1:16">
      <c r="A795" t="s">
        <v>1592</v>
      </c>
      <c r="B795" t="s">
        <v>419</v>
      </c>
      <c r="C795">
        <v>2</v>
      </c>
      <c r="D795" s="77">
        <v>43701</v>
      </c>
      <c r="E795" s="15">
        <v>0.91730324074074077</v>
      </c>
      <c r="F795" s="6"/>
      <c r="G795" s="7" t="s">
        <v>433</v>
      </c>
      <c r="H795" s="6"/>
      <c r="I795" s="6"/>
      <c r="J795" s="6"/>
      <c r="K795">
        <v>4</v>
      </c>
      <c r="L795">
        <v>13</v>
      </c>
      <c r="M795" s="28">
        <f t="shared" si="15"/>
        <v>3.25</v>
      </c>
      <c r="N795" s="9">
        <v>0.76923076923076927</v>
      </c>
      <c r="O795" s="9"/>
      <c r="P795" s="122" t="s">
        <v>641</v>
      </c>
    </row>
    <row r="796" spans="1:16">
      <c r="A796" t="s">
        <v>2275</v>
      </c>
      <c r="B796" t="s">
        <v>419</v>
      </c>
      <c r="C796">
        <v>2</v>
      </c>
      <c r="D796" s="77">
        <v>43701</v>
      </c>
      <c r="E796" s="15">
        <v>0.91749999999999998</v>
      </c>
      <c r="F796" s="6"/>
      <c r="G796" s="673" t="s">
        <v>1510</v>
      </c>
      <c r="H796" s="6"/>
      <c r="I796" s="6"/>
      <c r="J796" s="6"/>
      <c r="K796">
        <v>8</v>
      </c>
      <c r="L796">
        <v>57</v>
      </c>
      <c r="M796" s="28">
        <f t="shared" si="15"/>
        <v>7.125</v>
      </c>
      <c r="N796" s="9">
        <v>0.96491228070175439</v>
      </c>
      <c r="O796" s="9"/>
    </row>
    <row r="797" spans="1:16">
      <c r="A797" t="s">
        <v>2276</v>
      </c>
      <c r="B797" t="s">
        <v>419</v>
      </c>
      <c r="C797">
        <v>2</v>
      </c>
      <c r="D797" s="77">
        <v>43701</v>
      </c>
      <c r="E797" s="15">
        <v>0.9176157407407407</v>
      </c>
      <c r="F797" s="6"/>
      <c r="G797" s="673" t="s">
        <v>1510</v>
      </c>
      <c r="H797" s="6"/>
      <c r="I797" s="6"/>
      <c r="J797" s="6"/>
      <c r="K797">
        <v>14</v>
      </c>
      <c r="L797">
        <v>80</v>
      </c>
      <c r="M797" s="28">
        <f t="shared" si="15"/>
        <v>5.7142857142857144</v>
      </c>
      <c r="N797" s="9">
        <v>0.92500000000000004</v>
      </c>
      <c r="O797" s="9"/>
    </row>
    <row r="798" spans="1:16">
      <c r="A798" t="s">
        <v>2277</v>
      </c>
      <c r="B798" t="s">
        <v>419</v>
      </c>
      <c r="C798">
        <v>2</v>
      </c>
      <c r="D798" s="77">
        <v>43701</v>
      </c>
      <c r="E798" s="15">
        <v>0.91781250000000003</v>
      </c>
      <c r="F798" s="6"/>
      <c r="G798" s="673" t="s">
        <v>1510</v>
      </c>
      <c r="H798" s="6"/>
      <c r="I798" s="6"/>
      <c r="J798" s="6"/>
      <c r="K798">
        <v>14</v>
      </c>
      <c r="L798">
        <v>83</v>
      </c>
      <c r="M798" s="28">
        <f t="shared" si="15"/>
        <v>5.9285714285714288</v>
      </c>
      <c r="N798" s="9">
        <v>0.72289156626506024</v>
      </c>
      <c r="O798" s="9"/>
    </row>
    <row r="799" spans="1:16">
      <c r="A799" t="s">
        <v>1596</v>
      </c>
      <c r="B799" t="s">
        <v>419</v>
      </c>
      <c r="C799">
        <v>2</v>
      </c>
      <c r="D799" s="77">
        <v>43701</v>
      </c>
      <c r="E799" s="15">
        <v>0.91800925925925936</v>
      </c>
      <c r="F799" s="6"/>
      <c r="G799" s="663" t="s">
        <v>476</v>
      </c>
      <c r="H799" s="6"/>
      <c r="I799" s="6"/>
      <c r="J799" s="6"/>
      <c r="K799">
        <v>8</v>
      </c>
      <c r="L799">
        <v>11</v>
      </c>
      <c r="M799" s="28">
        <f t="shared" si="15"/>
        <v>1.375</v>
      </c>
      <c r="N799" s="9">
        <v>0.45454545454545453</v>
      </c>
      <c r="O799" s="9"/>
    </row>
    <row r="800" spans="1:16">
      <c r="A800" t="s">
        <v>1597</v>
      </c>
      <c r="B800" t="s">
        <v>419</v>
      </c>
      <c r="C800">
        <v>2</v>
      </c>
      <c r="D800" s="77">
        <v>43701</v>
      </c>
      <c r="E800" s="15">
        <v>0.9184606481481481</v>
      </c>
      <c r="F800" s="6"/>
      <c r="G800" s="7" t="s">
        <v>433</v>
      </c>
      <c r="H800" s="6"/>
      <c r="I800" s="6"/>
      <c r="J800" s="6"/>
      <c r="K800">
        <v>7</v>
      </c>
      <c r="L800">
        <v>12</v>
      </c>
      <c r="M800" s="28">
        <f t="shared" si="15"/>
        <v>1.7142857142857142</v>
      </c>
      <c r="N800" s="9">
        <v>0.41666666666666669</v>
      </c>
      <c r="O800" s="9"/>
      <c r="P800" s="75" t="s">
        <v>576</v>
      </c>
    </row>
    <row r="801" spans="1:16">
      <c r="A801" t="s">
        <v>1598</v>
      </c>
      <c r="B801" t="s">
        <v>419</v>
      </c>
      <c r="C801">
        <v>2</v>
      </c>
      <c r="D801" s="77">
        <v>43701</v>
      </c>
      <c r="E801" s="15">
        <v>0.91859953703703701</v>
      </c>
      <c r="F801" s="6"/>
      <c r="G801" s="7" t="s">
        <v>433</v>
      </c>
      <c r="H801" s="6"/>
      <c r="I801" s="6"/>
      <c r="J801" s="6"/>
      <c r="K801">
        <v>5</v>
      </c>
      <c r="L801">
        <v>19</v>
      </c>
      <c r="M801" s="28">
        <f t="shared" si="15"/>
        <v>3.8</v>
      </c>
      <c r="N801" s="9">
        <v>0.94736842105263153</v>
      </c>
      <c r="O801" s="9"/>
      <c r="P801" s="122" t="s">
        <v>641</v>
      </c>
    </row>
    <row r="802" spans="1:16">
      <c r="A802" t="s">
        <v>1599</v>
      </c>
      <c r="B802" t="s">
        <v>419</v>
      </c>
      <c r="C802">
        <v>2</v>
      </c>
      <c r="D802" s="77">
        <v>43701</v>
      </c>
      <c r="E802" s="15">
        <v>0.91870370370370369</v>
      </c>
      <c r="F802" s="6"/>
      <c r="G802" s="7" t="s">
        <v>433</v>
      </c>
      <c r="H802" s="6"/>
      <c r="I802" s="6"/>
      <c r="J802" s="6"/>
      <c r="K802">
        <v>10</v>
      </c>
      <c r="L802">
        <v>34</v>
      </c>
      <c r="M802" s="28">
        <f t="shared" si="15"/>
        <v>3.4</v>
      </c>
      <c r="N802" s="9">
        <v>0.82352941176470584</v>
      </c>
      <c r="O802" s="9"/>
      <c r="P802" s="122" t="s">
        <v>641</v>
      </c>
    </row>
    <row r="803" spans="1:16">
      <c r="A803" t="s">
        <v>1600</v>
      </c>
      <c r="B803" t="s">
        <v>419</v>
      </c>
      <c r="C803">
        <v>2</v>
      </c>
      <c r="D803" s="77">
        <v>43701</v>
      </c>
      <c r="E803" s="15">
        <v>0.91883101851851856</v>
      </c>
      <c r="F803" s="6"/>
      <c r="G803" s="7" t="s">
        <v>433</v>
      </c>
      <c r="H803" s="6"/>
      <c r="I803" s="6"/>
      <c r="J803" s="6"/>
      <c r="K803">
        <v>14</v>
      </c>
      <c r="L803">
        <v>22</v>
      </c>
      <c r="M803" s="28">
        <f t="shared" si="15"/>
        <v>1.5714285714285714</v>
      </c>
      <c r="N803" s="9">
        <v>0.86363636363636365</v>
      </c>
      <c r="O803" s="9"/>
      <c r="P803" s="122" t="s">
        <v>641</v>
      </c>
    </row>
    <row r="804" spans="1:16">
      <c r="A804" t="s">
        <v>2278</v>
      </c>
      <c r="B804" t="s">
        <v>419</v>
      </c>
      <c r="C804">
        <v>2</v>
      </c>
      <c r="D804" s="77">
        <v>43701</v>
      </c>
      <c r="E804" s="15">
        <v>0.91901620370370374</v>
      </c>
      <c r="F804" s="6"/>
      <c r="G804" s="673" t="s">
        <v>1510</v>
      </c>
      <c r="H804" s="6"/>
      <c r="I804" s="6"/>
      <c r="J804" s="6"/>
      <c r="K804">
        <v>14</v>
      </c>
      <c r="L804">
        <v>56</v>
      </c>
      <c r="M804" s="28">
        <f t="shared" si="15"/>
        <v>4</v>
      </c>
      <c r="N804" s="9">
        <v>0.3392857142857143</v>
      </c>
      <c r="O804" s="9"/>
      <c r="P804" s="413"/>
    </row>
    <row r="805" spans="1:16">
      <c r="A805" t="s">
        <v>1602</v>
      </c>
      <c r="B805" t="s">
        <v>419</v>
      </c>
      <c r="C805">
        <v>2</v>
      </c>
      <c r="D805" s="77">
        <v>43701</v>
      </c>
      <c r="E805" s="15">
        <v>0.91920138888888892</v>
      </c>
      <c r="F805" s="6"/>
      <c r="G805" s="7" t="s">
        <v>433</v>
      </c>
      <c r="H805" s="6"/>
      <c r="I805" s="6"/>
      <c r="J805" s="6"/>
      <c r="K805">
        <v>9</v>
      </c>
      <c r="L805">
        <v>32</v>
      </c>
      <c r="M805" s="28">
        <f t="shared" si="15"/>
        <v>3.5555555555555554</v>
      </c>
      <c r="N805" s="9">
        <v>0.46875</v>
      </c>
      <c r="O805" s="9"/>
      <c r="P805" s="122" t="s">
        <v>641</v>
      </c>
    </row>
    <row r="806" spans="1:16">
      <c r="A806" t="s">
        <v>1603</v>
      </c>
      <c r="B806" t="s">
        <v>419</v>
      </c>
      <c r="C806">
        <v>2</v>
      </c>
      <c r="D806" s="77">
        <v>43701</v>
      </c>
      <c r="E806" s="15">
        <v>0.91931712962962964</v>
      </c>
      <c r="F806" s="6"/>
      <c r="G806" s="7" t="s">
        <v>433</v>
      </c>
      <c r="H806" s="6"/>
      <c r="I806" s="6"/>
      <c r="J806" s="6"/>
      <c r="K806">
        <v>14</v>
      </c>
      <c r="L806">
        <v>45</v>
      </c>
      <c r="M806" s="28">
        <f t="shared" si="15"/>
        <v>3.2142857142857144</v>
      </c>
      <c r="N806" s="9">
        <v>0.4</v>
      </c>
      <c r="O806" s="9"/>
      <c r="P806" s="122" t="s">
        <v>641</v>
      </c>
    </row>
    <row r="807" spans="1:16">
      <c r="A807" t="s">
        <v>2279</v>
      </c>
      <c r="B807" t="s">
        <v>419</v>
      </c>
      <c r="C807">
        <v>2</v>
      </c>
      <c r="D807" s="77">
        <v>43701</v>
      </c>
      <c r="E807" s="15">
        <v>0.91954861111111119</v>
      </c>
      <c r="F807" s="6"/>
      <c r="G807" s="673" t="s">
        <v>1510</v>
      </c>
      <c r="H807" s="6"/>
      <c r="I807" s="6"/>
      <c r="J807" s="6"/>
      <c r="K807">
        <v>14</v>
      </c>
      <c r="L807">
        <v>73</v>
      </c>
      <c r="M807" s="28">
        <f t="shared" si="15"/>
        <v>5.2142857142857144</v>
      </c>
      <c r="N807" s="9">
        <v>0.71232876712328763</v>
      </c>
      <c r="O807" s="9"/>
    </row>
    <row r="808" spans="1:16">
      <c r="A808" t="s">
        <v>2280</v>
      </c>
      <c r="B808" t="s">
        <v>419</v>
      </c>
      <c r="C808">
        <v>2</v>
      </c>
      <c r="D808" s="77">
        <v>43701</v>
      </c>
      <c r="E808" s="15">
        <v>0.91973379629629637</v>
      </c>
      <c r="F808" s="6"/>
      <c r="G808" s="673" t="s">
        <v>1510</v>
      </c>
      <c r="H808" s="6"/>
      <c r="I808" s="6"/>
      <c r="J808" s="6"/>
      <c r="K808">
        <v>10</v>
      </c>
      <c r="L808">
        <v>57</v>
      </c>
      <c r="M808" s="28">
        <f t="shared" si="15"/>
        <v>5.7</v>
      </c>
      <c r="N808" s="9">
        <v>0.75438596491228072</v>
      </c>
      <c r="O808" s="9"/>
    </row>
    <row r="809" spans="1:16">
      <c r="A809" t="s">
        <v>2281</v>
      </c>
      <c r="B809" t="s">
        <v>419</v>
      </c>
      <c r="C809">
        <v>2</v>
      </c>
      <c r="D809" s="77">
        <v>43701</v>
      </c>
      <c r="E809" s="15">
        <v>0.91987268518518517</v>
      </c>
      <c r="F809" s="6"/>
      <c r="G809" s="673" t="s">
        <v>1510</v>
      </c>
      <c r="H809" s="6"/>
      <c r="I809" s="6"/>
      <c r="J809" s="6"/>
      <c r="K809">
        <v>14</v>
      </c>
      <c r="L809">
        <v>138</v>
      </c>
      <c r="M809" s="28">
        <f t="shared" si="15"/>
        <v>9.8571428571428577</v>
      </c>
      <c r="N809" s="9">
        <v>0.78985507246376807</v>
      </c>
      <c r="O809" s="9"/>
    </row>
    <row r="810" spans="1:16">
      <c r="A810" t="s">
        <v>1607</v>
      </c>
      <c r="B810" t="s">
        <v>419</v>
      </c>
      <c r="C810">
        <v>2</v>
      </c>
      <c r="D810" s="77">
        <v>43701</v>
      </c>
      <c r="E810" s="15">
        <v>0.92021990740740733</v>
      </c>
      <c r="F810" s="6"/>
      <c r="G810" s="7" t="s">
        <v>433</v>
      </c>
      <c r="H810" s="6"/>
      <c r="I810" s="6"/>
      <c r="J810" s="6"/>
      <c r="K810">
        <v>11</v>
      </c>
      <c r="L810">
        <v>13</v>
      </c>
      <c r="M810" s="28">
        <f t="shared" si="15"/>
        <v>1.1818181818181819</v>
      </c>
      <c r="N810" s="9">
        <v>0.15384615384615385</v>
      </c>
      <c r="O810" s="9"/>
      <c r="P810" s="122" t="s">
        <v>641</v>
      </c>
    </row>
    <row r="811" spans="1:16">
      <c r="A811" t="s">
        <v>1608</v>
      </c>
      <c r="B811" t="s">
        <v>419</v>
      </c>
      <c r="C811">
        <v>2</v>
      </c>
      <c r="D811" s="77">
        <v>43701</v>
      </c>
      <c r="E811" s="15">
        <v>0.92056712962962972</v>
      </c>
      <c r="F811" s="6"/>
      <c r="G811" s="7" t="s">
        <v>433</v>
      </c>
      <c r="H811" s="6"/>
      <c r="I811" s="6"/>
      <c r="J811" s="6"/>
      <c r="K811">
        <v>7</v>
      </c>
      <c r="L811">
        <v>26</v>
      </c>
      <c r="M811" s="28">
        <f t="shared" si="15"/>
        <v>3.7142857142857144</v>
      </c>
      <c r="N811" s="9">
        <v>0.69230769230769229</v>
      </c>
      <c r="O811" s="9"/>
      <c r="P811" s="75" t="s">
        <v>576</v>
      </c>
    </row>
    <row r="812" spans="1:16">
      <c r="A812" t="s">
        <v>1609</v>
      </c>
      <c r="B812" t="s">
        <v>419</v>
      </c>
      <c r="C812">
        <v>2</v>
      </c>
      <c r="D812" s="77">
        <v>43701</v>
      </c>
      <c r="E812" s="15">
        <v>0.92065972222222225</v>
      </c>
      <c r="F812" s="6"/>
      <c r="G812" s="7" t="s">
        <v>433</v>
      </c>
      <c r="H812" s="6"/>
      <c r="I812" s="6"/>
      <c r="J812" s="6"/>
      <c r="K812">
        <v>10</v>
      </c>
      <c r="L812">
        <v>38</v>
      </c>
      <c r="M812" s="28">
        <f t="shared" si="15"/>
        <v>3.8</v>
      </c>
      <c r="N812" s="9">
        <v>0.65789473684210531</v>
      </c>
      <c r="O812" s="9"/>
      <c r="P812" s="75" t="s">
        <v>576</v>
      </c>
    </row>
    <row r="813" spans="1:16">
      <c r="A813" t="s">
        <v>1610</v>
      </c>
      <c r="B813" t="s">
        <v>419</v>
      </c>
      <c r="C813">
        <v>2</v>
      </c>
      <c r="D813" s="77">
        <v>43701</v>
      </c>
      <c r="E813" s="15">
        <v>0.92078703703703713</v>
      </c>
      <c r="F813" s="6"/>
      <c r="G813" s="7" t="s">
        <v>433</v>
      </c>
      <c r="H813" s="6"/>
      <c r="I813" s="6"/>
      <c r="J813" s="6"/>
      <c r="K813">
        <v>10</v>
      </c>
      <c r="L813">
        <v>44</v>
      </c>
      <c r="M813" s="28">
        <f t="shared" si="15"/>
        <v>4.4000000000000004</v>
      </c>
      <c r="N813" s="9">
        <v>0.47727272727272729</v>
      </c>
      <c r="O813" s="9"/>
      <c r="P813" s="75" t="s">
        <v>576</v>
      </c>
    </row>
    <row r="814" spans="1:16">
      <c r="A814" t="s">
        <v>1611</v>
      </c>
      <c r="B814" t="s">
        <v>419</v>
      </c>
      <c r="C814">
        <v>2</v>
      </c>
      <c r="D814" s="77">
        <v>43701</v>
      </c>
      <c r="E814" s="15">
        <v>0.92092592592592604</v>
      </c>
      <c r="F814" s="6"/>
      <c r="G814" s="7" t="s">
        <v>433</v>
      </c>
      <c r="H814" s="6"/>
      <c r="I814" s="6"/>
      <c r="J814" s="6"/>
      <c r="K814">
        <v>4</v>
      </c>
      <c r="L814">
        <v>11</v>
      </c>
      <c r="M814" s="28">
        <f t="shared" si="15"/>
        <v>2.75</v>
      </c>
      <c r="N814" s="9">
        <v>0.45454545454545453</v>
      </c>
      <c r="O814" s="9"/>
      <c r="P814" s="75" t="s">
        <v>576</v>
      </c>
    </row>
    <row r="815" spans="1:16">
      <c r="A815" t="s">
        <v>1612</v>
      </c>
      <c r="B815" t="s">
        <v>419</v>
      </c>
      <c r="C815">
        <v>2</v>
      </c>
      <c r="D815" s="77">
        <v>43701</v>
      </c>
      <c r="E815" s="15">
        <v>0.92098379629629623</v>
      </c>
      <c r="F815" s="6"/>
      <c r="G815" s="7" t="s">
        <v>433</v>
      </c>
      <c r="H815" s="6"/>
      <c r="I815" s="6"/>
      <c r="J815" s="6"/>
      <c r="K815">
        <v>5</v>
      </c>
      <c r="L815">
        <v>14</v>
      </c>
      <c r="M815" s="28">
        <f t="shared" si="15"/>
        <v>2.8</v>
      </c>
      <c r="N815" s="9">
        <v>0.2857142857142857</v>
      </c>
      <c r="O815" s="9"/>
      <c r="P815" s="122" t="s">
        <v>641</v>
      </c>
    </row>
    <row r="816" spans="1:16">
      <c r="A816" t="s">
        <v>1613</v>
      </c>
      <c r="B816" t="s">
        <v>419</v>
      </c>
      <c r="C816">
        <v>2</v>
      </c>
      <c r="D816" s="77">
        <v>43701</v>
      </c>
      <c r="E816" s="15">
        <v>0.9211111111111111</v>
      </c>
      <c r="F816" s="6"/>
      <c r="G816" s="7" t="s">
        <v>433</v>
      </c>
      <c r="H816" s="6"/>
      <c r="I816" s="6"/>
      <c r="J816" s="6"/>
      <c r="K816">
        <v>14</v>
      </c>
      <c r="L816">
        <v>22</v>
      </c>
      <c r="M816" s="28">
        <f t="shared" si="15"/>
        <v>1.5714285714285714</v>
      </c>
      <c r="N816" s="9">
        <v>0.72727272727272729</v>
      </c>
      <c r="O816" s="9"/>
      <c r="P816" s="75" t="s">
        <v>576</v>
      </c>
    </row>
    <row r="817" spans="1:16">
      <c r="A817" t="s">
        <v>2240</v>
      </c>
      <c r="B817" t="s">
        <v>419</v>
      </c>
      <c r="C817">
        <v>2</v>
      </c>
      <c r="D817" s="77">
        <v>43701</v>
      </c>
      <c r="E817" s="15">
        <v>0.92145833333333327</v>
      </c>
      <c r="F817" s="6"/>
      <c r="G817" s="7" t="s">
        <v>433</v>
      </c>
      <c r="H817" s="6"/>
      <c r="I817" s="6"/>
      <c r="J817" s="6"/>
      <c r="K817">
        <v>14</v>
      </c>
      <c r="L817">
        <v>18</v>
      </c>
      <c r="M817" s="28">
        <f t="shared" si="15"/>
        <v>1.2857142857142858</v>
      </c>
      <c r="N817" s="9">
        <v>0.1111111111111111</v>
      </c>
      <c r="O817" s="9"/>
      <c r="P817" s="75" t="s">
        <v>566</v>
      </c>
    </row>
    <row r="818" spans="1:16">
      <c r="A818" t="s">
        <v>1615</v>
      </c>
      <c r="B818" t="s">
        <v>419</v>
      </c>
      <c r="C818">
        <v>2</v>
      </c>
      <c r="D818" s="77">
        <v>43701</v>
      </c>
      <c r="E818" s="15">
        <v>0.92163194444444452</v>
      </c>
      <c r="F818" s="6"/>
      <c r="G818" s="7" t="s">
        <v>433</v>
      </c>
      <c r="H818" s="6"/>
      <c r="I818" s="6"/>
      <c r="J818" s="6"/>
      <c r="K818">
        <v>14</v>
      </c>
      <c r="L818">
        <v>62</v>
      </c>
      <c r="M818" s="28">
        <f t="shared" si="15"/>
        <v>4.4285714285714288</v>
      </c>
      <c r="N818" s="9">
        <v>0.62903225806451613</v>
      </c>
      <c r="O818" s="9"/>
      <c r="P818" s="75" t="s">
        <v>576</v>
      </c>
    </row>
    <row r="819" spans="1:16">
      <c r="A819" t="s">
        <v>1616</v>
      </c>
      <c r="B819" t="s">
        <v>419</v>
      </c>
      <c r="C819">
        <v>2</v>
      </c>
      <c r="D819" s="77">
        <v>43701</v>
      </c>
      <c r="E819" s="15">
        <v>0.92182870370370373</v>
      </c>
      <c r="F819" s="6"/>
      <c r="G819" s="7" t="s">
        <v>433</v>
      </c>
      <c r="H819" s="6"/>
      <c r="I819" s="6"/>
      <c r="J819" s="6"/>
      <c r="K819">
        <v>12</v>
      </c>
      <c r="L819">
        <v>36</v>
      </c>
      <c r="M819" s="28">
        <f t="shared" si="15"/>
        <v>3</v>
      </c>
      <c r="N819" s="9">
        <v>0.66666666666666663</v>
      </c>
      <c r="O819" s="9"/>
      <c r="P819" s="75" t="s">
        <v>576</v>
      </c>
    </row>
    <row r="820" spans="1:16">
      <c r="A820" t="s">
        <v>1617</v>
      </c>
      <c r="B820" t="s">
        <v>419</v>
      </c>
      <c r="C820">
        <v>2</v>
      </c>
      <c r="D820" s="77">
        <v>43701</v>
      </c>
      <c r="E820" s="15">
        <v>0.92203703703703699</v>
      </c>
      <c r="F820" s="6"/>
      <c r="G820" s="7" t="s">
        <v>433</v>
      </c>
      <c r="H820" s="6"/>
      <c r="I820" s="6"/>
      <c r="J820" s="6"/>
      <c r="K820">
        <v>12</v>
      </c>
      <c r="L820">
        <v>2</v>
      </c>
      <c r="M820" s="28">
        <f t="shared" si="15"/>
        <v>0.16666666666666666</v>
      </c>
      <c r="N820" s="715">
        <v>1</v>
      </c>
      <c r="O820" s="715"/>
      <c r="P820" s="75" t="s">
        <v>576</v>
      </c>
    </row>
    <row r="821" spans="1:16">
      <c r="A821" t="s">
        <v>1618</v>
      </c>
      <c r="B821" t="s">
        <v>419</v>
      </c>
      <c r="C821">
        <v>2</v>
      </c>
      <c r="D821" s="77">
        <v>43701</v>
      </c>
      <c r="E821" s="15">
        <v>0.92219907407407409</v>
      </c>
      <c r="F821" s="6"/>
      <c r="G821" s="7" t="s">
        <v>433</v>
      </c>
      <c r="H821" s="6"/>
      <c r="I821" s="6"/>
      <c r="J821" s="6"/>
      <c r="K821">
        <v>14</v>
      </c>
      <c r="L821">
        <v>13</v>
      </c>
      <c r="M821" s="28">
        <f t="shared" si="15"/>
        <v>0.9285714285714286</v>
      </c>
      <c r="N821" s="9">
        <v>0.69230769230769229</v>
      </c>
      <c r="O821" s="9"/>
      <c r="P821" s="75" t="s">
        <v>576</v>
      </c>
    </row>
    <row r="822" spans="1:16">
      <c r="A822" t="s">
        <v>1619</v>
      </c>
      <c r="B822" t="s">
        <v>419</v>
      </c>
      <c r="C822">
        <v>2</v>
      </c>
      <c r="D822" s="77">
        <v>43701</v>
      </c>
      <c r="E822" s="15">
        <v>0.92238425925925915</v>
      </c>
      <c r="F822" s="6"/>
      <c r="G822" s="7" t="s">
        <v>433</v>
      </c>
      <c r="H822" s="6"/>
      <c r="I822" s="6"/>
      <c r="J822" s="6"/>
      <c r="K822">
        <v>14</v>
      </c>
      <c r="L822">
        <v>4</v>
      </c>
      <c r="M822" s="28">
        <f t="shared" si="15"/>
        <v>0.2857142857142857</v>
      </c>
      <c r="N822" s="9">
        <v>0.25</v>
      </c>
      <c r="O822" s="9"/>
      <c r="P822" s="75" t="s">
        <v>576</v>
      </c>
    </row>
    <row r="823" spans="1:16">
      <c r="A823" t="s">
        <v>1620</v>
      </c>
      <c r="B823" t="s">
        <v>419</v>
      </c>
      <c r="C823">
        <v>2</v>
      </c>
      <c r="D823" s="77">
        <v>43701</v>
      </c>
      <c r="E823" s="15">
        <v>0.92268518518518527</v>
      </c>
      <c r="F823" s="6"/>
      <c r="G823" s="7" t="s">
        <v>433</v>
      </c>
      <c r="H823" s="6"/>
      <c r="I823" s="6"/>
      <c r="J823" s="6"/>
      <c r="K823">
        <v>10</v>
      </c>
      <c r="L823">
        <v>6</v>
      </c>
      <c r="M823" s="28">
        <f t="shared" si="15"/>
        <v>0.6</v>
      </c>
      <c r="N823" s="9">
        <v>0.83333333333333337</v>
      </c>
      <c r="O823" s="9"/>
      <c r="P823" s="122" t="s">
        <v>641</v>
      </c>
    </row>
    <row r="824" spans="1:16">
      <c r="A824" t="s">
        <v>1621</v>
      </c>
      <c r="B824" t="s">
        <v>419</v>
      </c>
      <c r="C824">
        <v>2</v>
      </c>
      <c r="D824" s="77">
        <v>43701</v>
      </c>
      <c r="E824" s="15">
        <v>0.92281250000000004</v>
      </c>
      <c r="F824" s="6"/>
      <c r="G824" s="7" t="s">
        <v>433</v>
      </c>
      <c r="H824" s="6"/>
      <c r="I824" s="6"/>
      <c r="J824" s="6"/>
      <c r="K824">
        <v>5</v>
      </c>
      <c r="L824">
        <v>8</v>
      </c>
      <c r="M824" s="28">
        <f t="shared" si="15"/>
        <v>1.6</v>
      </c>
      <c r="N824" s="9">
        <v>0.25</v>
      </c>
      <c r="O824" s="9"/>
      <c r="P824" s="122" t="s">
        <v>641</v>
      </c>
    </row>
    <row r="825" spans="1:16">
      <c r="A825" t="s">
        <v>1622</v>
      </c>
      <c r="B825" t="s">
        <v>419</v>
      </c>
      <c r="C825">
        <v>2</v>
      </c>
      <c r="D825" s="77">
        <v>43701</v>
      </c>
      <c r="E825" s="15">
        <v>0.92288194444444438</v>
      </c>
      <c r="F825" s="6"/>
      <c r="G825" s="7" t="s">
        <v>433</v>
      </c>
      <c r="H825" s="6"/>
      <c r="I825" s="6"/>
      <c r="J825" s="6"/>
      <c r="K825">
        <v>8</v>
      </c>
      <c r="L825">
        <v>9</v>
      </c>
      <c r="M825" s="28">
        <f t="shared" si="15"/>
        <v>1.125</v>
      </c>
      <c r="N825" s="9">
        <v>0.77777777777777779</v>
      </c>
      <c r="O825" s="9"/>
      <c r="P825" s="122" t="s">
        <v>641</v>
      </c>
    </row>
    <row r="826" spans="1:16">
      <c r="A826" t="s">
        <v>1623</v>
      </c>
      <c r="B826" t="s">
        <v>419</v>
      </c>
      <c r="C826">
        <v>2</v>
      </c>
      <c r="D826" s="77">
        <v>43701</v>
      </c>
      <c r="E826" s="15">
        <v>0.92303240740740744</v>
      </c>
      <c r="F826" s="6"/>
      <c r="G826" s="7" t="s">
        <v>433</v>
      </c>
      <c r="H826" s="6"/>
      <c r="I826" s="6"/>
      <c r="J826" s="6"/>
      <c r="K826">
        <v>14</v>
      </c>
      <c r="L826">
        <v>91</v>
      </c>
      <c r="M826" s="28">
        <f t="shared" si="15"/>
        <v>6.5</v>
      </c>
      <c r="N826" s="9">
        <v>0.35164835164835168</v>
      </c>
      <c r="O826" s="9"/>
      <c r="P826" s="122" t="s">
        <v>641</v>
      </c>
    </row>
    <row r="827" spans="1:16">
      <c r="A827" t="s">
        <v>1624</v>
      </c>
      <c r="B827" t="s">
        <v>419</v>
      </c>
      <c r="C827">
        <v>2</v>
      </c>
      <c r="D827" s="77">
        <v>43701</v>
      </c>
      <c r="E827" s="15">
        <v>0.92321759259259262</v>
      </c>
      <c r="F827" s="6"/>
      <c r="G827" s="7" t="s">
        <v>433</v>
      </c>
      <c r="H827" s="6"/>
      <c r="I827" s="6"/>
      <c r="J827" s="6"/>
      <c r="K827">
        <v>14</v>
      </c>
      <c r="L827">
        <v>116</v>
      </c>
      <c r="M827" s="28">
        <f t="shared" si="15"/>
        <v>8.2857142857142865</v>
      </c>
      <c r="N827" s="9">
        <v>0.13793103448275862</v>
      </c>
      <c r="O827" s="9"/>
      <c r="P827" s="122" t="s">
        <v>641</v>
      </c>
    </row>
    <row r="828" spans="1:16">
      <c r="A828" t="s">
        <v>1625</v>
      </c>
      <c r="B828" t="s">
        <v>419</v>
      </c>
      <c r="C828">
        <v>2</v>
      </c>
      <c r="D828" s="77">
        <v>43701</v>
      </c>
      <c r="E828" s="15">
        <v>0.92341435185185183</v>
      </c>
      <c r="F828" s="6"/>
      <c r="G828" s="7" t="s">
        <v>433</v>
      </c>
      <c r="H828" s="6"/>
      <c r="I828" s="6"/>
      <c r="J828" s="6"/>
      <c r="K828">
        <v>14</v>
      </c>
      <c r="L828">
        <v>103</v>
      </c>
      <c r="M828" s="28">
        <f t="shared" si="15"/>
        <v>7.3571428571428568</v>
      </c>
      <c r="N828" s="9">
        <v>0.22330097087378642</v>
      </c>
      <c r="O828" s="9"/>
      <c r="P828" s="122" t="s">
        <v>641</v>
      </c>
    </row>
    <row r="829" spans="1:16">
      <c r="A829" t="s">
        <v>1626</v>
      </c>
      <c r="B829" t="s">
        <v>419</v>
      </c>
      <c r="C829">
        <v>2</v>
      </c>
      <c r="D829" s="77">
        <v>43701</v>
      </c>
      <c r="E829" s="15">
        <v>0.92359953703703701</v>
      </c>
      <c r="F829" s="6"/>
      <c r="G829" s="7" t="s">
        <v>433</v>
      </c>
      <c r="H829" s="6"/>
      <c r="I829" s="6"/>
      <c r="J829" s="6"/>
      <c r="K829">
        <v>14</v>
      </c>
      <c r="L829">
        <v>95</v>
      </c>
      <c r="M829" s="28">
        <f t="shared" si="15"/>
        <v>6.7857142857142856</v>
      </c>
      <c r="N829" s="9">
        <v>0.30526315789473685</v>
      </c>
      <c r="O829" s="9"/>
      <c r="P829" s="122" t="s">
        <v>641</v>
      </c>
    </row>
    <row r="830" spans="1:16">
      <c r="A830" t="s">
        <v>1627</v>
      </c>
      <c r="B830" t="s">
        <v>419</v>
      </c>
      <c r="C830">
        <v>2</v>
      </c>
      <c r="D830" s="77">
        <v>43701</v>
      </c>
      <c r="E830" s="21">
        <v>0.9237847222222223</v>
      </c>
      <c r="F830" s="6"/>
      <c r="G830" s="7" t="s">
        <v>433</v>
      </c>
      <c r="H830" s="6"/>
      <c r="I830" s="6"/>
      <c r="J830" s="6"/>
      <c r="K830">
        <v>14</v>
      </c>
      <c r="L830">
        <v>137</v>
      </c>
      <c r="M830" s="28">
        <f t="shared" si="15"/>
        <v>9.7857142857142865</v>
      </c>
      <c r="N830" s="9">
        <v>0.73722627737226276</v>
      </c>
      <c r="O830" s="9"/>
      <c r="P830" s="75" t="s">
        <v>576</v>
      </c>
    </row>
    <row r="831" spans="1:16">
      <c r="A831" t="s">
        <v>1628</v>
      </c>
      <c r="B831" t="s">
        <v>419</v>
      </c>
      <c r="C831">
        <v>2</v>
      </c>
      <c r="D831" s="77">
        <v>43701</v>
      </c>
      <c r="E831" s="21">
        <v>0.9239814814814814</v>
      </c>
      <c r="F831" s="6"/>
      <c r="G831" s="7" t="s">
        <v>433</v>
      </c>
      <c r="H831" s="6"/>
      <c r="I831" s="6"/>
      <c r="J831" s="6"/>
      <c r="K831">
        <v>7</v>
      </c>
      <c r="L831">
        <v>37</v>
      </c>
      <c r="M831" s="28">
        <f t="shared" si="15"/>
        <v>5.2857142857142856</v>
      </c>
      <c r="N831" s="9">
        <v>0.24324324324324326</v>
      </c>
      <c r="O831" s="9"/>
      <c r="P831" s="122" t="s">
        <v>641</v>
      </c>
    </row>
    <row r="832" spans="1:16">
      <c r="A832" t="s">
        <v>2282</v>
      </c>
      <c r="B832" t="s">
        <v>419</v>
      </c>
      <c r="C832">
        <v>2</v>
      </c>
      <c r="D832" s="77">
        <v>43701</v>
      </c>
      <c r="E832" s="21">
        <v>0.9240856481481482</v>
      </c>
      <c r="F832" s="6"/>
      <c r="G832" s="673" t="s">
        <v>1510</v>
      </c>
      <c r="H832" s="6"/>
      <c r="I832" s="6"/>
      <c r="J832" s="6"/>
      <c r="K832">
        <v>14</v>
      </c>
      <c r="L832">
        <v>145</v>
      </c>
      <c r="M832" s="28">
        <f t="shared" si="15"/>
        <v>10.357142857142858</v>
      </c>
      <c r="N832" s="9">
        <v>0.83448275862068966</v>
      </c>
      <c r="O832" s="9"/>
      <c r="P832" s="413"/>
    </row>
    <row r="833" spans="1:16">
      <c r="A833" t="s">
        <v>2283</v>
      </c>
      <c r="B833" t="s">
        <v>419</v>
      </c>
      <c r="C833">
        <v>2</v>
      </c>
      <c r="D833" s="77">
        <v>43701</v>
      </c>
      <c r="E833" s="21">
        <v>0.9242824074074073</v>
      </c>
      <c r="F833" s="6"/>
      <c r="G833" s="673" t="s">
        <v>1510</v>
      </c>
      <c r="H833" s="6"/>
      <c r="I833" s="6"/>
      <c r="J833" s="6"/>
      <c r="K833">
        <v>14</v>
      </c>
      <c r="L833">
        <v>122</v>
      </c>
      <c r="M833" s="28">
        <f t="shared" si="15"/>
        <v>8.7142857142857135</v>
      </c>
      <c r="N833" s="9">
        <v>0.54098360655737709</v>
      </c>
      <c r="O833" s="9"/>
    </row>
    <row r="834" spans="1:16">
      <c r="A834" t="s">
        <v>1631</v>
      </c>
      <c r="B834" t="s">
        <v>419</v>
      </c>
      <c r="C834">
        <v>2</v>
      </c>
      <c r="D834" s="77">
        <v>43701</v>
      </c>
      <c r="E834" s="21">
        <v>0.92447916666666663</v>
      </c>
      <c r="F834" s="6"/>
      <c r="G834" s="7" t="s">
        <v>433</v>
      </c>
      <c r="H834" s="6"/>
      <c r="I834" s="6"/>
      <c r="J834" s="6"/>
      <c r="K834">
        <v>14</v>
      </c>
      <c r="L834">
        <v>51</v>
      </c>
      <c r="M834" s="28">
        <f t="shared" si="15"/>
        <v>3.6428571428571428</v>
      </c>
      <c r="N834" s="9">
        <v>0.70588235294117652</v>
      </c>
      <c r="O834" s="9"/>
      <c r="P834" s="75" t="s">
        <v>576</v>
      </c>
    </row>
    <row r="835" spans="1:16">
      <c r="A835" t="s">
        <v>2241</v>
      </c>
      <c r="B835" t="s">
        <v>419</v>
      </c>
      <c r="C835">
        <v>2</v>
      </c>
      <c r="D835" s="77">
        <v>43701</v>
      </c>
      <c r="E835" s="21">
        <v>0.92497685185185186</v>
      </c>
      <c r="F835" s="6"/>
      <c r="G835" s="7" t="s">
        <v>433</v>
      </c>
      <c r="H835" s="6"/>
      <c r="I835" s="6"/>
      <c r="J835" s="6"/>
      <c r="K835">
        <v>14</v>
      </c>
      <c r="L835">
        <v>53</v>
      </c>
      <c r="M835" s="28">
        <f t="shared" si="15"/>
        <v>3.7857142857142856</v>
      </c>
      <c r="N835" s="9">
        <v>0.30188679245283018</v>
      </c>
      <c r="O835" s="9"/>
      <c r="P835" s="75" t="s">
        <v>566</v>
      </c>
    </row>
    <row r="836" spans="1:16">
      <c r="A836" t="s">
        <v>2242</v>
      </c>
      <c r="B836" t="s">
        <v>419</v>
      </c>
      <c r="C836">
        <v>2</v>
      </c>
      <c r="D836" s="77">
        <v>43701</v>
      </c>
      <c r="E836" s="21">
        <v>0.92517361111111107</v>
      </c>
      <c r="F836" s="6"/>
      <c r="G836" s="7" t="s">
        <v>433</v>
      </c>
      <c r="H836" s="6"/>
      <c r="I836" s="6"/>
      <c r="J836" s="6"/>
      <c r="K836">
        <v>14</v>
      </c>
      <c r="L836">
        <v>30</v>
      </c>
      <c r="M836" s="28">
        <f t="shared" si="15"/>
        <v>2.1428571428571428</v>
      </c>
      <c r="N836" s="9">
        <v>0.2</v>
      </c>
      <c r="O836" s="9"/>
      <c r="P836" s="75" t="s">
        <v>566</v>
      </c>
    </row>
    <row r="837" spans="1:16">
      <c r="A837" t="s">
        <v>1634</v>
      </c>
      <c r="B837" t="s">
        <v>419</v>
      </c>
      <c r="C837">
        <v>2</v>
      </c>
      <c r="D837" s="77">
        <v>43701</v>
      </c>
      <c r="E837" s="21">
        <v>0.92534722222222221</v>
      </c>
      <c r="F837" s="6"/>
      <c r="G837" s="7" t="s">
        <v>433</v>
      </c>
      <c r="H837" s="6"/>
      <c r="I837" s="6"/>
      <c r="J837" s="6"/>
      <c r="K837">
        <v>14</v>
      </c>
      <c r="L837">
        <v>47</v>
      </c>
      <c r="M837" s="28">
        <f t="shared" si="15"/>
        <v>3.3571428571428572</v>
      </c>
      <c r="N837" s="9">
        <v>2.1276595744680851E-2</v>
      </c>
      <c r="O837" s="9"/>
      <c r="P837" s="122" t="s">
        <v>641</v>
      </c>
    </row>
    <row r="838" spans="1:16">
      <c r="A838" t="s">
        <v>1636</v>
      </c>
      <c r="B838" t="s">
        <v>419</v>
      </c>
      <c r="C838">
        <v>2</v>
      </c>
      <c r="D838" s="77">
        <v>43701</v>
      </c>
      <c r="E838" s="21">
        <v>0.92553240740740739</v>
      </c>
      <c r="F838" s="6"/>
      <c r="G838" s="7" t="s">
        <v>433</v>
      </c>
      <c r="H838" s="6"/>
      <c r="I838" s="6"/>
      <c r="J838" s="6"/>
      <c r="K838">
        <v>14</v>
      </c>
      <c r="L838">
        <v>112</v>
      </c>
      <c r="M838" s="28">
        <f t="shared" si="15"/>
        <v>8</v>
      </c>
      <c r="N838" s="9">
        <v>1.7857142857142856E-2</v>
      </c>
      <c r="O838" s="9"/>
      <c r="P838" s="122" t="s">
        <v>641</v>
      </c>
    </row>
    <row r="839" spans="1:16">
      <c r="A839" t="s">
        <v>2243</v>
      </c>
      <c r="B839" t="s">
        <v>419</v>
      </c>
      <c r="C839">
        <v>2</v>
      </c>
      <c r="D839" s="77">
        <v>43701</v>
      </c>
      <c r="E839" s="21">
        <v>0.92572916666666671</v>
      </c>
      <c r="F839" s="6"/>
      <c r="G839" s="7" t="s">
        <v>433</v>
      </c>
      <c r="H839" s="6"/>
      <c r="I839" s="6"/>
      <c r="J839" s="6"/>
      <c r="K839">
        <v>10</v>
      </c>
      <c r="L839">
        <v>32</v>
      </c>
      <c r="M839" s="28">
        <f t="shared" si="15"/>
        <v>3.2</v>
      </c>
      <c r="N839" s="9">
        <v>0.1875</v>
      </c>
      <c r="O839" s="9"/>
      <c r="P839" s="75" t="s">
        <v>566</v>
      </c>
    </row>
    <row r="840" spans="1:16">
      <c r="A840" t="s">
        <v>1637</v>
      </c>
      <c r="B840" t="s">
        <v>419</v>
      </c>
      <c r="C840">
        <v>2</v>
      </c>
      <c r="D840" s="77">
        <v>43701</v>
      </c>
      <c r="E840" s="21">
        <v>0.9258912037037037</v>
      </c>
      <c r="F840" s="6"/>
      <c r="G840" s="7" t="s">
        <v>433</v>
      </c>
      <c r="H840" s="6"/>
      <c r="I840" s="6"/>
      <c r="J840" s="6"/>
      <c r="K840">
        <v>13</v>
      </c>
      <c r="L840">
        <v>48</v>
      </c>
      <c r="M840" s="28">
        <f t="shared" si="15"/>
        <v>3.6923076923076925</v>
      </c>
      <c r="N840" s="9">
        <v>0.75</v>
      </c>
      <c r="O840" s="9"/>
      <c r="P840" s="75" t="s">
        <v>576</v>
      </c>
    </row>
    <row r="841" spans="1:16">
      <c r="A841" t="s">
        <v>1638</v>
      </c>
      <c r="B841" t="s">
        <v>419</v>
      </c>
      <c r="C841">
        <v>2</v>
      </c>
      <c r="D841" s="77">
        <v>43701</v>
      </c>
      <c r="E841" s="21">
        <v>0.92605324074074069</v>
      </c>
      <c r="F841" s="6"/>
      <c r="G841" s="7" t="s">
        <v>433</v>
      </c>
      <c r="H841" s="6"/>
      <c r="I841" s="6"/>
      <c r="J841" s="6"/>
      <c r="K841">
        <v>14</v>
      </c>
      <c r="L841">
        <v>24</v>
      </c>
      <c r="M841" s="28">
        <f t="shared" si="15"/>
        <v>1.7142857142857142</v>
      </c>
      <c r="N841" s="9">
        <v>0.58333333333333337</v>
      </c>
      <c r="O841" s="9"/>
      <c r="P841" s="75" t="s">
        <v>576</v>
      </c>
    </row>
    <row r="842" spans="1:16">
      <c r="A842" t="s">
        <v>1639</v>
      </c>
      <c r="B842" t="s">
        <v>419</v>
      </c>
      <c r="C842">
        <v>2</v>
      </c>
      <c r="D842" s="77">
        <v>43701</v>
      </c>
      <c r="E842" s="21">
        <v>0.92623842592592587</v>
      </c>
      <c r="F842" s="6"/>
      <c r="G842" s="7" t="s">
        <v>433</v>
      </c>
      <c r="H842" s="6"/>
      <c r="I842" s="6"/>
      <c r="J842" s="6"/>
      <c r="K842">
        <v>14</v>
      </c>
      <c r="L842">
        <v>50</v>
      </c>
      <c r="M842" s="28">
        <f t="shared" si="15"/>
        <v>3.5714285714285716</v>
      </c>
      <c r="N842" s="9">
        <v>0.6</v>
      </c>
      <c r="O842" s="9"/>
      <c r="P842" s="75" t="s">
        <v>576</v>
      </c>
    </row>
    <row r="843" spans="1:16" ht="17" thickBot="1">
      <c r="A843" t="s">
        <v>1640</v>
      </c>
      <c r="B843" t="s">
        <v>419</v>
      </c>
      <c r="C843">
        <v>2</v>
      </c>
      <c r="D843" s="77">
        <v>43701</v>
      </c>
      <c r="E843" s="21">
        <v>0.92836805555555557</v>
      </c>
      <c r="F843" s="6"/>
      <c r="G843" s="7" t="s">
        <v>433</v>
      </c>
      <c r="H843" s="6"/>
      <c r="I843" s="6"/>
      <c r="J843" s="6"/>
      <c r="K843">
        <v>5</v>
      </c>
      <c r="L843">
        <v>6</v>
      </c>
      <c r="M843" s="28">
        <f t="shared" si="15"/>
        <v>1.2</v>
      </c>
      <c r="N843" s="9">
        <v>0.66666666666666663</v>
      </c>
      <c r="O843" s="9"/>
      <c r="P843" s="75" t="s">
        <v>576</v>
      </c>
    </row>
    <row r="844" spans="1:16">
      <c r="A844" s="65" t="s">
        <v>1641</v>
      </c>
      <c r="B844" s="65" t="s">
        <v>419</v>
      </c>
      <c r="C844" s="65">
        <v>1</v>
      </c>
      <c r="D844" s="411">
        <v>43701</v>
      </c>
      <c r="E844" s="414">
        <v>0.94504629629629633</v>
      </c>
      <c r="F844" s="331"/>
      <c r="G844" s="121" t="s">
        <v>433</v>
      </c>
      <c r="H844" s="331"/>
      <c r="I844" s="331"/>
      <c r="J844" s="331"/>
      <c r="K844" s="65">
        <v>5</v>
      </c>
      <c r="L844" s="65">
        <v>12</v>
      </c>
      <c r="M844" s="211">
        <f t="shared" si="15"/>
        <v>2.4</v>
      </c>
      <c r="N844" s="68">
        <v>0.33333333333333331</v>
      </c>
      <c r="O844" s="68"/>
      <c r="P844" s="125" t="s">
        <v>615</v>
      </c>
    </row>
    <row r="845" spans="1:16">
      <c r="A845" t="s">
        <v>1642</v>
      </c>
      <c r="B845" t="s">
        <v>419</v>
      </c>
      <c r="C845">
        <v>1</v>
      </c>
      <c r="D845" s="77">
        <v>43701</v>
      </c>
      <c r="E845" s="21">
        <v>0.94521990740740736</v>
      </c>
      <c r="F845" s="6"/>
      <c r="G845" s="7" t="s">
        <v>433</v>
      </c>
      <c r="H845" s="6"/>
      <c r="I845" s="6"/>
      <c r="J845" s="6"/>
      <c r="K845">
        <v>8</v>
      </c>
      <c r="L845">
        <v>18</v>
      </c>
      <c r="M845" s="28">
        <f>L845/K845</f>
        <v>2.25</v>
      </c>
      <c r="N845" s="9">
        <v>0.3888888888888889</v>
      </c>
      <c r="O845" s="9"/>
      <c r="P845" s="75" t="s">
        <v>576</v>
      </c>
    </row>
    <row r="846" spans="1:16">
      <c r="A846" t="s">
        <v>1649</v>
      </c>
      <c r="B846" t="s">
        <v>419</v>
      </c>
      <c r="C846">
        <v>1</v>
      </c>
      <c r="D846" s="77">
        <v>43701</v>
      </c>
      <c r="E846" s="21">
        <v>0.94537037037037042</v>
      </c>
      <c r="F846" s="6"/>
      <c r="G846" s="677" t="s">
        <v>493</v>
      </c>
      <c r="H846" s="6"/>
      <c r="I846" s="6"/>
      <c r="J846" s="6"/>
      <c r="K846">
        <v>8</v>
      </c>
      <c r="L846">
        <v>8</v>
      </c>
      <c r="M846" s="28">
        <f>L846/K846</f>
        <v>1</v>
      </c>
      <c r="N846" s="9">
        <v>0.375</v>
      </c>
      <c r="O846" s="9"/>
    </row>
    <row r="847" spans="1:16">
      <c r="A847" t="s">
        <v>1648</v>
      </c>
      <c r="B847" t="s">
        <v>419</v>
      </c>
      <c r="C847">
        <v>1</v>
      </c>
      <c r="D847" s="77">
        <v>43701</v>
      </c>
      <c r="E847" s="21">
        <v>0.94673611111111111</v>
      </c>
      <c r="F847" s="6"/>
      <c r="G847" s="7" t="s">
        <v>433</v>
      </c>
      <c r="H847" s="6"/>
      <c r="I847" s="6"/>
      <c r="J847" s="6"/>
      <c r="K847">
        <v>7</v>
      </c>
      <c r="L847">
        <v>9</v>
      </c>
      <c r="M847" s="28">
        <f>L847/K847</f>
        <v>1.2857142857142858</v>
      </c>
      <c r="N847" s="9">
        <v>0.66666666666666663</v>
      </c>
      <c r="O847" s="9"/>
      <c r="P847" s="75" t="s">
        <v>615</v>
      </c>
    </row>
    <row r="848" spans="1:16">
      <c r="A848" t="s">
        <v>2311</v>
      </c>
      <c r="B848" t="s">
        <v>419</v>
      </c>
      <c r="C848">
        <v>1</v>
      </c>
      <c r="D848" s="77">
        <v>43701</v>
      </c>
      <c r="E848" s="21">
        <v>0.94700231481481489</v>
      </c>
      <c r="F848" s="6"/>
      <c r="G848" s="7" t="s">
        <v>433</v>
      </c>
      <c r="H848" s="6"/>
      <c r="I848" s="6"/>
      <c r="J848" s="6"/>
      <c r="K848">
        <v>3</v>
      </c>
      <c r="L848">
        <v>5</v>
      </c>
      <c r="M848" s="28">
        <f>L848/K848</f>
        <v>1.6666666666666667</v>
      </c>
      <c r="N848" s="9">
        <v>0.8</v>
      </c>
      <c r="O848" s="9"/>
      <c r="P848" s="75" t="s">
        <v>588</v>
      </c>
    </row>
    <row r="849" spans="1:16">
      <c r="A849" t="s">
        <v>1646</v>
      </c>
      <c r="B849" t="s">
        <v>419</v>
      </c>
      <c r="C849">
        <v>1</v>
      </c>
      <c r="D849" s="77">
        <v>43701</v>
      </c>
      <c r="E849" s="21">
        <v>0.94879629629629625</v>
      </c>
      <c r="F849" s="6"/>
      <c r="G849" s="7" t="s">
        <v>433</v>
      </c>
      <c r="H849" s="6"/>
      <c r="I849" s="6"/>
      <c r="J849" s="6"/>
      <c r="K849">
        <v>8</v>
      </c>
      <c r="L849">
        <v>3</v>
      </c>
      <c r="M849" s="28">
        <f>L849/K849</f>
        <v>0.375</v>
      </c>
      <c r="N849" s="9">
        <v>0.66666666666666663</v>
      </c>
      <c r="O849" s="9"/>
      <c r="P849" s="75" t="s">
        <v>571</v>
      </c>
    </row>
    <row r="850" spans="1:16">
      <c r="A850" s="213" t="s">
        <v>1645</v>
      </c>
      <c r="B850" s="213" t="s">
        <v>419</v>
      </c>
      <c r="C850" s="213">
        <v>1</v>
      </c>
      <c r="D850" s="415">
        <v>43701</v>
      </c>
      <c r="E850" s="280">
        <v>0.95130787037037035</v>
      </c>
      <c r="F850" s="6"/>
      <c r="G850" s="275" t="s">
        <v>433</v>
      </c>
      <c r="H850" s="6"/>
      <c r="I850" s="6"/>
      <c r="J850" s="6"/>
      <c r="K850" s="213">
        <v>3</v>
      </c>
      <c r="L850" s="275" t="s">
        <v>1304</v>
      </c>
      <c r="M850" s="275" t="s">
        <v>1304</v>
      </c>
      <c r="N850" s="275" t="s">
        <v>1304</v>
      </c>
      <c r="O850" s="275"/>
      <c r="P850" s="374" t="s">
        <v>433</v>
      </c>
    </row>
    <row r="851" spans="1:16">
      <c r="A851" s="213" t="s">
        <v>1644</v>
      </c>
      <c r="B851" s="213" t="s">
        <v>419</v>
      </c>
      <c r="C851" s="213">
        <v>1</v>
      </c>
      <c r="D851" s="415">
        <v>43701</v>
      </c>
      <c r="E851" s="280">
        <v>0.95157407407407402</v>
      </c>
      <c r="F851" s="6"/>
      <c r="G851" s="275" t="s">
        <v>433</v>
      </c>
      <c r="H851" s="6"/>
      <c r="I851" s="6"/>
      <c r="J851" s="6"/>
      <c r="K851" s="213">
        <v>9</v>
      </c>
      <c r="L851" s="275" t="s">
        <v>1304</v>
      </c>
      <c r="M851" s="275" t="s">
        <v>1304</v>
      </c>
      <c r="N851" s="275" t="s">
        <v>1304</v>
      </c>
      <c r="O851" s="275"/>
      <c r="P851" s="374" t="s">
        <v>433</v>
      </c>
    </row>
    <row r="852" spans="1:16" ht="17" thickBot="1">
      <c r="A852" s="126" t="s">
        <v>1643</v>
      </c>
      <c r="B852" s="126" t="s">
        <v>419</v>
      </c>
      <c r="C852" s="126">
        <v>1</v>
      </c>
      <c r="D852" s="416">
        <v>43701</v>
      </c>
      <c r="E852" s="417">
        <v>0.9523611111111111</v>
      </c>
      <c r="F852" s="324"/>
      <c r="G852" s="126" t="s">
        <v>532</v>
      </c>
      <c r="H852" s="324"/>
      <c r="I852" s="324"/>
      <c r="J852" s="324"/>
      <c r="K852" s="126">
        <v>3</v>
      </c>
      <c r="L852" s="126">
        <v>5</v>
      </c>
      <c r="M852" s="130">
        <f>L852/K852</f>
        <v>1.6666666666666667</v>
      </c>
      <c r="N852" s="317">
        <v>0.4</v>
      </c>
      <c r="O852" s="317"/>
      <c r="P852" s="126"/>
    </row>
    <row r="853" spans="1:16" ht="18" thickTop="1" thickBot="1">
      <c r="A853" s="265"/>
      <c r="B853" s="375"/>
      <c r="C853" s="265"/>
      <c r="D853" s="418"/>
      <c r="E853" s="265"/>
      <c r="F853" s="265"/>
      <c r="G853" s="379"/>
      <c r="H853" s="380"/>
      <c r="I853" s="265"/>
      <c r="J853" s="265"/>
      <c r="K853" s="265"/>
      <c r="L853" s="265"/>
      <c r="M853" s="409"/>
      <c r="N853" s="266"/>
      <c r="O853" s="266"/>
      <c r="P853" s="380"/>
    </row>
    <row r="854" spans="1:16" ht="18" thickTop="1" thickBot="1">
      <c r="A854" s="472" t="s">
        <v>1650</v>
      </c>
      <c r="B854" s="419"/>
      <c r="C854" s="126"/>
      <c r="D854" s="416"/>
      <c r="E854" s="126"/>
      <c r="F854" s="126"/>
      <c r="G854" s="314"/>
      <c r="H854" s="420"/>
      <c r="I854" s="126"/>
      <c r="J854" s="265"/>
      <c r="K854" s="265"/>
      <c r="L854" s="265"/>
      <c r="M854" s="409"/>
      <c r="N854" s="266"/>
      <c r="O854" s="266"/>
      <c r="P854" s="265"/>
    </row>
    <row r="855" spans="1:16" ht="17" thickTop="1">
      <c r="A855" t="s">
        <v>2244</v>
      </c>
      <c r="B855" t="s">
        <v>549</v>
      </c>
      <c r="C855">
        <v>5</v>
      </c>
      <c r="D855" s="19">
        <v>43703</v>
      </c>
      <c r="E855" s="21">
        <v>0.82645833333333341</v>
      </c>
      <c r="F855" s="6"/>
      <c r="G855" s="7" t="s">
        <v>433</v>
      </c>
      <c r="H855" s="6"/>
      <c r="I855" s="6"/>
      <c r="J855" s="6"/>
      <c r="K855">
        <v>13</v>
      </c>
      <c r="L855">
        <v>15</v>
      </c>
      <c r="M855" s="28">
        <f t="shared" ref="M855:M878" si="16">L855/K855</f>
        <v>1.1538461538461537</v>
      </c>
      <c r="N855" s="9">
        <v>0.26666666666666666</v>
      </c>
      <c r="O855" s="9"/>
      <c r="P855" s="75" t="s">
        <v>566</v>
      </c>
    </row>
    <row r="856" spans="1:16">
      <c r="A856" t="s">
        <v>1652</v>
      </c>
      <c r="B856" t="s">
        <v>549</v>
      </c>
      <c r="C856">
        <v>5</v>
      </c>
      <c r="D856" s="19">
        <v>43703</v>
      </c>
      <c r="E856" s="21">
        <v>0.82663194444444443</v>
      </c>
      <c r="F856" s="6"/>
      <c r="G856" s="7" t="s">
        <v>433</v>
      </c>
      <c r="H856" s="6"/>
      <c r="I856" s="6"/>
      <c r="J856" s="6"/>
      <c r="K856">
        <v>7</v>
      </c>
      <c r="L856">
        <v>7</v>
      </c>
      <c r="M856" s="28">
        <f t="shared" si="16"/>
        <v>1</v>
      </c>
      <c r="N856" s="9">
        <v>0.7142857142857143</v>
      </c>
      <c r="O856" s="9"/>
      <c r="P856" s="75" t="s">
        <v>576</v>
      </c>
    </row>
    <row r="857" spans="1:16">
      <c r="A857" t="s">
        <v>2245</v>
      </c>
      <c r="B857" t="s">
        <v>549</v>
      </c>
      <c r="C857">
        <v>5</v>
      </c>
      <c r="D857" s="19">
        <v>43703</v>
      </c>
      <c r="E857" s="21">
        <v>0.82672453703703708</v>
      </c>
      <c r="F857" s="6"/>
      <c r="G857" s="7" t="s">
        <v>433</v>
      </c>
      <c r="H857" s="6"/>
      <c r="I857" s="6"/>
      <c r="J857" s="6"/>
      <c r="K857">
        <v>3</v>
      </c>
      <c r="L857">
        <v>2</v>
      </c>
      <c r="M857" s="28">
        <f t="shared" si="16"/>
        <v>0.66666666666666663</v>
      </c>
      <c r="N857" s="9">
        <v>0.5</v>
      </c>
      <c r="O857" s="9"/>
      <c r="P857" s="75" t="s">
        <v>566</v>
      </c>
    </row>
    <row r="858" spans="1:16">
      <c r="A858" t="s">
        <v>2246</v>
      </c>
      <c r="B858" t="s">
        <v>549</v>
      </c>
      <c r="C858">
        <v>5</v>
      </c>
      <c r="D858" s="19">
        <v>43703</v>
      </c>
      <c r="E858" s="21">
        <v>0.82677083333333334</v>
      </c>
      <c r="F858" s="6"/>
      <c r="G858" s="7" t="s">
        <v>433</v>
      </c>
      <c r="H858" s="6"/>
      <c r="I858" s="6"/>
      <c r="J858" s="6"/>
      <c r="K858">
        <v>14</v>
      </c>
      <c r="L858">
        <v>14</v>
      </c>
      <c r="M858" s="28">
        <f t="shared" si="16"/>
        <v>1</v>
      </c>
      <c r="N858" s="9">
        <v>0.14285714285714285</v>
      </c>
      <c r="O858" s="9"/>
      <c r="P858" s="75" t="s">
        <v>566</v>
      </c>
    </row>
    <row r="859" spans="1:16">
      <c r="A859" t="s">
        <v>1655</v>
      </c>
      <c r="B859" t="s">
        <v>549</v>
      </c>
      <c r="C859">
        <v>5</v>
      </c>
      <c r="D859" s="19">
        <v>43703</v>
      </c>
      <c r="E859" s="21">
        <v>0.82696759259259256</v>
      </c>
      <c r="F859" s="6"/>
      <c r="G859" s="7" t="s">
        <v>433</v>
      </c>
      <c r="H859" s="6"/>
      <c r="I859" s="6"/>
      <c r="J859" s="6"/>
      <c r="K859">
        <v>6</v>
      </c>
      <c r="L859">
        <v>5</v>
      </c>
      <c r="M859" s="28">
        <f t="shared" si="16"/>
        <v>0.83333333333333337</v>
      </c>
      <c r="N859" s="715">
        <v>1</v>
      </c>
      <c r="O859" s="715"/>
      <c r="P859" s="75" t="s">
        <v>576</v>
      </c>
    </row>
    <row r="860" spans="1:16">
      <c r="A860" t="s">
        <v>1656</v>
      </c>
      <c r="B860" t="s">
        <v>549</v>
      </c>
      <c r="C860">
        <v>5</v>
      </c>
      <c r="D860" s="19">
        <v>43703</v>
      </c>
      <c r="E860" s="21">
        <v>0.82725694444444453</v>
      </c>
      <c r="F860" s="6"/>
      <c r="G860" s="7" t="s">
        <v>433</v>
      </c>
      <c r="H860" s="6"/>
      <c r="I860" s="6"/>
      <c r="J860" s="6"/>
      <c r="K860">
        <v>4</v>
      </c>
      <c r="L860">
        <v>5</v>
      </c>
      <c r="M860" s="28">
        <f t="shared" si="16"/>
        <v>1.25</v>
      </c>
      <c r="N860" s="9">
        <v>0.8</v>
      </c>
      <c r="O860" s="9"/>
      <c r="P860" s="75" t="s">
        <v>576</v>
      </c>
    </row>
    <row r="861" spans="1:16">
      <c r="A861" t="s">
        <v>1657</v>
      </c>
      <c r="B861" t="s">
        <v>549</v>
      </c>
      <c r="C861">
        <v>5</v>
      </c>
      <c r="D861" s="19">
        <v>43703</v>
      </c>
      <c r="E861" s="21">
        <v>0.82737268518518514</v>
      </c>
      <c r="F861" s="6"/>
      <c r="G861" s="7" t="s">
        <v>433</v>
      </c>
      <c r="H861" s="6"/>
      <c r="I861" s="6"/>
      <c r="J861" s="6"/>
      <c r="K861">
        <v>3</v>
      </c>
      <c r="L861">
        <v>7</v>
      </c>
      <c r="M861" s="28">
        <f t="shared" si="16"/>
        <v>2.3333333333333335</v>
      </c>
      <c r="N861" s="9">
        <v>0.8571428571428571</v>
      </c>
      <c r="O861" s="9"/>
      <c r="P861" s="75" t="s">
        <v>576</v>
      </c>
    </row>
    <row r="862" spans="1:16">
      <c r="A862" t="s">
        <v>2247</v>
      </c>
      <c r="B862" t="s">
        <v>549</v>
      </c>
      <c r="C862">
        <v>5</v>
      </c>
      <c r="D862" s="19">
        <v>43703</v>
      </c>
      <c r="E862" s="21">
        <v>0.82743055555555556</v>
      </c>
      <c r="F862" s="6"/>
      <c r="G862" s="7" t="s">
        <v>433</v>
      </c>
      <c r="H862" s="6"/>
      <c r="I862" s="6"/>
      <c r="J862" s="6"/>
      <c r="K862">
        <v>14</v>
      </c>
      <c r="L862">
        <v>35</v>
      </c>
      <c r="M862" s="28">
        <f t="shared" si="16"/>
        <v>2.5</v>
      </c>
      <c r="N862" s="9">
        <v>0.14285714285714285</v>
      </c>
      <c r="O862" s="9"/>
      <c r="P862" s="75" t="s">
        <v>566</v>
      </c>
    </row>
    <row r="863" spans="1:16">
      <c r="A863" t="s">
        <v>1659</v>
      </c>
      <c r="B863" t="s">
        <v>549</v>
      </c>
      <c r="C863">
        <v>5</v>
      </c>
      <c r="D863" s="19">
        <v>43703</v>
      </c>
      <c r="E863" s="21">
        <v>0.8276041666666667</v>
      </c>
      <c r="F863" s="6"/>
      <c r="G863" s="7" t="s">
        <v>433</v>
      </c>
      <c r="H863" s="6"/>
      <c r="I863" s="6"/>
      <c r="J863" s="6"/>
      <c r="K863">
        <v>6</v>
      </c>
      <c r="L863">
        <v>12</v>
      </c>
      <c r="M863" s="28">
        <f t="shared" si="16"/>
        <v>2</v>
      </c>
      <c r="N863" s="9">
        <v>0.66666666666666663</v>
      </c>
      <c r="O863" s="9"/>
      <c r="P863" s="75" t="s">
        <v>576</v>
      </c>
    </row>
    <row r="864" spans="1:16" ht="17" thickBot="1">
      <c r="A864" s="34" t="s">
        <v>2248</v>
      </c>
      <c r="B864" s="34" t="s">
        <v>549</v>
      </c>
      <c r="C864" s="34">
        <v>5</v>
      </c>
      <c r="D864" s="161">
        <v>43703</v>
      </c>
      <c r="E864" s="255">
        <v>0.82773148148148146</v>
      </c>
      <c r="F864" s="352"/>
      <c r="G864" s="163" t="s">
        <v>433</v>
      </c>
      <c r="H864" s="352"/>
      <c r="I864" s="352"/>
      <c r="J864" s="352"/>
      <c r="K864" s="34">
        <v>5</v>
      </c>
      <c r="L864" s="34">
        <v>7</v>
      </c>
      <c r="M864" s="288">
        <f t="shared" si="16"/>
        <v>1.4</v>
      </c>
      <c r="N864" s="289">
        <v>0.14285714285714285</v>
      </c>
      <c r="O864" s="289"/>
      <c r="P864" s="164" t="s">
        <v>566</v>
      </c>
    </row>
    <row r="865" spans="1:16">
      <c r="A865" t="s">
        <v>1679</v>
      </c>
      <c r="B865" t="s">
        <v>549</v>
      </c>
      <c r="C865">
        <v>9</v>
      </c>
      <c r="D865" s="19">
        <v>43703</v>
      </c>
      <c r="E865" s="21">
        <v>0.83696759259259268</v>
      </c>
      <c r="F865" s="6"/>
      <c r="G865" t="s">
        <v>1565</v>
      </c>
      <c r="H865" s="6"/>
      <c r="I865" s="6"/>
      <c r="J865" s="6"/>
      <c r="K865">
        <v>9</v>
      </c>
      <c r="L865">
        <v>47</v>
      </c>
      <c r="M865" s="28">
        <f t="shared" si="16"/>
        <v>5.2222222222222223</v>
      </c>
      <c r="N865" s="9">
        <v>4.2553191489361701E-2</v>
      </c>
      <c r="O865" s="9"/>
    </row>
    <row r="866" spans="1:16">
      <c r="A866" t="s">
        <v>1678</v>
      </c>
      <c r="B866" t="s">
        <v>549</v>
      </c>
      <c r="C866">
        <v>9</v>
      </c>
      <c r="D866" s="19">
        <v>43703</v>
      </c>
      <c r="E866" s="21">
        <v>0.83798611111111121</v>
      </c>
      <c r="F866" s="6"/>
      <c r="G866" s="666" t="s">
        <v>447</v>
      </c>
      <c r="H866" s="6"/>
      <c r="I866" s="6"/>
      <c r="J866" s="6"/>
      <c r="K866">
        <v>14</v>
      </c>
      <c r="L866">
        <v>53</v>
      </c>
      <c r="M866" s="28">
        <f t="shared" si="16"/>
        <v>3.7857142857142856</v>
      </c>
      <c r="N866" s="9">
        <v>0.39622641509433965</v>
      </c>
      <c r="O866" s="9"/>
    </row>
    <row r="867" spans="1:16">
      <c r="A867" t="s">
        <v>1680</v>
      </c>
      <c r="B867" t="s">
        <v>549</v>
      </c>
      <c r="C867">
        <v>9</v>
      </c>
      <c r="D867" s="19">
        <v>43703</v>
      </c>
      <c r="E867" s="21">
        <v>0.83817129629629628</v>
      </c>
      <c r="F867" s="6"/>
      <c r="G867" s="666" t="s">
        <v>447</v>
      </c>
      <c r="H867" s="6"/>
      <c r="I867" s="6"/>
      <c r="J867" s="6"/>
      <c r="K867">
        <v>6</v>
      </c>
      <c r="L867">
        <v>15</v>
      </c>
      <c r="M867" s="28">
        <f t="shared" si="16"/>
        <v>2.5</v>
      </c>
      <c r="N867" s="9">
        <v>0.26666666666666666</v>
      </c>
      <c r="O867" s="9"/>
    </row>
    <row r="868" spans="1:16">
      <c r="A868" t="s">
        <v>2249</v>
      </c>
      <c r="B868" t="s">
        <v>549</v>
      </c>
      <c r="C868">
        <v>9</v>
      </c>
      <c r="D868" s="19">
        <v>43703</v>
      </c>
      <c r="E868" s="21">
        <v>0.84203703703703703</v>
      </c>
      <c r="F868" s="6"/>
      <c r="G868" s="7" t="s">
        <v>433</v>
      </c>
      <c r="H868" s="6"/>
      <c r="I868" s="6"/>
      <c r="J868" s="6"/>
      <c r="K868">
        <v>11</v>
      </c>
      <c r="L868">
        <v>45</v>
      </c>
      <c r="M868" s="28">
        <f t="shared" si="16"/>
        <v>4.0909090909090908</v>
      </c>
      <c r="N868" s="9">
        <v>0.46666666666666667</v>
      </c>
      <c r="O868" s="9"/>
      <c r="P868" s="75" t="s">
        <v>566</v>
      </c>
    </row>
    <row r="869" spans="1:16">
      <c r="A869" t="s">
        <v>2397</v>
      </c>
      <c r="B869" t="s">
        <v>549</v>
      </c>
      <c r="C869">
        <v>9</v>
      </c>
      <c r="D869" s="19">
        <v>43703</v>
      </c>
      <c r="E869" s="21">
        <v>0.84226851851851858</v>
      </c>
      <c r="F869" s="6"/>
      <c r="G869" s="7" t="s">
        <v>433</v>
      </c>
      <c r="H869" s="6"/>
      <c r="I869" s="6"/>
      <c r="J869" s="6"/>
      <c r="K869">
        <v>6</v>
      </c>
      <c r="L869">
        <v>10</v>
      </c>
      <c r="M869" s="28">
        <f t="shared" si="16"/>
        <v>1.6666666666666667</v>
      </c>
      <c r="N869" s="9">
        <v>0.2</v>
      </c>
      <c r="O869" s="9"/>
      <c r="P869" s="75" t="s">
        <v>553</v>
      </c>
    </row>
    <row r="870" spans="1:16">
      <c r="A870" t="s">
        <v>1683</v>
      </c>
      <c r="B870" t="s">
        <v>549</v>
      </c>
      <c r="C870">
        <v>9</v>
      </c>
      <c r="D870" s="19">
        <v>43703</v>
      </c>
      <c r="E870" s="21">
        <v>0.8429861111111111</v>
      </c>
      <c r="F870" s="6"/>
      <c r="G870" s="666" t="s">
        <v>447</v>
      </c>
      <c r="H870" s="6"/>
      <c r="I870" s="6"/>
      <c r="J870" s="6"/>
      <c r="K870">
        <v>14</v>
      </c>
      <c r="L870">
        <v>91</v>
      </c>
      <c r="M870" s="28">
        <f t="shared" si="16"/>
        <v>6.5</v>
      </c>
      <c r="N870" s="9">
        <v>0.47252747252747251</v>
      </c>
      <c r="O870" s="9"/>
    </row>
    <row r="871" spans="1:16">
      <c r="A871" t="s">
        <v>1684</v>
      </c>
      <c r="B871" t="s">
        <v>549</v>
      </c>
      <c r="C871">
        <v>9</v>
      </c>
      <c r="D871" s="19">
        <v>43703</v>
      </c>
      <c r="E871" s="21">
        <v>0.84331018518518519</v>
      </c>
      <c r="F871" s="6"/>
      <c r="G871" s="666" t="s">
        <v>447</v>
      </c>
      <c r="H871" s="6"/>
      <c r="I871" s="6"/>
      <c r="J871" s="6"/>
      <c r="K871">
        <v>11</v>
      </c>
      <c r="L871">
        <v>16</v>
      </c>
      <c r="M871" s="28">
        <f t="shared" si="16"/>
        <v>1.4545454545454546</v>
      </c>
      <c r="N871" s="9">
        <v>0.5</v>
      </c>
      <c r="O871" s="9"/>
    </row>
    <row r="872" spans="1:16" ht="17" thickBot="1">
      <c r="A872" s="63" t="s">
        <v>2335</v>
      </c>
      <c r="B872" s="63" t="s">
        <v>549</v>
      </c>
      <c r="C872" s="63">
        <v>9</v>
      </c>
      <c r="D872" s="151">
        <v>43703</v>
      </c>
      <c r="E872" s="431">
        <v>0.84155092592592595</v>
      </c>
      <c r="F872" s="387"/>
      <c r="G872" s="152" t="s">
        <v>433</v>
      </c>
      <c r="H872" s="387"/>
      <c r="I872" s="387"/>
      <c r="J872" s="387"/>
      <c r="K872" s="63">
        <v>5</v>
      </c>
      <c r="L872" s="63">
        <v>11</v>
      </c>
      <c r="M872" s="207">
        <f t="shared" si="16"/>
        <v>2.2000000000000002</v>
      </c>
      <c r="N872" s="153">
        <v>0.18181818181818182</v>
      </c>
      <c r="O872" s="153"/>
      <c r="P872" s="155" t="s">
        <v>486</v>
      </c>
    </row>
    <row r="873" spans="1:16" ht="17" thickBot="1">
      <c r="A873" s="65" t="s">
        <v>1686</v>
      </c>
      <c r="B873" s="65" t="s">
        <v>549</v>
      </c>
      <c r="C873" s="65">
        <v>6</v>
      </c>
      <c r="D873" s="66">
        <v>43703</v>
      </c>
      <c r="E873" s="414">
        <v>0.93790509259259258</v>
      </c>
      <c r="F873" s="331"/>
      <c r="G873" s="121" t="s">
        <v>433</v>
      </c>
      <c r="H873" s="331"/>
      <c r="I873" s="331"/>
      <c r="J873" s="331"/>
      <c r="K873" s="65">
        <v>6</v>
      </c>
      <c r="L873" s="65">
        <v>13</v>
      </c>
      <c r="M873" s="211">
        <f t="shared" si="16"/>
        <v>2.1666666666666665</v>
      </c>
      <c r="N873" s="68">
        <v>0.76923076923076927</v>
      </c>
      <c r="O873" s="9"/>
      <c r="P873" s="75" t="s">
        <v>557</v>
      </c>
    </row>
    <row r="874" spans="1:16">
      <c r="A874" s="65" t="s">
        <v>1687</v>
      </c>
      <c r="B874" s="65" t="s">
        <v>549</v>
      </c>
      <c r="C874" s="65">
        <v>4</v>
      </c>
      <c r="D874" s="66">
        <v>43703</v>
      </c>
      <c r="E874" s="414">
        <v>0.94942129629629635</v>
      </c>
      <c r="F874" s="331"/>
      <c r="G874" s="121" t="s">
        <v>433</v>
      </c>
      <c r="H874" s="331"/>
      <c r="I874" s="331"/>
      <c r="J874" s="331"/>
      <c r="K874" s="65">
        <v>6</v>
      </c>
      <c r="L874" s="65">
        <v>10</v>
      </c>
      <c r="M874" s="211">
        <f t="shared" si="16"/>
        <v>1.6666666666666667</v>
      </c>
      <c r="N874" s="68">
        <v>0.1</v>
      </c>
      <c r="O874" s="68"/>
      <c r="P874" s="125" t="s">
        <v>1688</v>
      </c>
    </row>
    <row r="875" spans="1:16" ht="17" thickBot="1">
      <c r="A875" t="s">
        <v>2408</v>
      </c>
      <c r="B875" t="s">
        <v>549</v>
      </c>
      <c r="C875">
        <v>4</v>
      </c>
      <c r="D875" s="19">
        <v>43703</v>
      </c>
      <c r="E875" s="21">
        <v>0.94982638888888893</v>
      </c>
      <c r="F875" s="6"/>
      <c r="G875" s="7" t="s">
        <v>433</v>
      </c>
      <c r="H875" s="6"/>
      <c r="I875" s="6"/>
      <c r="J875" s="6"/>
      <c r="K875">
        <v>5</v>
      </c>
      <c r="L875">
        <v>6</v>
      </c>
      <c r="M875" s="28">
        <f t="shared" si="16"/>
        <v>1.2</v>
      </c>
      <c r="N875" s="9">
        <v>0.5</v>
      </c>
      <c r="O875" s="9"/>
      <c r="P875" s="75" t="s">
        <v>1391</v>
      </c>
    </row>
    <row r="876" spans="1:16" ht="17" thickBot="1">
      <c r="A876" s="65" t="s">
        <v>2300</v>
      </c>
      <c r="B876" s="65" t="s">
        <v>549</v>
      </c>
      <c r="C876" s="65">
        <v>3</v>
      </c>
      <c r="D876" s="66">
        <v>43703</v>
      </c>
      <c r="E876" s="414">
        <v>0.95942129629629624</v>
      </c>
      <c r="F876" s="331"/>
      <c r="G876" s="676" t="s">
        <v>489</v>
      </c>
      <c r="H876" s="331"/>
      <c r="I876" s="331"/>
      <c r="J876" s="331"/>
      <c r="K876" s="65">
        <v>8</v>
      </c>
      <c r="L876" s="65">
        <v>14</v>
      </c>
      <c r="M876" s="211">
        <f t="shared" si="16"/>
        <v>1.75</v>
      </c>
      <c r="N876" s="68">
        <v>0.35714285714285715</v>
      </c>
      <c r="O876" s="68"/>
      <c r="P876" s="65"/>
    </row>
    <row r="877" spans="1:16">
      <c r="A877" s="65" t="s">
        <v>2301</v>
      </c>
      <c r="B877" s="65" t="s">
        <v>549</v>
      </c>
      <c r="C877" s="65">
        <v>2</v>
      </c>
      <c r="D877" s="66">
        <v>43703</v>
      </c>
      <c r="E877" s="414">
        <v>0.97585648148148152</v>
      </c>
      <c r="F877" s="331"/>
      <c r="G877" s="676" t="s">
        <v>489</v>
      </c>
      <c r="H877" s="331"/>
      <c r="I877" s="331"/>
      <c r="J877" s="331"/>
      <c r="K877" s="65">
        <v>3</v>
      </c>
      <c r="L877" s="65">
        <v>2</v>
      </c>
      <c r="M877" s="211">
        <f t="shared" si="16"/>
        <v>0.66666666666666663</v>
      </c>
      <c r="N877" s="68">
        <v>0.5</v>
      </c>
      <c r="O877" s="68"/>
      <c r="P877" s="65"/>
    </row>
    <row r="878" spans="1:16" ht="17" thickBot="1">
      <c r="A878" t="s">
        <v>2409</v>
      </c>
      <c r="B878" t="s">
        <v>549</v>
      </c>
      <c r="C878">
        <v>2</v>
      </c>
      <c r="D878" s="19">
        <v>43703</v>
      </c>
      <c r="E878" s="21">
        <v>0.97697916666666673</v>
      </c>
      <c r="F878" s="6"/>
      <c r="G878" s="7" t="s">
        <v>433</v>
      </c>
      <c r="H878" s="6"/>
      <c r="I878" s="6"/>
      <c r="J878" s="6"/>
      <c r="K878">
        <v>6</v>
      </c>
      <c r="L878">
        <v>7</v>
      </c>
      <c r="M878" s="28">
        <f t="shared" si="16"/>
        <v>1.1666666666666667</v>
      </c>
      <c r="N878" s="9">
        <v>0.14285714285714285</v>
      </c>
      <c r="O878" s="9"/>
      <c r="P878" s="75" t="s">
        <v>1391</v>
      </c>
    </row>
    <row r="879" spans="1:16" ht="18" thickTop="1" thickBot="1">
      <c r="A879" s="375"/>
      <c r="B879" s="265"/>
      <c r="C879" s="265"/>
      <c r="D879" s="265"/>
      <c r="E879" s="265"/>
      <c r="F879" s="265"/>
      <c r="G879" s="265"/>
      <c r="H879" s="380"/>
      <c r="I879" s="265"/>
      <c r="J879" s="375"/>
      <c r="K879" s="265"/>
      <c r="L879" s="265"/>
      <c r="M879" s="409"/>
      <c r="N879" s="266"/>
      <c r="O879" s="266"/>
      <c r="P879" s="380"/>
    </row>
    <row r="880" spans="1:16" ht="18" thickTop="1" thickBot="1">
      <c r="A880" s="314" t="s">
        <v>1705</v>
      </c>
      <c r="B880" s="126"/>
      <c r="C880" s="126"/>
      <c r="D880" s="126"/>
      <c r="E880" s="126"/>
      <c r="F880" s="126"/>
      <c r="G880" s="126"/>
      <c r="H880" s="126"/>
      <c r="I880" s="126"/>
      <c r="J880" s="126"/>
      <c r="K880" s="126"/>
      <c r="L880" s="126"/>
      <c r="M880" s="130"/>
      <c r="N880" s="146"/>
      <c r="O880" s="146"/>
      <c r="P880" s="126"/>
    </row>
    <row r="881" spans="1:16" ht="17" thickTop="1">
      <c r="A881" t="s">
        <v>2250</v>
      </c>
      <c r="B881" t="s">
        <v>549</v>
      </c>
      <c r="C881">
        <v>5</v>
      </c>
      <c r="D881" s="19">
        <v>43704</v>
      </c>
      <c r="E881" s="21">
        <v>0.82975694444444448</v>
      </c>
      <c r="F881" s="449"/>
      <c r="G881" s="7" t="s">
        <v>433</v>
      </c>
      <c r="H881" s="6"/>
      <c r="I881" s="6"/>
      <c r="J881" s="6"/>
      <c r="K881">
        <v>6</v>
      </c>
      <c r="L881">
        <v>10</v>
      </c>
      <c r="M881" s="28">
        <f t="shared" ref="M881:M958" si="17">L881/K881</f>
        <v>1.6666666666666667</v>
      </c>
      <c r="N881" s="9">
        <v>0.8</v>
      </c>
      <c r="O881" s="9"/>
      <c r="P881" s="75" t="s">
        <v>566</v>
      </c>
    </row>
    <row r="882" spans="1:16">
      <c r="A882" t="s">
        <v>1706</v>
      </c>
      <c r="B882" t="s">
        <v>549</v>
      </c>
      <c r="C882">
        <v>5</v>
      </c>
      <c r="D882" s="19">
        <v>43704</v>
      </c>
      <c r="E882" s="21">
        <v>0.83331018518518529</v>
      </c>
      <c r="F882" s="449"/>
      <c r="G882" s="7" t="s">
        <v>433</v>
      </c>
      <c r="H882" s="6"/>
      <c r="I882" s="6"/>
      <c r="J882" s="6"/>
      <c r="K882">
        <v>7</v>
      </c>
      <c r="L882">
        <v>13</v>
      </c>
      <c r="M882" s="28">
        <f t="shared" si="17"/>
        <v>1.8571428571428572</v>
      </c>
      <c r="N882" s="715">
        <v>1</v>
      </c>
      <c r="O882" s="715"/>
      <c r="P882" s="75" t="s">
        <v>576</v>
      </c>
    </row>
    <row r="883" spans="1:16">
      <c r="A883" t="s">
        <v>2284</v>
      </c>
      <c r="B883" t="s">
        <v>549</v>
      </c>
      <c r="C883">
        <v>5</v>
      </c>
      <c r="D883" s="19">
        <v>43704</v>
      </c>
      <c r="E883" s="21">
        <v>0.83341435185185186</v>
      </c>
      <c r="F883" s="449"/>
      <c r="G883" s="673" t="s">
        <v>456</v>
      </c>
      <c r="H883" s="6"/>
      <c r="I883" s="6"/>
      <c r="J883" s="6"/>
      <c r="K883">
        <v>9</v>
      </c>
      <c r="L883">
        <v>7</v>
      </c>
      <c r="M883" s="28">
        <f t="shared" si="17"/>
        <v>0.77777777777777779</v>
      </c>
      <c r="N883" s="9">
        <v>0.42857142857142855</v>
      </c>
      <c r="O883" s="9"/>
    </row>
    <row r="884" spans="1:16">
      <c r="A884" t="s">
        <v>1708</v>
      </c>
      <c r="B884" t="s">
        <v>549</v>
      </c>
      <c r="C884">
        <v>5</v>
      </c>
      <c r="D884" s="19">
        <v>43704</v>
      </c>
      <c r="E884" s="21">
        <v>0.83357638888888885</v>
      </c>
      <c r="F884" s="449"/>
      <c r="G884" t="s">
        <v>495</v>
      </c>
      <c r="H884" s="6"/>
      <c r="I884" s="6"/>
      <c r="J884" s="6"/>
      <c r="K884">
        <v>5</v>
      </c>
      <c r="L884">
        <v>23</v>
      </c>
      <c r="M884" s="28">
        <f t="shared" si="17"/>
        <v>4.5999999999999996</v>
      </c>
      <c r="N884" s="9">
        <v>0.34782608695652173</v>
      </c>
      <c r="O884" s="9"/>
    </row>
    <row r="885" spans="1:16" ht="17" thickBot="1">
      <c r="A885" s="63" t="s">
        <v>1709</v>
      </c>
      <c r="B885" s="63" t="s">
        <v>549</v>
      </c>
      <c r="C885" s="63">
        <v>5</v>
      </c>
      <c r="D885" s="151">
        <v>43704</v>
      </c>
      <c r="E885" s="431">
        <v>0.83378472222222222</v>
      </c>
      <c r="F885" s="450"/>
      <c r="G885" s="63" t="s">
        <v>495</v>
      </c>
      <c r="H885" s="387"/>
      <c r="I885" s="387"/>
      <c r="J885" s="387"/>
      <c r="K885" s="63">
        <v>8</v>
      </c>
      <c r="L885" s="63">
        <v>17</v>
      </c>
      <c r="M885" s="207">
        <f t="shared" si="17"/>
        <v>2.125</v>
      </c>
      <c r="N885" s="153">
        <v>0.17647058823529413</v>
      </c>
      <c r="O885" s="153"/>
      <c r="P885" s="63"/>
    </row>
    <row r="886" spans="1:16">
      <c r="A886" t="s">
        <v>1710</v>
      </c>
      <c r="B886" t="s">
        <v>549</v>
      </c>
      <c r="C886">
        <v>9</v>
      </c>
      <c r="D886" s="19">
        <v>43704</v>
      </c>
      <c r="E886" s="21">
        <v>0.84190972222222227</v>
      </c>
      <c r="F886" s="449"/>
      <c r="G886" s="666" t="s">
        <v>447</v>
      </c>
      <c r="H886" s="6"/>
      <c r="I886" s="6"/>
      <c r="J886" s="6"/>
      <c r="K886">
        <v>14</v>
      </c>
      <c r="L886">
        <v>30</v>
      </c>
      <c r="M886" s="28">
        <f t="shared" si="17"/>
        <v>2.1428571428571428</v>
      </c>
      <c r="N886" s="9">
        <v>0.26666666666666666</v>
      </c>
      <c r="O886" s="9"/>
    </row>
    <row r="887" spans="1:16">
      <c r="A887" t="s">
        <v>1711</v>
      </c>
      <c r="B887" t="s">
        <v>549</v>
      </c>
      <c r="C887">
        <v>9</v>
      </c>
      <c r="D887" s="19">
        <v>43704</v>
      </c>
      <c r="E887" s="21">
        <v>0.84209490740740733</v>
      </c>
      <c r="F887" s="449"/>
      <c r="G887" s="7" t="s">
        <v>433</v>
      </c>
      <c r="H887" s="6"/>
      <c r="I887" s="6"/>
      <c r="J887" s="6"/>
      <c r="K887">
        <v>6</v>
      </c>
      <c r="L887">
        <v>7</v>
      </c>
      <c r="M887" s="28">
        <f t="shared" si="17"/>
        <v>1.1666666666666667</v>
      </c>
      <c r="N887" s="9">
        <v>0.5714285714285714</v>
      </c>
      <c r="O887" s="9"/>
      <c r="P887" s="75" t="s">
        <v>576</v>
      </c>
    </row>
    <row r="888" spans="1:16">
      <c r="A888" t="s">
        <v>1712</v>
      </c>
      <c r="B888" t="s">
        <v>549</v>
      </c>
      <c r="C888">
        <v>9</v>
      </c>
      <c r="D888" s="19">
        <v>43704</v>
      </c>
      <c r="E888" s="21">
        <v>0.84234953703703708</v>
      </c>
      <c r="F888" s="449"/>
      <c r="G888" s="7" t="s">
        <v>433</v>
      </c>
      <c r="H888" s="6"/>
      <c r="I888" s="6"/>
      <c r="J888" s="6"/>
      <c r="K888">
        <v>7</v>
      </c>
      <c r="L888">
        <v>8</v>
      </c>
      <c r="M888" s="28">
        <f t="shared" si="17"/>
        <v>1.1428571428571428</v>
      </c>
      <c r="N888" s="9">
        <v>0.5</v>
      </c>
      <c r="O888" s="9"/>
      <c r="P888" s="75" t="s">
        <v>1688</v>
      </c>
    </row>
    <row r="889" spans="1:16">
      <c r="A889" t="s">
        <v>1713</v>
      </c>
      <c r="B889" t="s">
        <v>549</v>
      </c>
      <c r="C889">
        <v>9</v>
      </c>
      <c r="D889" s="19">
        <v>43704</v>
      </c>
      <c r="E889" s="21">
        <v>0.84347222222222218</v>
      </c>
      <c r="F889" s="449"/>
      <c r="G889" s="7" t="s">
        <v>433</v>
      </c>
      <c r="H889" s="6"/>
      <c r="I889" s="6"/>
      <c r="J889" s="6"/>
      <c r="K889">
        <v>14</v>
      </c>
      <c r="L889">
        <v>120</v>
      </c>
      <c r="M889" s="28">
        <f t="shared" si="17"/>
        <v>8.5714285714285712</v>
      </c>
      <c r="N889" s="9">
        <v>0.4</v>
      </c>
      <c r="O889" s="9"/>
      <c r="P889" s="75" t="s">
        <v>557</v>
      </c>
    </row>
    <row r="890" spans="1:16">
      <c r="A890" t="s">
        <v>1714</v>
      </c>
      <c r="B890" t="s">
        <v>549</v>
      </c>
      <c r="C890">
        <v>9</v>
      </c>
      <c r="D890" s="19">
        <v>43704</v>
      </c>
      <c r="E890" s="21">
        <v>0.84366898148148151</v>
      </c>
      <c r="F890" s="449"/>
      <c r="G890" s="666" t="s">
        <v>447</v>
      </c>
      <c r="H890" s="6"/>
      <c r="I890" s="6"/>
      <c r="J890" s="6"/>
      <c r="K890">
        <v>14</v>
      </c>
      <c r="L890">
        <v>80</v>
      </c>
      <c r="M890" s="28">
        <f t="shared" si="17"/>
        <v>5.7142857142857144</v>
      </c>
      <c r="N890" s="9">
        <v>0.5625</v>
      </c>
      <c r="O890" s="9"/>
    </row>
    <row r="891" spans="1:16">
      <c r="A891" t="s">
        <v>1715</v>
      </c>
      <c r="B891" t="s">
        <v>549</v>
      </c>
      <c r="C891">
        <v>9</v>
      </c>
      <c r="D891" s="19">
        <v>43704</v>
      </c>
      <c r="E891" s="21">
        <v>0.84385416666666668</v>
      </c>
      <c r="F891" s="449"/>
      <c r="G891" s="666" t="s">
        <v>447</v>
      </c>
      <c r="H891" s="6"/>
      <c r="I891" s="6"/>
      <c r="J891" s="6"/>
      <c r="K891">
        <v>14</v>
      </c>
      <c r="L891">
        <v>107</v>
      </c>
      <c r="M891" s="28">
        <f t="shared" si="17"/>
        <v>7.6428571428571432</v>
      </c>
      <c r="N891" s="9">
        <v>0.30841121495327101</v>
      </c>
      <c r="O891" s="9"/>
    </row>
    <row r="892" spans="1:16">
      <c r="A892" t="s">
        <v>1716</v>
      </c>
      <c r="B892" t="s">
        <v>549</v>
      </c>
      <c r="C892">
        <v>9</v>
      </c>
      <c r="D892" s="19">
        <v>43704</v>
      </c>
      <c r="E892" s="21">
        <v>0.84403935185185175</v>
      </c>
      <c r="F892" s="449"/>
      <c r="G892" s="7" t="s">
        <v>433</v>
      </c>
      <c r="H892" s="6"/>
      <c r="I892" s="6"/>
      <c r="J892" s="6"/>
      <c r="K892">
        <v>4</v>
      </c>
      <c r="L892">
        <v>14</v>
      </c>
      <c r="M892" s="28">
        <f t="shared" si="17"/>
        <v>3.5</v>
      </c>
      <c r="N892" s="9">
        <v>0.5</v>
      </c>
      <c r="O892" s="9"/>
      <c r="P892" s="75" t="s">
        <v>557</v>
      </c>
    </row>
    <row r="893" spans="1:16">
      <c r="A893" t="s">
        <v>1717</v>
      </c>
      <c r="B893" t="s">
        <v>549</v>
      </c>
      <c r="C893">
        <v>9</v>
      </c>
      <c r="D893" s="19">
        <v>43704</v>
      </c>
      <c r="E893" s="21">
        <v>0.84409722222222217</v>
      </c>
      <c r="F893" s="449"/>
      <c r="G893" s="666" t="s">
        <v>447</v>
      </c>
      <c r="H893" s="6"/>
      <c r="I893" s="6"/>
      <c r="J893" s="6"/>
      <c r="K893">
        <v>14</v>
      </c>
      <c r="L893">
        <v>97</v>
      </c>
      <c r="M893" s="28">
        <f t="shared" si="17"/>
        <v>6.9285714285714288</v>
      </c>
      <c r="N893" s="9">
        <v>0.65979381443298968</v>
      </c>
      <c r="O893" s="9"/>
    </row>
    <row r="894" spans="1:16">
      <c r="A894" t="s">
        <v>1718</v>
      </c>
      <c r="B894" t="s">
        <v>549</v>
      </c>
      <c r="C894">
        <v>9</v>
      </c>
      <c r="D894" s="19">
        <v>43704</v>
      </c>
      <c r="E894" s="21">
        <v>0.84428240740740745</v>
      </c>
      <c r="F894" s="449"/>
      <c r="G894" s="666" t="s">
        <v>447</v>
      </c>
      <c r="H894" s="6"/>
      <c r="I894" s="6"/>
      <c r="J894" s="6"/>
      <c r="K894">
        <v>6</v>
      </c>
      <c r="L894">
        <v>30</v>
      </c>
      <c r="M894" s="28">
        <f t="shared" si="17"/>
        <v>5</v>
      </c>
      <c r="N894" s="9">
        <v>0.56666666666666665</v>
      </c>
      <c r="O894" s="9"/>
    </row>
    <row r="895" spans="1:16">
      <c r="A895" t="s">
        <v>1719</v>
      </c>
      <c r="B895" t="s">
        <v>549</v>
      </c>
      <c r="C895">
        <v>9</v>
      </c>
      <c r="D895" s="19">
        <v>43704</v>
      </c>
      <c r="E895" s="21">
        <v>0.84436342592592595</v>
      </c>
      <c r="F895" s="449"/>
      <c r="G895" s="7" t="s">
        <v>433</v>
      </c>
      <c r="H895" s="6"/>
      <c r="I895" s="6"/>
      <c r="J895" s="6"/>
      <c r="K895">
        <v>14</v>
      </c>
      <c r="L895">
        <v>122</v>
      </c>
      <c r="M895" s="28">
        <f t="shared" si="17"/>
        <v>8.7142857142857135</v>
      </c>
      <c r="N895" s="9">
        <v>0.74590163934426235</v>
      </c>
      <c r="O895" s="9"/>
      <c r="P895" s="75" t="s">
        <v>557</v>
      </c>
    </row>
    <row r="896" spans="1:16">
      <c r="A896" t="s">
        <v>1720</v>
      </c>
      <c r="B896" t="s">
        <v>549</v>
      </c>
      <c r="C896">
        <v>9</v>
      </c>
      <c r="D896" s="19">
        <v>43704</v>
      </c>
      <c r="E896" s="21">
        <v>0.84454861111111112</v>
      </c>
      <c r="F896" s="449"/>
      <c r="G896" s="666" t="s">
        <v>447</v>
      </c>
      <c r="H896" s="6"/>
      <c r="I896" s="6"/>
      <c r="J896" s="6"/>
      <c r="K896">
        <v>14</v>
      </c>
      <c r="L896">
        <v>104</v>
      </c>
      <c r="M896" s="28">
        <f t="shared" si="17"/>
        <v>7.4285714285714288</v>
      </c>
      <c r="N896" s="9">
        <v>0.34615384615384615</v>
      </c>
      <c r="O896" s="9"/>
    </row>
    <row r="897" spans="1:16">
      <c r="A897" t="s">
        <v>1721</v>
      </c>
      <c r="B897" t="s">
        <v>549</v>
      </c>
      <c r="C897">
        <v>9</v>
      </c>
      <c r="D897" s="19">
        <v>43704</v>
      </c>
      <c r="E897" s="21">
        <v>0.8447337962962963</v>
      </c>
      <c r="F897" s="449"/>
      <c r="G897" s="666" t="s">
        <v>447</v>
      </c>
      <c r="H897" s="6"/>
      <c r="I897" s="6"/>
      <c r="J897" s="6"/>
      <c r="K897">
        <v>14</v>
      </c>
      <c r="L897">
        <v>98</v>
      </c>
      <c r="M897" s="28">
        <f t="shared" si="17"/>
        <v>7</v>
      </c>
      <c r="N897" s="9">
        <v>0.47959183673469385</v>
      </c>
      <c r="O897" s="9"/>
    </row>
    <row r="898" spans="1:16">
      <c r="A898" t="s">
        <v>1722</v>
      </c>
      <c r="B898" t="s">
        <v>549</v>
      </c>
      <c r="C898">
        <v>9</v>
      </c>
      <c r="D898" s="19">
        <v>43704</v>
      </c>
      <c r="E898" s="21">
        <v>0.84493055555555552</v>
      </c>
      <c r="F898" s="449"/>
      <c r="G898" s="666" t="s">
        <v>447</v>
      </c>
      <c r="H898" s="6"/>
      <c r="I898" s="6"/>
      <c r="J898" s="6"/>
      <c r="K898">
        <v>9</v>
      </c>
      <c r="L898">
        <v>36</v>
      </c>
      <c r="M898" s="28">
        <f t="shared" si="17"/>
        <v>4</v>
      </c>
      <c r="N898" s="9">
        <v>0.47222222222222221</v>
      </c>
      <c r="O898" s="9"/>
    </row>
    <row r="899" spans="1:16">
      <c r="A899" t="s">
        <v>1723</v>
      </c>
      <c r="B899" t="s">
        <v>549</v>
      </c>
      <c r="C899">
        <v>9</v>
      </c>
      <c r="D899" s="19">
        <v>43704</v>
      </c>
      <c r="E899" s="21">
        <v>0.84509259259259262</v>
      </c>
      <c r="F899" s="449"/>
      <c r="G899" s="666" t="s">
        <v>447</v>
      </c>
      <c r="H899" s="6"/>
      <c r="I899" s="6"/>
      <c r="J899" s="6"/>
      <c r="K899">
        <v>14</v>
      </c>
      <c r="L899">
        <v>74</v>
      </c>
      <c r="M899" s="28">
        <f t="shared" si="17"/>
        <v>5.2857142857142856</v>
      </c>
      <c r="N899" s="9">
        <v>0.56756756756756754</v>
      </c>
      <c r="O899" s="9"/>
    </row>
    <row r="900" spans="1:16">
      <c r="A900" t="s">
        <v>1724</v>
      </c>
      <c r="B900" t="s">
        <v>549</v>
      </c>
      <c r="C900">
        <v>9</v>
      </c>
      <c r="D900" s="19">
        <v>43704</v>
      </c>
      <c r="E900" s="21">
        <v>0.84650462962962969</v>
      </c>
      <c r="F900" s="449"/>
      <c r="G900" s="666" t="s">
        <v>447</v>
      </c>
      <c r="H900" s="6"/>
      <c r="I900" s="6"/>
      <c r="J900" s="6"/>
      <c r="K900">
        <v>14</v>
      </c>
      <c r="L900">
        <v>91</v>
      </c>
      <c r="M900" s="28">
        <f t="shared" si="17"/>
        <v>6.5</v>
      </c>
      <c r="N900" s="9">
        <v>0.37362637362637363</v>
      </c>
      <c r="O900" s="9"/>
    </row>
    <row r="901" spans="1:16">
      <c r="A901" t="s">
        <v>1725</v>
      </c>
      <c r="B901" t="s">
        <v>549</v>
      </c>
      <c r="C901">
        <v>9</v>
      </c>
      <c r="D901" s="19">
        <v>43704</v>
      </c>
      <c r="E901" s="21">
        <v>0.84668981481481476</v>
      </c>
      <c r="F901" s="449"/>
      <c r="G901" s="7" t="s">
        <v>433</v>
      </c>
      <c r="H901" s="6"/>
      <c r="I901" s="6"/>
      <c r="J901" s="6"/>
      <c r="K901">
        <v>14</v>
      </c>
      <c r="L901">
        <v>98</v>
      </c>
      <c r="M901" s="28">
        <f t="shared" si="17"/>
        <v>7</v>
      </c>
      <c r="N901" s="9">
        <v>0.72448979591836737</v>
      </c>
      <c r="O901" s="9"/>
      <c r="P901" s="75" t="s">
        <v>557</v>
      </c>
    </row>
    <row r="902" spans="1:16">
      <c r="A902" t="s">
        <v>1726</v>
      </c>
      <c r="B902" t="s">
        <v>549</v>
      </c>
      <c r="C902">
        <v>9</v>
      </c>
      <c r="D902" s="19">
        <v>43704</v>
      </c>
      <c r="E902" s="21">
        <v>0.84687499999999993</v>
      </c>
      <c r="F902" s="449"/>
      <c r="G902" s="7" t="s">
        <v>433</v>
      </c>
      <c r="H902" s="6"/>
      <c r="I902" s="6"/>
      <c r="J902" s="6"/>
      <c r="K902">
        <v>10</v>
      </c>
      <c r="L902">
        <v>40</v>
      </c>
      <c r="M902" s="28">
        <f t="shared" si="17"/>
        <v>4</v>
      </c>
      <c r="N902" s="9">
        <v>0.45</v>
      </c>
      <c r="O902" s="9"/>
      <c r="P902" s="75" t="s">
        <v>557</v>
      </c>
    </row>
    <row r="903" spans="1:16">
      <c r="A903" t="s">
        <v>1727</v>
      </c>
      <c r="B903" t="s">
        <v>549</v>
      </c>
      <c r="C903">
        <v>9</v>
      </c>
      <c r="D903" s="19">
        <v>43704</v>
      </c>
      <c r="E903" s="21">
        <v>0.84712962962962957</v>
      </c>
      <c r="F903" s="449"/>
      <c r="G903" s="666" t="s">
        <v>447</v>
      </c>
      <c r="H903" s="6"/>
      <c r="I903" s="6"/>
      <c r="J903" s="6"/>
      <c r="K903">
        <v>10</v>
      </c>
      <c r="L903">
        <v>49</v>
      </c>
      <c r="M903" s="28">
        <f t="shared" si="17"/>
        <v>4.9000000000000004</v>
      </c>
      <c r="N903" s="9">
        <v>0.40816326530612246</v>
      </c>
      <c r="O903" s="9"/>
    </row>
    <row r="904" spans="1:16">
      <c r="A904" t="s">
        <v>1728</v>
      </c>
      <c r="B904" t="s">
        <v>549</v>
      </c>
      <c r="C904">
        <v>9</v>
      </c>
      <c r="D904" s="19">
        <v>43704</v>
      </c>
      <c r="E904" s="21">
        <v>0.84780092592592593</v>
      </c>
      <c r="F904" s="449"/>
      <c r="G904" s="7" t="s">
        <v>433</v>
      </c>
      <c r="H904" s="6"/>
      <c r="I904" s="6"/>
      <c r="J904" s="6"/>
      <c r="K904">
        <v>7</v>
      </c>
      <c r="L904">
        <v>16</v>
      </c>
      <c r="M904" s="28">
        <f t="shared" si="17"/>
        <v>2.2857142857142856</v>
      </c>
      <c r="N904" s="9">
        <v>0.5</v>
      </c>
      <c r="O904" s="9"/>
      <c r="P904" s="75" t="s">
        <v>557</v>
      </c>
    </row>
    <row r="905" spans="1:16">
      <c r="A905" t="s">
        <v>1729</v>
      </c>
      <c r="B905" t="s">
        <v>549</v>
      </c>
      <c r="C905">
        <v>9</v>
      </c>
      <c r="D905" s="19">
        <v>43704</v>
      </c>
      <c r="E905" s="21">
        <v>0.84817129629629628</v>
      </c>
      <c r="F905" s="449"/>
      <c r="G905" s="7" t="s">
        <v>433</v>
      </c>
      <c r="H905" s="6"/>
      <c r="I905" s="6"/>
      <c r="J905" s="6"/>
      <c r="K905">
        <v>7</v>
      </c>
      <c r="L905">
        <v>12</v>
      </c>
      <c r="M905" s="28">
        <f t="shared" si="17"/>
        <v>1.7142857142857142</v>
      </c>
      <c r="N905" s="9">
        <v>0.41666666666666669</v>
      </c>
      <c r="O905" s="9"/>
      <c r="P905" s="75" t="s">
        <v>557</v>
      </c>
    </row>
    <row r="906" spans="1:16">
      <c r="A906" t="s">
        <v>1730</v>
      </c>
      <c r="B906" t="s">
        <v>549</v>
      </c>
      <c r="C906">
        <v>9</v>
      </c>
      <c r="D906" s="19">
        <v>43704</v>
      </c>
      <c r="E906" s="21">
        <v>0.84857638888888898</v>
      </c>
      <c r="F906" s="449"/>
      <c r="G906" s="7" t="s">
        <v>433</v>
      </c>
      <c r="H906" s="6"/>
      <c r="I906" s="6"/>
      <c r="J906" s="6"/>
      <c r="K906">
        <v>6</v>
      </c>
      <c r="L906">
        <v>13</v>
      </c>
      <c r="M906" s="28">
        <f t="shared" si="17"/>
        <v>2.1666666666666665</v>
      </c>
      <c r="N906" s="9">
        <v>0.61538461538461542</v>
      </c>
      <c r="O906" s="9"/>
      <c r="P906" s="75" t="s">
        <v>557</v>
      </c>
    </row>
    <row r="907" spans="1:16">
      <c r="A907" t="s">
        <v>1731</v>
      </c>
      <c r="B907" t="s">
        <v>549</v>
      </c>
      <c r="C907">
        <v>9</v>
      </c>
      <c r="D907" s="19">
        <v>43704</v>
      </c>
      <c r="E907" s="21">
        <v>0.84875</v>
      </c>
      <c r="F907" s="449"/>
      <c r="G907" s="7" t="s">
        <v>433</v>
      </c>
      <c r="H907" s="6"/>
      <c r="I907" s="6"/>
      <c r="J907" s="6"/>
      <c r="K907">
        <v>4</v>
      </c>
      <c r="L907">
        <v>13</v>
      </c>
      <c r="M907" s="28">
        <f t="shared" si="17"/>
        <v>3.25</v>
      </c>
      <c r="N907" s="9">
        <v>0.92307692307692313</v>
      </c>
      <c r="O907" s="9"/>
      <c r="P907" s="75" t="s">
        <v>557</v>
      </c>
    </row>
    <row r="908" spans="1:16">
      <c r="A908" t="s">
        <v>1732</v>
      </c>
      <c r="B908" t="s">
        <v>549</v>
      </c>
      <c r="C908">
        <v>9</v>
      </c>
      <c r="D908" s="19">
        <v>43704</v>
      </c>
      <c r="E908" s="21">
        <v>0.84890046296296295</v>
      </c>
      <c r="F908" s="449"/>
      <c r="G908" s="666" t="s">
        <v>447</v>
      </c>
      <c r="H908" s="6"/>
      <c r="I908" s="6"/>
      <c r="J908" s="6"/>
      <c r="K908">
        <v>6</v>
      </c>
      <c r="L908">
        <v>8</v>
      </c>
      <c r="M908" s="28">
        <f t="shared" si="17"/>
        <v>1.3333333333333333</v>
      </c>
      <c r="N908" s="9">
        <v>0.125</v>
      </c>
      <c r="O908" s="9"/>
    </row>
    <row r="909" spans="1:16">
      <c r="A909" t="s">
        <v>1733</v>
      </c>
      <c r="B909" t="s">
        <v>549</v>
      </c>
      <c r="C909">
        <v>9</v>
      </c>
      <c r="D909" s="19">
        <v>43704</v>
      </c>
      <c r="E909" s="21">
        <v>0.84910879629629632</v>
      </c>
      <c r="F909" s="449"/>
      <c r="G909" s="7" t="s">
        <v>433</v>
      </c>
      <c r="H909" s="6"/>
      <c r="I909" s="6"/>
      <c r="J909" s="6"/>
      <c r="K909">
        <v>7</v>
      </c>
      <c r="L909">
        <v>14</v>
      </c>
      <c r="M909" s="28">
        <f t="shared" si="17"/>
        <v>2</v>
      </c>
      <c r="N909" s="9">
        <v>0.2857142857142857</v>
      </c>
      <c r="O909" s="9"/>
      <c r="P909" s="75" t="s">
        <v>557</v>
      </c>
    </row>
    <row r="910" spans="1:16">
      <c r="A910" t="s">
        <v>1734</v>
      </c>
      <c r="B910" t="s">
        <v>549</v>
      </c>
      <c r="C910">
        <v>9</v>
      </c>
      <c r="D910" s="19">
        <v>43704</v>
      </c>
      <c r="E910" s="21">
        <v>0.84922453703703704</v>
      </c>
      <c r="F910" s="449"/>
      <c r="G910" s="7" t="s">
        <v>433</v>
      </c>
      <c r="H910" s="6"/>
      <c r="I910" s="6"/>
      <c r="J910" s="6"/>
      <c r="K910">
        <v>9</v>
      </c>
      <c r="L910">
        <v>41</v>
      </c>
      <c r="M910" s="28">
        <f t="shared" si="17"/>
        <v>4.5555555555555554</v>
      </c>
      <c r="N910" s="9">
        <v>0.56097560975609762</v>
      </c>
      <c r="O910" s="9"/>
      <c r="P910" s="75" t="s">
        <v>557</v>
      </c>
    </row>
    <row r="911" spans="1:16">
      <c r="A911" t="s">
        <v>1735</v>
      </c>
      <c r="B911" t="s">
        <v>549</v>
      </c>
      <c r="C911">
        <v>9</v>
      </c>
      <c r="D911" s="19">
        <v>43704</v>
      </c>
      <c r="E911" s="21">
        <v>0.84934027777777776</v>
      </c>
      <c r="F911" s="449"/>
      <c r="G911" s="7" t="s">
        <v>433</v>
      </c>
      <c r="H911" s="6"/>
      <c r="I911" s="6"/>
      <c r="J911" s="6"/>
      <c r="K911">
        <v>4</v>
      </c>
      <c r="L911">
        <v>7</v>
      </c>
      <c r="M911" s="28">
        <f t="shared" si="17"/>
        <v>1.75</v>
      </c>
      <c r="N911" s="9">
        <v>0.5714285714285714</v>
      </c>
      <c r="O911" s="9"/>
      <c r="P911" s="75" t="s">
        <v>557</v>
      </c>
    </row>
    <row r="912" spans="1:16">
      <c r="A912" t="s">
        <v>1736</v>
      </c>
      <c r="B912" t="s">
        <v>549</v>
      </c>
      <c r="C912">
        <v>9</v>
      </c>
      <c r="D912" s="19">
        <v>43704</v>
      </c>
      <c r="E912" s="21">
        <v>0.84939814814814818</v>
      </c>
      <c r="F912" s="449"/>
      <c r="G912" s="7" t="s">
        <v>433</v>
      </c>
      <c r="H912" s="6"/>
      <c r="I912" s="6"/>
      <c r="J912" s="6"/>
      <c r="K912">
        <v>5</v>
      </c>
      <c r="L912">
        <v>24</v>
      </c>
      <c r="M912" s="28">
        <f t="shared" si="17"/>
        <v>4.8</v>
      </c>
      <c r="N912" s="9">
        <v>0.75</v>
      </c>
      <c r="O912" s="9"/>
      <c r="P912" s="75" t="s">
        <v>557</v>
      </c>
    </row>
    <row r="913" spans="1:16">
      <c r="A913" t="s">
        <v>1737</v>
      </c>
      <c r="B913" t="s">
        <v>549</v>
      </c>
      <c r="C913">
        <v>9</v>
      </c>
      <c r="D913" s="19">
        <v>43704</v>
      </c>
      <c r="E913" s="21">
        <v>0.84956018518518517</v>
      </c>
      <c r="F913" s="449"/>
      <c r="G913" s="7" t="s">
        <v>433</v>
      </c>
      <c r="H913" s="6"/>
      <c r="I913" s="6"/>
      <c r="J913" s="6"/>
      <c r="K913">
        <v>4</v>
      </c>
      <c r="L913">
        <v>9</v>
      </c>
      <c r="M913" s="28">
        <f t="shared" si="17"/>
        <v>2.25</v>
      </c>
      <c r="N913" s="9">
        <v>0.77777777777777779</v>
      </c>
      <c r="O913" s="9"/>
      <c r="P913" s="75" t="s">
        <v>557</v>
      </c>
    </row>
    <row r="914" spans="1:16">
      <c r="A914" t="s">
        <v>1738</v>
      </c>
      <c r="B914" t="s">
        <v>549</v>
      </c>
      <c r="C914">
        <v>9</v>
      </c>
      <c r="D914" s="19">
        <v>43704</v>
      </c>
      <c r="E914" s="21">
        <v>0.8497337962962962</v>
      </c>
      <c r="F914" s="449"/>
      <c r="G914" s="7" t="s">
        <v>433</v>
      </c>
      <c r="H914" s="6"/>
      <c r="I914" s="6"/>
      <c r="J914" s="6"/>
      <c r="K914">
        <v>6</v>
      </c>
      <c r="L914">
        <v>3</v>
      </c>
      <c r="M914" s="28">
        <f t="shared" si="17"/>
        <v>0.5</v>
      </c>
      <c r="N914" s="9">
        <v>0.66666666666666663</v>
      </c>
      <c r="O914" s="9"/>
      <c r="P914" s="75" t="s">
        <v>557</v>
      </c>
    </row>
    <row r="915" spans="1:16">
      <c r="A915" t="s">
        <v>1739</v>
      </c>
      <c r="B915" t="s">
        <v>549</v>
      </c>
      <c r="C915">
        <v>9</v>
      </c>
      <c r="D915" s="19">
        <v>43704</v>
      </c>
      <c r="E915" s="21">
        <v>0.84996527777777775</v>
      </c>
      <c r="F915" s="449"/>
      <c r="G915" s="7" t="s">
        <v>433</v>
      </c>
      <c r="H915" s="6"/>
      <c r="I915" s="6"/>
      <c r="J915" s="6"/>
      <c r="K915">
        <v>5</v>
      </c>
      <c r="L915">
        <v>8</v>
      </c>
      <c r="M915" s="28">
        <f t="shared" si="17"/>
        <v>1.6</v>
      </c>
      <c r="N915" s="9">
        <v>0.375</v>
      </c>
      <c r="O915" s="9"/>
      <c r="P915" s="75" t="s">
        <v>557</v>
      </c>
    </row>
    <row r="916" spans="1:16">
      <c r="A916" t="s">
        <v>1740</v>
      </c>
      <c r="B916" t="s">
        <v>549</v>
      </c>
      <c r="C916">
        <v>9</v>
      </c>
      <c r="D916" s="19">
        <v>43704</v>
      </c>
      <c r="E916" s="21">
        <v>0.85003472222222232</v>
      </c>
      <c r="F916" s="449"/>
      <c r="G916" s="666" t="s">
        <v>447</v>
      </c>
      <c r="H916" s="6"/>
      <c r="I916" s="6"/>
      <c r="J916" s="6"/>
      <c r="K916">
        <v>5</v>
      </c>
      <c r="L916">
        <v>17</v>
      </c>
      <c r="M916" s="28">
        <f t="shared" si="17"/>
        <v>3.4</v>
      </c>
      <c r="N916" s="9">
        <v>0.17647058823529413</v>
      </c>
      <c r="O916" s="9"/>
    </row>
    <row r="917" spans="1:16">
      <c r="A917" t="s">
        <v>1741</v>
      </c>
      <c r="B917" t="s">
        <v>549</v>
      </c>
      <c r="C917">
        <v>9</v>
      </c>
      <c r="D917" s="19">
        <v>43704</v>
      </c>
      <c r="E917" s="21">
        <v>0.85011574074074081</v>
      </c>
      <c r="F917" s="449"/>
      <c r="G917" s="7" t="s">
        <v>433</v>
      </c>
      <c r="H917" s="6"/>
      <c r="I917" s="6"/>
      <c r="J917" s="6"/>
      <c r="K917">
        <v>7</v>
      </c>
      <c r="L917">
        <v>22</v>
      </c>
      <c r="M917" s="28">
        <f t="shared" si="17"/>
        <v>3.1428571428571428</v>
      </c>
      <c r="N917" s="9">
        <v>0.5</v>
      </c>
      <c r="O917" s="9"/>
      <c r="P917" s="75" t="s">
        <v>557</v>
      </c>
    </row>
    <row r="918" spans="1:16">
      <c r="A918" t="s">
        <v>2410</v>
      </c>
      <c r="B918" t="s">
        <v>549</v>
      </c>
      <c r="C918">
        <v>9</v>
      </c>
      <c r="D918" s="19">
        <v>43704</v>
      </c>
      <c r="E918" s="21">
        <v>0.85041666666666671</v>
      </c>
      <c r="F918" s="449"/>
      <c r="G918" s="7" t="s">
        <v>433</v>
      </c>
      <c r="H918" s="6"/>
      <c r="I918" s="6"/>
      <c r="J918" s="6"/>
      <c r="K918">
        <v>5</v>
      </c>
      <c r="L918">
        <v>6</v>
      </c>
      <c r="M918" s="28">
        <f t="shared" si="17"/>
        <v>1.2</v>
      </c>
      <c r="N918" s="9">
        <v>0.5</v>
      </c>
      <c r="O918" s="9"/>
      <c r="P918" s="75" t="s">
        <v>1391</v>
      </c>
    </row>
    <row r="919" spans="1:16">
      <c r="A919" t="s">
        <v>1743</v>
      </c>
      <c r="B919" t="s">
        <v>549</v>
      </c>
      <c r="C919">
        <v>9</v>
      </c>
      <c r="D919" s="19">
        <v>43704</v>
      </c>
      <c r="E919" s="21">
        <v>0.85076388888888888</v>
      </c>
      <c r="F919" s="449"/>
      <c r="G919" s="7" t="s">
        <v>433</v>
      </c>
      <c r="H919" s="6"/>
      <c r="I919" s="6"/>
      <c r="J919" s="6"/>
      <c r="K919">
        <v>12</v>
      </c>
      <c r="L919">
        <v>69</v>
      </c>
      <c r="M919" s="28">
        <f t="shared" si="17"/>
        <v>5.75</v>
      </c>
      <c r="N919" s="9">
        <v>0.73913043478260865</v>
      </c>
      <c r="O919" s="9"/>
      <c r="P919" s="75" t="s">
        <v>557</v>
      </c>
    </row>
    <row r="920" spans="1:16">
      <c r="A920" t="s">
        <v>1744</v>
      </c>
      <c r="B920" t="s">
        <v>549</v>
      </c>
      <c r="C920">
        <v>9</v>
      </c>
      <c r="D920" s="19">
        <v>43704</v>
      </c>
      <c r="E920" s="21">
        <v>0.85101851851851851</v>
      </c>
      <c r="F920" s="449"/>
      <c r="G920" s="7" t="s">
        <v>433</v>
      </c>
      <c r="H920" s="6"/>
      <c r="I920" s="6"/>
      <c r="J920" s="6"/>
      <c r="K920">
        <v>8</v>
      </c>
      <c r="L920">
        <v>19</v>
      </c>
      <c r="M920" s="28">
        <f t="shared" si="17"/>
        <v>2.375</v>
      </c>
      <c r="N920" s="9">
        <v>0.42105263157894735</v>
      </c>
      <c r="O920" s="9"/>
      <c r="P920" s="75" t="s">
        <v>557</v>
      </c>
    </row>
    <row r="921" spans="1:16">
      <c r="A921" t="s">
        <v>1745</v>
      </c>
      <c r="B921" t="s">
        <v>549</v>
      </c>
      <c r="C921">
        <v>9</v>
      </c>
      <c r="D921" s="19">
        <v>43704</v>
      </c>
      <c r="E921" s="21">
        <v>0.85116898148148146</v>
      </c>
      <c r="F921" s="449"/>
      <c r="G921" s="666" t="s">
        <v>447</v>
      </c>
      <c r="H921" s="6"/>
      <c r="I921" s="6"/>
      <c r="J921" s="6"/>
      <c r="K921">
        <v>8</v>
      </c>
      <c r="L921">
        <v>21</v>
      </c>
      <c r="M921" s="28">
        <f t="shared" si="17"/>
        <v>2.625</v>
      </c>
      <c r="N921" s="9">
        <v>0.2857142857142857</v>
      </c>
      <c r="O921" s="9"/>
    </row>
    <row r="922" spans="1:16">
      <c r="A922" t="s">
        <v>1746</v>
      </c>
      <c r="B922" t="s">
        <v>549</v>
      </c>
      <c r="C922">
        <v>9</v>
      </c>
      <c r="D922" s="19">
        <v>43704</v>
      </c>
      <c r="E922" s="21">
        <v>0.85129629629629633</v>
      </c>
      <c r="F922" s="449"/>
      <c r="G922" s="7" t="s">
        <v>433</v>
      </c>
      <c r="H922" s="6"/>
      <c r="I922" s="6"/>
      <c r="J922" s="6"/>
      <c r="K922">
        <v>8</v>
      </c>
      <c r="L922">
        <v>24</v>
      </c>
      <c r="M922" s="28">
        <f t="shared" si="17"/>
        <v>3</v>
      </c>
      <c r="N922" s="9">
        <v>0.625</v>
      </c>
      <c r="O922" s="9"/>
      <c r="P922" s="75" t="s">
        <v>557</v>
      </c>
    </row>
    <row r="923" spans="1:16">
      <c r="A923" t="s">
        <v>1747</v>
      </c>
      <c r="B923" t="s">
        <v>549</v>
      </c>
      <c r="C923">
        <v>9</v>
      </c>
      <c r="D923" s="19">
        <v>43704</v>
      </c>
      <c r="E923" s="21">
        <v>0.85140046296296301</v>
      </c>
      <c r="F923" s="449"/>
      <c r="G923" s="7" t="s">
        <v>433</v>
      </c>
      <c r="H923" s="6"/>
      <c r="I923" s="6"/>
      <c r="J923" s="6"/>
      <c r="K923">
        <v>3</v>
      </c>
      <c r="L923">
        <v>8</v>
      </c>
      <c r="M923" s="28">
        <f t="shared" si="17"/>
        <v>2.6666666666666665</v>
      </c>
      <c r="N923" s="9">
        <v>0.375</v>
      </c>
      <c r="O923" s="9"/>
      <c r="P923" s="75" t="s">
        <v>557</v>
      </c>
    </row>
    <row r="924" spans="1:16">
      <c r="A924" t="s">
        <v>1748</v>
      </c>
      <c r="B924" t="s">
        <v>549</v>
      </c>
      <c r="C924">
        <v>9</v>
      </c>
      <c r="D924" s="19">
        <v>43704</v>
      </c>
      <c r="E924" s="21">
        <v>0.85155092592592585</v>
      </c>
      <c r="F924" s="449"/>
      <c r="G924" s="7" t="s">
        <v>433</v>
      </c>
      <c r="H924" s="6"/>
      <c r="I924" s="6"/>
      <c r="J924" s="6"/>
      <c r="K924">
        <v>7</v>
      </c>
      <c r="L924">
        <v>19</v>
      </c>
      <c r="M924" s="28">
        <f t="shared" si="17"/>
        <v>2.7142857142857144</v>
      </c>
      <c r="N924" s="9">
        <v>0.57894736842105265</v>
      </c>
      <c r="O924" s="9"/>
      <c r="P924" s="75" t="s">
        <v>557</v>
      </c>
    </row>
    <row r="925" spans="1:16">
      <c r="A925" t="s">
        <v>1749</v>
      </c>
      <c r="B925" t="s">
        <v>549</v>
      </c>
      <c r="C925">
        <v>9</v>
      </c>
      <c r="D925" s="19">
        <v>43704</v>
      </c>
      <c r="E925" s="21">
        <v>0.85165509259259264</v>
      </c>
      <c r="F925" s="449"/>
      <c r="G925" s="7" t="s">
        <v>433</v>
      </c>
      <c r="H925" s="6"/>
      <c r="I925" s="6"/>
      <c r="J925" s="6"/>
      <c r="K925">
        <v>4</v>
      </c>
      <c r="L925">
        <v>14</v>
      </c>
      <c r="M925" s="28">
        <f t="shared" si="17"/>
        <v>3.5</v>
      </c>
      <c r="N925" s="9">
        <v>0.5714285714285714</v>
      </c>
      <c r="O925" s="9"/>
      <c r="P925" s="75" t="s">
        <v>557</v>
      </c>
    </row>
    <row r="926" spans="1:16">
      <c r="A926" t="s">
        <v>1750</v>
      </c>
      <c r="B926" t="s">
        <v>549</v>
      </c>
      <c r="C926">
        <v>9</v>
      </c>
      <c r="D926" s="19">
        <v>43704</v>
      </c>
      <c r="E926" s="21">
        <v>0.85173611111111114</v>
      </c>
      <c r="F926" s="449"/>
      <c r="G926" s="7" t="s">
        <v>433</v>
      </c>
      <c r="H926" s="6"/>
      <c r="I926" s="6"/>
      <c r="J926" s="6"/>
      <c r="K926">
        <v>5</v>
      </c>
      <c r="L926">
        <v>17</v>
      </c>
      <c r="M926" s="28">
        <f t="shared" si="17"/>
        <v>3.4</v>
      </c>
      <c r="N926" s="9">
        <v>0.70588235294117652</v>
      </c>
      <c r="O926" s="9"/>
      <c r="P926" s="75" t="s">
        <v>557</v>
      </c>
    </row>
    <row r="927" spans="1:16">
      <c r="A927" t="s">
        <v>1751</v>
      </c>
      <c r="B927" t="s">
        <v>549</v>
      </c>
      <c r="C927">
        <v>9</v>
      </c>
      <c r="D927" s="19">
        <v>43704</v>
      </c>
      <c r="E927" s="21">
        <v>0.85180555555555559</v>
      </c>
      <c r="F927" s="449"/>
      <c r="G927" s="7" t="s">
        <v>433</v>
      </c>
      <c r="H927" s="6"/>
      <c r="I927" s="6"/>
      <c r="J927" s="6"/>
      <c r="K927">
        <v>5</v>
      </c>
      <c r="L927">
        <v>12</v>
      </c>
      <c r="M927" s="28">
        <f t="shared" si="17"/>
        <v>2.4</v>
      </c>
      <c r="N927" s="9">
        <v>0.75</v>
      </c>
      <c r="O927" s="9"/>
      <c r="P927" s="75" t="s">
        <v>557</v>
      </c>
    </row>
    <row r="928" spans="1:16">
      <c r="A928" t="s">
        <v>1752</v>
      </c>
      <c r="B928" t="s">
        <v>549</v>
      </c>
      <c r="C928">
        <v>9</v>
      </c>
      <c r="D928" s="19">
        <v>43704</v>
      </c>
      <c r="E928" s="21">
        <v>0.85204861111111108</v>
      </c>
      <c r="F928" s="449"/>
      <c r="G928" s="7" t="s">
        <v>433</v>
      </c>
      <c r="H928" s="6"/>
      <c r="I928" s="6"/>
      <c r="J928" s="6"/>
      <c r="K928">
        <v>6</v>
      </c>
      <c r="L928">
        <v>14</v>
      </c>
      <c r="M928" s="28">
        <f t="shared" si="17"/>
        <v>2.3333333333333335</v>
      </c>
      <c r="N928" s="9">
        <v>0.8571428571428571</v>
      </c>
      <c r="O928" s="9"/>
      <c r="P928" s="75" t="s">
        <v>557</v>
      </c>
    </row>
    <row r="929" spans="1:18">
      <c r="A929" t="s">
        <v>1753</v>
      </c>
      <c r="B929" t="s">
        <v>549</v>
      </c>
      <c r="C929">
        <v>9</v>
      </c>
      <c r="D929" s="19">
        <v>43704</v>
      </c>
      <c r="E929" s="21">
        <v>0.85212962962962957</v>
      </c>
      <c r="F929" s="449"/>
      <c r="G929" s="7" t="s">
        <v>433</v>
      </c>
      <c r="H929" s="6"/>
      <c r="I929" s="6"/>
      <c r="J929" s="6"/>
      <c r="K929">
        <v>5</v>
      </c>
      <c r="L929">
        <v>17</v>
      </c>
      <c r="M929" s="28">
        <f t="shared" si="17"/>
        <v>3.4</v>
      </c>
      <c r="N929" s="9">
        <v>0.41176470588235292</v>
      </c>
      <c r="O929" s="9"/>
      <c r="P929" s="75" t="s">
        <v>557</v>
      </c>
    </row>
    <row r="930" spans="1:18">
      <c r="A930" t="s">
        <v>1754</v>
      </c>
      <c r="B930" t="s">
        <v>549</v>
      </c>
      <c r="C930">
        <v>9</v>
      </c>
      <c r="D930" s="19">
        <v>43704</v>
      </c>
      <c r="E930" s="21">
        <v>0.85221064814814806</v>
      </c>
      <c r="F930" s="449"/>
      <c r="G930" s="7" t="s">
        <v>433</v>
      </c>
      <c r="H930" s="6"/>
      <c r="I930" s="6"/>
      <c r="J930" s="6"/>
      <c r="K930">
        <v>12</v>
      </c>
      <c r="L930">
        <v>35</v>
      </c>
      <c r="M930" s="28">
        <f t="shared" si="17"/>
        <v>2.9166666666666665</v>
      </c>
      <c r="N930" s="9">
        <v>0.6</v>
      </c>
      <c r="O930" s="9"/>
      <c r="P930" s="75" t="s">
        <v>557</v>
      </c>
    </row>
    <row r="931" spans="1:18">
      <c r="A931" t="s">
        <v>1755</v>
      </c>
      <c r="B931" t="s">
        <v>549</v>
      </c>
      <c r="C931">
        <v>9</v>
      </c>
      <c r="D931" s="19">
        <v>43704</v>
      </c>
      <c r="E931" s="21">
        <v>0.85240740740740739</v>
      </c>
      <c r="F931" s="449"/>
      <c r="G931" s="7" t="s">
        <v>433</v>
      </c>
      <c r="H931" s="6"/>
      <c r="I931" s="6"/>
      <c r="J931" s="6"/>
      <c r="K931">
        <v>8</v>
      </c>
      <c r="L931">
        <v>22</v>
      </c>
      <c r="M931" s="28">
        <f t="shared" si="17"/>
        <v>2.75</v>
      </c>
      <c r="N931" s="9">
        <v>0.72727272727272729</v>
      </c>
      <c r="O931" s="9"/>
      <c r="P931" s="75" t="s">
        <v>557</v>
      </c>
    </row>
    <row r="932" spans="1:18">
      <c r="A932" t="s">
        <v>1756</v>
      </c>
      <c r="B932" t="s">
        <v>549</v>
      </c>
      <c r="C932">
        <v>9</v>
      </c>
      <c r="D932" s="19">
        <v>43704</v>
      </c>
      <c r="E932" s="21">
        <v>0.85255787037037034</v>
      </c>
      <c r="F932" s="449"/>
      <c r="G932" s="7" t="s">
        <v>433</v>
      </c>
      <c r="H932" s="6"/>
      <c r="I932" s="6"/>
      <c r="J932" s="6"/>
      <c r="K932">
        <v>6</v>
      </c>
      <c r="L932">
        <v>15</v>
      </c>
      <c r="M932" s="28">
        <f t="shared" si="17"/>
        <v>2.5</v>
      </c>
      <c r="N932" s="9">
        <v>0.46666666666666667</v>
      </c>
      <c r="O932" s="9"/>
      <c r="P932" s="75" t="s">
        <v>557</v>
      </c>
    </row>
    <row r="933" spans="1:18">
      <c r="A933" t="s">
        <v>1757</v>
      </c>
      <c r="B933" t="s">
        <v>549</v>
      </c>
      <c r="C933">
        <v>9</v>
      </c>
      <c r="D933" s="19">
        <v>43704</v>
      </c>
      <c r="E933" s="21">
        <v>0.85268518518518521</v>
      </c>
      <c r="F933" s="449"/>
      <c r="G933" s="7" t="s">
        <v>433</v>
      </c>
      <c r="H933" s="6"/>
      <c r="I933" s="6"/>
      <c r="J933" s="6"/>
      <c r="K933">
        <v>4</v>
      </c>
      <c r="L933">
        <v>19</v>
      </c>
      <c r="M933" s="28">
        <f t="shared" si="17"/>
        <v>4.75</v>
      </c>
      <c r="N933" s="9">
        <v>0.78947368421052633</v>
      </c>
      <c r="O933" s="9"/>
      <c r="P933" s="75" t="s">
        <v>557</v>
      </c>
    </row>
    <row r="934" spans="1:18">
      <c r="A934" t="s">
        <v>1758</v>
      </c>
      <c r="B934" t="s">
        <v>549</v>
      </c>
      <c r="C934">
        <v>9</v>
      </c>
      <c r="D934" s="19">
        <v>43704</v>
      </c>
      <c r="E934" s="21">
        <v>0.85276620370370371</v>
      </c>
      <c r="F934" s="449"/>
      <c r="G934" s="7" t="s">
        <v>433</v>
      </c>
      <c r="H934" s="6"/>
      <c r="I934" s="6"/>
      <c r="J934" s="6"/>
      <c r="K934">
        <v>6</v>
      </c>
      <c r="L934">
        <v>12</v>
      </c>
      <c r="M934" s="28">
        <f t="shared" si="17"/>
        <v>2</v>
      </c>
      <c r="N934" s="9">
        <v>0.33333333333333331</v>
      </c>
      <c r="O934" s="9"/>
      <c r="P934" s="75" t="s">
        <v>557</v>
      </c>
    </row>
    <row r="935" spans="1:18">
      <c r="A935" t="s">
        <v>1759</v>
      </c>
      <c r="B935" t="s">
        <v>549</v>
      </c>
      <c r="C935">
        <v>9</v>
      </c>
      <c r="D935" s="19">
        <v>43704</v>
      </c>
      <c r="E935" s="21">
        <v>0.85289351851851858</v>
      </c>
      <c r="F935" s="449"/>
      <c r="G935" s="666" t="s">
        <v>447</v>
      </c>
      <c r="H935" s="6"/>
      <c r="I935" s="6"/>
      <c r="J935" s="6"/>
      <c r="K935">
        <v>6</v>
      </c>
      <c r="L935">
        <v>21</v>
      </c>
      <c r="M935" s="28">
        <f t="shared" si="17"/>
        <v>3.5</v>
      </c>
      <c r="N935" s="9">
        <v>0.47619047619047616</v>
      </c>
      <c r="O935" s="9"/>
    </row>
    <row r="936" spans="1:18">
      <c r="A936" t="s">
        <v>1760</v>
      </c>
      <c r="B936" t="s">
        <v>549</v>
      </c>
      <c r="C936">
        <v>9</v>
      </c>
      <c r="D936" s="19">
        <v>43704</v>
      </c>
      <c r="E936" s="21">
        <v>0.85298611111111111</v>
      </c>
      <c r="F936" s="449"/>
      <c r="G936" s="7" t="s">
        <v>433</v>
      </c>
      <c r="H936" s="6"/>
      <c r="I936" s="6"/>
      <c r="J936" s="6"/>
      <c r="K936">
        <v>7</v>
      </c>
      <c r="L936">
        <v>16</v>
      </c>
      <c r="M936" s="28">
        <f t="shared" si="17"/>
        <v>2.2857142857142856</v>
      </c>
      <c r="N936" s="9">
        <v>0.5625</v>
      </c>
      <c r="O936" s="9"/>
      <c r="P936" s="75" t="s">
        <v>557</v>
      </c>
    </row>
    <row r="937" spans="1:18">
      <c r="A937" t="s">
        <v>1761</v>
      </c>
      <c r="B937" t="s">
        <v>549</v>
      </c>
      <c r="C937">
        <v>9</v>
      </c>
      <c r="D937" s="19">
        <v>43704</v>
      </c>
      <c r="E937" s="21">
        <v>0.85307870370370376</v>
      </c>
      <c r="F937" s="449"/>
      <c r="G937" s="7" t="s">
        <v>433</v>
      </c>
      <c r="H937" s="6"/>
      <c r="I937" s="6"/>
      <c r="J937" s="6"/>
      <c r="K937">
        <v>6</v>
      </c>
      <c r="L937">
        <v>21</v>
      </c>
      <c r="M937" s="28">
        <f t="shared" si="17"/>
        <v>3.5</v>
      </c>
      <c r="N937" s="9">
        <v>0.61904761904761907</v>
      </c>
      <c r="O937" s="9"/>
      <c r="P937" s="75" t="s">
        <v>557</v>
      </c>
    </row>
    <row r="938" spans="1:18">
      <c r="A938" t="s">
        <v>2251</v>
      </c>
      <c r="B938" t="s">
        <v>549</v>
      </c>
      <c r="C938">
        <v>9</v>
      </c>
      <c r="D938" s="19">
        <v>43704</v>
      </c>
      <c r="E938" s="21">
        <v>0.85326388888888882</v>
      </c>
      <c r="F938" s="449"/>
      <c r="G938" s="7" t="s">
        <v>433</v>
      </c>
      <c r="H938" s="6"/>
      <c r="I938" s="6"/>
      <c r="J938" s="6"/>
      <c r="K938">
        <v>5</v>
      </c>
      <c r="L938">
        <v>5</v>
      </c>
      <c r="M938" s="28">
        <f t="shared" si="17"/>
        <v>1</v>
      </c>
      <c r="N938" s="9">
        <v>0.6</v>
      </c>
      <c r="O938" s="9"/>
      <c r="P938" s="75" t="s">
        <v>566</v>
      </c>
    </row>
    <row r="939" spans="1:18">
      <c r="A939" t="s">
        <v>1763</v>
      </c>
      <c r="B939" t="s">
        <v>549</v>
      </c>
      <c r="C939">
        <v>9</v>
      </c>
      <c r="D939" s="19">
        <v>43704</v>
      </c>
      <c r="E939" s="21">
        <v>0.85335648148148147</v>
      </c>
      <c r="F939" s="449"/>
      <c r="G939" s="7" t="s">
        <v>433</v>
      </c>
      <c r="H939" s="6"/>
      <c r="I939" s="6"/>
      <c r="J939" s="6"/>
      <c r="K939">
        <v>3</v>
      </c>
      <c r="L939">
        <v>6</v>
      </c>
      <c r="M939" s="28">
        <f t="shared" si="17"/>
        <v>2</v>
      </c>
      <c r="N939" s="9">
        <v>0.5</v>
      </c>
      <c r="O939" s="9"/>
      <c r="P939" s="75" t="s">
        <v>557</v>
      </c>
    </row>
    <row r="940" spans="1:18">
      <c r="A940" t="s">
        <v>1764</v>
      </c>
      <c r="B940" t="s">
        <v>549</v>
      </c>
      <c r="C940">
        <v>9</v>
      </c>
      <c r="D940" s="19">
        <v>43704</v>
      </c>
      <c r="E940" s="21">
        <v>0.853449074074074</v>
      </c>
      <c r="F940" s="449"/>
      <c r="G940" s="7" t="s">
        <v>433</v>
      </c>
      <c r="H940" s="6"/>
      <c r="I940" s="6"/>
      <c r="J940" s="6"/>
      <c r="K940">
        <v>6</v>
      </c>
      <c r="L940">
        <v>23</v>
      </c>
      <c r="M940" s="28">
        <f t="shared" si="17"/>
        <v>3.8333333333333335</v>
      </c>
      <c r="N940" s="9">
        <v>0.65217391304347827</v>
      </c>
      <c r="O940" s="9"/>
      <c r="P940" s="75" t="s">
        <v>557</v>
      </c>
    </row>
    <row r="941" spans="1:18">
      <c r="A941" t="s">
        <v>1765</v>
      </c>
      <c r="B941" t="s">
        <v>549</v>
      </c>
      <c r="C941">
        <v>9</v>
      </c>
      <c r="D941" s="19">
        <v>43704</v>
      </c>
      <c r="E941" s="21">
        <v>0.85394675925925922</v>
      </c>
      <c r="F941" s="449"/>
      <c r="G941" s="7" t="s">
        <v>433</v>
      </c>
      <c r="H941" s="6"/>
      <c r="I941" s="6"/>
      <c r="J941" s="6"/>
      <c r="K941">
        <v>10</v>
      </c>
      <c r="L941">
        <v>44</v>
      </c>
      <c r="M941" s="28">
        <f t="shared" si="17"/>
        <v>4.4000000000000004</v>
      </c>
      <c r="N941" s="9">
        <v>0.63636363636363635</v>
      </c>
      <c r="O941" s="9"/>
      <c r="P941" s="75" t="s">
        <v>557</v>
      </c>
    </row>
    <row r="942" spans="1:18">
      <c r="A942" t="s">
        <v>1766</v>
      </c>
      <c r="B942" t="s">
        <v>549</v>
      </c>
      <c r="C942">
        <v>9</v>
      </c>
      <c r="D942" s="19">
        <v>43704</v>
      </c>
      <c r="E942" s="21">
        <v>0.85408564814814814</v>
      </c>
      <c r="F942" s="449"/>
      <c r="G942" s="7" t="s">
        <v>433</v>
      </c>
      <c r="H942" s="6"/>
      <c r="I942" s="6"/>
      <c r="J942" s="6"/>
      <c r="K942">
        <v>8</v>
      </c>
      <c r="L942">
        <v>22</v>
      </c>
      <c r="M942" s="28">
        <f t="shared" si="17"/>
        <v>2.75</v>
      </c>
      <c r="N942" s="9">
        <v>0.68181818181818177</v>
      </c>
      <c r="O942" s="9"/>
      <c r="P942" s="75" t="s">
        <v>557</v>
      </c>
    </row>
    <row r="943" spans="1:18" ht="17" thickBot="1">
      <c r="A943" s="34" t="s">
        <v>1767</v>
      </c>
      <c r="B943" s="34" t="s">
        <v>549</v>
      </c>
      <c r="C943" s="34">
        <v>9</v>
      </c>
      <c r="D943" s="161">
        <v>43704</v>
      </c>
      <c r="E943" s="255">
        <v>0.85420138888888886</v>
      </c>
      <c r="F943" s="451"/>
      <c r="G943" s="163" t="s">
        <v>433</v>
      </c>
      <c r="H943" s="352"/>
      <c r="I943" s="352"/>
      <c r="J943" s="352"/>
      <c r="K943" s="34">
        <v>9</v>
      </c>
      <c r="L943" s="34">
        <v>39</v>
      </c>
      <c r="M943" s="288">
        <f t="shared" si="17"/>
        <v>4.333333333333333</v>
      </c>
      <c r="N943" s="289">
        <v>0.58974358974358976</v>
      </c>
      <c r="O943" s="289"/>
      <c r="P943" s="164" t="s">
        <v>557</v>
      </c>
      <c r="Q943" s="34"/>
      <c r="R943" s="34"/>
    </row>
    <row r="944" spans="1:18">
      <c r="A944" t="s">
        <v>1768</v>
      </c>
      <c r="B944" t="s">
        <v>549</v>
      </c>
      <c r="C944">
        <v>1</v>
      </c>
      <c r="D944" s="19">
        <v>43704</v>
      </c>
      <c r="E944" s="21">
        <v>0.93322916666666667</v>
      </c>
      <c r="F944" s="449"/>
      <c r="G944" s="7" t="s">
        <v>433</v>
      </c>
      <c r="H944" s="6"/>
      <c r="I944" s="6"/>
      <c r="J944" s="6"/>
      <c r="K944">
        <v>13</v>
      </c>
      <c r="L944">
        <v>67</v>
      </c>
      <c r="M944" s="28">
        <f t="shared" si="17"/>
        <v>5.1538461538461542</v>
      </c>
      <c r="N944" s="9">
        <v>0.68656716417910446</v>
      </c>
      <c r="O944" s="9"/>
      <c r="P944" s="75" t="s">
        <v>557</v>
      </c>
    </row>
    <row r="945" spans="1:22">
      <c r="A945" t="s">
        <v>1769</v>
      </c>
      <c r="B945" t="s">
        <v>549</v>
      </c>
      <c r="C945">
        <v>1</v>
      </c>
      <c r="D945" s="19">
        <v>43704</v>
      </c>
      <c r="E945" s="21">
        <v>0.93342592592592588</v>
      </c>
      <c r="F945" s="449"/>
      <c r="G945" s="7" t="s">
        <v>433</v>
      </c>
      <c r="H945" s="6"/>
      <c r="I945" s="6"/>
      <c r="J945" s="6"/>
      <c r="K945">
        <v>6</v>
      </c>
      <c r="L945">
        <v>4</v>
      </c>
      <c r="M945" s="28">
        <f t="shared" si="17"/>
        <v>0.66666666666666663</v>
      </c>
      <c r="N945" s="9">
        <v>0.75</v>
      </c>
      <c r="O945" s="9"/>
      <c r="P945" s="75" t="s">
        <v>557</v>
      </c>
    </row>
    <row r="946" spans="1:22">
      <c r="A946" t="s">
        <v>1770</v>
      </c>
      <c r="B946" t="s">
        <v>549</v>
      </c>
      <c r="C946">
        <v>1</v>
      </c>
      <c r="D946" s="19">
        <v>43704</v>
      </c>
      <c r="E946" s="21">
        <v>0.93373842592592593</v>
      </c>
      <c r="F946" s="449"/>
      <c r="G946" s="7" t="s">
        <v>433</v>
      </c>
      <c r="H946" s="6"/>
      <c r="I946" s="6"/>
      <c r="J946" s="6"/>
      <c r="K946">
        <v>9</v>
      </c>
      <c r="L946">
        <v>33</v>
      </c>
      <c r="M946" s="28">
        <f t="shared" si="17"/>
        <v>3.6666666666666665</v>
      </c>
      <c r="N946" s="9">
        <v>0.87878787878787878</v>
      </c>
      <c r="O946" s="9"/>
      <c r="P946" s="75" t="s">
        <v>557</v>
      </c>
    </row>
    <row r="947" spans="1:22">
      <c r="A947" t="s">
        <v>1771</v>
      </c>
      <c r="B947" t="s">
        <v>549</v>
      </c>
      <c r="C947">
        <v>1</v>
      </c>
      <c r="D947" s="19">
        <v>43704</v>
      </c>
      <c r="E947" s="21">
        <v>0.93407407407407417</v>
      </c>
      <c r="F947" s="449"/>
      <c r="G947" s="7" t="s">
        <v>433</v>
      </c>
      <c r="H947" s="6"/>
      <c r="I947" s="6"/>
      <c r="J947" s="6"/>
      <c r="K947">
        <v>14</v>
      </c>
      <c r="L947">
        <v>84</v>
      </c>
      <c r="M947" s="28">
        <f t="shared" si="17"/>
        <v>6</v>
      </c>
      <c r="N947" s="9">
        <v>0.83333333333333337</v>
      </c>
      <c r="O947" s="9"/>
      <c r="P947" s="75" t="s">
        <v>557</v>
      </c>
    </row>
    <row r="948" spans="1:22">
      <c r="A948" t="s">
        <v>1772</v>
      </c>
      <c r="B948" t="s">
        <v>549</v>
      </c>
      <c r="C948">
        <v>1</v>
      </c>
      <c r="D948" s="19">
        <v>43704</v>
      </c>
      <c r="E948" s="21">
        <v>0.93425925925925923</v>
      </c>
      <c r="F948" s="449"/>
      <c r="G948" s="7" t="s">
        <v>433</v>
      </c>
      <c r="H948" s="6"/>
      <c r="I948" s="6"/>
      <c r="J948" s="6"/>
      <c r="K948">
        <v>3</v>
      </c>
      <c r="L948">
        <v>6</v>
      </c>
      <c r="M948" s="28">
        <f t="shared" si="17"/>
        <v>2</v>
      </c>
      <c r="N948" s="715">
        <v>1</v>
      </c>
      <c r="O948" s="715"/>
      <c r="P948" s="75" t="s">
        <v>557</v>
      </c>
    </row>
    <row r="949" spans="1:22">
      <c r="A949" t="s">
        <v>1773</v>
      </c>
      <c r="B949" t="s">
        <v>549</v>
      </c>
      <c r="C949">
        <v>1</v>
      </c>
      <c r="D949" s="19">
        <v>43704</v>
      </c>
      <c r="E949" s="21">
        <v>0.93483796296296295</v>
      </c>
      <c r="F949" s="449"/>
      <c r="G949" s="7" t="s">
        <v>433</v>
      </c>
      <c r="H949" s="6"/>
      <c r="I949" s="6"/>
      <c r="J949" s="6"/>
      <c r="K949">
        <v>9</v>
      </c>
      <c r="L949">
        <v>41</v>
      </c>
      <c r="M949" s="28">
        <f t="shared" si="17"/>
        <v>4.5555555555555554</v>
      </c>
      <c r="N949" s="9">
        <v>0.80487804878048785</v>
      </c>
      <c r="O949" s="9"/>
      <c r="P949" s="75" t="s">
        <v>557</v>
      </c>
    </row>
    <row r="950" spans="1:22">
      <c r="A950" t="s">
        <v>1774</v>
      </c>
      <c r="B950" t="s">
        <v>549</v>
      </c>
      <c r="C950">
        <v>1</v>
      </c>
      <c r="D950" s="19">
        <v>43704</v>
      </c>
      <c r="E950" s="21">
        <v>0.93605324074074081</v>
      </c>
      <c r="F950" s="449"/>
      <c r="G950" s="666" t="s">
        <v>447</v>
      </c>
      <c r="H950" s="6"/>
      <c r="I950" s="6"/>
      <c r="J950" s="6"/>
      <c r="K950">
        <v>3</v>
      </c>
      <c r="L950">
        <v>10</v>
      </c>
      <c r="M950" s="28">
        <f t="shared" si="17"/>
        <v>3.3333333333333335</v>
      </c>
      <c r="N950" s="9">
        <v>0.5</v>
      </c>
      <c r="O950" s="9"/>
      <c r="P950" s="147"/>
    </row>
    <row r="951" spans="1:22">
      <c r="A951" t="s">
        <v>1775</v>
      </c>
      <c r="B951" t="s">
        <v>549</v>
      </c>
      <c r="C951">
        <v>1</v>
      </c>
      <c r="D951" s="19">
        <v>43704</v>
      </c>
      <c r="E951" s="21">
        <v>0.93668981481481473</v>
      </c>
      <c r="F951" s="449"/>
      <c r="G951" s="7" t="s">
        <v>433</v>
      </c>
      <c r="H951" s="6"/>
      <c r="I951" s="6"/>
      <c r="J951" s="6"/>
      <c r="K951">
        <v>10</v>
      </c>
      <c r="L951">
        <v>48</v>
      </c>
      <c r="M951" s="28">
        <f t="shared" si="17"/>
        <v>4.8</v>
      </c>
      <c r="N951" s="9">
        <v>0.875</v>
      </c>
      <c r="O951" s="9"/>
      <c r="P951" s="75" t="s">
        <v>557</v>
      </c>
    </row>
    <row r="952" spans="1:22">
      <c r="A952" t="s">
        <v>1776</v>
      </c>
      <c r="B952" t="s">
        <v>549</v>
      </c>
      <c r="C952">
        <v>1</v>
      </c>
      <c r="D952" s="19">
        <v>43704</v>
      </c>
      <c r="E952" s="21">
        <v>0.9368171296296296</v>
      </c>
      <c r="F952" s="449"/>
      <c r="G952" s="7" t="s">
        <v>433</v>
      </c>
      <c r="H952" s="6"/>
      <c r="I952" s="6"/>
      <c r="J952" s="6"/>
      <c r="K952">
        <v>7</v>
      </c>
      <c r="L952">
        <v>42</v>
      </c>
      <c r="M952" s="28">
        <f t="shared" si="17"/>
        <v>6</v>
      </c>
      <c r="N952" s="9">
        <v>0.8571428571428571</v>
      </c>
      <c r="O952" s="9"/>
      <c r="P952" s="75" t="s">
        <v>557</v>
      </c>
    </row>
    <row r="953" spans="1:22">
      <c r="A953" t="s">
        <v>1777</v>
      </c>
      <c r="B953" t="s">
        <v>549</v>
      </c>
      <c r="C953">
        <v>1</v>
      </c>
      <c r="D953" s="19">
        <v>43704</v>
      </c>
      <c r="E953" s="21">
        <v>0.93706018518518519</v>
      </c>
      <c r="F953" s="449"/>
      <c r="G953" s="666" t="s">
        <v>447</v>
      </c>
      <c r="H953" s="6"/>
      <c r="I953" s="6"/>
      <c r="J953" s="6"/>
      <c r="K953">
        <v>10</v>
      </c>
      <c r="L953">
        <v>43</v>
      </c>
      <c r="M953" s="28">
        <f t="shared" si="17"/>
        <v>4.3</v>
      </c>
      <c r="N953" s="9">
        <v>0.67441860465116277</v>
      </c>
      <c r="O953" s="9"/>
    </row>
    <row r="954" spans="1:22">
      <c r="A954" t="s">
        <v>1778</v>
      </c>
      <c r="B954" t="s">
        <v>549</v>
      </c>
      <c r="C954">
        <v>1</v>
      </c>
      <c r="D954" s="19">
        <v>43704</v>
      </c>
      <c r="E954" s="21">
        <v>0.93936342592592592</v>
      </c>
      <c r="F954" s="449"/>
      <c r="G954" s="7" t="s">
        <v>433</v>
      </c>
      <c r="H954" s="6"/>
      <c r="I954" s="6"/>
      <c r="J954" s="6"/>
      <c r="K954">
        <v>4</v>
      </c>
      <c r="L954">
        <v>10</v>
      </c>
      <c r="M954" s="28">
        <f t="shared" si="17"/>
        <v>2.5</v>
      </c>
      <c r="N954" s="9">
        <v>0.7</v>
      </c>
      <c r="O954" s="9"/>
      <c r="P954" s="75" t="s">
        <v>557</v>
      </c>
    </row>
    <row r="955" spans="1:22">
      <c r="A955" t="s">
        <v>1779</v>
      </c>
      <c r="B955" t="s">
        <v>549</v>
      </c>
      <c r="C955">
        <v>1</v>
      </c>
      <c r="D955" s="19">
        <v>43704</v>
      </c>
      <c r="E955" s="21">
        <v>0.93942129629629623</v>
      </c>
      <c r="F955" s="449"/>
      <c r="G955" s="7" t="s">
        <v>433</v>
      </c>
      <c r="H955" s="6"/>
      <c r="I955" s="6"/>
      <c r="J955" s="6"/>
      <c r="K955">
        <v>4</v>
      </c>
      <c r="L955">
        <v>12</v>
      </c>
      <c r="M955" s="28">
        <f t="shared" si="17"/>
        <v>3</v>
      </c>
      <c r="N955" s="9">
        <v>0.5</v>
      </c>
      <c r="O955" s="9"/>
      <c r="P955" s="75" t="s">
        <v>557</v>
      </c>
    </row>
    <row r="956" spans="1:22">
      <c r="A956" t="s">
        <v>1780</v>
      </c>
      <c r="B956" t="s">
        <v>549</v>
      </c>
      <c r="C956">
        <v>1</v>
      </c>
      <c r="D956" s="19">
        <v>43704</v>
      </c>
      <c r="E956" s="21">
        <v>0.94033564814814818</v>
      </c>
      <c r="F956" s="449"/>
      <c r="G956" s="7" t="s">
        <v>433</v>
      </c>
      <c r="H956" s="6"/>
      <c r="I956" s="6"/>
      <c r="J956" s="6"/>
      <c r="K956">
        <v>4</v>
      </c>
      <c r="L956">
        <v>12</v>
      </c>
      <c r="M956" s="28">
        <f t="shared" si="17"/>
        <v>3</v>
      </c>
      <c r="N956" s="9">
        <v>0.91666666666666663</v>
      </c>
      <c r="O956" s="9"/>
      <c r="P956" s="75" t="s">
        <v>557</v>
      </c>
    </row>
    <row r="957" spans="1:22">
      <c r="A957" t="s">
        <v>1781</v>
      </c>
      <c r="B957" t="s">
        <v>549</v>
      </c>
      <c r="C957">
        <v>1</v>
      </c>
      <c r="D957" s="19">
        <v>43704</v>
      </c>
      <c r="E957" s="21">
        <v>0.94045138888888891</v>
      </c>
      <c r="F957" s="449"/>
      <c r="G957" t="s">
        <v>532</v>
      </c>
      <c r="H957" s="6"/>
      <c r="I957" s="6"/>
      <c r="J957" s="6"/>
      <c r="K957">
        <v>3</v>
      </c>
      <c r="L957">
        <v>3</v>
      </c>
      <c r="M957" s="28">
        <f t="shared" si="17"/>
        <v>1</v>
      </c>
      <c r="N957" s="9">
        <v>0.66666666666666663</v>
      </c>
      <c r="O957" s="9"/>
    </row>
    <row r="958" spans="1:22">
      <c r="A958" t="s">
        <v>1782</v>
      </c>
      <c r="B958" t="s">
        <v>549</v>
      </c>
      <c r="C958">
        <v>1</v>
      </c>
      <c r="D958" s="19">
        <v>43704</v>
      </c>
      <c r="E958" s="21">
        <v>0.94109953703703697</v>
      </c>
      <c r="F958" s="449"/>
      <c r="G958" s="666" t="s">
        <v>447</v>
      </c>
      <c r="H958" s="6"/>
      <c r="I958" s="6"/>
      <c r="J958" s="6"/>
      <c r="K958">
        <v>4</v>
      </c>
      <c r="L958">
        <v>13</v>
      </c>
      <c r="M958" s="28">
        <f t="shared" si="17"/>
        <v>3.25</v>
      </c>
      <c r="N958" s="9">
        <v>0.38461538461538464</v>
      </c>
      <c r="O958" s="9"/>
      <c r="T958" s="9">
        <v>0.38461538461538464</v>
      </c>
      <c r="V958" s="9">
        <v>0.80555555555555558</v>
      </c>
    </row>
    <row r="959" spans="1:22">
      <c r="A959" t="s">
        <v>1783</v>
      </c>
      <c r="B959" t="s">
        <v>549</v>
      </c>
      <c r="C959">
        <v>1</v>
      </c>
      <c r="D959" s="19">
        <v>43704</v>
      </c>
      <c r="E959" s="21">
        <v>0.94125000000000003</v>
      </c>
      <c r="F959" s="449"/>
      <c r="G959" s="7" t="s">
        <v>433</v>
      </c>
      <c r="H959" s="6"/>
      <c r="I959" s="6"/>
      <c r="J959" s="6"/>
      <c r="K959">
        <v>4</v>
      </c>
      <c r="L959">
        <v>4</v>
      </c>
      <c r="M959" s="28">
        <f t="shared" ref="M959:M976" si="18">L959/K959</f>
        <v>1</v>
      </c>
      <c r="N959" s="9">
        <v>0.5</v>
      </c>
      <c r="O959" s="9"/>
      <c r="P959" s="75" t="s">
        <v>557</v>
      </c>
    </row>
    <row r="960" spans="1:22">
      <c r="A960" t="s">
        <v>1784</v>
      </c>
      <c r="B960" t="s">
        <v>549</v>
      </c>
      <c r="C960">
        <v>1</v>
      </c>
      <c r="D960" s="19">
        <v>43704</v>
      </c>
      <c r="E960" s="21">
        <v>0.94327546296296294</v>
      </c>
      <c r="F960" s="449"/>
      <c r="G960" s="7" t="s">
        <v>433</v>
      </c>
      <c r="H960" s="6"/>
      <c r="I960" s="6"/>
      <c r="J960" s="6"/>
      <c r="K960">
        <v>8</v>
      </c>
      <c r="L960">
        <v>36</v>
      </c>
      <c r="M960" s="28">
        <f t="shared" si="18"/>
        <v>4.5</v>
      </c>
      <c r="N960" s="9">
        <v>0.80555555555555558</v>
      </c>
      <c r="O960" s="9"/>
      <c r="P960" s="75" t="s">
        <v>557</v>
      </c>
    </row>
    <row r="961" spans="1:16">
      <c r="A961" t="s">
        <v>1785</v>
      </c>
      <c r="B961" t="s">
        <v>549</v>
      </c>
      <c r="C961">
        <v>1</v>
      </c>
      <c r="D961" s="19">
        <v>43704</v>
      </c>
      <c r="E961" s="21">
        <v>0.94358796296296299</v>
      </c>
      <c r="F961" s="449"/>
      <c r="G961" s="7" t="s">
        <v>433</v>
      </c>
      <c r="H961" s="6"/>
      <c r="I961" s="6"/>
      <c r="J961" s="6"/>
      <c r="K961">
        <v>11</v>
      </c>
      <c r="L961">
        <v>74</v>
      </c>
      <c r="M961" s="28">
        <f t="shared" si="18"/>
        <v>6.7272727272727275</v>
      </c>
      <c r="N961" s="9">
        <v>0.82432432432432434</v>
      </c>
      <c r="O961" s="9"/>
      <c r="P961" s="75" t="s">
        <v>557</v>
      </c>
    </row>
    <row r="962" spans="1:16">
      <c r="A962" t="s">
        <v>1786</v>
      </c>
      <c r="B962" t="s">
        <v>549</v>
      </c>
      <c r="C962">
        <v>1</v>
      </c>
      <c r="D962" s="19">
        <v>43704</v>
      </c>
      <c r="E962" s="21">
        <v>0.94376157407407402</v>
      </c>
      <c r="F962" s="449"/>
      <c r="G962" s="7" t="s">
        <v>433</v>
      </c>
      <c r="H962" s="6"/>
      <c r="I962" s="6"/>
      <c r="J962" s="6"/>
      <c r="K962">
        <v>14</v>
      </c>
      <c r="L962">
        <v>90</v>
      </c>
      <c r="M962" s="28">
        <f t="shared" si="18"/>
        <v>6.4285714285714288</v>
      </c>
      <c r="N962" s="9">
        <v>0.74444444444444446</v>
      </c>
      <c r="O962" s="9"/>
      <c r="P962" s="75" t="s">
        <v>557</v>
      </c>
    </row>
    <row r="963" spans="1:16">
      <c r="A963" t="s">
        <v>1787</v>
      </c>
      <c r="B963" t="s">
        <v>549</v>
      </c>
      <c r="C963">
        <v>1</v>
      </c>
      <c r="D963" s="19">
        <v>43704</v>
      </c>
      <c r="E963" s="21">
        <v>0.9439467592592593</v>
      </c>
      <c r="F963" s="449"/>
      <c r="G963" s="7" t="s">
        <v>433</v>
      </c>
      <c r="H963" s="6"/>
      <c r="I963" s="6"/>
      <c r="J963" s="6"/>
      <c r="K963">
        <v>9</v>
      </c>
      <c r="L963">
        <v>38</v>
      </c>
      <c r="M963" s="28">
        <f t="shared" si="18"/>
        <v>4.2222222222222223</v>
      </c>
      <c r="N963" s="9">
        <v>0.84210526315789469</v>
      </c>
      <c r="O963" s="9"/>
      <c r="P963" s="75" t="s">
        <v>557</v>
      </c>
    </row>
    <row r="964" spans="1:16">
      <c r="A964" t="s">
        <v>1788</v>
      </c>
      <c r="B964" t="s">
        <v>549</v>
      </c>
      <c r="C964">
        <v>1</v>
      </c>
      <c r="D964" s="19">
        <v>43704</v>
      </c>
      <c r="E964" s="21">
        <v>0.94410879629629629</v>
      </c>
      <c r="F964" s="449"/>
      <c r="G964" s="7" t="s">
        <v>433</v>
      </c>
      <c r="H964" s="6"/>
      <c r="I964" s="6"/>
      <c r="J964" s="6"/>
      <c r="K964">
        <v>9</v>
      </c>
      <c r="L964">
        <v>38</v>
      </c>
      <c r="M964" s="28">
        <f t="shared" si="18"/>
        <v>4.2222222222222223</v>
      </c>
      <c r="N964" s="9">
        <v>0.65789473684210531</v>
      </c>
      <c r="O964" s="9"/>
      <c r="P964" s="75" t="s">
        <v>557</v>
      </c>
    </row>
    <row r="965" spans="1:16">
      <c r="A965" t="s">
        <v>1789</v>
      </c>
      <c r="B965" t="s">
        <v>549</v>
      </c>
      <c r="C965">
        <v>1</v>
      </c>
      <c r="D965" s="19">
        <v>43704</v>
      </c>
      <c r="E965" s="21">
        <v>0.9443287037037037</v>
      </c>
      <c r="F965" s="449"/>
      <c r="G965" s="7" t="s">
        <v>433</v>
      </c>
      <c r="H965" s="6"/>
      <c r="I965" s="6"/>
      <c r="J965" s="6"/>
      <c r="K965">
        <v>14</v>
      </c>
      <c r="L965">
        <v>88</v>
      </c>
      <c r="M965" s="28">
        <f t="shared" si="18"/>
        <v>6.2857142857142856</v>
      </c>
      <c r="N965" s="9">
        <v>0.68181818181818177</v>
      </c>
      <c r="O965" s="9"/>
      <c r="P965" s="75" t="s">
        <v>557</v>
      </c>
    </row>
    <row r="966" spans="1:16">
      <c r="A966" t="s">
        <v>1790</v>
      </c>
      <c r="B966" t="s">
        <v>549</v>
      </c>
      <c r="C966">
        <v>1</v>
      </c>
      <c r="D966" s="19">
        <v>43704</v>
      </c>
      <c r="E966" s="21">
        <v>0.94451388888888888</v>
      </c>
      <c r="F966" s="449"/>
      <c r="G966" s="7" t="s">
        <v>433</v>
      </c>
      <c r="H966" s="6"/>
      <c r="I966" s="6"/>
      <c r="J966" s="6"/>
      <c r="K966">
        <v>9</v>
      </c>
      <c r="L966">
        <v>45</v>
      </c>
      <c r="M966" s="28">
        <f t="shared" si="18"/>
        <v>5</v>
      </c>
      <c r="N966" s="9">
        <v>0.8</v>
      </c>
      <c r="O966" s="9"/>
      <c r="P966" s="75" t="s">
        <v>557</v>
      </c>
    </row>
    <row r="967" spans="1:16">
      <c r="A967" t="s">
        <v>1791</v>
      </c>
      <c r="B967" t="s">
        <v>549</v>
      </c>
      <c r="C967">
        <v>1</v>
      </c>
      <c r="D967" s="19">
        <v>43704</v>
      </c>
      <c r="E967" s="21">
        <v>0.94464120370370364</v>
      </c>
      <c r="F967" s="449"/>
      <c r="G967" s="7" t="s">
        <v>433</v>
      </c>
      <c r="H967" s="6"/>
      <c r="I967" s="6"/>
      <c r="J967" s="6"/>
      <c r="K967">
        <v>14</v>
      </c>
      <c r="L967">
        <v>67</v>
      </c>
      <c r="M967" s="28">
        <f t="shared" si="18"/>
        <v>4.7857142857142856</v>
      </c>
      <c r="N967" s="9">
        <v>0.65671641791044777</v>
      </c>
      <c r="O967" s="9"/>
      <c r="P967" s="75" t="s">
        <v>557</v>
      </c>
    </row>
    <row r="968" spans="1:16">
      <c r="A968" t="s">
        <v>1792</v>
      </c>
      <c r="B968" t="s">
        <v>549</v>
      </c>
      <c r="C968">
        <v>1</v>
      </c>
      <c r="D968" s="19">
        <v>43704</v>
      </c>
      <c r="E968" s="21">
        <v>0.94483796296296296</v>
      </c>
      <c r="F968" s="449"/>
      <c r="G968" s="666" t="s">
        <v>447</v>
      </c>
      <c r="H968" s="6"/>
      <c r="I968" s="6"/>
      <c r="J968" s="6"/>
      <c r="K968">
        <v>6</v>
      </c>
      <c r="L968">
        <v>37</v>
      </c>
      <c r="M968" s="28">
        <f t="shared" si="18"/>
        <v>6.166666666666667</v>
      </c>
      <c r="N968" s="9">
        <v>0.10810810810810811</v>
      </c>
      <c r="O968" s="9"/>
      <c r="P968" s="75" t="s">
        <v>557</v>
      </c>
    </row>
    <row r="969" spans="1:16">
      <c r="A969" t="s">
        <v>1793</v>
      </c>
      <c r="B969" t="s">
        <v>549</v>
      </c>
      <c r="C969">
        <v>1</v>
      </c>
      <c r="D969" s="19">
        <v>43704</v>
      </c>
      <c r="E969" s="21">
        <v>0.94504629629629633</v>
      </c>
      <c r="F969" s="449"/>
      <c r="G969" s="7" t="s">
        <v>433</v>
      </c>
      <c r="H969" s="6"/>
      <c r="I969" s="6"/>
      <c r="J969" s="6"/>
      <c r="K969">
        <v>14</v>
      </c>
      <c r="L969">
        <v>64</v>
      </c>
      <c r="M969" s="28">
        <f t="shared" si="18"/>
        <v>4.5714285714285712</v>
      </c>
      <c r="N969" s="9">
        <v>0.46875</v>
      </c>
      <c r="O969" s="9"/>
      <c r="P969" s="75" t="s">
        <v>557</v>
      </c>
    </row>
    <row r="970" spans="1:16">
      <c r="A970" t="s">
        <v>1794</v>
      </c>
      <c r="B970" t="s">
        <v>549</v>
      </c>
      <c r="C970">
        <v>1</v>
      </c>
      <c r="D970" s="19">
        <v>43704</v>
      </c>
      <c r="E970" s="21">
        <v>0.94592592592592595</v>
      </c>
      <c r="F970" s="449"/>
      <c r="G970" s="7" t="s">
        <v>433</v>
      </c>
      <c r="H970" s="6"/>
      <c r="I970" s="6"/>
      <c r="J970" s="6"/>
      <c r="K970">
        <v>14</v>
      </c>
      <c r="L970">
        <v>112</v>
      </c>
      <c r="M970" s="28">
        <f t="shared" si="18"/>
        <v>8</v>
      </c>
      <c r="N970" s="9">
        <v>0.625</v>
      </c>
      <c r="O970" s="9"/>
      <c r="P970" s="75" t="s">
        <v>557</v>
      </c>
    </row>
    <row r="971" spans="1:16">
      <c r="A971" t="s">
        <v>1795</v>
      </c>
      <c r="B971" t="s">
        <v>549</v>
      </c>
      <c r="C971">
        <v>1</v>
      </c>
      <c r="D971" s="19">
        <v>43704</v>
      </c>
      <c r="E971" s="21">
        <v>0.94611111111111112</v>
      </c>
      <c r="F971" s="449"/>
      <c r="G971" s="7" t="s">
        <v>433</v>
      </c>
      <c r="H971" s="6"/>
      <c r="I971" s="6"/>
      <c r="J971" s="6"/>
      <c r="K971">
        <v>6</v>
      </c>
      <c r="L971">
        <v>20</v>
      </c>
      <c r="M971" s="28">
        <f t="shared" si="18"/>
        <v>3.3333333333333335</v>
      </c>
      <c r="N971" s="9">
        <v>0.5</v>
      </c>
      <c r="O971" s="9"/>
      <c r="P971" s="75" t="s">
        <v>557</v>
      </c>
    </row>
    <row r="972" spans="1:16">
      <c r="A972" t="s">
        <v>1796</v>
      </c>
      <c r="B972" t="s">
        <v>549</v>
      </c>
      <c r="C972">
        <v>1</v>
      </c>
      <c r="D972" s="19">
        <v>43704</v>
      </c>
      <c r="E972" s="21">
        <v>0.93392361111111111</v>
      </c>
      <c r="F972" s="449"/>
      <c r="G972" s="7" t="s">
        <v>433</v>
      </c>
      <c r="H972" s="6"/>
      <c r="I972" s="6"/>
      <c r="J972" s="6"/>
      <c r="K972">
        <v>11</v>
      </c>
      <c r="L972">
        <v>58</v>
      </c>
      <c r="M972" s="28">
        <f t="shared" si="18"/>
        <v>5.2727272727272725</v>
      </c>
      <c r="N972" s="9">
        <v>0.89655172413793105</v>
      </c>
      <c r="O972" s="9"/>
      <c r="P972" s="75" t="s">
        <v>557</v>
      </c>
    </row>
    <row r="973" spans="1:16">
      <c r="A973" t="s">
        <v>1797</v>
      </c>
      <c r="B973" t="s">
        <v>549</v>
      </c>
      <c r="C973">
        <v>1</v>
      </c>
      <c r="D973" s="19">
        <v>43704</v>
      </c>
      <c r="E973" s="21">
        <v>0.94658564814814816</v>
      </c>
      <c r="F973" s="449"/>
      <c r="G973" s="7" t="s">
        <v>433</v>
      </c>
      <c r="H973" s="6"/>
      <c r="I973" s="6"/>
      <c r="J973" s="6"/>
      <c r="K973">
        <v>12</v>
      </c>
      <c r="L973">
        <v>51</v>
      </c>
      <c r="M973" s="28">
        <f t="shared" si="18"/>
        <v>4.25</v>
      </c>
      <c r="N973" s="9">
        <v>0.60784313725490191</v>
      </c>
      <c r="O973" s="9"/>
      <c r="P973" s="75" t="s">
        <v>557</v>
      </c>
    </row>
    <row r="974" spans="1:16">
      <c r="A974" t="s">
        <v>1798</v>
      </c>
      <c r="B974" t="s">
        <v>549</v>
      </c>
      <c r="C974">
        <v>1</v>
      </c>
      <c r="D974" s="19">
        <v>43704</v>
      </c>
      <c r="E974" s="21">
        <v>0.9469212962962964</v>
      </c>
      <c r="F974" s="449"/>
      <c r="G974" s="7" t="s">
        <v>433</v>
      </c>
      <c r="H974" s="6"/>
      <c r="I974" s="6"/>
      <c r="J974" s="6"/>
      <c r="K974">
        <v>12</v>
      </c>
      <c r="L974">
        <v>55</v>
      </c>
      <c r="M974" s="28">
        <f t="shared" si="18"/>
        <v>4.583333333333333</v>
      </c>
      <c r="N974" s="9">
        <v>0.87272727272727268</v>
      </c>
      <c r="O974" s="9"/>
      <c r="P974" s="75" t="s">
        <v>557</v>
      </c>
    </row>
    <row r="975" spans="1:16">
      <c r="A975" t="s">
        <v>1799</v>
      </c>
      <c r="B975" t="s">
        <v>549</v>
      </c>
      <c r="C975">
        <v>1</v>
      </c>
      <c r="D975" s="19">
        <v>43704</v>
      </c>
      <c r="E975" s="21">
        <v>0.94710648148148147</v>
      </c>
      <c r="F975" s="449"/>
      <c r="G975" s="7" t="s">
        <v>433</v>
      </c>
      <c r="H975" s="6"/>
      <c r="I975" s="6"/>
      <c r="J975" s="6"/>
      <c r="K975">
        <v>6</v>
      </c>
      <c r="L975">
        <v>22</v>
      </c>
      <c r="M975" s="28">
        <f t="shared" si="18"/>
        <v>3.6666666666666665</v>
      </c>
      <c r="N975" s="9">
        <v>0.86363636363636365</v>
      </c>
      <c r="O975" s="9"/>
      <c r="P975" s="75" t="s">
        <v>557</v>
      </c>
    </row>
    <row r="976" spans="1:16" ht="17" thickBot="1">
      <c r="A976" s="165" t="s">
        <v>1800</v>
      </c>
      <c r="B976" s="165" t="s">
        <v>549</v>
      </c>
      <c r="C976" s="165">
        <v>1</v>
      </c>
      <c r="D976" s="169">
        <v>43704</v>
      </c>
      <c r="E976" s="338">
        <v>0.94718750000000007</v>
      </c>
      <c r="F976" s="453"/>
      <c r="G976" s="170" t="s">
        <v>433</v>
      </c>
      <c r="H976" s="452"/>
      <c r="I976" s="452"/>
      <c r="J976" s="452"/>
      <c r="K976" s="165">
        <v>5</v>
      </c>
      <c r="L976" s="165">
        <v>21</v>
      </c>
      <c r="M976" s="339">
        <f t="shared" si="18"/>
        <v>4.2</v>
      </c>
      <c r="N976" s="171">
        <v>0.5714285714285714</v>
      </c>
      <c r="O976" s="171"/>
      <c r="P976" s="172" t="s">
        <v>557</v>
      </c>
    </row>
    <row r="977" spans="1:16" ht="18" thickTop="1" thickBot="1">
      <c r="A977" s="183"/>
      <c r="B977" s="183"/>
      <c r="C977" s="183"/>
      <c r="D977" s="183"/>
      <c r="E977" s="183"/>
      <c r="F977" s="183"/>
      <c r="G977" s="193"/>
      <c r="H977" s="189"/>
      <c r="I977" s="183"/>
      <c r="J977" s="193"/>
      <c r="K977" s="183"/>
      <c r="L977" s="183"/>
      <c r="M977" s="340"/>
      <c r="N977" s="190"/>
      <c r="O977" s="190"/>
      <c r="P977" s="454"/>
    </row>
    <row r="978" spans="1:16" ht="18" thickTop="1" thickBot="1">
      <c r="A978" s="455" t="s">
        <v>1801</v>
      </c>
      <c r="B978" s="183"/>
      <c r="C978" s="183"/>
      <c r="D978" s="183"/>
      <c r="E978" s="183"/>
      <c r="F978" s="183"/>
      <c r="G978" s="183"/>
      <c r="H978" s="183"/>
      <c r="I978" s="183"/>
      <c r="J978" s="183"/>
      <c r="K978" s="183"/>
      <c r="L978" s="183"/>
      <c r="M978" s="340"/>
      <c r="N978" s="190"/>
      <c r="O978" s="190"/>
      <c r="P978" s="183"/>
    </row>
    <row r="979" spans="1:16" ht="18" thickTop="1" thickBot="1">
      <c r="A979" s="201" t="s">
        <v>1808</v>
      </c>
      <c r="B979" s="201" t="s">
        <v>915</v>
      </c>
      <c r="C979" s="201">
        <v>3</v>
      </c>
      <c r="D979" s="202">
        <v>43705</v>
      </c>
      <c r="E979" s="203">
        <v>0.83572916666666675</v>
      </c>
      <c r="F979" s="461"/>
      <c r="G979" s="664" t="s">
        <v>476</v>
      </c>
      <c r="H979" s="461"/>
      <c r="I979" s="461"/>
      <c r="J979" s="461"/>
      <c r="K979" s="201">
        <v>7</v>
      </c>
      <c r="L979" s="201">
        <v>6</v>
      </c>
      <c r="M979" s="462">
        <f t="shared" ref="M979:M1004" si="19">L979/K979</f>
        <v>0.8571428571428571</v>
      </c>
      <c r="N979" s="463">
        <v>0.33333333333333331</v>
      </c>
      <c r="O979" s="289"/>
      <c r="P979" s="34"/>
    </row>
    <row r="980" spans="1:16">
      <c r="A980" t="s">
        <v>2336</v>
      </c>
      <c r="B980" t="s">
        <v>915</v>
      </c>
      <c r="C980">
        <v>5</v>
      </c>
      <c r="D980" s="19">
        <v>43705</v>
      </c>
      <c r="E980" s="15">
        <v>0.87285879629629637</v>
      </c>
      <c r="F980" s="6"/>
      <c r="G980" s="7" t="s">
        <v>433</v>
      </c>
      <c r="H980" s="6"/>
      <c r="I980" s="6"/>
      <c r="J980" s="6"/>
      <c r="K980">
        <v>6</v>
      </c>
      <c r="L980">
        <v>6</v>
      </c>
      <c r="M980" s="28">
        <f t="shared" si="19"/>
        <v>1</v>
      </c>
      <c r="N980" s="9">
        <v>0.33333333333333331</v>
      </c>
      <c r="O980" s="9"/>
      <c r="P980" s="75" t="s">
        <v>486</v>
      </c>
    </row>
    <row r="981" spans="1:16">
      <c r="A981" t="s">
        <v>1810</v>
      </c>
      <c r="B981" t="s">
        <v>915</v>
      </c>
      <c r="C981">
        <v>5</v>
      </c>
      <c r="D981" s="19">
        <v>43705</v>
      </c>
      <c r="E981" s="15">
        <v>0.87707175925925929</v>
      </c>
      <c r="F981" s="6"/>
      <c r="G981" t="s">
        <v>532</v>
      </c>
      <c r="H981" s="6"/>
      <c r="I981" s="6"/>
      <c r="J981" s="6"/>
      <c r="K981">
        <v>4</v>
      </c>
      <c r="L981">
        <v>4</v>
      </c>
      <c r="M981" s="28">
        <f t="shared" si="19"/>
        <v>1</v>
      </c>
      <c r="N981" s="9">
        <v>0.5</v>
      </c>
      <c r="O981" s="9"/>
    </row>
    <row r="982" spans="1:16">
      <c r="A982" t="s">
        <v>1811</v>
      </c>
      <c r="B982" t="s">
        <v>915</v>
      </c>
      <c r="C982">
        <v>5</v>
      </c>
      <c r="D982" s="19">
        <v>43705</v>
      </c>
      <c r="E982" s="15">
        <v>0.87717592592592597</v>
      </c>
      <c r="F982" s="6"/>
      <c r="G982" t="s">
        <v>532</v>
      </c>
      <c r="H982" s="6"/>
      <c r="I982" s="6"/>
      <c r="J982" s="6"/>
      <c r="K982">
        <v>5</v>
      </c>
      <c r="L982">
        <v>27</v>
      </c>
      <c r="M982" s="28">
        <f t="shared" si="19"/>
        <v>5.4</v>
      </c>
      <c r="N982" s="9">
        <v>0.37037037037037035</v>
      </c>
      <c r="O982" s="9"/>
    </row>
    <row r="983" spans="1:16" ht="17" thickBot="1">
      <c r="A983" t="s">
        <v>1812</v>
      </c>
      <c r="B983" t="s">
        <v>915</v>
      </c>
      <c r="C983">
        <v>5</v>
      </c>
      <c r="D983" s="19">
        <v>43705</v>
      </c>
      <c r="E983" s="15">
        <v>0.87722222222222224</v>
      </c>
      <c r="F983" s="6"/>
      <c r="G983" t="s">
        <v>1565</v>
      </c>
      <c r="H983" s="6"/>
      <c r="I983" s="6"/>
      <c r="J983" s="6"/>
      <c r="K983">
        <v>2</v>
      </c>
      <c r="L983">
        <v>3</v>
      </c>
      <c r="M983" s="28">
        <f t="shared" si="19"/>
        <v>1.5</v>
      </c>
      <c r="N983" s="9">
        <v>0.33333333333333331</v>
      </c>
      <c r="O983" s="9"/>
    </row>
    <row r="984" spans="1:16" ht="17" thickBot="1">
      <c r="A984" s="195" t="s">
        <v>1813</v>
      </c>
      <c r="B984" s="195" t="s">
        <v>915</v>
      </c>
      <c r="C984" s="195">
        <v>12</v>
      </c>
      <c r="D984" s="196">
        <v>43705</v>
      </c>
      <c r="E984" s="197">
        <v>0.92033564814814817</v>
      </c>
      <c r="F984" s="465"/>
      <c r="G984" s="466" t="s">
        <v>433</v>
      </c>
      <c r="H984" s="465"/>
      <c r="I984" s="465"/>
      <c r="J984" s="465"/>
      <c r="K984" s="195">
        <v>6</v>
      </c>
      <c r="L984" s="195">
        <v>9</v>
      </c>
      <c r="M984" s="295">
        <f t="shared" si="19"/>
        <v>1.5</v>
      </c>
      <c r="N984" s="198">
        <v>0.1111111111111111</v>
      </c>
      <c r="O984" s="198"/>
      <c r="P984" s="467" t="s">
        <v>641</v>
      </c>
    </row>
    <row r="985" spans="1:16" ht="17" thickBot="1">
      <c r="A985" s="124" t="s">
        <v>1814</v>
      </c>
      <c r="B985" s="124" t="s">
        <v>915</v>
      </c>
      <c r="C985" s="124">
        <v>11</v>
      </c>
      <c r="D985" s="179">
        <v>43705</v>
      </c>
      <c r="E985" s="174">
        <v>0.9352893518518518</v>
      </c>
      <c r="F985" s="327"/>
      <c r="G985" s="124" t="s">
        <v>532</v>
      </c>
      <c r="H985" s="327"/>
      <c r="I985" s="327"/>
      <c r="J985" s="327"/>
      <c r="K985" s="124">
        <v>3</v>
      </c>
      <c r="L985" s="124">
        <v>2</v>
      </c>
      <c r="M985" s="217">
        <f t="shared" si="19"/>
        <v>0.66666666666666663</v>
      </c>
      <c r="N985" s="712">
        <v>1</v>
      </c>
      <c r="O985" s="712"/>
      <c r="P985" s="124"/>
    </row>
    <row r="986" spans="1:16" ht="17" thickBot="1">
      <c r="A986" s="124" t="s">
        <v>2398</v>
      </c>
      <c r="B986" s="124" t="s">
        <v>915</v>
      </c>
      <c r="C986" s="124">
        <v>8</v>
      </c>
      <c r="D986" s="179">
        <v>43705</v>
      </c>
      <c r="E986" s="174">
        <v>0.94797453703703705</v>
      </c>
      <c r="F986" s="327"/>
      <c r="G986" s="177" t="s">
        <v>433</v>
      </c>
      <c r="H986" s="327"/>
      <c r="I986" s="327"/>
      <c r="J986" s="327"/>
      <c r="K986" s="124">
        <v>6</v>
      </c>
      <c r="L986" s="124">
        <v>2</v>
      </c>
      <c r="M986" s="217">
        <f t="shared" si="19"/>
        <v>0.33333333333333331</v>
      </c>
      <c r="N986" s="180">
        <v>0.5</v>
      </c>
      <c r="O986" s="180"/>
      <c r="P986" s="182" t="s">
        <v>553</v>
      </c>
    </row>
    <row r="987" spans="1:16" ht="17" thickBot="1">
      <c r="A987" s="124" t="s">
        <v>1816</v>
      </c>
      <c r="B987" s="124" t="s">
        <v>915</v>
      </c>
      <c r="C987" s="124">
        <v>7</v>
      </c>
      <c r="D987" s="179">
        <v>43705</v>
      </c>
      <c r="E987" s="174">
        <v>0.95821759259259265</v>
      </c>
      <c r="F987" s="327"/>
      <c r="G987" s="177" t="s">
        <v>433</v>
      </c>
      <c r="H987" s="327"/>
      <c r="I987" s="327"/>
      <c r="J987" s="327"/>
      <c r="K987" s="124">
        <v>11</v>
      </c>
      <c r="L987" s="124">
        <v>2</v>
      </c>
      <c r="M987" s="217">
        <f t="shared" si="19"/>
        <v>0.18181818181818182</v>
      </c>
      <c r="N987" s="180">
        <v>0.5</v>
      </c>
      <c r="O987" s="180"/>
      <c r="P987" s="182" t="s">
        <v>576</v>
      </c>
    </row>
    <row r="988" spans="1:16">
      <c r="A988" s="124" t="s">
        <v>1817</v>
      </c>
      <c r="B988" s="124" t="s">
        <v>915</v>
      </c>
      <c r="C988" s="124">
        <v>2</v>
      </c>
      <c r="D988" s="179">
        <v>43705</v>
      </c>
      <c r="E988" s="174">
        <v>0.97388888888888892</v>
      </c>
      <c r="F988" s="327"/>
      <c r="G988" s="177" t="s">
        <v>433</v>
      </c>
      <c r="H988" s="327"/>
      <c r="I988" s="327"/>
      <c r="J988" s="327"/>
      <c r="K988" s="124">
        <v>4</v>
      </c>
      <c r="L988" s="124">
        <v>3</v>
      </c>
      <c r="M988" s="217">
        <f t="shared" si="19"/>
        <v>0.75</v>
      </c>
      <c r="N988" s="180">
        <v>0.33333333333333331</v>
      </c>
      <c r="O988" s="9"/>
      <c r="P988" s="125" t="s">
        <v>1302</v>
      </c>
    </row>
    <row r="989" spans="1:16">
      <c r="A989" t="s">
        <v>1818</v>
      </c>
      <c r="B989" t="s">
        <v>915</v>
      </c>
      <c r="C989">
        <v>2</v>
      </c>
      <c r="D989" s="19">
        <v>43705</v>
      </c>
      <c r="E989" s="15">
        <v>0.97420138888888896</v>
      </c>
      <c r="F989" s="6"/>
      <c r="G989" s="7" t="s">
        <v>433</v>
      </c>
      <c r="H989" s="6"/>
      <c r="I989" s="6"/>
      <c r="J989" s="6"/>
      <c r="K989">
        <v>6</v>
      </c>
      <c r="L989">
        <v>2</v>
      </c>
      <c r="M989" s="28">
        <f t="shared" si="19"/>
        <v>0.33333333333333331</v>
      </c>
      <c r="N989" s="9">
        <v>0.5</v>
      </c>
      <c r="O989" s="9"/>
      <c r="P989" s="75" t="s">
        <v>1302</v>
      </c>
    </row>
    <row r="990" spans="1:16" ht="17" thickBot="1">
      <c r="A990" t="s">
        <v>1819</v>
      </c>
      <c r="B990" t="s">
        <v>915</v>
      </c>
      <c r="C990">
        <v>2</v>
      </c>
      <c r="D990" s="19">
        <v>43705</v>
      </c>
      <c r="E990" s="15">
        <v>0.97530092592592599</v>
      </c>
      <c r="F990" s="6"/>
      <c r="G990" s="7" t="s">
        <v>433</v>
      </c>
      <c r="H990" s="6"/>
      <c r="I990" s="6"/>
      <c r="J990" s="6"/>
      <c r="K990">
        <v>6</v>
      </c>
      <c r="L990">
        <v>2</v>
      </c>
      <c r="M990" s="28">
        <f t="shared" si="19"/>
        <v>0.33333333333333331</v>
      </c>
      <c r="N990" s="715">
        <v>1</v>
      </c>
      <c r="O990" s="715"/>
      <c r="P990" s="75" t="s">
        <v>571</v>
      </c>
    </row>
    <row r="991" spans="1:16">
      <c r="A991" s="124" t="s">
        <v>1820</v>
      </c>
      <c r="B991" s="124" t="s">
        <v>915</v>
      </c>
      <c r="C991" s="124">
        <v>1</v>
      </c>
      <c r="D991" s="179">
        <v>43705</v>
      </c>
      <c r="E991" s="174">
        <v>0.98265046296296299</v>
      </c>
      <c r="F991" s="327"/>
      <c r="G991" s="177" t="s">
        <v>433</v>
      </c>
      <c r="H991" s="327"/>
      <c r="I991" s="327"/>
      <c r="J991" s="327"/>
      <c r="K991" s="124">
        <v>4</v>
      </c>
      <c r="L991" s="124">
        <v>20</v>
      </c>
      <c r="M991" s="217">
        <f t="shared" si="19"/>
        <v>5</v>
      </c>
      <c r="N991" s="180">
        <v>0.35</v>
      </c>
      <c r="O991" s="180"/>
      <c r="P991" s="182" t="s">
        <v>557</v>
      </c>
    </row>
    <row r="992" spans="1:16">
      <c r="A992" t="s">
        <v>1821</v>
      </c>
      <c r="B992" t="s">
        <v>915</v>
      </c>
      <c r="C992">
        <v>1</v>
      </c>
      <c r="D992" s="19">
        <v>43705</v>
      </c>
      <c r="E992" s="15">
        <v>0.98274305555555552</v>
      </c>
      <c r="F992" s="6"/>
      <c r="G992" s="7" t="s">
        <v>433</v>
      </c>
      <c r="H992" s="6"/>
      <c r="I992" s="6"/>
      <c r="J992" s="6"/>
      <c r="K992">
        <v>6</v>
      </c>
      <c r="L992">
        <v>20</v>
      </c>
      <c r="M992" s="28">
        <f t="shared" si="19"/>
        <v>3.3333333333333335</v>
      </c>
      <c r="N992" s="9">
        <v>0.35</v>
      </c>
      <c r="O992" s="9"/>
      <c r="P992" s="75" t="s">
        <v>557</v>
      </c>
    </row>
    <row r="993" spans="1:17">
      <c r="A993" t="s">
        <v>1822</v>
      </c>
      <c r="B993" t="s">
        <v>915</v>
      </c>
      <c r="C993">
        <v>1</v>
      </c>
      <c r="D993" s="19">
        <v>43705</v>
      </c>
      <c r="E993" s="15">
        <v>0.98285879629629624</v>
      </c>
      <c r="F993" s="6"/>
      <c r="G993" s="7" t="s">
        <v>433</v>
      </c>
      <c r="H993" s="6"/>
      <c r="I993" s="6"/>
      <c r="J993" s="6"/>
      <c r="K993">
        <v>7</v>
      </c>
      <c r="L993">
        <v>21</v>
      </c>
      <c r="M993" s="28">
        <f t="shared" si="19"/>
        <v>3</v>
      </c>
      <c r="N993" s="9">
        <v>0.2857142857142857</v>
      </c>
      <c r="O993" s="9"/>
      <c r="P993" s="75" t="s">
        <v>557</v>
      </c>
    </row>
    <row r="994" spans="1:17">
      <c r="A994" t="s">
        <v>1823</v>
      </c>
      <c r="B994" t="s">
        <v>915</v>
      </c>
      <c r="C994">
        <v>1</v>
      </c>
      <c r="D994" s="19">
        <v>43705</v>
      </c>
      <c r="E994" s="15">
        <v>0.9760416666666667</v>
      </c>
      <c r="F994" s="6"/>
      <c r="G994" s="7" t="s">
        <v>433</v>
      </c>
      <c r="H994" s="6"/>
      <c r="I994" s="6"/>
      <c r="J994" s="6"/>
      <c r="K994">
        <v>7</v>
      </c>
      <c r="L994">
        <v>33</v>
      </c>
      <c r="M994" s="28">
        <f t="shared" si="19"/>
        <v>4.7142857142857144</v>
      </c>
      <c r="N994" s="9">
        <v>0.39393939393939392</v>
      </c>
      <c r="O994" s="9"/>
      <c r="P994" s="75" t="s">
        <v>557</v>
      </c>
    </row>
    <row r="995" spans="1:17">
      <c r="A995" t="s">
        <v>1824</v>
      </c>
      <c r="B995" t="s">
        <v>915</v>
      </c>
      <c r="C995">
        <v>1</v>
      </c>
      <c r="D995" s="19">
        <v>43705</v>
      </c>
      <c r="E995" s="15">
        <v>0.98313657407407407</v>
      </c>
      <c r="F995" s="6"/>
      <c r="G995" s="7" t="s">
        <v>433</v>
      </c>
      <c r="H995" s="6"/>
      <c r="I995" s="6"/>
      <c r="J995" s="6"/>
      <c r="K995">
        <v>6</v>
      </c>
      <c r="L995">
        <v>24</v>
      </c>
      <c r="M995" s="28">
        <f t="shared" si="19"/>
        <v>4</v>
      </c>
      <c r="N995" s="9">
        <v>0.33333333333333331</v>
      </c>
      <c r="O995" s="9"/>
      <c r="P995" s="75" t="s">
        <v>557</v>
      </c>
    </row>
    <row r="996" spans="1:17">
      <c r="A996" t="s">
        <v>1825</v>
      </c>
      <c r="B996" t="s">
        <v>915</v>
      </c>
      <c r="C996">
        <v>1</v>
      </c>
      <c r="D996" s="19">
        <v>43705</v>
      </c>
      <c r="E996" s="15">
        <v>0.98347222222222219</v>
      </c>
      <c r="F996" s="6"/>
      <c r="G996" s="666" t="s">
        <v>447</v>
      </c>
      <c r="H996" s="6"/>
      <c r="I996" s="6"/>
      <c r="J996" s="6"/>
      <c r="K996">
        <v>6</v>
      </c>
      <c r="L996">
        <v>12</v>
      </c>
      <c r="M996" s="28">
        <f t="shared" si="19"/>
        <v>2</v>
      </c>
      <c r="N996" s="9">
        <v>0.41666666666666669</v>
      </c>
      <c r="O996" s="9"/>
    </row>
    <row r="997" spans="1:17">
      <c r="A997" t="s">
        <v>1826</v>
      </c>
      <c r="B997" t="s">
        <v>915</v>
      </c>
      <c r="C997">
        <v>1</v>
      </c>
      <c r="D997" s="19">
        <v>43705</v>
      </c>
      <c r="E997" s="15">
        <v>0.98357638888888888</v>
      </c>
      <c r="F997" s="6"/>
      <c r="G997" s="7" t="s">
        <v>433</v>
      </c>
      <c r="H997" s="6"/>
      <c r="I997" s="6"/>
      <c r="J997" s="6"/>
      <c r="K997">
        <v>5</v>
      </c>
      <c r="L997">
        <v>12</v>
      </c>
      <c r="M997" s="28">
        <f t="shared" si="19"/>
        <v>2.4</v>
      </c>
      <c r="N997" s="9">
        <v>0.5</v>
      </c>
      <c r="O997" s="9"/>
      <c r="P997" s="75" t="s">
        <v>557</v>
      </c>
    </row>
    <row r="998" spans="1:17">
      <c r="A998" t="s">
        <v>1827</v>
      </c>
      <c r="B998" t="s">
        <v>915</v>
      </c>
      <c r="C998">
        <v>1</v>
      </c>
      <c r="D998" s="19">
        <v>43705</v>
      </c>
      <c r="E998" s="15">
        <v>0.98368055555555556</v>
      </c>
      <c r="F998" s="6"/>
      <c r="G998" s="666" t="s">
        <v>447</v>
      </c>
      <c r="H998" s="6"/>
      <c r="I998" s="6"/>
      <c r="J998" s="6"/>
      <c r="K998">
        <v>4</v>
      </c>
      <c r="L998">
        <v>7</v>
      </c>
      <c r="M998" s="28">
        <f t="shared" si="19"/>
        <v>1.75</v>
      </c>
      <c r="N998" s="9">
        <v>0.5714285714285714</v>
      </c>
      <c r="O998" s="9"/>
    </row>
    <row r="999" spans="1:17">
      <c r="A999" t="s">
        <v>1829</v>
      </c>
      <c r="B999" t="s">
        <v>915</v>
      </c>
      <c r="C999">
        <v>1</v>
      </c>
      <c r="D999" s="19">
        <v>43705</v>
      </c>
      <c r="E999" s="15">
        <v>0.98379629629629628</v>
      </c>
      <c r="F999" s="6"/>
      <c r="G999" s="7" t="s">
        <v>433</v>
      </c>
      <c r="H999" s="6"/>
      <c r="I999" s="6"/>
      <c r="J999" s="6"/>
      <c r="K999">
        <v>4</v>
      </c>
      <c r="L999">
        <v>11</v>
      </c>
      <c r="M999" s="28">
        <f t="shared" si="19"/>
        <v>2.75</v>
      </c>
      <c r="N999" s="9">
        <v>0.36363636363636365</v>
      </c>
      <c r="O999" s="9"/>
      <c r="P999" s="75" t="s">
        <v>557</v>
      </c>
    </row>
    <row r="1000" spans="1:17">
      <c r="A1000" t="s">
        <v>1830</v>
      </c>
      <c r="B1000" t="s">
        <v>915</v>
      </c>
      <c r="C1000">
        <v>1</v>
      </c>
      <c r="D1000" s="19">
        <v>43705</v>
      </c>
      <c r="E1000" s="15">
        <v>0.983912037037037</v>
      </c>
      <c r="F1000" s="6"/>
      <c r="G1000" s="666" t="s">
        <v>447</v>
      </c>
      <c r="H1000" s="6"/>
      <c r="I1000" s="6"/>
      <c r="J1000" s="6"/>
      <c r="K1000">
        <v>4</v>
      </c>
      <c r="L1000">
        <v>9</v>
      </c>
      <c r="M1000" s="28">
        <f t="shared" si="19"/>
        <v>2.25</v>
      </c>
      <c r="N1000" s="9">
        <v>0.33333333333333331</v>
      </c>
      <c r="O1000" s="9"/>
    </row>
    <row r="1001" spans="1:17">
      <c r="A1001" t="s">
        <v>1831</v>
      </c>
      <c r="B1001" t="s">
        <v>915</v>
      </c>
      <c r="C1001">
        <v>1</v>
      </c>
      <c r="D1001" s="19">
        <v>43705</v>
      </c>
      <c r="E1001" s="15">
        <v>0.98423611111111109</v>
      </c>
      <c r="F1001" s="6"/>
      <c r="G1001" s="666" t="s">
        <v>447</v>
      </c>
      <c r="H1001" s="6"/>
      <c r="I1001" s="6"/>
      <c r="J1001" s="6"/>
      <c r="K1001">
        <v>5</v>
      </c>
      <c r="L1001">
        <v>9</v>
      </c>
      <c r="M1001" s="28">
        <f t="shared" si="19"/>
        <v>1.8</v>
      </c>
      <c r="N1001" s="9">
        <v>0.22222222222222221</v>
      </c>
      <c r="O1001" s="9"/>
    </row>
    <row r="1002" spans="1:17">
      <c r="A1002" t="s">
        <v>1832</v>
      </c>
      <c r="B1002" t="s">
        <v>915</v>
      </c>
      <c r="C1002">
        <v>1</v>
      </c>
      <c r="D1002" s="19">
        <v>43705</v>
      </c>
      <c r="E1002" s="15">
        <v>0.98434027777777777</v>
      </c>
      <c r="F1002" s="6"/>
      <c r="G1002" s="7" t="s">
        <v>433</v>
      </c>
      <c r="H1002" s="6"/>
      <c r="I1002" s="6"/>
      <c r="J1002" s="6"/>
      <c r="K1002">
        <v>5</v>
      </c>
      <c r="L1002">
        <v>10</v>
      </c>
      <c r="M1002" s="28">
        <f t="shared" si="19"/>
        <v>2</v>
      </c>
      <c r="N1002" s="9">
        <v>0.2</v>
      </c>
      <c r="O1002" s="9"/>
      <c r="P1002" s="75" t="s">
        <v>557</v>
      </c>
    </row>
    <row r="1003" spans="1:17">
      <c r="A1003" t="s">
        <v>1833</v>
      </c>
      <c r="B1003" t="s">
        <v>915</v>
      </c>
      <c r="C1003">
        <v>1</v>
      </c>
      <c r="D1003" s="19">
        <v>43705</v>
      </c>
      <c r="E1003" s="15">
        <v>0.98453703703703699</v>
      </c>
      <c r="F1003" s="6"/>
      <c r="G1003" s="7" t="s">
        <v>433</v>
      </c>
      <c r="H1003" s="6"/>
      <c r="I1003" s="6"/>
      <c r="J1003" s="6"/>
      <c r="K1003">
        <v>4</v>
      </c>
      <c r="L1003">
        <v>8</v>
      </c>
      <c r="M1003" s="28">
        <f t="shared" si="19"/>
        <v>2</v>
      </c>
      <c r="N1003" s="9">
        <v>0.5</v>
      </c>
      <c r="O1003" s="9"/>
      <c r="P1003" s="75" t="s">
        <v>557</v>
      </c>
    </row>
    <row r="1004" spans="1:17" ht="17" thickBot="1">
      <c r="A1004" s="165" t="s">
        <v>1834</v>
      </c>
      <c r="B1004" s="165" t="s">
        <v>915</v>
      </c>
      <c r="C1004" s="165">
        <v>1</v>
      </c>
      <c r="D1004" s="169">
        <v>43705</v>
      </c>
      <c r="E1004" s="166">
        <v>0.9846759259259259</v>
      </c>
      <c r="F1004" s="452"/>
      <c r="G1004" s="170" t="s">
        <v>433</v>
      </c>
      <c r="H1004" s="452"/>
      <c r="I1004" s="452"/>
      <c r="J1004" s="452"/>
      <c r="K1004" s="165">
        <v>3</v>
      </c>
      <c r="L1004" s="165">
        <v>6</v>
      </c>
      <c r="M1004" s="339">
        <f t="shared" si="19"/>
        <v>2</v>
      </c>
      <c r="N1004" s="717">
        <v>1</v>
      </c>
      <c r="O1004" s="717"/>
      <c r="P1004" s="172" t="s">
        <v>557</v>
      </c>
    </row>
    <row r="1005" spans="1:17" ht="18" thickTop="1" thickBot="1">
      <c r="A1005" s="189"/>
      <c r="B1005" s="165"/>
      <c r="C1005" s="165"/>
      <c r="D1005" s="165"/>
      <c r="E1005" s="166"/>
      <c r="F1005" s="165"/>
      <c r="G1005" s="165"/>
      <c r="H1005" s="165"/>
      <c r="I1005" s="165"/>
      <c r="J1005" s="165"/>
      <c r="K1005" s="165"/>
      <c r="L1005" s="165"/>
      <c r="M1005" s="339"/>
      <c r="N1005" s="167"/>
      <c r="O1005" s="167"/>
      <c r="P1005" s="165"/>
    </row>
    <row r="1006" spans="1:17" ht="18" thickTop="1" thickBot="1">
      <c r="A1006" s="650" t="s">
        <v>1835</v>
      </c>
      <c r="B1006" s="497"/>
      <c r="C1006" s="497"/>
      <c r="D1006" s="497"/>
      <c r="E1006" s="651"/>
      <c r="F1006" s="497"/>
      <c r="G1006" s="497"/>
      <c r="H1006" s="497"/>
      <c r="I1006" s="497"/>
      <c r="J1006" s="497"/>
      <c r="K1006" s="497"/>
      <c r="L1006" s="497"/>
      <c r="M1006" s="504"/>
      <c r="N1006" s="652"/>
      <c r="O1006" s="652"/>
      <c r="P1006" s="497"/>
    </row>
    <row r="1007" spans="1:17" ht="17" thickTop="1">
      <c r="A1007" s="191" t="s">
        <v>2337</v>
      </c>
      <c r="B1007" t="s">
        <v>915</v>
      </c>
      <c r="C1007">
        <v>6</v>
      </c>
      <c r="D1007" s="19">
        <v>43707</v>
      </c>
      <c r="E1007" s="15">
        <v>0.82650462962962967</v>
      </c>
      <c r="F1007" s="6"/>
      <c r="G1007" s="275" t="s">
        <v>433</v>
      </c>
      <c r="H1007" t="s">
        <v>1957</v>
      </c>
      <c r="J1007" t="s">
        <v>1282</v>
      </c>
      <c r="K1007">
        <v>13</v>
      </c>
      <c r="L1007">
        <v>11</v>
      </c>
      <c r="M1007" s="28">
        <f t="shared" ref="M1007:M1054" si="20">L1007/K1007</f>
        <v>0.84615384615384615</v>
      </c>
      <c r="N1007" s="9">
        <v>9.0909090909090912E-2</v>
      </c>
      <c r="O1007" s="9"/>
      <c r="P1007" s="474" t="s">
        <v>486</v>
      </c>
      <c r="Q1007" s="302" t="s">
        <v>1232</v>
      </c>
    </row>
    <row r="1008" spans="1:17">
      <c r="A1008" t="s">
        <v>1907</v>
      </c>
      <c r="B1008" t="s">
        <v>915</v>
      </c>
      <c r="C1008">
        <v>6</v>
      </c>
      <c r="D1008" s="19">
        <v>43707</v>
      </c>
      <c r="E1008" s="15">
        <v>0.82685185185185184</v>
      </c>
      <c r="F1008" s="6"/>
      <c r="G1008" t="s">
        <v>532</v>
      </c>
      <c r="H1008" t="s">
        <v>1957</v>
      </c>
      <c r="J1008" t="s">
        <v>1282</v>
      </c>
      <c r="K1008">
        <v>5</v>
      </c>
      <c r="L1008">
        <v>7</v>
      </c>
      <c r="M1008" s="28">
        <f t="shared" si="20"/>
        <v>1.4</v>
      </c>
      <c r="N1008" s="9">
        <v>0.2857142857142857</v>
      </c>
      <c r="O1008" s="9"/>
    </row>
    <row r="1009" spans="1:17">
      <c r="A1009" t="s">
        <v>2302</v>
      </c>
      <c r="B1009" t="s">
        <v>915</v>
      </c>
      <c r="C1009">
        <v>6</v>
      </c>
      <c r="D1009" s="19">
        <v>43707</v>
      </c>
      <c r="E1009" s="15">
        <v>0.82692129629629629</v>
      </c>
      <c r="F1009" s="6"/>
      <c r="G1009" s="674" t="s">
        <v>489</v>
      </c>
      <c r="H1009" t="s">
        <v>1957</v>
      </c>
      <c r="J1009" t="s">
        <v>1282</v>
      </c>
      <c r="K1009">
        <v>12</v>
      </c>
      <c r="L1009">
        <v>18</v>
      </c>
      <c r="M1009" s="28">
        <f t="shared" si="20"/>
        <v>1.5</v>
      </c>
      <c r="N1009" s="9">
        <v>0.16666666666666666</v>
      </c>
      <c r="O1009" s="9"/>
    </row>
    <row r="1010" spans="1:17">
      <c r="A1010" t="s">
        <v>2338</v>
      </c>
      <c r="B1010" t="s">
        <v>915</v>
      </c>
      <c r="C1010">
        <v>6</v>
      </c>
      <c r="D1010" s="19">
        <v>43707</v>
      </c>
      <c r="E1010" s="15">
        <v>0.82707175925925924</v>
      </c>
      <c r="F1010" s="6"/>
      <c r="G1010" s="275" t="s">
        <v>433</v>
      </c>
      <c r="H1010" t="s">
        <v>1957</v>
      </c>
      <c r="J1010" t="s">
        <v>1282</v>
      </c>
      <c r="K1010">
        <v>14</v>
      </c>
      <c r="L1010">
        <v>22</v>
      </c>
      <c r="M1010" s="28">
        <f t="shared" si="20"/>
        <v>1.5714285714285714</v>
      </c>
      <c r="N1010" s="9">
        <v>0.22727272727272727</v>
      </c>
      <c r="O1010" s="9"/>
      <c r="P1010" s="75" t="s">
        <v>486</v>
      </c>
      <c r="Q1010" s="302" t="s">
        <v>1232</v>
      </c>
    </row>
    <row r="1011" spans="1:17">
      <c r="A1011" t="s">
        <v>1910</v>
      </c>
      <c r="B1011" t="s">
        <v>915</v>
      </c>
      <c r="C1011">
        <v>6</v>
      </c>
      <c r="D1011" s="19">
        <v>43707</v>
      </c>
      <c r="E1011" s="15">
        <v>0.82725694444444453</v>
      </c>
      <c r="F1011" s="6"/>
      <c r="G1011" t="s">
        <v>532</v>
      </c>
      <c r="H1011" t="s">
        <v>1957</v>
      </c>
      <c r="J1011" t="s">
        <v>1282</v>
      </c>
      <c r="K1011">
        <v>5</v>
      </c>
      <c r="L1011">
        <v>6</v>
      </c>
      <c r="M1011" s="28">
        <f t="shared" si="20"/>
        <v>1.2</v>
      </c>
      <c r="N1011" s="9">
        <v>0.16666666666666666</v>
      </c>
      <c r="O1011" s="9"/>
    </row>
    <row r="1012" spans="1:17">
      <c r="A1012" t="s">
        <v>2339</v>
      </c>
      <c r="B1012" t="s">
        <v>915</v>
      </c>
      <c r="C1012">
        <v>6</v>
      </c>
      <c r="D1012" s="19">
        <v>43707</v>
      </c>
      <c r="E1012" s="15">
        <v>0.82750000000000001</v>
      </c>
      <c r="F1012" s="6"/>
      <c r="G1012" s="275" t="s">
        <v>433</v>
      </c>
      <c r="H1012" t="s">
        <v>1957</v>
      </c>
      <c r="J1012" t="s">
        <v>1282</v>
      </c>
      <c r="K1012">
        <v>7</v>
      </c>
      <c r="L1012">
        <v>2</v>
      </c>
      <c r="M1012" s="28">
        <f t="shared" si="20"/>
        <v>0.2857142857142857</v>
      </c>
      <c r="N1012" s="9">
        <v>0.5</v>
      </c>
      <c r="O1012" s="9"/>
      <c r="P1012" s="75" t="s">
        <v>486</v>
      </c>
      <c r="Q1012" s="302" t="s">
        <v>1232</v>
      </c>
    </row>
    <row r="1013" spans="1:17">
      <c r="A1013" t="s">
        <v>1912</v>
      </c>
      <c r="B1013" t="s">
        <v>915</v>
      </c>
      <c r="C1013">
        <v>6</v>
      </c>
      <c r="D1013" s="19">
        <v>43707</v>
      </c>
      <c r="E1013" s="15">
        <v>0.82758101851851851</v>
      </c>
      <c r="F1013" s="6"/>
      <c r="G1013" s="677" t="s">
        <v>1913</v>
      </c>
      <c r="H1013" t="s">
        <v>1957</v>
      </c>
      <c r="J1013" t="s">
        <v>1282</v>
      </c>
      <c r="K1013">
        <v>11</v>
      </c>
      <c r="L1013">
        <v>14</v>
      </c>
      <c r="M1013" s="28">
        <f t="shared" si="20"/>
        <v>1.2727272727272727</v>
      </c>
      <c r="N1013" s="9">
        <v>0.2857142857142857</v>
      </c>
      <c r="O1013" s="9"/>
    </row>
    <row r="1014" spans="1:17">
      <c r="A1014" t="s">
        <v>1914</v>
      </c>
      <c r="B1014" t="s">
        <v>915</v>
      </c>
      <c r="C1014">
        <v>6</v>
      </c>
      <c r="D1014" s="19">
        <v>43707</v>
      </c>
      <c r="E1014" s="15">
        <v>0.82821759259259264</v>
      </c>
      <c r="F1014" s="6"/>
      <c r="G1014" t="s">
        <v>532</v>
      </c>
      <c r="H1014" t="s">
        <v>1957</v>
      </c>
      <c r="J1014" t="s">
        <v>1282</v>
      </c>
      <c r="K1014">
        <v>3</v>
      </c>
      <c r="L1014">
        <v>2</v>
      </c>
      <c r="M1014" s="28">
        <f t="shared" si="20"/>
        <v>0.66666666666666663</v>
      </c>
      <c r="N1014" s="9">
        <v>0.5</v>
      </c>
      <c r="O1014" s="9"/>
    </row>
    <row r="1015" spans="1:17">
      <c r="A1015" t="s">
        <v>1915</v>
      </c>
      <c r="B1015" t="s">
        <v>915</v>
      </c>
      <c r="C1015">
        <v>6</v>
      </c>
      <c r="D1015" s="19">
        <v>43707</v>
      </c>
      <c r="E1015" s="15">
        <v>0.82945601851851858</v>
      </c>
      <c r="F1015" s="6"/>
      <c r="G1015" s="275" t="s">
        <v>433</v>
      </c>
      <c r="H1015" t="s">
        <v>1957</v>
      </c>
      <c r="J1015" t="s">
        <v>1282</v>
      </c>
      <c r="K1015">
        <v>5</v>
      </c>
      <c r="L1015">
        <v>3</v>
      </c>
      <c r="M1015" s="28">
        <f t="shared" si="20"/>
        <v>0.6</v>
      </c>
      <c r="N1015" s="9">
        <v>0.66666666666666663</v>
      </c>
      <c r="O1015" s="9"/>
      <c r="P1015" s="122" t="s">
        <v>641</v>
      </c>
      <c r="Q1015" s="475" t="s">
        <v>1236</v>
      </c>
    </row>
    <row r="1016" spans="1:17">
      <c r="A1016" t="s">
        <v>1916</v>
      </c>
      <c r="B1016" t="s">
        <v>915</v>
      </c>
      <c r="C1016">
        <v>6</v>
      </c>
      <c r="D1016" s="19">
        <v>43707</v>
      </c>
      <c r="E1016" s="15">
        <v>0.8299305555555555</v>
      </c>
      <c r="F1016" s="6"/>
      <c r="G1016" s="275" t="s">
        <v>433</v>
      </c>
      <c r="H1016" t="s">
        <v>1957</v>
      </c>
      <c r="J1016" t="s">
        <v>1282</v>
      </c>
      <c r="K1016">
        <v>14</v>
      </c>
      <c r="L1016">
        <v>3</v>
      </c>
      <c r="M1016" s="28">
        <f t="shared" si="20"/>
        <v>0.21428571428571427</v>
      </c>
      <c r="N1016" s="715">
        <v>1</v>
      </c>
      <c r="O1016" s="715"/>
      <c r="P1016" s="75" t="s">
        <v>689</v>
      </c>
      <c r="Q1016" s="213" t="s">
        <v>1956</v>
      </c>
    </row>
    <row r="1017" spans="1:17" ht="17" thickBot="1">
      <c r="A1017" t="s">
        <v>1917</v>
      </c>
      <c r="B1017" t="s">
        <v>915</v>
      </c>
      <c r="C1017">
        <v>6</v>
      </c>
      <c r="D1017" s="19">
        <v>43707</v>
      </c>
      <c r="E1017" s="15">
        <v>0.83173611111111112</v>
      </c>
      <c r="F1017" s="6"/>
      <c r="G1017" t="s">
        <v>532</v>
      </c>
      <c r="H1017" t="s">
        <v>1957</v>
      </c>
      <c r="J1017" t="s">
        <v>1282</v>
      </c>
      <c r="K1017">
        <v>14</v>
      </c>
      <c r="L1017">
        <v>10</v>
      </c>
      <c r="M1017" s="28">
        <f t="shared" si="20"/>
        <v>0.7142857142857143</v>
      </c>
      <c r="N1017" s="9">
        <v>0.4</v>
      </c>
      <c r="O1017" s="9"/>
    </row>
    <row r="1018" spans="1:17">
      <c r="A1018" s="124" t="s">
        <v>1918</v>
      </c>
      <c r="B1018" s="124" t="s">
        <v>915</v>
      </c>
      <c r="C1018" s="124">
        <v>10</v>
      </c>
      <c r="D1018" s="19">
        <v>43707</v>
      </c>
      <c r="E1018" s="174">
        <v>0.84001157407407412</v>
      </c>
      <c r="F1018" s="327"/>
      <c r="G1018" s="238" t="s">
        <v>433</v>
      </c>
      <c r="H1018" s="124" t="s">
        <v>1958</v>
      </c>
      <c r="I1018" s="124"/>
      <c r="J1018" s="124" t="s">
        <v>1961</v>
      </c>
      <c r="K1018" s="124">
        <v>7</v>
      </c>
      <c r="L1018" s="124">
        <v>2</v>
      </c>
      <c r="M1018" s="217">
        <f t="shared" si="20"/>
        <v>0.2857142857142857</v>
      </c>
      <c r="N1018" s="180">
        <v>0.5</v>
      </c>
      <c r="O1018" s="180"/>
      <c r="P1018" s="182" t="s">
        <v>1492</v>
      </c>
    </row>
    <row r="1019" spans="1:17" ht="17" thickBot="1">
      <c r="A1019" t="s">
        <v>2411</v>
      </c>
      <c r="B1019" t="s">
        <v>915</v>
      </c>
      <c r="C1019">
        <v>10</v>
      </c>
      <c r="D1019" s="19">
        <v>43707</v>
      </c>
      <c r="E1019" s="15">
        <v>0.84069444444444441</v>
      </c>
      <c r="F1019" s="6"/>
      <c r="G1019" s="275" t="s">
        <v>433</v>
      </c>
      <c r="H1019" t="s">
        <v>1958</v>
      </c>
      <c r="J1019" t="s">
        <v>1961</v>
      </c>
      <c r="K1019">
        <v>8</v>
      </c>
      <c r="L1019">
        <v>2</v>
      </c>
      <c r="M1019" s="28">
        <f t="shared" si="20"/>
        <v>0.25</v>
      </c>
      <c r="N1019" s="9">
        <v>0.5</v>
      </c>
      <c r="O1019" s="9"/>
      <c r="P1019" s="75" t="s">
        <v>1391</v>
      </c>
    </row>
    <row r="1020" spans="1:17">
      <c r="A1020" s="124" t="s">
        <v>2252</v>
      </c>
      <c r="B1020" s="124" t="s">
        <v>915</v>
      </c>
      <c r="C1020" s="124">
        <v>9</v>
      </c>
      <c r="D1020" s="19">
        <v>43707</v>
      </c>
      <c r="E1020" s="174">
        <v>0.86202546296296301</v>
      </c>
      <c r="F1020" s="327"/>
      <c r="G1020" s="238" t="s">
        <v>433</v>
      </c>
      <c r="H1020" s="124" t="s">
        <v>1959</v>
      </c>
      <c r="I1020" s="124"/>
      <c r="J1020" s="124" t="s">
        <v>1960</v>
      </c>
      <c r="K1020" s="124">
        <v>9</v>
      </c>
      <c r="L1020" s="124">
        <v>30</v>
      </c>
      <c r="M1020" s="217">
        <f t="shared" si="20"/>
        <v>3.3333333333333335</v>
      </c>
      <c r="N1020" s="180">
        <v>0.46666666666666667</v>
      </c>
      <c r="O1020" s="180"/>
      <c r="P1020" s="182" t="s">
        <v>566</v>
      </c>
      <c r="Q1020" s="475" t="s">
        <v>1229</v>
      </c>
    </row>
    <row r="1021" spans="1:17">
      <c r="A1021" t="s">
        <v>1924</v>
      </c>
      <c r="B1021" t="s">
        <v>915</v>
      </c>
      <c r="C1021">
        <v>9</v>
      </c>
      <c r="D1021" s="19">
        <v>43707</v>
      </c>
      <c r="E1021" s="15">
        <v>0.86453703703703699</v>
      </c>
      <c r="F1021" s="6"/>
      <c r="G1021" s="275" t="s">
        <v>433</v>
      </c>
      <c r="H1021" t="s">
        <v>1959</v>
      </c>
      <c r="J1021" t="s">
        <v>1960</v>
      </c>
      <c r="K1021">
        <v>3</v>
      </c>
      <c r="L1021">
        <v>9</v>
      </c>
      <c r="M1021" s="28">
        <f t="shared" si="20"/>
        <v>3</v>
      </c>
      <c r="N1021" s="9">
        <v>0.55555555555555558</v>
      </c>
      <c r="O1021" s="9"/>
      <c r="P1021" s="75" t="s">
        <v>571</v>
      </c>
    </row>
    <row r="1022" spans="1:17">
      <c r="A1022" t="s">
        <v>1925</v>
      </c>
      <c r="B1022" t="s">
        <v>915</v>
      </c>
      <c r="C1022">
        <v>9</v>
      </c>
      <c r="D1022" s="19">
        <v>43707</v>
      </c>
      <c r="E1022" s="15">
        <v>0.86459490740740741</v>
      </c>
      <c r="F1022" s="6"/>
      <c r="G1022" s="275" t="s">
        <v>433</v>
      </c>
      <c r="H1022" t="s">
        <v>1959</v>
      </c>
      <c r="J1022" t="s">
        <v>1960</v>
      </c>
      <c r="K1022">
        <v>4</v>
      </c>
      <c r="L1022">
        <v>10</v>
      </c>
      <c r="M1022" s="28">
        <f t="shared" si="20"/>
        <v>2.5</v>
      </c>
      <c r="N1022" s="9">
        <v>0.5</v>
      </c>
      <c r="O1022" s="9"/>
      <c r="P1022" s="75" t="s">
        <v>615</v>
      </c>
    </row>
    <row r="1023" spans="1:17">
      <c r="A1023" t="s">
        <v>1926</v>
      </c>
      <c r="B1023" t="s">
        <v>915</v>
      </c>
      <c r="C1023">
        <v>9</v>
      </c>
      <c r="D1023" s="19">
        <v>43707</v>
      </c>
      <c r="E1023" s="15">
        <v>0.86542824074074076</v>
      </c>
      <c r="F1023" s="6"/>
      <c r="G1023" s="275" t="s">
        <v>433</v>
      </c>
      <c r="H1023" t="s">
        <v>1959</v>
      </c>
      <c r="J1023" t="s">
        <v>1960</v>
      </c>
      <c r="K1023">
        <v>5</v>
      </c>
      <c r="L1023">
        <v>9</v>
      </c>
      <c r="M1023" s="28">
        <f t="shared" si="20"/>
        <v>1.8</v>
      </c>
      <c r="N1023" s="9">
        <v>0.55555555555555558</v>
      </c>
      <c r="O1023" s="9"/>
      <c r="P1023" s="75" t="s">
        <v>615</v>
      </c>
    </row>
    <row r="1024" spans="1:17">
      <c r="A1024" t="s">
        <v>1927</v>
      </c>
      <c r="B1024" t="s">
        <v>915</v>
      </c>
      <c r="C1024">
        <v>9</v>
      </c>
      <c r="D1024" s="19">
        <v>43707</v>
      </c>
      <c r="E1024" s="15">
        <v>0.86550925925925926</v>
      </c>
      <c r="F1024" s="6"/>
      <c r="G1024" s="275" t="s">
        <v>433</v>
      </c>
      <c r="H1024" t="s">
        <v>1959</v>
      </c>
      <c r="J1024" t="s">
        <v>1960</v>
      </c>
      <c r="K1024">
        <v>4</v>
      </c>
      <c r="L1024">
        <v>5</v>
      </c>
      <c r="M1024" s="28">
        <f t="shared" si="20"/>
        <v>1.25</v>
      </c>
      <c r="N1024" s="9">
        <v>0.4</v>
      </c>
      <c r="O1024" s="9"/>
      <c r="P1024" s="75" t="s">
        <v>615</v>
      </c>
    </row>
    <row r="1025" spans="1:17">
      <c r="A1025" t="s">
        <v>1928</v>
      </c>
      <c r="B1025" t="s">
        <v>915</v>
      </c>
      <c r="C1025">
        <v>9</v>
      </c>
      <c r="D1025" s="19">
        <v>43707</v>
      </c>
      <c r="E1025" s="15">
        <v>0.86565972222222232</v>
      </c>
      <c r="F1025" s="6"/>
      <c r="G1025" s="275" t="s">
        <v>433</v>
      </c>
      <c r="H1025" t="s">
        <v>1959</v>
      </c>
      <c r="J1025" t="s">
        <v>1960</v>
      </c>
      <c r="K1025">
        <v>5</v>
      </c>
      <c r="L1025">
        <v>10</v>
      </c>
      <c r="M1025" s="28">
        <f t="shared" si="20"/>
        <v>2</v>
      </c>
      <c r="N1025" s="9">
        <v>0.6</v>
      </c>
      <c r="O1025" s="9"/>
      <c r="P1025" s="75" t="s">
        <v>557</v>
      </c>
      <c r="Q1025" s="213" t="s">
        <v>1237</v>
      </c>
    </row>
    <row r="1026" spans="1:17">
      <c r="A1026" t="s">
        <v>2253</v>
      </c>
      <c r="B1026" t="s">
        <v>915</v>
      </c>
      <c r="C1026">
        <v>9</v>
      </c>
      <c r="D1026" s="19">
        <v>43707</v>
      </c>
      <c r="E1026" s="15">
        <v>0.86583333333333334</v>
      </c>
      <c r="F1026" s="6"/>
      <c r="G1026" s="275" t="s">
        <v>433</v>
      </c>
      <c r="H1026" t="s">
        <v>1959</v>
      </c>
      <c r="J1026" t="s">
        <v>1960</v>
      </c>
      <c r="K1026">
        <v>3</v>
      </c>
      <c r="L1026">
        <v>3</v>
      </c>
      <c r="M1026" s="28">
        <f t="shared" si="20"/>
        <v>1</v>
      </c>
      <c r="N1026" s="9">
        <v>0.66666666666666663</v>
      </c>
      <c r="O1026" s="9"/>
      <c r="P1026" s="75" t="s">
        <v>566</v>
      </c>
      <c r="Q1026" s="475" t="s">
        <v>1229</v>
      </c>
    </row>
    <row r="1027" spans="1:17">
      <c r="A1027" t="s">
        <v>2399</v>
      </c>
      <c r="B1027" t="s">
        <v>915</v>
      </c>
      <c r="C1027">
        <v>9</v>
      </c>
      <c r="D1027" s="19">
        <v>43707</v>
      </c>
      <c r="E1027" s="15">
        <v>0.86599537037037033</v>
      </c>
      <c r="F1027" s="6"/>
      <c r="G1027" s="275" t="s">
        <v>433</v>
      </c>
      <c r="H1027" t="s">
        <v>1959</v>
      </c>
      <c r="J1027" t="s">
        <v>1960</v>
      </c>
      <c r="K1027">
        <v>14</v>
      </c>
      <c r="L1027">
        <v>35</v>
      </c>
      <c r="M1027" s="28">
        <f t="shared" si="20"/>
        <v>2.5</v>
      </c>
      <c r="N1027" s="9">
        <v>5.7142857142857141E-2</v>
      </c>
      <c r="O1027" s="9"/>
      <c r="P1027" s="75" t="s">
        <v>553</v>
      </c>
    </row>
    <row r="1028" spans="1:17">
      <c r="A1028" t="s">
        <v>2254</v>
      </c>
      <c r="B1028" t="s">
        <v>915</v>
      </c>
      <c r="C1028">
        <v>9</v>
      </c>
      <c r="D1028" s="19">
        <v>43707</v>
      </c>
      <c r="E1028" s="15">
        <v>0.86618055555555562</v>
      </c>
      <c r="F1028" s="6"/>
      <c r="G1028" s="275" t="s">
        <v>433</v>
      </c>
      <c r="H1028" t="s">
        <v>1959</v>
      </c>
      <c r="J1028" t="s">
        <v>1960</v>
      </c>
      <c r="K1028">
        <v>3</v>
      </c>
      <c r="L1028">
        <v>8</v>
      </c>
      <c r="M1028" s="28">
        <f t="shared" si="20"/>
        <v>2.6666666666666665</v>
      </c>
      <c r="N1028" s="715">
        <v>1</v>
      </c>
      <c r="O1028" s="715"/>
      <c r="P1028" s="75" t="s">
        <v>566</v>
      </c>
      <c r="Q1028" s="475" t="s">
        <v>1229</v>
      </c>
    </row>
    <row r="1029" spans="1:17">
      <c r="A1029" t="s">
        <v>1932</v>
      </c>
      <c r="B1029" t="s">
        <v>915</v>
      </c>
      <c r="C1029">
        <v>9</v>
      </c>
      <c r="D1029" s="19">
        <v>43707</v>
      </c>
      <c r="E1029" s="15">
        <v>0.86622685185185189</v>
      </c>
      <c r="F1029" s="6"/>
      <c r="G1029" s="666" t="s">
        <v>447</v>
      </c>
      <c r="H1029" t="s">
        <v>1959</v>
      </c>
      <c r="J1029" t="s">
        <v>1960</v>
      </c>
      <c r="K1029">
        <v>3</v>
      </c>
      <c r="L1029">
        <v>5</v>
      </c>
      <c r="M1029" s="28">
        <f t="shared" si="20"/>
        <v>1.6666666666666667</v>
      </c>
      <c r="N1029" s="9">
        <v>0.4</v>
      </c>
      <c r="O1029" s="9"/>
    </row>
    <row r="1030" spans="1:17">
      <c r="A1030" t="s">
        <v>2400</v>
      </c>
      <c r="B1030" t="s">
        <v>915</v>
      </c>
      <c r="C1030">
        <v>9</v>
      </c>
      <c r="D1030" s="19">
        <v>43707</v>
      </c>
      <c r="E1030" s="15">
        <v>0.86635416666666665</v>
      </c>
      <c r="F1030" s="6"/>
      <c r="G1030" s="275" t="s">
        <v>433</v>
      </c>
      <c r="H1030" t="s">
        <v>1959</v>
      </c>
      <c r="J1030" t="s">
        <v>1960</v>
      </c>
      <c r="K1030">
        <v>7</v>
      </c>
      <c r="L1030">
        <v>11</v>
      </c>
      <c r="M1030" s="28">
        <f t="shared" si="20"/>
        <v>1.5714285714285714</v>
      </c>
      <c r="N1030" s="9">
        <v>0.18181818181818182</v>
      </c>
      <c r="O1030" s="9"/>
      <c r="P1030" s="75" t="s">
        <v>553</v>
      </c>
    </row>
    <row r="1031" spans="1:17">
      <c r="A1031" t="s">
        <v>2401</v>
      </c>
      <c r="B1031" t="s">
        <v>915</v>
      </c>
      <c r="C1031">
        <v>9</v>
      </c>
      <c r="D1031" s="19">
        <v>43707</v>
      </c>
      <c r="E1031" s="15">
        <v>0.86649305555555556</v>
      </c>
      <c r="F1031" s="6"/>
      <c r="G1031" s="275" t="s">
        <v>433</v>
      </c>
      <c r="H1031" t="s">
        <v>1959</v>
      </c>
      <c r="J1031" t="s">
        <v>1960</v>
      </c>
      <c r="K1031">
        <v>7</v>
      </c>
      <c r="L1031">
        <v>16</v>
      </c>
      <c r="M1031" s="28">
        <f t="shared" si="20"/>
        <v>2.2857142857142856</v>
      </c>
      <c r="N1031" s="9">
        <v>6.25E-2</v>
      </c>
      <c r="O1031" s="9"/>
      <c r="P1031" s="75" t="s">
        <v>553</v>
      </c>
    </row>
    <row r="1032" spans="1:17">
      <c r="A1032" t="s">
        <v>1935</v>
      </c>
      <c r="B1032" t="s">
        <v>915</v>
      </c>
      <c r="C1032">
        <v>9</v>
      </c>
      <c r="D1032" s="19">
        <v>43707</v>
      </c>
      <c r="E1032" s="15">
        <v>0.86662037037037043</v>
      </c>
      <c r="F1032" s="6"/>
      <c r="G1032" s="275" t="s">
        <v>433</v>
      </c>
      <c r="H1032" t="s">
        <v>1959</v>
      </c>
      <c r="J1032" t="s">
        <v>1960</v>
      </c>
      <c r="K1032">
        <v>8</v>
      </c>
      <c r="L1032">
        <v>29</v>
      </c>
      <c r="M1032" s="28">
        <f t="shared" si="20"/>
        <v>3.625</v>
      </c>
      <c r="N1032" s="9">
        <v>0.2413793103448276</v>
      </c>
      <c r="O1032" s="9"/>
      <c r="P1032" s="75" t="s">
        <v>557</v>
      </c>
      <c r="Q1032" s="213" t="s">
        <v>1237</v>
      </c>
    </row>
    <row r="1033" spans="1:17">
      <c r="A1033" t="s">
        <v>1936</v>
      </c>
      <c r="B1033" t="s">
        <v>915</v>
      </c>
      <c r="C1033">
        <v>9</v>
      </c>
      <c r="D1033" s="19">
        <v>43707</v>
      </c>
      <c r="E1033" s="15">
        <v>0.86673611111111104</v>
      </c>
      <c r="F1033" s="6"/>
      <c r="G1033" s="275" t="s">
        <v>433</v>
      </c>
      <c r="H1033" t="s">
        <v>1959</v>
      </c>
      <c r="J1033" t="s">
        <v>1960</v>
      </c>
      <c r="K1033">
        <v>3</v>
      </c>
      <c r="L1033">
        <v>12</v>
      </c>
      <c r="M1033" s="28">
        <f t="shared" si="20"/>
        <v>4</v>
      </c>
      <c r="N1033" s="9">
        <v>0.5</v>
      </c>
      <c r="O1033" s="9"/>
      <c r="P1033" s="75" t="s">
        <v>557</v>
      </c>
      <c r="Q1033" s="213" t="s">
        <v>1237</v>
      </c>
    </row>
    <row r="1034" spans="1:17">
      <c r="A1034" t="s">
        <v>1937</v>
      </c>
      <c r="B1034" t="s">
        <v>915</v>
      </c>
      <c r="C1034">
        <v>9</v>
      </c>
      <c r="D1034" s="19">
        <v>43707</v>
      </c>
      <c r="E1034" s="15">
        <v>0.86686342592592591</v>
      </c>
      <c r="F1034" s="6"/>
      <c r="G1034" s="275" t="s">
        <v>433</v>
      </c>
      <c r="H1034" t="s">
        <v>1959</v>
      </c>
      <c r="J1034" t="s">
        <v>1960</v>
      </c>
      <c r="K1034">
        <v>4</v>
      </c>
      <c r="L1034">
        <v>3</v>
      </c>
      <c r="M1034" s="28">
        <f t="shared" si="20"/>
        <v>0.75</v>
      </c>
      <c r="N1034" s="9">
        <v>0.66666666666666663</v>
      </c>
      <c r="O1034" s="9"/>
      <c r="P1034" s="75" t="s">
        <v>557</v>
      </c>
      <c r="Q1034" s="213" t="s">
        <v>1237</v>
      </c>
    </row>
    <row r="1035" spans="1:17">
      <c r="A1035" t="s">
        <v>2402</v>
      </c>
      <c r="B1035" t="s">
        <v>915</v>
      </c>
      <c r="C1035">
        <v>9</v>
      </c>
      <c r="D1035" s="19">
        <v>43707</v>
      </c>
      <c r="E1035" s="15">
        <v>0.86700231481481482</v>
      </c>
      <c r="F1035" s="6"/>
      <c r="G1035" s="275" t="s">
        <v>433</v>
      </c>
      <c r="H1035" t="s">
        <v>1959</v>
      </c>
      <c r="J1035" t="s">
        <v>1960</v>
      </c>
      <c r="K1035">
        <v>4</v>
      </c>
      <c r="L1035">
        <v>4</v>
      </c>
      <c r="M1035" s="28">
        <f t="shared" si="20"/>
        <v>1</v>
      </c>
      <c r="N1035" s="9">
        <v>0.25</v>
      </c>
      <c r="O1035" s="9"/>
      <c r="P1035" s="75" t="s">
        <v>553</v>
      </c>
    </row>
    <row r="1036" spans="1:17">
      <c r="A1036" t="s">
        <v>1939</v>
      </c>
      <c r="B1036" t="s">
        <v>915</v>
      </c>
      <c r="C1036">
        <v>9</v>
      </c>
      <c r="D1036" s="19">
        <v>43707</v>
      </c>
      <c r="E1036" s="15">
        <v>0.86706018518518524</v>
      </c>
      <c r="F1036" s="6"/>
      <c r="G1036" s="666" t="s">
        <v>447</v>
      </c>
      <c r="H1036" t="s">
        <v>1963</v>
      </c>
      <c r="J1036" t="s">
        <v>1960</v>
      </c>
      <c r="K1036">
        <v>14</v>
      </c>
      <c r="L1036">
        <v>22</v>
      </c>
      <c r="M1036" s="28">
        <f t="shared" si="20"/>
        <v>1.5714285714285714</v>
      </c>
      <c r="N1036" s="9">
        <v>0.13636363636363635</v>
      </c>
      <c r="O1036" s="9"/>
    </row>
    <row r="1037" spans="1:17">
      <c r="A1037" t="s">
        <v>2255</v>
      </c>
      <c r="B1037" t="s">
        <v>915</v>
      </c>
      <c r="C1037">
        <v>9</v>
      </c>
      <c r="D1037" s="19">
        <v>43707</v>
      </c>
      <c r="E1037" s="15">
        <v>0.86724537037037042</v>
      </c>
      <c r="F1037" s="6"/>
      <c r="G1037" s="275" t="s">
        <v>433</v>
      </c>
      <c r="H1037" t="s">
        <v>1963</v>
      </c>
      <c r="J1037" t="s">
        <v>1960</v>
      </c>
      <c r="K1037">
        <v>3</v>
      </c>
      <c r="L1037">
        <v>8</v>
      </c>
      <c r="M1037" s="28">
        <f t="shared" si="20"/>
        <v>2.6666666666666665</v>
      </c>
      <c r="N1037" s="9">
        <v>0.875</v>
      </c>
      <c r="O1037" s="9"/>
      <c r="P1037" s="75" t="s">
        <v>566</v>
      </c>
      <c r="Q1037" s="475" t="s">
        <v>1229</v>
      </c>
    </row>
    <row r="1038" spans="1:17">
      <c r="A1038" t="s">
        <v>1941</v>
      </c>
      <c r="B1038" t="s">
        <v>915</v>
      </c>
      <c r="C1038">
        <v>9</v>
      </c>
      <c r="D1038" s="19">
        <v>43707</v>
      </c>
      <c r="E1038" s="15">
        <v>0.86734953703703699</v>
      </c>
      <c r="F1038" s="6"/>
      <c r="G1038" s="666" t="s">
        <v>447</v>
      </c>
      <c r="H1038" t="s">
        <v>1963</v>
      </c>
      <c r="J1038" t="s">
        <v>1960</v>
      </c>
      <c r="K1038">
        <v>3</v>
      </c>
      <c r="L1038">
        <v>4</v>
      </c>
      <c r="M1038" s="28">
        <f t="shared" si="20"/>
        <v>1.3333333333333333</v>
      </c>
      <c r="N1038" s="9">
        <v>0.75</v>
      </c>
      <c r="O1038" s="9"/>
    </row>
    <row r="1039" spans="1:17">
      <c r="A1039" t="s">
        <v>2403</v>
      </c>
      <c r="B1039" t="s">
        <v>915</v>
      </c>
      <c r="C1039">
        <v>9</v>
      </c>
      <c r="D1039" s="19">
        <v>43707</v>
      </c>
      <c r="E1039" s="15">
        <v>0.86739583333333325</v>
      </c>
      <c r="F1039" s="6"/>
      <c r="G1039" s="275" t="s">
        <v>433</v>
      </c>
      <c r="H1039" t="s">
        <v>1959</v>
      </c>
      <c r="J1039" t="s">
        <v>1960</v>
      </c>
      <c r="K1039">
        <v>10</v>
      </c>
      <c r="L1039">
        <v>23</v>
      </c>
      <c r="M1039" s="28">
        <f t="shared" si="20"/>
        <v>2.2999999999999998</v>
      </c>
      <c r="N1039" s="9">
        <v>4.3478260869565216E-2</v>
      </c>
      <c r="O1039" s="9"/>
      <c r="P1039" s="75" t="s">
        <v>553</v>
      </c>
    </row>
    <row r="1040" spans="1:17">
      <c r="A1040" t="s">
        <v>2404</v>
      </c>
      <c r="B1040" t="s">
        <v>915</v>
      </c>
      <c r="C1040">
        <v>9</v>
      </c>
      <c r="D1040" s="19">
        <v>43707</v>
      </c>
      <c r="E1040" s="15">
        <v>0.86752314814814813</v>
      </c>
      <c r="F1040" s="6"/>
      <c r="G1040" s="275" t="s">
        <v>433</v>
      </c>
      <c r="H1040" t="s">
        <v>1959</v>
      </c>
      <c r="J1040" t="s">
        <v>1960</v>
      </c>
      <c r="K1040">
        <v>13</v>
      </c>
      <c r="L1040">
        <v>38</v>
      </c>
      <c r="M1040" s="28">
        <f t="shared" si="20"/>
        <v>2.9230769230769229</v>
      </c>
      <c r="N1040" s="9">
        <v>5.2631578947368418E-2</v>
      </c>
      <c r="O1040" s="9"/>
      <c r="P1040" s="75" t="s">
        <v>553</v>
      </c>
    </row>
    <row r="1041" spans="1:17">
      <c r="A1041" t="s">
        <v>1944</v>
      </c>
      <c r="B1041" t="s">
        <v>915</v>
      </c>
      <c r="C1041">
        <v>9</v>
      </c>
      <c r="D1041" s="19">
        <v>43707</v>
      </c>
      <c r="E1041" s="15">
        <v>0.86769675925925915</v>
      </c>
      <c r="F1041" s="6"/>
      <c r="G1041" s="666" t="s">
        <v>447</v>
      </c>
      <c r="H1041" t="s">
        <v>1959</v>
      </c>
      <c r="J1041" t="s">
        <v>1960</v>
      </c>
      <c r="K1041">
        <v>4</v>
      </c>
      <c r="L1041">
        <v>9</v>
      </c>
      <c r="M1041" s="28">
        <f t="shared" si="20"/>
        <v>2.25</v>
      </c>
      <c r="N1041" s="9">
        <v>0.33333333333333331</v>
      </c>
      <c r="O1041" s="9"/>
    </row>
    <row r="1042" spans="1:17">
      <c r="A1042" s="213" t="s">
        <v>2053</v>
      </c>
      <c r="B1042" s="213" t="s">
        <v>915</v>
      </c>
      <c r="C1042" s="213">
        <v>9</v>
      </c>
      <c r="D1042" s="278">
        <v>43707</v>
      </c>
      <c r="E1042" s="279">
        <v>0.86775462962962957</v>
      </c>
      <c r="F1042" s="6"/>
      <c r="G1042" s="275" t="s">
        <v>433</v>
      </c>
      <c r="H1042" t="s">
        <v>1959</v>
      </c>
      <c r="J1042" t="s">
        <v>1960</v>
      </c>
      <c r="K1042">
        <v>3</v>
      </c>
      <c r="L1042" s="213">
        <v>6</v>
      </c>
      <c r="M1042" s="218">
        <f t="shared" si="20"/>
        <v>2</v>
      </c>
      <c r="N1042" s="518" t="s">
        <v>1304</v>
      </c>
      <c r="O1042" s="518"/>
    </row>
    <row r="1043" spans="1:17">
      <c r="A1043" t="s">
        <v>1945</v>
      </c>
      <c r="B1043" t="s">
        <v>915</v>
      </c>
      <c r="C1043">
        <v>9</v>
      </c>
      <c r="D1043" s="19">
        <v>43707</v>
      </c>
      <c r="E1043" s="15">
        <v>0.8678703703703704</v>
      </c>
      <c r="F1043" s="6"/>
      <c r="G1043" s="275" t="s">
        <v>433</v>
      </c>
      <c r="H1043" t="s">
        <v>1959</v>
      </c>
      <c r="J1043" t="s">
        <v>1960</v>
      </c>
      <c r="K1043">
        <v>6</v>
      </c>
      <c r="L1043">
        <v>11</v>
      </c>
      <c r="M1043" s="28">
        <f t="shared" si="20"/>
        <v>1.8333333333333333</v>
      </c>
      <c r="N1043" s="9">
        <v>0.27272727272727271</v>
      </c>
      <c r="O1043" s="9"/>
      <c r="P1043" s="75" t="s">
        <v>557</v>
      </c>
      <c r="Q1043" s="213" t="s">
        <v>1237</v>
      </c>
    </row>
    <row r="1044" spans="1:17">
      <c r="A1044" t="s">
        <v>1946</v>
      </c>
      <c r="B1044" t="s">
        <v>915</v>
      </c>
      <c r="C1044">
        <v>9</v>
      </c>
      <c r="D1044" s="19">
        <v>43707</v>
      </c>
      <c r="E1044" s="15">
        <v>0.86796296296296294</v>
      </c>
      <c r="F1044" s="6"/>
      <c r="G1044" s="666" t="s">
        <v>447</v>
      </c>
      <c r="H1044" t="s">
        <v>1959</v>
      </c>
      <c r="J1044" t="s">
        <v>1960</v>
      </c>
      <c r="K1044">
        <v>14</v>
      </c>
      <c r="L1044">
        <v>81</v>
      </c>
      <c r="M1044" s="28">
        <f t="shared" si="20"/>
        <v>5.7857142857142856</v>
      </c>
      <c r="N1044" s="9">
        <v>0.29629629629629628</v>
      </c>
      <c r="O1044" s="9"/>
    </row>
    <row r="1045" spans="1:17">
      <c r="A1045" s="213" t="s">
        <v>2054</v>
      </c>
      <c r="B1045" s="213" t="s">
        <v>915</v>
      </c>
      <c r="C1045" s="213">
        <v>9</v>
      </c>
      <c r="D1045" s="278">
        <v>43707</v>
      </c>
      <c r="E1045" s="279">
        <v>0.86824074074074076</v>
      </c>
      <c r="F1045" s="6"/>
      <c r="G1045" s="275" t="s">
        <v>433</v>
      </c>
      <c r="H1045" t="s">
        <v>1959</v>
      </c>
      <c r="J1045" t="s">
        <v>1960</v>
      </c>
      <c r="K1045">
        <v>4</v>
      </c>
      <c r="L1045" s="213">
        <v>14</v>
      </c>
      <c r="M1045" s="218">
        <f t="shared" si="20"/>
        <v>3.5</v>
      </c>
      <c r="N1045" s="518" t="s">
        <v>1304</v>
      </c>
      <c r="O1045" s="518"/>
    </row>
    <row r="1046" spans="1:17">
      <c r="A1046" t="s">
        <v>2405</v>
      </c>
      <c r="B1046" t="s">
        <v>915</v>
      </c>
      <c r="C1046">
        <v>9</v>
      </c>
      <c r="D1046" s="19">
        <v>43707</v>
      </c>
      <c r="E1046" s="15">
        <v>0.86833333333333329</v>
      </c>
      <c r="F1046" s="6"/>
      <c r="G1046" s="275" t="s">
        <v>433</v>
      </c>
      <c r="H1046" t="s">
        <v>1959</v>
      </c>
      <c r="J1046" t="s">
        <v>1960</v>
      </c>
      <c r="K1046">
        <v>4</v>
      </c>
      <c r="L1046">
        <v>12</v>
      </c>
      <c r="M1046" s="28">
        <f t="shared" si="20"/>
        <v>3</v>
      </c>
      <c r="N1046" s="9">
        <v>8.3333333333333329E-2</v>
      </c>
      <c r="O1046" s="9"/>
      <c r="P1046" s="75" t="s">
        <v>553</v>
      </c>
    </row>
    <row r="1047" spans="1:17" ht="17" thickBot="1">
      <c r="A1047" t="s">
        <v>1948</v>
      </c>
      <c r="B1047" t="s">
        <v>915</v>
      </c>
      <c r="C1047">
        <v>9</v>
      </c>
      <c r="D1047" s="19">
        <v>43707</v>
      </c>
      <c r="E1047" s="15">
        <v>0.87050925925925926</v>
      </c>
      <c r="F1047" s="6"/>
      <c r="G1047" s="275" t="s">
        <v>433</v>
      </c>
      <c r="H1047" t="s">
        <v>1959</v>
      </c>
      <c r="J1047" t="s">
        <v>1960</v>
      </c>
      <c r="K1047">
        <v>3</v>
      </c>
      <c r="L1047">
        <v>4</v>
      </c>
      <c r="M1047" s="28">
        <f t="shared" si="20"/>
        <v>1.3333333333333333</v>
      </c>
      <c r="N1047" s="9">
        <v>0.75</v>
      </c>
      <c r="O1047" s="9"/>
      <c r="P1047" s="75" t="s">
        <v>1688</v>
      </c>
    </row>
    <row r="1048" spans="1:17">
      <c r="A1048" s="124" t="s">
        <v>2256</v>
      </c>
      <c r="B1048" s="124" t="s">
        <v>915</v>
      </c>
      <c r="C1048" s="124">
        <v>5</v>
      </c>
      <c r="D1048" s="19">
        <v>43707</v>
      </c>
      <c r="E1048" s="174">
        <v>0.8831134259259259</v>
      </c>
      <c r="F1048" s="327"/>
      <c r="G1048" s="238" t="s">
        <v>433</v>
      </c>
      <c r="H1048" s="124" t="s">
        <v>1962</v>
      </c>
      <c r="I1048" s="124"/>
      <c r="J1048" s="124" t="s">
        <v>1209</v>
      </c>
      <c r="K1048" s="124">
        <v>9</v>
      </c>
      <c r="L1048" s="124">
        <v>27</v>
      </c>
      <c r="M1048" s="217">
        <f t="shared" si="20"/>
        <v>3</v>
      </c>
      <c r="N1048" s="180">
        <v>0.55555555555555558</v>
      </c>
      <c r="O1048" s="180"/>
      <c r="P1048" s="182" t="s">
        <v>566</v>
      </c>
      <c r="Q1048" s="475" t="s">
        <v>1229</v>
      </c>
    </row>
    <row r="1049" spans="1:17">
      <c r="A1049" t="s">
        <v>1950</v>
      </c>
      <c r="B1049" t="s">
        <v>915</v>
      </c>
      <c r="C1049">
        <v>5</v>
      </c>
      <c r="D1049" s="19">
        <v>43707</v>
      </c>
      <c r="E1049" s="15">
        <v>0.88446759259259267</v>
      </c>
      <c r="F1049" s="6"/>
      <c r="G1049" s="666" t="s">
        <v>447</v>
      </c>
      <c r="H1049" t="s">
        <v>1962</v>
      </c>
      <c r="J1049" t="s">
        <v>1209</v>
      </c>
      <c r="K1049">
        <v>12</v>
      </c>
      <c r="L1049">
        <v>53</v>
      </c>
      <c r="M1049" s="28">
        <f t="shared" si="20"/>
        <v>4.416666666666667</v>
      </c>
      <c r="N1049" s="9">
        <v>0.26415094339622641</v>
      </c>
      <c r="O1049" s="9"/>
    </row>
    <row r="1050" spans="1:17">
      <c r="A1050" t="s">
        <v>1951</v>
      </c>
      <c r="B1050" t="s">
        <v>915</v>
      </c>
      <c r="C1050">
        <v>5</v>
      </c>
      <c r="D1050" s="19">
        <v>43707</v>
      </c>
      <c r="E1050" s="15">
        <v>0.88490740740740748</v>
      </c>
      <c r="F1050" s="6"/>
      <c r="G1050" s="666" t="s">
        <v>447</v>
      </c>
      <c r="H1050" t="s">
        <v>1962</v>
      </c>
      <c r="J1050" t="s">
        <v>1209</v>
      </c>
      <c r="K1050">
        <v>14</v>
      </c>
      <c r="L1050">
        <v>105</v>
      </c>
      <c r="M1050" s="28">
        <f t="shared" si="20"/>
        <v>7.5</v>
      </c>
      <c r="N1050" s="9">
        <v>0.31428571428571428</v>
      </c>
      <c r="O1050" s="9"/>
    </row>
    <row r="1051" spans="1:17" ht="17" thickBot="1">
      <c r="A1051" t="s">
        <v>1952</v>
      </c>
      <c r="B1051" t="s">
        <v>915</v>
      </c>
      <c r="C1051">
        <v>5</v>
      </c>
      <c r="D1051" s="19">
        <v>43707</v>
      </c>
      <c r="E1051" s="15">
        <v>0.88509259259259254</v>
      </c>
      <c r="F1051" s="6"/>
      <c r="G1051" s="666" t="s">
        <v>447</v>
      </c>
      <c r="H1051" t="s">
        <v>1962</v>
      </c>
      <c r="J1051" t="s">
        <v>1209</v>
      </c>
      <c r="K1051">
        <v>14</v>
      </c>
      <c r="L1051">
        <v>84</v>
      </c>
      <c r="M1051" s="28">
        <f t="shared" si="20"/>
        <v>6</v>
      </c>
      <c r="N1051" s="9">
        <v>0.35714285714285715</v>
      </c>
      <c r="O1051" s="9"/>
    </row>
    <row r="1052" spans="1:17" ht="17" thickBot="1">
      <c r="A1052" s="124" t="s">
        <v>1953</v>
      </c>
      <c r="B1052" s="124" t="s">
        <v>915</v>
      </c>
      <c r="C1052" s="124">
        <v>2</v>
      </c>
      <c r="D1052" s="19">
        <v>43707</v>
      </c>
      <c r="E1052" s="174">
        <v>0.90150462962962974</v>
      </c>
      <c r="F1052" s="327"/>
      <c r="G1052" s="238" t="s">
        <v>433</v>
      </c>
      <c r="H1052" s="124" t="s">
        <v>1964</v>
      </c>
      <c r="I1052" s="124"/>
      <c r="J1052" s="124" t="s">
        <v>1965</v>
      </c>
      <c r="K1052" s="124">
        <v>6</v>
      </c>
      <c r="L1052" s="124">
        <v>4</v>
      </c>
      <c r="M1052" s="217">
        <f t="shared" si="20"/>
        <v>0.66666666666666663</v>
      </c>
      <c r="N1052" s="180">
        <v>0.5</v>
      </c>
      <c r="O1052" s="180"/>
      <c r="P1052" s="182" t="s">
        <v>571</v>
      </c>
    </row>
    <row r="1053" spans="1:17">
      <c r="A1053" s="124" t="s">
        <v>1954</v>
      </c>
      <c r="B1053" s="124" t="s">
        <v>915</v>
      </c>
      <c r="C1053" s="124">
        <v>1</v>
      </c>
      <c r="D1053" s="19">
        <v>43707</v>
      </c>
      <c r="E1053" s="174">
        <v>0.92458333333333342</v>
      </c>
      <c r="F1053" s="327"/>
      <c r="G1053" s="238" t="s">
        <v>433</v>
      </c>
      <c r="H1053" s="124" t="s">
        <v>1966</v>
      </c>
      <c r="I1053" s="124"/>
      <c r="J1053" s="124" t="s">
        <v>1200</v>
      </c>
      <c r="K1053" s="124">
        <v>4</v>
      </c>
      <c r="L1053" s="124">
        <v>14</v>
      </c>
      <c r="M1053" s="217">
        <f t="shared" si="20"/>
        <v>3.5</v>
      </c>
      <c r="N1053" s="180">
        <v>0.2857142857142857</v>
      </c>
      <c r="O1053" s="180"/>
      <c r="P1053" s="182" t="s">
        <v>1688</v>
      </c>
    </row>
    <row r="1054" spans="1:17">
      <c r="A1054" t="s">
        <v>1955</v>
      </c>
      <c r="B1054" t="s">
        <v>915</v>
      </c>
      <c r="C1054">
        <v>1</v>
      </c>
      <c r="D1054" s="19">
        <v>43707</v>
      </c>
      <c r="E1054" s="15">
        <v>0.92621527777777779</v>
      </c>
      <c r="F1054" s="6"/>
      <c r="G1054" s="666" t="s">
        <v>447</v>
      </c>
      <c r="H1054" t="s">
        <v>1966</v>
      </c>
      <c r="J1054" t="s">
        <v>1200</v>
      </c>
      <c r="K1054">
        <v>7</v>
      </c>
      <c r="L1054">
        <v>28</v>
      </c>
      <c r="M1054" s="28">
        <f t="shared" si="20"/>
        <v>4</v>
      </c>
      <c r="N1054" s="9">
        <v>0.75</v>
      </c>
      <c r="O1054" s="9"/>
    </row>
    <row r="1056" spans="1:17">
      <c r="N1056" s="22"/>
      <c r="O1056" s="22"/>
    </row>
    <row r="1057" spans="1:15">
      <c r="N1057" s="22"/>
      <c r="O1057" s="22"/>
    </row>
    <row r="1058" spans="1:15">
      <c r="N1058" s="22"/>
      <c r="O1058" s="22"/>
    </row>
    <row r="1059" spans="1:15">
      <c r="N1059" s="22"/>
      <c r="O1059" s="22"/>
    </row>
    <row r="1060" spans="1:15">
      <c r="A1060" s="7" t="s">
        <v>2102</v>
      </c>
      <c r="B1060">
        <v>616</v>
      </c>
      <c r="N1060" s="22"/>
      <c r="O1060" s="22"/>
    </row>
    <row r="1061" spans="1:15">
      <c r="A1061" s="7" t="s">
        <v>2101</v>
      </c>
      <c r="B1061">
        <v>1054</v>
      </c>
      <c r="N1061" s="22"/>
      <c r="O1061" s="22"/>
    </row>
    <row r="1062" spans="1:15">
      <c r="B1062" s="654">
        <f>B1060/B1061</f>
        <v>0.58444022770398485</v>
      </c>
      <c r="N1062" s="22"/>
      <c r="O1062" s="22"/>
    </row>
    <row r="1063" spans="1:15">
      <c r="N1063" s="22"/>
      <c r="O1063" s="22"/>
    </row>
    <row r="1064" spans="1:15">
      <c r="N1064" s="22"/>
      <c r="O1064" s="22"/>
    </row>
    <row r="1065" spans="1:15">
      <c r="N1065" s="22"/>
      <c r="O1065" s="22"/>
    </row>
    <row r="1066" spans="1:15">
      <c r="N1066" s="22"/>
      <c r="O1066" s="22"/>
    </row>
    <row r="1067" spans="1:15">
      <c r="N1067" s="22"/>
      <c r="O1067" s="22"/>
    </row>
    <row r="1068" spans="1:15">
      <c r="N1068" s="22"/>
      <c r="O1068" s="22"/>
    </row>
    <row r="1069" spans="1:15">
      <c r="N1069" s="22"/>
      <c r="O1069" s="22"/>
    </row>
    <row r="1070" spans="1:15">
      <c r="N1070" s="22"/>
      <c r="O1070" s="22"/>
    </row>
    <row r="1071" spans="1:15">
      <c r="N1071" s="22"/>
      <c r="O1071" s="22"/>
    </row>
    <row r="1072" spans="1:15">
      <c r="N1072" s="22"/>
      <c r="O1072" s="22"/>
    </row>
    <row r="1073" spans="14:15">
      <c r="N1073" s="22"/>
      <c r="O1073" s="22"/>
    </row>
    <row r="1074" spans="14:15">
      <c r="N1074" s="22"/>
      <c r="O1074" s="22"/>
    </row>
    <row r="1075" spans="14:15">
      <c r="N1075" s="22"/>
      <c r="O1075" s="22"/>
    </row>
    <row r="1076" spans="14:15">
      <c r="N1076" s="22"/>
      <c r="O1076" s="22"/>
    </row>
    <row r="1077" spans="14:15">
      <c r="N1077" s="22"/>
      <c r="O1077" s="22"/>
    </row>
    <row r="1078" spans="14:15">
      <c r="N1078" s="22"/>
      <c r="O1078" s="22"/>
    </row>
    <row r="1079" spans="14:15">
      <c r="N1079" s="22"/>
      <c r="O1079" s="22"/>
    </row>
    <row r="1080" spans="14:15">
      <c r="N1080" s="22"/>
      <c r="O1080" s="22"/>
    </row>
    <row r="1081" spans="14:15">
      <c r="N1081" s="22"/>
      <c r="O1081" s="22"/>
    </row>
    <row r="1082" spans="14:15">
      <c r="N1082" s="22"/>
      <c r="O1082" s="22"/>
    </row>
    <row r="1083" spans="14:15">
      <c r="N1083" s="22"/>
      <c r="O1083" s="22"/>
    </row>
    <row r="1084" spans="14:15">
      <c r="N1084" s="22"/>
      <c r="O1084" s="22"/>
    </row>
    <row r="1085" spans="14:15">
      <c r="N1085" s="22"/>
      <c r="O1085" s="22"/>
    </row>
    <row r="1086" spans="14:15">
      <c r="N1086" s="22"/>
      <c r="O1086" s="22"/>
    </row>
    <row r="1087" spans="14:15">
      <c r="N1087" s="22"/>
      <c r="O1087" s="22"/>
    </row>
    <row r="1088" spans="14:15">
      <c r="N1088" s="22"/>
      <c r="O1088" s="22"/>
    </row>
    <row r="1089" spans="14:15">
      <c r="N1089" s="22"/>
      <c r="O1089" s="22"/>
    </row>
    <row r="1090" spans="14:15">
      <c r="N1090" s="22"/>
      <c r="O1090" s="22"/>
    </row>
    <row r="1091" spans="14:15">
      <c r="N1091" s="22"/>
      <c r="O1091" s="22"/>
    </row>
    <row r="1092" spans="14:15">
      <c r="N1092" s="22"/>
      <c r="O1092" s="22"/>
    </row>
    <row r="1093" spans="14:15">
      <c r="N1093" s="22"/>
      <c r="O1093" s="22"/>
    </row>
    <row r="1094" spans="14:15">
      <c r="N1094" s="22"/>
      <c r="O1094" s="22"/>
    </row>
    <row r="1095" spans="14:15">
      <c r="N1095" s="22"/>
      <c r="O1095" s="22"/>
    </row>
    <row r="1096" spans="14:15">
      <c r="N1096" s="22"/>
      <c r="O1096" s="22"/>
    </row>
    <row r="1097" spans="14:15">
      <c r="N1097" s="22"/>
      <c r="O1097" s="22"/>
    </row>
    <row r="1098" spans="14:15">
      <c r="N1098" s="22"/>
      <c r="O1098" s="22"/>
    </row>
    <row r="1099" spans="14:15">
      <c r="N1099" s="22"/>
      <c r="O1099" s="22"/>
    </row>
    <row r="1100" spans="14:15">
      <c r="N1100" s="22"/>
      <c r="O1100" s="22"/>
    </row>
    <row r="1101" spans="14:15">
      <c r="N1101" s="22"/>
      <c r="O1101" s="22"/>
    </row>
    <row r="1102" spans="14:15">
      <c r="N1102" s="22"/>
      <c r="O1102" s="22"/>
    </row>
    <row r="1103" spans="14:15">
      <c r="N1103" s="22"/>
      <c r="O1103" s="22"/>
    </row>
    <row r="1104" spans="14:15">
      <c r="N1104" s="22"/>
      <c r="O1104" s="22"/>
    </row>
    <row r="1105" spans="14:15">
      <c r="N1105" s="22"/>
      <c r="O1105" s="22"/>
    </row>
    <row r="1106" spans="14:15">
      <c r="N1106" s="22"/>
      <c r="O1106" s="22"/>
    </row>
    <row r="1107" spans="14:15">
      <c r="N1107" s="22"/>
      <c r="O1107" s="22"/>
    </row>
    <row r="1108" spans="14:15">
      <c r="N1108" s="22"/>
      <c r="O1108" s="22"/>
    </row>
    <row r="1109" spans="14:15">
      <c r="N1109" s="22"/>
      <c r="O1109" s="22"/>
    </row>
    <row r="1110" spans="14:15">
      <c r="N1110" s="22"/>
      <c r="O1110" s="22"/>
    </row>
    <row r="1111" spans="14:15">
      <c r="N1111" s="22"/>
      <c r="O1111" s="22"/>
    </row>
    <row r="1112" spans="14:15">
      <c r="N1112" s="22"/>
      <c r="O1112" s="22"/>
    </row>
    <row r="1113" spans="14:15">
      <c r="N1113" s="22"/>
      <c r="O1113" s="22"/>
    </row>
    <row r="1114" spans="14:15">
      <c r="N1114" s="22"/>
      <c r="O1114" s="22"/>
    </row>
    <row r="1115" spans="14:15">
      <c r="N1115" s="22"/>
      <c r="O1115" s="22"/>
    </row>
    <row r="1116" spans="14:15">
      <c r="N1116" s="22"/>
      <c r="O1116" s="22"/>
    </row>
    <row r="1117" spans="14:15">
      <c r="N1117" s="22"/>
      <c r="O1117" s="22"/>
    </row>
    <row r="1118" spans="14:15">
      <c r="N1118" s="22"/>
      <c r="O1118" s="22"/>
    </row>
    <row r="1119" spans="14:15">
      <c r="N1119" s="22"/>
      <c r="O1119" s="22"/>
    </row>
    <row r="1120" spans="14:15">
      <c r="N1120" s="22"/>
      <c r="O1120" s="22"/>
    </row>
    <row r="1121" spans="14:15">
      <c r="N1121" s="22"/>
      <c r="O1121" s="22"/>
    </row>
    <row r="1122" spans="14:15">
      <c r="N1122" s="22"/>
      <c r="O1122" s="22"/>
    </row>
    <row r="1123" spans="14:15">
      <c r="N1123" s="22"/>
      <c r="O1123" s="22"/>
    </row>
    <row r="1124" spans="14:15">
      <c r="N1124" s="22"/>
      <c r="O1124" s="22"/>
    </row>
    <row r="1125" spans="14:15">
      <c r="N1125" s="22"/>
      <c r="O1125" s="22"/>
    </row>
    <row r="1126" spans="14:15">
      <c r="N1126" s="22"/>
      <c r="O1126" s="22"/>
    </row>
    <row r="1127" spans="14:15">
      <c r="N1127" s="22"/>
      <c r="O1127" s="22"/>
    </row>
    <row r="1128" spans="14:15">
      <c r="N1128" s="22"/>
      <c r="O1128" s="22"/>
    </row>
    <row r="1129" spans="14:15">
      <c r="N1129" s="22"/>
      <c r="O1129" s="22"/>
    </row>
    <row r="1130" spans="14:15">
      <c r="N1130" s="22"/>
      <c r="O1130" s="22"/>
    </row>
    <row r="1131" spans="14:15">
      <c r="N1131" s="22"/>
      <c r="O1131" s="22"/>
    </row>
    <row r="1132" spans="14:15">
      <c r="N1132" s="22"/>
      <c r="O1132" s="22"/>
    </row>
    <row r="1133" spans="14:15">
      <c r="N1133" s="22"/>
      <c r="O1133" s="22"/>
    </row>
    <row r="1134" spans="14:15">
      <c r="N1134" s="22"/>
      <c r="O1134" s="22"/>
    </row>
    <row r="1135" spans="14:15">
      <c r="N1135" s="22"/>
      <c r="O1135" s="22"/>
    </row>
    <row r="1136" spans="14:15">
      <c r="N1136" s="22"/>
      <c r="O1136" s="22"/>
    </row>
    <row r="1137" spans="14:15">
      <c r="N1137" s="22"/>
      <c r="O1137" s="22"/>
    </row>
    <row r="1138" spans="14:15">
      <c r="N1138" s="22"/>
      <c r="O1138" s="22"/>
    </row>
    <row r="1139" spans="14:15">
      <c r="N1139" s="22"/>
      <c r="O1139" s="22"/>
    </row>
    <row r="1140" spans="14:15">
      <c r="N1140" s="22"/>
      <c r="O1140" s="22"/>
    </row>
    <row r="1141" spans="14:15">
      <c r="N1141" s="22"/>
      <c r="O1141" s="22"/>
    </row>
    <row r="1142" spans="14:15">
      <c r="N1142" s="22"/>
      <c r="O1142" s="22"/>
    </row>
    <row r="1143" spans="14:15">
      <c r="N1143" s="22"/>
      <c r="O1143" s="22"/>
    </row>
    <row r="1144" spans="14:15">
      <c r="N1144" s="22"/>
      <c r="O1144" s="22"/>
    </row>
    <row r="1145" spans="14:15">
      <c r="N1145" s="22"/>
      <c r="O1145" s="22"/>
    </row>
    <row r="1146" spans="14:15">
      <c r="N1146" s="22"/>
      <c r="O1146" s="22"/>
    </row>
    <row r="1147" spans="14:15">
      <c r="N1147" s="22"/>
      <c r="O1147" s="22"/>
    </row>
    <row r="1148" spans="14:15">
      <c r="N1148" s="22"/>
      <c r="O1148" s="22"/>
    </row>
    <row r="1149" spans="14:15">
      <c r="N1149" s="22"/>
      <c r="O1149" s="22"/>
    </row>
    <row r="1150" spans="14:15">
      <c r="N1150" s="22"/>
      <c r="O1150" s="22"/>
    </row>
    <row r="1151" spans="14:15">
      <c r="N1151" s="22"/>
      <c r="O1151" s="22"/>
    </row>
    <row r="1152" spans="14:15">
      <c r="N1152" s="22"/>
      <c r="O1152" s="22"/>
    </row>
    <row r="1153" spans="14:15">
      <c r="N1153" s="22"/>
      <c r="O1153" s="22"/>
    </row>
    <row r="1154" spans="14:15">
      <c r="N1154" s="22"/>
      <c r="O1154" s="22"/>
    </row>
    <row r="1155" spans="14:15">
      <c r="N1155" s="22"/>
      <c r="O1155" s="22"/>
    </row>
    <row r="1156" spans="14:15">
      <c r="N1156" s="22"/>
      <c r="O1156" s="22"/>
    </row>
    <row r="1157" spans="14:15">
      <c r="N1157" s="22"/>
      <c r="O1157" s="22"/>
    </row>
    <row r="1158" spans="14:15">
      <c r="N1158" s="22"/>
      <c r="O1158" s="22"/>
    </row>
    <row r="1159" spans="14:15">
      <c r="N1159" s="22"/>
      <c r="O1159" s="22"/>
    </row>
    <row r="1160" spans="14:15">
      <c r="N1160" s="22"/>
      <c r="O1160" s="22"/>
    </row>
    <row r="1161" spans="14:15">
      <c r="N1161" s="22"/>
      <c r="O1161" s="22"/>
    </row>
    <row r="1162" spans="14:15">
      <c r="N1162" s="22"/>
      <c r="O1162" s="22"/>
    </row>
    <row r="1163" spans="14:15">
      <c r="N1163" s="22"/>
      <c r="O1163" s="22"/>
    </row>
    <row r="1164" spans="14:15">
      <c r="N1164" s="22"/>
      <c r="O1164" s="22"/>
    </row>
    <row r="1165" spans="14:15">
      <c r="N1165" s="22"/>
      <c r="O1165" s="22"/>
    </row>
    <row r="1166" spans="14:15">
      <c r="N1166" s="22"/>
      <c r="O1166" s="22"/>
    </row>
    <row r="1167" spans="14:15">
      <c r="N1167" s="22"/>
      <c r="O1167" s="22"/>
    </row>
    <row r="1168" spans="14:15">
      <c r="N1168" s="22"/>
      <c r="O1168" s="22"/>
    </row>
    <row r="1169" spans="14:15">
      <c r="N1169" s="22"/>
      <c r="O1169" s="22"/>
    </row>
    <row r="1170" spans="14:15">
      <c r="N1170" s="22"/>
      <c r="O1170" s="22"/>
    </row>
    <row r="1171" spans="14:15">
      <c r="N1171" s="22"/>
      <c r="O1171" s="22"/>
    </row>
    <row r="1172" spans="14:15">
      <c r="N1172" s="22"/>
      <c r="O1172" s="22"/>
    </row>
    <row r="1173" spans="14:15">
      <c r="N1173" s="22"/>
      <c r="O1173" s="22"/>
    </row>
    <row r="1174" spans="14:15">
      <c r="N1174" s="22"/>
      <c r="O1174" s="22"/>
    </row>
    <row r="1175" spans="14:15">
      <c r="N1175" s="22"/>
      <c r="O1175" s="22"/>
    </row>
    <row r="1176" spans="14:15">
      <c r="N1176" s="22"/>
      <c r="O1176" s="22"/>
    </row>
    <row r="1177" spans="14:15">
      <c r="N1177" s="22"/>
      <c r="O1177" s="22"/>
    </row>
    <row r="1178" spans="14:15">
      <c r="N1178" s="22"/>
      <c r="O1178" s="22"/>
    </row>
    <row r="1179" spans="14:15">
      <c r="N1179" s="22"/>
      <c r="O1179" s="22"/>
    </row>
    <row r="1180" spans="14:15">
      <c r="N1180" s="22"/>
      <c r="O1180" s="22"/>
    </row>
    <row r="1181" spans="14:15">
      <c r="N1181" s="22"/>
      <c r="O1181" s="22"/>
    </row>
    <row r="1182" spans="14:15">
      <c r="N1182" s="22"/>
      <c r="O1182" s="22"/>
    </row>
    <row r="1183" spans="14:15">
      <c r="N1183" s="22"/>
      <c r="O1183" s="22"/>
    </row>
    <row r="1184" spans="14:15">
      <c r="N1184" s="22"/>
      <c r="O1184" s="22"/>
    </row>
    <row r="1185" spans="14:15">
      <c r="N1185" s="22"/>
      <c r="O1185" s="22"/>
    </row>
    <row r="1186" spans="14:15">
      <c r="N1186" s="22"/>
      <c r="O1186" s="22"/>
    </row>
    <row r="1187" spans="14:15">
      <c r="N1187" s="22"/>
      <c r="O1187" s="22"/>
    </row>
    <row r="1188" spans="14:15">
      <c r="N1188" s="22"/>
      <c r="O1188" s="22"/>
    </row>
    <row r="1189" spans="14:15">
      <c r="N1189" s="22"/>
      <c r="O1189" s="22"/>
    </row>
    <row r="1190" spans="14:15">
      <c r="N1190" s="22"/>
      <c r="O1190" s="22"/>
    </row>
    <row r="1191" spans="14:15">
      <c r="N1191" s="22"/>
      <c r="O1191" s="22"/>
    </row>
    <row r="1192" spans="14:15">
      <c r="N1192" s="22"/>
      <c r="O1192" s="22"/>
    </row>
    <row r="1193" spans="14:15">
      <c r="N1193" s="22"/>
      <c r="O1193" s="22"/>
    </row>
    <row r="1194" spans="14:15">
      <c r="N1194" s="22"/>
      <c r="O1194" s="22"/>
    </row>
    <row r="1195" spans="14:15">
      <c r="N1195" s="22"/>
      <c r="O1195" s="22"/>
    </row>
    <row r="1196" spans="14:15">
      <c r="N1196" s="22"/>
      <c r="O1196" s="22"/>
    </row>
    <row r="1197" spans="14:15">
      <c r="N1197" s="22"/>
      <c r="O1197" s="22"/>
    </row>
    <row r="1198" spans="14:15">
      <c r="N1198" s="22"/>
      <c r="O1198" s="22"/>
    </row>
    <row r="1199" spans="14:15">
      <c r="N1199" s="22"/>
      <c r="O1199" s="22"/>
    </row>
    <row r="1200" spans="14:15">
      <c r="N1200" s="22"/>
      <c r="O1200" s="22"/>
    </row>
    <row r="1201" spans="14:15">
      <c r="N1201" s="22"/>
      <c r="O1201" s="22"/>
    </row>
    <row r="1202" spans="14:15">
      <c r="N1202" s="22"/>
      <c r="O1202" s="22"/>
    </row>
    <row r="1203" spans="14:15">
      <c r="N1203" s="22"/>
      <c r="O1203" s="22"/>
    </row>
    <row r="1204" spans="14:15">
      <c r="N1204" s="22"/>
      <c r="O1204" s="22"/>
    </row>
    <row r="1205" spans="14:15">
      <c r="N1205" s="22"/>
      <c r="O1205" s="22"/>
    </row>
    <row r="1206" spans="14:15">
      <c r="N1206" s="22"/>
      <c r="O1206" s="22"/>
    </row>
    <row r="1207" spans="14:15">
      <c r="N1207" s="22"/>
      <c r="O1207" s="22"/>
    </row>
    <row r="1208" spans="14:15">
      <c r="N1208" s="22"/>
      <c r="O1208" s="22"/>
    </row>
    <row r="1209" spans="14:15">
      <c r="N1209" s="22"/>
      <c r="O1209" s="22"/>
    </row>
    <row r="1210" spans="14:15">
      <c r="N1210" s="22"/>
      <c r="O1210" s="22"/>
    </row>
    <row r="1211" spans="14:15">
      <c r="N1211" s="22"/>
      <c r="O1211" s="22"/>
    </row>
    <row r="1212" spans="14:15">
      <c r="N1212" s="22"/>
      <c r="O1212" s="22"/>
    </row>
    <row r="1213" spans="14:15">
      <c r="N1213" s="22"/>
      <c r="O1213" s="22"/>
    </row>
    <row r="1214" spans="14:15">
      <c r="N1214" s="22"/>
      <c r="O1214" s="22"/>
    </row>
    <row r="1215" spans="14:15">
      <c r="N1215" s="22"/>
      <c r="O1215" s="22"/>
    </row>
    <row r="1216" spans="14:15">
      <c r="N1216" s="22"/>
      <c r="O1216" s="22"/>
    </row>
    <row r="1217" spans="14:15">
      <c r="N1217" s="22"/>
      <c r="O1217" s="22"/>
    </row>
    <row r="1218" spans="14:15">
      <c r="N1218" s="22"/>
      <c r="O1218" s="22"/>
    </row>
    <row r="1219" spans="14:15">
      <c r="N1219" s="22"/>
      <c r="O1219" s="22"/>
    </row>
    <row r="1220" spans="14:15">
      <c r="N1220" s="22"/>
      <c r="O1220" s="22"/>
    </row>
    <row r="1221" spans="14:15">
      <c r="N1221" s="22"/>
      <c r="O1221" s="22"/>
    </row>
    <row r="1222" spans="14:15">
      <c r="N1222" s="22"/>
      <c r="O1222" s="22"/>
    </row>
    <row r="1223" spans="14:15">
      <c r="N1223" s="22"/>
      <c r="O1223" s="22"/>
    </row>
    <row r="1224" spans="14:15">
      <c r="N1224" s="22"/>
      <c r="O1224" s="22"/>
    </row>
    <row r="1225" spans="14:15">
      <c r="N1225" s="22"/>
      <c r="O1225" s="22"/>
    </row>
    <row r="1226" spans="14:15">
      <c r="N1226" s="22"/>
      <c r="O1226" s="22"/>
    </row>
    <row r="1227" spans="14:15">
      <c r="N1227" s="22"/>
      <c r="O1227" s="22"/>
    </row>
    <row r="1228" spans="14:15">
      <c r="N1228" s="22"/>
      <c r="O1228" s="22"/>
    </row>
    <row r="1229" spans="14:15">
      <c r="N1229" s="22"/>
      <c r="O1229" s="22"/>
    </row>
    <row r="1230" spans="14:15">
      <c r="N1230" s="22"/>
      <c r="O1230" s="22"/>
    </row>
    <row r="1231" spans="14:15">
      <c r="N1231" s="22"/>
      <c r="O1231" s="22"/>
    </row>
    <row r="1232" spans="14:15">
      <c r="N1232" s="22"/>
      <c r="O1232" s="22"/>
    </row>
    <row r="1233" spans="14:15">
      <c r="N1233" s="22"/>
      <c r="O1233" s="22"/>
    </row>
    <row r="1234" spans="14:15">
      <c r="N1234" s="22"/>
      <c r="O1234" s="22"/>
    </row>
    <row r="1235" spans="14:15">
      <c r="N1235" s="22"/>
      <c r="O1235" s="22"/>
    </row>
    <row r="1236" spans="14:15">
      <c r="N1236" s="22"/>
      <c r="O1236" s="22"/>
    </row>
    <row r="1237" spans="14:15">
      <c r="N1237" s="22"/>
      <c r="O1237" s="22"/>
    </row>
    <row r="1238" spans="14:15">
      <c r="N1238" s="22"/>
      <c r="O1238" s="22"/>
    </row>
    <row r="1239" spans="14:15">
      <c r="N1239" s="22"/>
      <c r="O1239" s="22"/>
    </row>
    <row r="1240" spans="14:15">
      <c r="N1240" s="22"/>
      <c r="O1240" s="22"/>
    </row>
    <row r="1241" spans="14:15">
      <c r="N1241" s="22"/>
      <c r="O1241" s="22"/>
    </row>
    <row r="1242" spans="14:15">
      <c r="N1242" s="22"/>
      <c r="O1242" s="22"/>
    </row>
    <row r="1243" spans="14:15">
      <c r="N1243" s="22"/>
      <c r="O1243" s="22"/>
    </row>
    <row r="1244" spans="14:15">
      <c r="N1244" s="22"/>
      <c r="O1244" s="22"/>
    </row>
    <row r="1245" spans="14:15">
      <c r="N1245" s="22"/>
      <c r="O1245" s="22"/>
    </row>
    <row r="1246" spans="14:15">
      <c r="N1246" s="22"/>
      <c r="O1246" s="22"/>
    </row>
    <row r="1247" spans="14:15">
      <c r="N1247" s="22"/>
      <c r="O1247" s="22"/>
    </row>
    <row r="1248" spans="14:15">
      <c r="N1248" s="22"/>
      <c r="O1248" s="22"/>
    </row>
    <row r="1249" spans="14:15">
      <c r="N1249" s="22"/>
      <c r="O1249" s="22"/>
    </row>
    <row r="1250" spans="14:15">
      <c r="N1250" s="22"/>
      <c r="O1250" s="22"/>
    </row>
    <row r="1251" spans="14:15">
      <c r="N1251" s="22"/>
      <c r="O1251" s="22"/>
    </row>
    <row r="1252" spans="14:15">
      <c r="N1252" s="22"/>
      <c r="O1252" s="22"/>
    </row>
    <row r="1253" spans="14:15">
      <c r="N1253" s="22"/>
      <c r="O1253" s="22"/>
    </row>
    <row r="1254" spans="14:15">
      <c r="N1254" s="22"/>
      <c r="O1254" s="22"/>
    </row>
    <row r="1255" spans="14:15">
      <c r="N1255" s="22"/>
      <c r="O1255" s="22"/>
    </row>
    <row r="1256" spans="14:15">
      <c r="N1256" s="22"/>
      <c r="O1256" s="22"/>
    </row>
    <row r="1257" spans="14:15">
      <c r="N1257" s="22"/>
      <c r="O1257" s="22"/>
    </row>
    <row r="1258" spans="14:15">
      <c r="N1258" s="22"/>
      <c r="O1258" s="22"/>
    </row>
    <row r="1259" spans="14:15">
      <c r="N1259" s="22"/>
      <c r="O1259" s="22"/>
    </row>
    <row r="1260" spans="14:15">
      <c r="N1260" s="22"/>
      <c r="O1260" s="22"/>
    </row>
    <row r="1261" spans="14:15">
      <c r="N1261" s="22"/>
      <c r="O1261" s="22"/>
    </row>
    <row r="1262" spans="14:15">
      <c r="N1262" s="22"/>
      <c r="O1262" s="22"/>
    </row>
    <row r="1263" spans="14:15">
      <c r="N1263" s="22"/>
      <c r="O1263" s="22"/>
    </row>
    <row r="1264" spans="14:15">
      <c r="N1264" s="22"/>
      <c r="O1264" s="22"/>
    </row>
    <row r="1265" spans="14:15">
      <c r="N1265" s="22"/>
      <c r="O1265" s="22"/>
    </row>
    <row r="1266" spans="14:15">
      <c r="N1266" s="22"/>
      <c r="O1266" s="22"/>
    </row>
    <row r="1267" spans="14:15">
      <c r="N1267" s="22"/>
      <c r="O1267" s="22"/>
    </row>
    <row r="1268" spans="14:15">
      <c r="N1268" s="22"/>
      <c r="O1268" s="22"/>
    </row>
    <row r="1269" spans="14:15">
      <c r="N1269" s="22"/>
      <c r="O1269" s="22"/>
    </row>
    <row r="1270" spans="14:15">
      <c r="N1270" s="22"/>
      <c r="O1270" s="22"/>
    </row>
    <row r="1271" spans="14:15">
      <c r="N1271" s="22"/>
      <c r="O1271" s="22"/>
    </row>
    <row r="1272" spans="14:15">
      <c r="N1272" s="22"/>
      <c r="O1272" s="22"/>
    </row>
    <row r="1273" spans="14:15">
      <c r="N1273" s="22"/>
      <c r="O1273" s="22"/>
    </row>
    <row r="1274" spans="14:15">
      <c r="N1274" s="22"/>
      <c r="O1274" s="22"/>
    </row>
    <row r="1275" spans="14:15">
      <c r="N1275" s="22"/>
      <c r="O1275" s="22"/>
    </row>
    <row r="1276" spans="14:15">
      <c r="N1276" s="22"/>
      <c r="O1276" s="22"/>
    </row>
    <row r="1277" spans="14:15">
      <c r="N1277" s="22"/>
      <c r="O1277" s="22"/>
    </row>
    <row r="1278" spans="14:15">
      <c r="N1278" s="22"/>
      <c r="O1278" s="22"/>
    </row>
    <row r="1279" spans="14:15">
      <c r="N1279" s="22"/>
      <c r="O1279" s="22"/>
    </row>
    <row r="1280" spans="14:15">
      <c r="N1280" s="22"/>
      <c r="O1280" s="22"/>
    </row>
    <row r="1281" spans="14:15">
      <c r="N1281" s="22"/>
      <c r="O1281" s="22"/>
    </row>
    <row r="1282" spans="14:15">
      <c r="N1282" s="22"/>
      <c r="O1282" s="22"/>
    </row>
    <row r="1283" spans="14:15">
      <c r="N1283" s="22"/>
      <c r="O1283" s="22"/>
    </row>
    <row r="1284" spans="14:15">
      <c r="N1284" s="22"/>
      <c r="O1284" s="22"/>
    </row>
    <row r="1285" spans="14:15">
      <c r="N1285" s="22"/>
      <c r="O1285" s="22"/>
    </row>
    <row r="1286" spans="14:15">
      <c r="N1286" s="22"/>
      <c r="O1286" s="22"/>
    </row>
    <row r="1287" spans="14:15">
      <c r="N1287" s="22"/>
      <c r="O1287" s="22"/>
    </row>
    <row r="1288" spans="14:15">
      <c r="N1288" s="22"/>
      <c r="O1288" s="22"/>
    </row>
    <row r="1289" spans="14:15">
      <c r="N1289" s="22"/>
      <c r="O1289" s="22"/>
    </row>
    <row r="1290" spans="14:15">
      <c r="N1290" s="22"/>
      <c r="O1290" s="22"/>
    </row>
    <row r="1291" spans="14:15">
      <c r="N1291" s="22"/>
      <c r="O1291" s="22"/>
    </row>
    <row r="1292" spans="14:15">
      <c r="N1292" s="22"/>
      <c r="O1292" s="22"/>
    </row>
    <row r="1293" spans="14:15">
      <c r="N1293" s="22"/>
      <c r="O1293" s="22"/>
    </row>
    <row r="1294" spans="14:15">
      <c r="N1294" s="22"/>
      <c r="O1294" s="22"/>
    </row>
    <row r="1295" spans="14:15">
      <c r="N1295" s="22"/>
      <c r="O1295" s="22"/>
    </row>
    <row r="1296" spans="14:15">
      <c r="N1296" s="22"/>
      <c r="O1296" s="22"/>
    </row>
    <row r="1297" spans="14:15">
      <c r="N1297" s="22"/>
      <c r="O1297" s="22"/>
    </row>
    <row r="1298" spans="14:15">
      <c r="N1298" s="22"/>
      <c r="O1298" s="22"/>
    </row>
    <row r="1299" spans="14:15">
      <c r="N1299" s="22"/>
      <c r="O1299" s="22"/>
    </row>
    <row r="1300" spans="14:15">
      <c r="N1300" s="22"/>
      <c r="O1300" s="22"/>
    </row>
    <row r="1301" spans="14:15">
      <c r="N1301" s="22"/>
      <c r="O1301" s="22"/>
    </row>
    <row r="1302" spans="14:15">
      <c r="N1302" s="22"/>
      <c r="O1302" s="22"/>
    </row>
    <row r="1303" spans="14:15">
      <c r="N1303" s="22"/>
      <c r="O1303" s="22"/>
    </row>
    <row r="1304" spans="14:15">
      <c r="N1304" s="22"/>
      <c r="O1304" s="22"/>
    </row>
    <row r="1305" spans="14:15">
      <c r="N1305" s="22"/>
      <c r="O1305" s="22"/>
    </row>
    <row r="1306" spans="14:15">
      <c r="N1306" s="22"/>
      <c r="O1306" s="22"/>
    </row>
    <row r="1307" spans="14:15">
      <c r="N1307" s="22"/>
      <c r="O1307" s="22"/>
    </row>
    <row r="1308" spans="14:15">
      <c r="N1308" s="22"/>
      <c r="O1308" s="22"/>
    </row>
    <row r="1309" spans="14:15">
      <c r="N1309" s="22"/>
      <c r="O1309" s="22"/>
    </row>
    <row r="1310" spans="14:15">
      <c r="N1310" s="22"/>
      <c r="O1310" s="22"/>
    </row>
    <row r="1311" spans="14:15">
      <c r="N1311" s="22"/>
      <c r="O1311" s="22"/>
    </row>
    <row r="1312" spans="14:15">
      <c r="N1312" s="22"/>
      <c r="O1312" s="22"/>
    </row>
    <row r="1313" spans="14:15">
      <c r="N1313" s="22"/>
      <c r="O1313" s="22"/>
    </row>
    <row r="1314" spans="14:15">
      <c r="N1314" s="22"/>
      <c r="O1314" s="22"/>
    </row>
    <row r="1315" spans="14:15">
      <c r="N1315" s="22"/>
      <c r="O1315" s="22"/>
    </row>
    <row r="1316" spans="14:15">
      <c r="N1316" s="22"/>
      <c r="O1316" s="22"/>
    </row>
    <row r="1317" spans="14:15">
      <c r="N1317" s="22"/>
      <c r="O1317" s="22"/>
    </row>
    <row r="1318" spans="14:15">
      <c r="N1318" s="22"/>
      <c r="O1318" s="22"/>
    </row>
    <row r="1319" spans="14:15">
      <c r="N1319" s="22"/>
      <c r="O1319" s="22"/>
    </row>
    <row r="1320" spans="14:15">
      <c r="N1320" s="22"/>
      <c r="O1320" s="22"/>
    </row>
    <row r="1321" spans="14:15">
      <c r="N1321" s="22"/>
      <c r="O1321" s="22"/>
    </row>
    <row r="1322" spans="14:15">
      <c r="N1322" s="22"/>
      <c r="O1322" s="22"/>
    </row>
    <row r="1323" spans="14:15">
      <c r="N1323" s="22"/>
      <c r="O1323" s="22"/>
    </row>
    <row r="1324" spans="14:15">
      <c r="N1324" s="22"/>
      <c r="O1324" s="22"/>
    </row>
    <row r="1325" spans="14:15">
      <c r="N1325" s="22"/>
      <c r="O1325" s="22"/>
    </row>
    <row r="1326" spans="14:15">
      <c r="N1326" s="22"/>
      <c r="O1326" s="22"/>
    </row>
    <row r="1327" spans="14:15">
      <c r="N1327" s="22"/>
      <c r="O1327" s="22"/>
    </row>
    <row r="1328" spans="14:15">
      <c r="N1328" s="22"/>
      <c r="O1328" s="22"/>
    </row>
    <row r="1329" spans="14:15">
      <c r="N1329" s="22"/>
      <c r="O1329" s="22"/>
    </row>
    <row r="1330" spans="14:15">
      <c r="N1330" s="22"/>
      <c r="O1330" s="22"/>
    </row>
    <row r="1331" spans="14:15">
      <c r="N1331" s="22"/>
      <c r="O1331" s="22"/>
    </row>
    <row r="1332" spans="14:15">
      <c r="N1332" s="22"/>
      <c r="O1332" s="22"/>
    </row>
    <row r="1333" spans="14:15">
      <c r="N1333" s="22"/>
      <c r="O1333" s="22"/>
    </row>
    <row r="1334" spans="14:15">
      <c r="N1334" s="22"/>
      <c r="O1334" s="22"/>
    </row>
    <row r="1335" spans="14:15">
      <c r="N1335" s="22"/>
      <c r="O1335" s="22"/>
    </row>
    <row r="1336" spans="14:15">
      <c r="N1336" s="22"/>
      <c r="O1336" s="22"/>
    </row>
    <row r="1337" spans="14:15">
      <c r="N1337" s="22"/>
      <c r="O1337" s="22"/>
    </row>
    <row r="1338" spans="14:15">
      <c r="N1338" s="22"/>
      <c r="O1338" s="22"/>
    </row>
    <row r="1339" spans="14:15">
      <c r="N1339" s="22"/>
      <c r="O1339" s="22"/>
    </row>
    <row r="1340" spans="14:15">
      <c r="N1340" s="22"/>
      <c r="O1340" s="22"/>
    </row>
    <row r="1341" spans="14:15">
      <c r="N1341" s="22"/>
      <c r="O1341" s="22"/>
    </row>
    <row r="1342" spans="14:15">
      <c r="N1342" s="22"/>
      <c r="O1342" s="22"/>
    </row>
    <row r="1343" spans="14:15">
      <c r="N1343" s="22"/>
      <c r="O1343" s="22"/>
    </row>
    <row r="1344" spans="14:15">
      <c r="N1344" s="22"/>
      <c r="O1344" s="22"/>
    </row>
    <row r="1345" spans="14:15">
      <c r="N1345" s="22"/>
      <c r="O1345" s="22"/>
    </row>
    <row r="1346" spans="14:15">
      <c r="N1346" s="22"/>
      <c r="O1346" s="22"/>
    </row>
    <row r="1347" spans="14:15">
      <c r="N1347" s="22"/>
      <c r="O1347" s="22"/>
    </row>
    <row r="1348" spans="14:15">
      <c r="N1348" s="22"/>
      <c r="O1348" s="22"/>
    </row>
    <row r="1349" spans="14:15">
      <c r="N1349" s="22"/>
      <c r="O1349" s="22"/>
    </row>
    <row r="1350" spans="14:15">
      <c r="N1350" s="22"/>
      <c r="O1350" s="22"/>
    </row>
    <row r="1351" spans="14:15">
      <c r="N1351" s="22"/>
      <c r="O1351" s="22"/>
    </row>
    <row r="1352" spans="14:15">
      <c r="N1352" s="22"/>
      <c r="O1352" s="22"/>
    </row>
    <row r="1353" spans="14:15">
      <c r="N1353" s="22"/>
      <c r="O1353" s="22"/>
    </row>
    <row r="1354" spans="14:15">
      <c r="N1354" s="22"/>
      <c r="O1354" s="22"/>
    </row>
    <row r="1355" spans="14:15">
      <c r="N1355" s="22"/>
      <c r="O1355" s="22"/>
    </row>
    <row r="1356" spans="14:15">
      <c r="N1356" s="22"/>
      <c r="O1356" s="22"/>
    </row>
    <row r="1357" spans="14:15">
      <c r="N1357" s="22"/>
      <c r="O1357" s="22"/>
    </row>
    <row r="1358" spans="14:15">
      <c r="N1358" s="22"/>
      <c r="O1358" s="22"/>
    </row>
    <row r="1359" spans="14:15">
      <c r="N1359" s="22"/>
      <c r="O1359" s="22"/>
    </row>
    <row r="1360" spans="14:15">
      <c r="N1360" s="22"/>
      <c r="O1360" s="22"/>
    </row>
    <row r="1361" spans="14:15">
      <c r="N1361" s="22"/>
      <c r="O1361" s="22"/>
    </row>
    <row r="1362" spans="14:15">
      <c r="N1362" s="22"/>
      <c r="O1362" s="22"/>
    </row>
    <row r="1363" spans="14:15">
      <c r="N1363" s="22"/>
      <c r="O1363" s="22"/>
    </row>
    <row r="1364" spans="14:15">
      <c r="N1364" s="22"/>
      <c r="O1364" s="22"/>
    </row>
    <row r="1365" spans="14:15">
      <c r="N1365" s="22"/>
      <c r="O1365" s="22"/>
    </row>
    <row r="1366" spans="14:15">
      <c r="N1366" s="22"/>
      <c r="O1366" s="22"/>
    </row>
    <row r="1367" spans="14:15">
      <c r="N1367" s="22"/>
      <c r="O1367" s="22"/>
    </row>
    <row r="1368" spans="14:15">
      <c r="N1368" s="22"/>
      <c r="O1368" s="22"/>
    </row>
    <row r="1369" spans="14:15">
      <c r="N1369" s="22"/>
      <c r="O1369" s="22"/>
    </row>
    <row r="1370" spans="14:15">
      <c r="N1370" s="22"/>
      <c r="O1370" s="22"/>
    </row>
    <row r="1371" spans="14:15">
      <c r="N1371" s="22"/>
      <c r="O1371" s="22"/>
    </row>
    <row r="1372" spans="14:15">
      <c r="N1372" s="22"/>
      <c r="O1372" s="22"/>
    </row>
    <row r="1373" spans="14:15">
      <c r="N1373" s="22"/>
      <c r="O1373" s="22"/>
    </row>
    <row r="1374" spans="14:15">
      <c r="N1374" s="22"/>
      <c r="O1374" s="22"/>
    </row>
    <row r="1375" spans="14:15">
      <c r="N1375" s="22"/>
      <c r="O1375" s="22"/>
    </row>
    <row r="1376" spans="14:15">
      <c r="N1376" s="22"/>
      <c r="O1376" s="22"/>
    </row>
    <row r="1377" spans="14:15">
      <c r="N1377" s="22"/>
      <c r="O1377" s="22"/>
    </row>
    <row r="1378" spans="14:15">
      <c r="N1378" s="22"/>
      <c r="O1378" s="22"/>
    </row>
    <row r="1379" spans="14:15">
      <c r="N1379" s="22"/>
      <c r="O1379" s="22"/>
    </row>
    <row r="1380" spans="14:15">
      <c r="N1380" s="22"/>
      <c r="O1380" s="22"/>
    </row>
    <row r="1381" spans="14:15">
      <c r="N1381" s="22"/>
      <c r="O1381" s="22"/>
    </row>
    <row r="1382" spans="14:15">
      <c r="N1382" s="22"/>
      <c r="O1382" s="22"/>
    </row>
    <row r="1383" spans="14:15">
      <c r="N1383" s="22"/>
      <c r="O1383" s="22"/>
    </row>
    <row r="1384" spans="14:15">
      <c r="N1384" s="22"/>
      <c r="O1384" s="22"/>
    </row>
    <row r="1385" spans="14:15">
      <c r="N1385" s="22"/>
      <c r="O1385" s="22"/>
    </row>
    <row r="1386" spans="14:15">
      <c r="N1386" s="22"/>
      <c r="O1386" s="22"/>
    </row>
    <row r="1387" spans="14:15">
      <c r="N1387" s="22"/>
      <c r="O1387" s="22"/>
    </row>
    <row r="1388" spans="14:15">
      <c r="N1388" s="22"/>
      <c r="O1388" s="22"/>
    </row>
    <row r="1389" spans="14:15">
      <c r="N1389" s="22"/>
      <c r="O1389" s="22"/>
    </row>
    <row r="1390" spans="14:15">
      <c r="N1390" s="22"/>
      <c r="O1390" s="22"/>
    </row>
    <row r="1391" spans="14:15">
      <c r="N1391" s="22"/>
      <c r="O1391" s="22"/>
    </row>
    <row r="1392" spans="14:15">
      <c r="N1392" s="22"/>
      <c r="O1392" s="22"/>
    </row>
    <row r="1393" spans="14:15">
      <c r="N1393" s="22"/>
      <c r="O1393" s="22"/>
    </row>
    <row r="1394" spans="14:15">
      <c r="N1394" s="22"/>
      <c r="O1394" s="22"/>
    </row>
    <row r="1395" spans="14:15">
      <c r="N1395" s="22"/>
      <c r="O1395" s="22"/>
    </row>
    <row r="1396" spans="14:15">
      <c r="N1396" s="22"/>
      <c r="O1396" s="22"/>
    </row>
    <row r="1397" spans="14:15">
      <c r="N1397" s="22"/>
      <c r="O1397" s="22"/>
    </row>
    <row r="1398" spans="14:15">
      <c r="N1398" s="22"/>
      <c r="O1398" s="22"/>
    </row>
    <row r="1399" spans="14:15">
      <c r="N1399" s="22"/>
      <c r="O1399" s="22"/>
    </row>
    <row r="1400" spans="14:15">
      <c r="N1400" s="22"/>
      <c r="O1400" s="22"/>
    </row>
    <row r="1401" spans="14:15">
      <c r="N1401" s="22"/>
      <c r="O1401" s="22"/>
    </row>
    <row r="1402" spans="14:15">
      <c r="N1402" s="22"/>
      <c r="O1402" s="22"/>
    </row>
    <row r="1403" spans="14:15">
      <c r="N1403" s="22"/>
      <c r="O1403" s="22"/>
    </row>
    <row r="1404" spans="14:15">
      <c r="N1404" s="22"/>
      <c r="O1404" s="22"/>
    </row>
    <row r="1405" spans="14:15">
      <c r="N1405" s="22"/>
      <c r="O1405" s="22"/>
    </row>
    <row r="1406" spans="14:15">
      <c r="N1406" s="22"/>
      <c r="O1406" s="22"/>
    </row>
    <row r="1407" spans="14:15">
      <c r="N1407" s="22"/>
      <c r="O1407" s="22"/>
    </row>
    <row r="1408" spans="14:15">
      <c r="N1408" s="22"/>
      <c r="O1408" s="22"/>
    </row>
    <row r="1409" spans="14:15">
      <c r="N1409" s="22"/>
      <c r="O1409" s="22"/>
    </row>
    <row r="1410" spans="14:15">
      <c r="N1410" s="22"/>
      <c r="O1410" s="22"/>
    </row>
    <row r="1411" spans="14:15">
      <c r="N1411" s="22"/>
      <c r="O1411" s="22"/>
    </row>
    <row r="1412" spans="14:15">
      <c r="N1412" s="22"/>
      <c r="O1412" s="22"/>
    </row>
    <row r="1413" spans="14:15">
      <c r="N1413" s="22"/>
      <c r="O1413" s="22"/>
    </row>
    <row r="1414" spans="14:15">
      <c r="N1414" s="22"/>
      <c r="O1414" s="22"/>
    </row>
    <row r="1415" spans="14:15">
      <c r="N1415" s="22"/>
      <c r="O1415" s="22"/>
    </row>
    <row r="1416" spans="14:15">
      <c r="N1416" s="22"/>
      <c r="O1416" s="22"/>
    </row>
    <row r="1417" spans="14:15">
      <c r="N1417" s="22"/>
      <c r="O1417" s="22"/>
    </row>
    <row r="1418" spans="14:15">
      <c r="N1418" s="22"/>
      <c r="O1418" s="22"/>
    </row>
    <row r="1419" spans="14:15">
      <c r="N1419" s="22"/>
      <c r="O1419" s="22"/>
    </row>
    <row r="1420" spans="14:15">
      <c r="N1420" s="22"/>
      <c r="O1420" s="22"/>
    </row>
    <row r="1421" spans="14:15">
      <c r="N1421" s="22"/>
      <c r="O1421" s="22"/>
    </row>
    <row r="1422" spans="14:15">
      <c r="N1422" s="22"/>
      <c r="O1422" s="22"/>
    </row>
    <row r="1423" spans="14:15">
      <c r="N1423" s="22"/>
      <c r="O1423" s="22"/>
    </row>
    <row r="1424" spans="14:15">
      <c r="N1424" s="22"/>
      <c r="O1424" s="22"/>
    </row>
    <row r="1425" spans="14:15">
      <c r="N1425" s="22"/>
      <c r="O1425" s="22"/>
    </row>
    <row r="1426" spans="14:15">
      <c r="N1426" s="22"/>
      <c r="O1426" s="22"/>
    </row>
    <row r="1427" spans="14:15">
      <c r="N1427" s="22"/>
      <c r="O1427" s="22"/>
    </row>
    <row r="1428" spans="14:15">
      <c r="N1428" s="22"/>
      <c r="O1428" s="22"/>
    </row>
    <row r="1429" spans="14:15">
      <c r="N1429" s="22"/>
      <c r="O1429" s="22"/>
    </row>
    <row r="1430" spans="14:15">
      <c r="N1430" s="22"/>
      <c r="O1430" s="22"/>
    </row>
    <row r="1431" spans="14:15">
      <c r="N1431" s="22"/>
      <c r="O1431" s="22"/>
    </row>
    <row r="1432" spans="14:15">
      <c r="N1432" s="22"/>
      <c r="O1432" s="22"/>
    </row>
    <row r="1433" spans="14:15">
      <c r="N1433" s="22"/>
      <c r="O1433" s="22"/>
    </row>
    <row r="1434" spans="14:15">
      <c r="N1434" s="22"/>
      <c r="O1434" s="22"/>
    </row>
    <row r="1435" spans="14:15">
      <c r="N1435" s="22"/>
      <c r="O1435" s="22"/>
    </row>
    <row r="1436" spans="14:15">
      <c r="N1436" s="22"/>
      <c r="O1436" s="22"/>
    </row>
    <row r="1437" spans="14:15">
      <c r="N1437" s="22"/>
      <c r="O1437" s="22"/>
    </row>
    <row r="1438" spans="14:15">
      <c r="N1438" s="22"/>
      <c r="O1438" s="22"/>
    </row>
    <row r="1439" spans="14:15">
      <c r="N1439" s="22"/>
      <c r="O1439" s="22"/>
    </row>
    <row r="1440" spans="14:15">
      <c r="N1440" s="22"/>
      <c r="O1440" s="22"/>
    </row>
    <row r="1441" spans="14:15">
      <c r="N1441" s="22"/>
      <c r="O1441" s="22"/>
    </row>
    <row r="1442" spans="14:15">
      <c r="N1442" s="22"/>
      <c r="O1442" s="22"/>
    </row>
    <row r="1443" spans="14:15">
      <c r="N1443" s="22"/>
      <c r="O1443" s="22"/>
    </row>
    <row r="1444" spans="14:15">
      <c r="N1444" s="22"/>
      <c r="O1444" s="22"/>
    </row>
    <row r="1445" spans="14:15">
      <c r="N1445" s="22"/>
      <c r="O1445" s="22"/>
    </row>
    <row r="1446" spans="14:15">
      <c r="N1446" s="22"/>
      <c r="O1446" s="22"/>
    </row>
    <row r="1447" spans="14:15">
      <c r="N1447" s="22"/>
      <c r="O1447" s="22"/>
    </row>
    <row r="1448" spans="14:15">
      <c r="N1448" s="22"/>
      <c r="O1448" s="22"/>
    </row>
    <row r="1449" spans="14:15">
      <c r="N1449" s="22"/>
      <c r="O1449" s="22"/>
    </row>
    <row r="1450" spans="14:15">
      <c r="N1450" s="22"/>
      <c r="O1450" s="22"/>
    </row>
    <row r="1451" spans="14:15">
      <c r="N1451" s="22"/>
      <c r="O1451" s="22"/>
    </row>
    <row r="1452" spans="14:15">
      <c r="N1452" s="22"/>
      <c r="O1452" s="22"/>
    </row>
    <row r="1453" spans="14:15">
      <c r="N1453" s="22"/>
      <c r="O1453" s="22"/>
    </row>
    <row r="1454" spans="14:15">
      <c r="N1454" s="22"/>
      <c r="O1454" s="22"/>
    </row>
    <row r="1455" spans="14:15">
      <c r="N1455" s="22"/>
      <c r="O1455" s="22"/>
    </row>
    <row r="1456" spans="14:15">
      <c r="N1456" s="22"/>
      <c r="O1456" s="22"/>
    </row>
    <row r="1457" spans="14:15">
      <c r="N1457" s="22"/>
      <c r="O1457" s="22"/>
    </row>
    <row r="1458" spans="14:15">
      <c r="N1458" s="22"/>
      <c r="O1458" s="22"/>
    </row>
    <row r="1459" spans="14:15">
      <c r="N1459" s="22"/>
      <c r="O1459" s="22"/>
    </row>
    <row r="1460" spans="14:15">
      <c r="N1460" s="22"/>
      <c r="O1460" s="22"/>
    </row>
    <row r="1461" spans="14:15">
      <c r="N1461" s="22"/>
      <c r="O1461" s="22"/>
    </row>
    <row r="1462" spans="14:15">
      <c r="N1462" s="22"/>
      <c r="O1462" s="22"/>
    </row>
    <row r="1463" spans="14:15">
      <c r="N1463" s="22"/>
      <c r="O1463" s="22"/>
    </row>
    <row r="1464" spans="14:15">
      <c r="N1464" s="22"/>
      <c r="O1464" s="22"/>
    </row>
    <row r="1465" spans="14:15">
      <c r="N1465" s="22"/>
      <c r="O1465" s="22"/>
    </row>
    <row r="1466" spans="14:15">
      <c r="N1466" s="22"/>
      <c r="O1466" s="22"/>
    </row>
    <row r="1467" spans="14:15">
      <c r="N1467" s="22"/>
      <c r="O1467" s="22"/>
    </row>
    <row r="1468" spans="14:15">
      <c r="N1468" s="22"/>
      <c r="O1468" s="22"/>
    </row>
    <row r="1469" spans="14:15">
      <c r="N1469" s="22"/>
      <c r="O1469" s="22"/>
    </row>
    <row r="1470" spans="14:15">
      <c r="N1470" s="22"/>
      <c r="O1470" s="22"/>
    </row>
    <row r="1471" spans="14:15">
      <c r="N1471" s="22"/>
      <c r="O1471" s="22"/>
    </row>
    <row r="1472" spans="14:15">
      <c r="N1472" s="22"/>
      <c r="O1472" s="22"/>
    </row>
    <row r="1473" spans="14:15">
      <c r="N1473" s="22"/>
      <c r="O1473" s="22"/>
    </row>
    <row r="1474" spans="14:15">
      <c r="N1474" s="22"/>
      <c r="O1474" s="22"/>
    </row>
    <row r="1475" spans="14:15">
      <c r="N1475" s="22"/>
      <c r="O1475" s="22"/>
    </row>
    <row r="1476" spans="14:15">
      <c r="N1476" s="22"/>
      <c r="O1476" s="22"/>
    </row>
    <row r="1477" spans="14:15">
      <c r="N1477" s="22"/>
      <c r="O1477" s="22"/>
    </row>
    <row r="1478" spans="14:15">
      <c r="N1478" s="22"/>
      <c r="O1478" s="22"/>
    </row>
    <row r="1479" spans="14:15">
      <c r="N1479" s="22"/>
      <c r="O1479" s="22"/>
    </row>
    <row r="1480" spans="14:15">
      <c r="N1480" s="22"/>
      <c r="O1480" s="22"/>
    </row>
    <row r="1481" spans="14:15">
      <c r="N1481" s="22"/>
      <c r="O1481" s="22"/>
    </row>
    <row r="1482" spans="14:15">
      <c r="N1482" s="22"/>
      <c r="O1482" s="22"/>
    </row>
    <row r="1483" spans="14:15">
      <c r="N1483" s="22"/>
      <c r="O1483" s="22"/>
    </row>
    <row r="1484" spans="14:15">
      <c r="N1484" s="22"/>
      <c r="O1484" s="22"/>
    </row>
    <row r="1485" spans="14:15">
      <c r="N1485" s="22"/>
      <c r="O1485" s="22"/>
    </row>
    <row r="1486" spans="14:15">
      <c r="N1486" s="22"/>
      <c r="O1486" s="22"/>
    </row>
    <row r="1487" spans="14:15">
      <c r="N1487" s="22"/>
      <c r="O1487" s="22"/>
    </row>
    <row r="1488" spans="14:15">
      <c r="N1488" s="22"/>
      <c r="O1488" s="22"/>
    </row>
    <row r="1489" spans="14:15">
      <c r="N1489" s="22"/>
      <c r="O1489" s="22"/>
    </row>
    <row r="1490" spans="14:15">
      <c r="N1490" s="22"/>
      <c r="O1490" s="22"/>
    </row>
    <row r="1491" spans="14:15">
      <c r="N1491" s="22"/>
      <c r="O1491" s="22"/>
    </row>
    <row r="1492" spans="14:15">
      <c r="N1492" s="22"/>
      <c r="O1492" s="22"/>
    </row>
    <row r="1493" spans="14:15">
      <c r="N1493" s="22"/>
      <c r="O1493" s="22"/>
    </row>
    <row r="1494" spans="14:15">
      <c r="N1494" s="22"/>
      <c r="O1494" s="22"/>
    </row>
    <row r="1495" spans="14:15">
      <c r="N1495" s="22"/>
      <c r="O1495" s="22"/>
    </row>
    <row r="1496" spans="14:15">
      <c r="N1496" s="22"/>
      <c r="O1496" s="22"/>
    </row>
    <row r="1497" spans="14:15">
      <c r="N1497" s="22"/>
      <c r="O1497" s="22"/>
    </row>
    <row r="1498" spans="14:15">
      <c r="N1498" s="22"/>
      <c r="O1498" s="22"/>
    </row>
    <row r="1499" spans="14:15">
      <c r="N1499" s="22"/>
      <c r="O1499" s="22"/>
    </row>
    <row r="1500" spans="14:15">
      <c r="N1500" s="22"/>
      <c r="O1500" s="22"/>
    </row>
    <row r="1501" spans="14:15">
      <c r="N1501" s="22"/>
      <c r="O1501" s="22"/>
    </row>
    <row r="1502" spans="14:15">
      <c r="N1502" s="22"/>
      <c r="O1502" s="22"/>
    </row>
    <row r="1503" spans="14:15">
      <c r="N1503" s="22"/>
      <c r="O1503" s="22"/>
    </row>
    <row r="1504" spans="14:15">
      <c r="N1504" s="22"/>
      <c r="O1504" s="22"/>
    </row>
    <row r="1505" spans="14:15">
      <c r="N1505" s="22"/>
      <c r="O1505" s="22"/>
    </row>
    <row r="1506" spans="14:15">
      <c r="N1506" s="22"/>
      <c r="O1506" s="22"/>
    </row>
    <row r="1507" spans="14:15">
      <c r="N1507" s="22"/>
      <c r="O1507" s="22"/>
    </row>
    <row r="1508" spans="14:15">
      <c r="N1508" s="22"/>
      <c r="O1508" s="22"/>
    </row>
    <row r="1509" spans="14:15">
      <c r="N1509" s="22"/>
      <c r="O1509" s="22"/>
    </row>
    <row r="1510" spans="14:15">
      <c r="N1510" s="22"/>
      <c r="O1510" s="22"/>
    </row>
    <row r="1511" spans="14:15">
      <c r="N1511" s="22"/>
      <c r="O1511" s="22"/>
    </row>
    <row r="1512" spans="14:15">
      <c r="N1512" s="22"/>
      <c r="O1512" s="22"/>
    </row>
    <row r="1513" spans="14:15">
      <c r="N1513" s="22"/>
      <c r="O1513" s="22"/>
    </row>
    <row r="1514" spans="14:15">
      <c r="N1514" s="22"/>
      <c r="O1514" s="22"/>
    </row>
    <row r="1515" spans="14:15">
      <c r="N1515" s="22"/>
      <c r="O1515" s="22"/>
    </row>
    <row r="1516" spans="14:15">
      <c r="N1516" s="22"/>
      <c r="O1516" s="22"/>
    </row>
    <row r="1517" spans="14:15">
      <c r="N1517" s="22"/>
      <c r="O1517" s="22"/>
    </row>
    <row r="1518" spans="14:15">
      <c r="N1518" s="22"/>
      <c r="O1518" s="22"/>
    </row>
    <row r="1519" spans="14:15">
      <c r="N1519" s="22"/>
      <c r="O1519" s="22"/>
    </row>
    <row r="1520" spans="14:15">
      <c r="N1520" s="22"/>
      <c r="O1520" s="22"/>
    </row>
    <row r="1521" spans="14:15">
      <c r="N1521" s="22"/>
      <c r="O1521" s="22"/>
    </row>
    <row r="1522" spans="14:15">
      <c r="N1522" s="22"/>
      <c r="O1522" s="22"/>
    </row>
    <row r="1523" spans="14:15">
      <c r="N1523" s="22"/>
      <c r="O1523" s="22"/>
    </row>
    <row r="1524" spans="14:15">
      <c r="N1524" s="22"/>
      <c r="O1524" s="22"/>
    </row>
    <row r="1525" spans="14:15">
      <c r="N1525" s="22"/>
      <c r="O1525" s="22"/>
    </row>
    <row r="1526" spans="14:15">
      <c r="N1526" s="22"/>
      <c r="O1526" s="22"/>
    </row>
    <row r="1527" spans="14:15">
      <c r="N1527" s="22"/>
      <c r="O1527" s="22"/>
    </row>
    <row r="1528" spans="14:15">
      <c r="N1528" s="22"/>
      <c r="O1528" s="22"/>
    </row>
    <row r="1529" spans="14:15">
      <c r="N1529" s="22"/>
      <c r="O1529" s="22"/>
    </row>
    <row r="1530" spans="14:15">
      <c r="N1530" s="22"/>
      <c r="O1530" s="22"/>
    </row>
    <row r="1531" spans="14:15">
      <c r="N1531" s="22"/>
      <c r="O1531" s="22"/>
    </row>
    <row r="1532" spans="14:15">
      <c r="N1532" s="22"/>
      <c r="O1532" s="22"/>
    </row>
    <row r="1533" spans="14:15">
      <c r="N1533" s="22"/>
      <c r="O1533" s="22"/>
    </row>
    <row r="1534" spans="14:15">
      <c r="N1534" s="22"/>
      <c r="O1534" s="22"/>
    </row>
    <row r="1535" spans="14:15">
      <c r="N1535" s="22"/>
      <c r="O1535" s="22"/>
    </row>
    <row r="1536" spans="14:15">
      <c r="N1536" s="22"/>
      <c r="O1536" s="22"/>
    </row>
    <row r="1537" spans="14:15">
      <c r="N1537" s="22"/>
      <c r="O1537" s="22"/>
    </row>
    <row r="1538" spans="14:15">
      <c r="N1538" s="22"/>
      <c r="O1538" s="22"/>
    </row>
    <row r="1539" spans="14:15">
      <c r="N1539" s="22"/>
      <c r="O1539" s="22"/>
    </row>
    <row r="1540" spans="14:15">
      <c r="N1540" s="22"/>
      <c r="O1540" s="22"/>
    </row>
    <row r="1541" spans="14:15">
      <c r="N1541" s="22"/>
      <c r="O1541" s="22"/>
    </row>
    <row r="1542" spans="14:15">
      <c r="N1542" s="22"/>
      <c r="O1542" s="22"/>
    </row>
    <row r="1543" spans="14:15">
      <c r="N1543" s="22"/>
      <c r="O1543" s="22"/>
    </row>
    <row r="1544" spans="14:15">
      <c r="N1544" s="22"/>
      <c r="O1544" s="22"/>
    </row>
    <row r="1545" spans="14:15">
      <c r="N1545" s="22"/>
      <c r="O1545" s="22"/>
    </row>
    <row r="1546" spans="14:15">
      <c r="N1546" s="22"/>
      <c r="O1546" s="22"/>
    </row>
    <row r="1547" spans="14:15">
      <c r="N1547" s="22"/>
      <c r="O1547" s="22"/>
    </row>
    <row r="1548" spans="14:15">
      <c r="N1548" s="22"/>
      <c r="O1548" s="22"/>
    </row>
    <row r="1549" spans="14:15">
      <c r="N1549" s="22"/>
      <c r="O1549" s="22"/>
    </row>
    <row r="1550" spans="14:15">
      <c r="N1550" s="22"/>
      <c r="O1550" s="22"/>
    </row>
    <row r="1551" spans="14:15">
      <c r="N1551" s="22"/>
      <c r="O1551" s="22"/>
    </row>
    <row r="1552" spans="14:15">
      <c r="N1552" s="22"/>
      <c r="O1552" s="22"/>
    </row>
    <row r="1553" spans="14:15">
      <c r="N1553" s="22"/>
      <c r="O1553" s="22"/>
    </row>
    <row r="1554" spans="14:15">
      <c r="N1554" s="22"/>
      <c r="O1554" s="22"/>
    </row>
    <row r="1555" spans="14:15">
      <c r="N1555" s="22"/>
      <c r="O1555" s="22"/>
    </row>
    <row r="1556" spans="14:15">
      <c r="N1556" s="22"/>
      <c r="O1556" s="22"/>
    </row>
    <row r="1557" spans="14:15">
      <c r="N1557" s="22"/>
      <c r="O1557" s="22"/>
    </row>
    <row r="1558" spans="14:15">
      <c r="N1558" s="22"/>
      <c r="O1558" s="22"/>
    </row>
    <row r="1559" spans="14:15">
      <c r="N1559" s="22"/>
      <c r="O1559" s="22"/>
    </row>
    <row r="1560" spans="14:15">
      <c r="N1560" s="22"/>
      <c r="O1560" s="22"/>
    </row>
    <row r="1561" spans="14:15">
      <c r="N1561" s="22"/>
      <c r="O1561" s="22"/>
    </row>
    <row r="1562" spans="14:15">
      <c r="N1562" s="22"/>
      <c r="O1562" s="22"/>
    </row>
    <row r="1563" spans="14:15">
      <c r="N1563" s="22"/>
      <c r="O1563" s="22"/>
    </row>
    <row r="1564" spans="14:15">
      <c r="N1564" s="22"/>
      <c r="O1564" s="22"/>
    </row>
    <row r="1565" spans="14:15">
      <c r="N1565" s="22"/>
      <c r="O1565" s="22"/>
    </row>
    <row r="1566" spans="14:15">
      <c r="N1566" s="22"/>
      <c r="O1566" s="22"/>
    </row>
    <row r="1567" spans="14:15">
      <c r="N1567" s="22"/>
      <c r="O1567" s="22"/>
    </row>
    <row r="1568" spans="14:15">
      <c r="N1568" s="22"/>
      <c r="O1568" s="22"/>
    </row>
    <row r="1569" spans="14:15">
      <c r="N1569" s="22"/>
      <c r="O1569" s="22"/>
    </row>
    <row r="1570" spans="14:15">
      <c r="N1570" s="22"/>
      <c r="O1570" s="22"/>
    </row>
    <row r="1571" spans="14:15">
      <c r="N1571" s="22"/>
      <c r="O1571" s="22"/>
    </row>
    <row r="1572" spans="14:15">
      <c r="N1572" s="22"/>
      <c r="O1572" s="22"/>
    </row>
    <row r="1573" spans="14:15">
      <c r="N1573" s="22"/>
      <c r="O1573" s="22"/>
    </row>
    <row r="1574" spans="14:15">
      <c r="N1574" s="22"/>
      <c r="O1574" s="22"/>
    </row>
    <row r="1575" spans="14:15">
      <c r="N1575" s="22"/>
      <c r="O1575" s="22"/>
    </row>
    <row r="1576" spans="14:15">
      <c r="N1576" s="22"/>
      <c r="O1576" s="22"/>
    </row>
    <row r="1577" spans="14:15">
      <c r="N1577" s="22"/>
      <c r="O1577" s="22"/>
    </row>
    <row r="1578" spans="14:15">
      <c r="N1578" s="22"/>
      <c r="O1578" s="22"/>
    </row>
    <row r="1579" spans="14:15">
      <c r="N1579" s="22"/>
      <c r="O1579" s="22"/>
    </row>
    <row r="1580" spans="14:15">
      <c r="N1580" s="22"/>
      <c r="O1580" s="22"/>
    </row>
    <row r="1581" spans="14:15">
      <c r="N1581" s="22"/>
      <c r="O1581" s="22"/>
    </row>
    <row r="1582" spans="14:15">
      <c r="N1582" s="22"/>
      <c r="O1582" s="22"/>
    </row>
    <row r="1583" spans="14:15">
      <c r="N1583" s="22"/>
      <c r="O1583" s="22"/>
    </row>
    <row r="1584" spans="14:15">
      <c r="N1584" s="22"/>
      <c r="O1584" s="22"/>
    </row>
    <row r="1585" spans="14:15">
      <c r="N1585" s="22"/>
      <c r="O1585" s="22"/>
    </row>
    <row r="1586" spans="14:15">
      <c r="N1586" s="22"/>
      <c r="O1586" s="22"/>
    </row>
    <row r="1587" spans="14:15">
      <c r="N1587" s="22"/>
      <c r="O1587" s="22"/>
    </row>
    <row r="1588" spans="14:15">
      <c r="N1588" s="22"/>
      <c r="O1588" s="22"/>
    </row>
    <row r="1589" spans="14:15">
      <c r="N1589" s="22"/>
      <c r="O1589" s="22"/>
    </row>
    <row r="1590" spans="14:15">
      <c r="N1590" s="22"/>
      <c r="O1590" s="22"/>
    </row>
    <row r="1591" spans="14:15">
      <c r="N1591" s="22"/>
      <c r="O1591" s="22"/>
    </row>
    <row r="1592" spans="14:15">
      <c r="N1592" s="22"/>
      <c r="O1592" s="22"/>
    </row>
    <row r="1593" spans="14:15">
      <c r="N1593" s="22"/>
      <c r="O1593" s="22"/>
    </row>
    <row r="1594" spans="14:15">
      <c r="N1594" s="22"/>
      <c r="O1594" s="22"/>
    </row>
    <row r="1595" spans="14:15">
      <c r="N1595" s="22"/>
      <c r="O1595" s="22"/>
    </row>
    <row r="1596" spans="14:15">
      <c r="N1596" s="22"/>
      <c r="O1596" s="22"/>
    </row>
    <row r="1597" spans="14:15">
      <c r="N1597" s="22"/>
      <c r="O1597" s="22"/>
    </row>
    <row r="1598" spans="14:15">
      <c r="N1598" s="22"/>
      <c r="O1598" s="22"/>
    </row>
    <row r="1599" spans="14:15">
      <c r="N1599" s="22"/>
      <c r="O1599" s="22"/>
    </row>
    <row r="1600" spans="14:15">
      <c r="N1600" s="22"/>
      <c r="O1600" s="22"/>
    </row>
    <row r="1601" spans="14:15">
      <c r="N1601" s="22"/>
      <c r="O1601" s="22"/>
    </row>
    <row r="1602" spans="14:15">
      <c r="N1602" s="22"/>
      <c r="O1602" s="22"/>
    </row>
    <row r="1603" spans="14:15">
      <c r="N1603" s="22"/>
      <c r="O1603" s="22"/>
    </row>
    <row r="1604" spans="14:15">
      <c r="N1604" s="22"/>
      <c r="O1604" s="22"/>
    </row>
    <row r="1605" spans="14:15">
      <c r="N1605" s="22"/>
      <c r="O1605" s="22"/>
    </row>
    <row r="1606" spans="14:15">
      <c r="N1606" s="22"/>
      <c r="O1606" s="22"/>
    </row>
    <row r="1607" spans="14:15">
      <c r="N1607" s="22"/>
      <c r="O1607" s="22"/>
    </row>
    <row r="1608" spans="14:15">
      <c r="N1608" s="22"/>
      <c r="O1608" s="22"/>
    </row>
    <row r="1609" spans="14:15">
      <c r="N1609" s="22"/>
      <c r="O1609" s="22"/>
    </row>
    <row r="1610" spans="14:15">
      <c r="N1610" s="22"/>
      <c r="O1610" s="22"/>
    </row>
    <row r="1611" spans="14:15">
      <c r="N1611" s="22"/>
      <c r="O1611" s="22"/>
    </row>
    <row r="1612" spans="14:15">
      <c r="N1612" s="22"/>
      <c r="O1612" s="22"/>
    </row>
    <row r="1613" spans="14:15">
      <c r="N1613" s="22"/>
      <c r="O1613" s="22"/>
    </row>
    <row r="1614" spans="14:15">
      <c r="N1614" s="22"/>
      <c r="O1614" s="22"/>
    </row>
    <row r="1615" spans="14:15">
      <c r="N1615" s="22"/>
      <c r="O1615" s="22"/>
    </row>
    <row r="1616" spans="14:15">
      <c r="N1616" s="22"/>
      <c r="O1616" s="22"/>
    </row>
    <row r="1617" spans="14:15">
      <c r="N1617" s="22"/>
      <c r="O1617" s="22"/>
    </row>
    <row r="1618" spans="14:15">
      <c r="N1618" s="22"/>
      <c r="O1618" s="22"/>
    </row>
    <row r="1619" spans="14:15">
      <c r="N1619" s="22"/>
      <c r="O1619" s="22"/>
    </row>
    <row r="1620" spans="14:15">
      <c r="N1620" s="22"/>
      <c r="O1620" s="22"/>
    </row>
    <row r="1621" spans="14:15">
      <c r="N1621" s="22"/>
      <c r="O1621" s="22"/>
    </row>
    <row r="1622" spans="14:15">
      <c r="N1622" s="22"/>
      <c r="O1622" s="22"/>
    </row>
    <row r="1623" spans="14:15">
      <c r="N1623" s="22"/>
      <c r="O1623" s="22"/>
    </row>
    <row r="1624" spans="14:15">
      <c r="N1624" s="22"/>
      <c r="O1624" s="22"/>
    </row>
    <row r="1625" spans="14:15">
      <c r="N1625" s="22"/>
      <c r="O1625" s="22"/>
    </row>
    <row r="1626" spans="14:15">
      <c r="N1626" s="22"/>
      <c r="O1626" s="22"/>
    </row>
    <row r="1627" spans="14:15">
      <c r="N1627" s="22"/>
      <c r="O1627" s="22"/>
    </row>
    <row r="1628" spans="14:15">
      <c r="N1628" s="22"/>
      <c r="O1628" s="22"/>
    </row>
    <row r="1629" spans="14:15">
      <c r="N1629" s="22"/>
      <c r="O1629" s="22"/>
    </row>
    <row r="1630" spans="14:15">
      <c r="N1630" s="22"/>
      <c r="O1630" s="22"/>
    </row>
    <row r="1631" spans="14:15">
      <c r="N1631" s="22"/>
      <c r="O1631" s="22"/>
    </row>
    <row r="1632" spans="14:15">
      <c r="N1632" s="22"/>
      <c r="O1632" s="22"/>
    </row>
    <row r="1633" spans="14:15">
      <c r="N1633" s="22"/>
      <c r="O1633" s="22"/>
    </row>
    <row r="1634" spans="14:15">
      <c r="N1634" s="22"/>
      <c r="O1634" s="22"/>
    </row>
    <row r="1635" spans="14:15">
      <c r="N1635" s="22"/>
      <c r="O1635" s="22"/>
    </row>
    <row r="1636" spans="14:15">
      <c r="N1636" s="22"/>
      <c r="O1636" s="22"/>
    </row>
    <row r="1637" spans="14:15">
      <c r="N1637" s="22"/>
      <c r="O1637" s="22"/>
    </row>
    <row r="1638" spans="14:15">
      <c r="N1638" s="22"/>
      <c r="O1638" s="22"/>
    </row>
    <row r="1639" spans="14:15">
      <c r="N1639" s="22"/>
      <c r="O1639" s="22"/>
    </row>
    <row r="1640" spans="14:15">
      <c r="N1640" s="22"/>
      <c r="O1640" s="22"/>
    </row>
    <row r="1641" spans="14:15">
      <c r="N1641" s="22"/>
      <c r="O1641" s="22"/>
    </row>
    <row r="1642" spans="14:15">
      <c r="N1642" s="22"/>
      <c r="O1642" s="22"/>
    </row>
    <row r="1643" spans="14:15">
      <c r="N1643" s="22"/>
      <c r="O1643" s="22"/>
    </row>
    <row r="1644" spans="14:15">
      <c r="N1644" s="22"/>
      <c r="O1644" s="22"/>
    </row>
    <row r="1645" spans="14:15">
      <c r="N1645" s="22"/>
      <c r="O1645" s="22"/>
    </row>
    <row r="1646" spans="14:15">
      <c r="N1646" s="22"/>
      <c r="O1646" s="22"/>
    </row>
    <row r="1647" spans="14:15">
      <c r="N1647" s="22"/>
      <c r="O1647" s="22"/>
    </row>
    <row r="1648" spans="14:15">
      <c r="N1648" s="22"/>
      <c r="O1648" s="22"/>
    </row>
    <row r="1649" spans="14:15">
      <c r="N1649" s="22"/>
      <c r="O1649" s="22"/>
    </row>
    <row r="1650" spans="14:15">
      <c r="N1650" s="22"/>
      <c r="O1650" s="22"/>
    </row>
    <row r="1651" spans="14:15">
      <c r="N1651" s="22"/>
      <c r="O1651" s="22"/>
    </row>
    <row r="1652" spans="14:15">
      <c r="N1652" s="22"/>
      <c r="O1652" s="22"/>
    </row>
    <row r="1653" spans="14:15">
      <c r="N1653" s="22"/>
      <c r="O1653" s="22"/>
    </row>
    <row r="1654" spans="14:15">
      <c r="N1654" s="22"/>
      <c r="O1654" s="22"/>
    </row>
    <row r="1655" spans="14:15">
      <c r="N1655" s="22"/>
      <c r="O1655" s="22"/>
    </row>
    <row r="1656" spans="14:15">
      <c r="N1656" s="22"/>
      <c r="O1656" s="22"/>
    </row>
    <row r="1657" spans="14:15">
      <c r="N1657" s="22"/>
      <c r="O1657" s="22"/>
    </row>
    <row r="1658" spans="14:15">
      <c r="N1658" s="22"/>
      <c r="O1658" s="22"/>
    </row>
    <row r="1659" spans="14:15">
      <c r="N1659" s="22"/>
      <c r="O1659" s="22"/>
    </row>
    <row r="1660" spans="14:15">
      <c r="N1660" s="22"/>
      <c r="O1660" s="22"/>
    </row>
    <row r="1661" spans="14:15">
      <c r="N1661" s="22"/>
      <c r="O1661" s="22"/>
    </row>
    <row r="1662" spans="14:15">
      <c r="N1662" s="22"/>
      <c r="O1662" s="22"/>
    </row>
    <row r="1663" spans="14:15">
      <c r="N1663" s="22"/>
      <c r="O1663" s="22"/>
    </row>
    <row r="1664" spans="14:15">
      <c r="N1664" s="22"/>
      <c r="O1664" s="22"/>
    </row>
    <row r="1665" spans="14:15">
      <c r="N1665" s="22"/>
      <c r="O1665" s="22"/>
    </row>
    <row r="1666" spans="14:15">
      <c r="N1666" s="22"/>
      <c r="O1666" s="22"/>
    </row>
    <row r="1667" spans="14:15">
      <c r="N1667" s="22"/>
      <c r="O1667" s="22"/>
    </row>
    <row r="1668" spans="14:15">
      <c r="N1668" s="22"/>
      <c r="O1668" s="22"/>
    </row>
    <row r="1669" spans="14:15">
      <c r="N1669" s="22"/>
      <c r="O1669" s="22"/>
    </row>
    <row r="1670" spans="14:15">
      <c r="N1670" s="22"/>
      <c r="O1670" s="22"/>
    </row>
    <row r="1671" spans="14:15">
      <c r="N1671" s="22"/>
      <c r="O1671" s="22"/>
    </row>
    <row r="1672" spans="14:15">
      <c r="N1672" s="22"/>
      <c r="O1672" s="22"/>
    </row>
    <row r="1673" spans="14:15">
      <c r="N1673" s="22"/>
      <c r="O1673" s="22"/>
    </row>
    <row r="1674" spans="14:15">
      <c r="N1674" s="22"/>
      <c r="O1674" s="22"/>
    </row>
    <row r="1675" spans="14:15">
      <c r="N1675" s="22"/>
      <c r="O1675" s="22"/>
    </row>
    <row r="1676" spans="14:15">
      <c r="N1676" s="22"/>
      <c r="O1676" s="22"/>
    </row>
    <row r="1677" spans="14:15">
      <c r="N1677" s="22"/>
      <c r="O1677" s="22"/>
    </row>
    <row r="1678" spans="14:15">
      <c r="N1678" s="22"/>
      <c r="O1678" s="22"/>
    </row>
    <row r="1679" spans="14:15">
      <c r="N1679" s="22"/>
      <c r="O1679" s="22"/>
    </row>
    <row r="1680" spans="14:15">
      <c r="N1680" s="22"/>
      <c r="O1680" s="22"/>
    </row>
    <row r="1681" spans="14:15">
      <c r="N1681" s="22"/>
      <c r="O1681" s="22"/>
    </row>
    <row r="1682" spans="14:15">
      <c r="N1682" s="22"/>
      <c r="O1682" s="22"/>
    </row>
    <row r="1683" spans="14:15">
      <c r="N1683" s="22"/>
      <c r="O1683" s="22"/>
    </row>
    <row r="1684" spans="14:15">
      <c r="N1684" s="22"/>
      <c r="O1684" s="22"/>
    </row>
    <row r="1685" spans="14:15">
      <c r="N1685" s="22"/>
      <c r="O1685" s="22"/>
    </row>
    <row r="1686" spans="14:15">
      <c r="N1686" s="22"/>
      <c r="O1686" s="22"/>
    </row>
    <row r="1687" spans="14:15">
      <c r="N1687" s="22"/>
      <c r="O1687" s="22"/>
    </row>
    <row r="1688" spans="14:15">
      <c r="N1688" s="22"/>
      <c r="O1688" s="22"/>
    </row>
    <row r="1689" spans="14:15">
      <c r="N1689" s="22"/>
      <c r="O1689" s="22"/>
    </row>
    <row r="1690" spans="14:15">
      <c r="N1690" s="22"/>
      <c r="O1690" s="22"/>
    </row>
    <row r="1691" spans="14:15">
      <c r="N1691" s="22"/>
      <c r="O1691" s="22"/>
    </row>
    <row r="1692" spans="14:15">
      <c r="N1692" s="22"/>
      <c r="O1692" s="22"/>
    </row>
    <row r="1693" spans="14:15">
      <c r="N1693" s="22"/>
      <c r="O1693" s="22"/>
    </row>
    <row r="1694" spans="14:15">
      <c r="N1694" s="22"/>
      <c r="O1694" s="22"/>
    </row>
    <row r="1695" spans="14:15">
      <c r="N1695" s="22"/>
      <c r="O1695" s="22"/>
    </row>
    <row r="1696" spans="14:15">
      <c r="N1696" s="22"/>
      <c r="O1696" s="22"/>
    </row>
    <row r="1697" spans="14:15">
      <c r="N1697" s="22"/>
      <c r="O1697" s="22"/>
    </row>
    <row r="1698" spans="14:15">
      <c r="N1698" s="22"/>
      <c r="O1698" s="22"/>
    </row>
    <row r="1699" spans="14:15">
      <c r="N1699" s="22"/>
      <c r="O1699" s="22"/>
    </row>
    <row r="1700" spans="14:15">
      <c r="N1700" s="22"/>
      <c r="O1700" s="22"/>
    </row>
    <row r="1701" spans="14:15">
      <c r="N1701" s="22"/>
      <c r="O1701" s="22"/>
    </row>
    <row r="1702" spans="14:15">
      <c r="N1702" s="22"/>
      <c r="O1702" s="22"/>
    </row>
    <row r="1703" spans="14:15">
      <c r="N1703" s="22"/>
      <c r="O1703" s="22"/>
    </row>
    <row r="1704" spans="14:15">
      <c r="N1704" s="22"/>
      <c r="O1704" s="22"/>
    </row>
    <row r="1705" spans="14:15">
      <c r="N1705" s="22"/>
      <c r="O1705" s="22"/>
    </row>
    <row r="1706" spans="14:15">
      <c r="N1706" s="22"/>
      <c r="O1706" s="22"/>
    </row>
    <row r="1707" spans="14:15">
      <c r="N1707" s="22"/>
      <c r="O1707" s="22"/>
    </row>
    <row r="1708" spans="14:15">
      <c r="N1708" s="22"/>
      <c r="O1708" s="22"/>
    </row>
    <row r="1709" spans="14:15">
      <c r="N1709" s="22"/>
      <c r="O1709" s="22"/>
    </row>
    <row r="1710" spans="14:15">
      <c r="N1710" s="22"/>
      <c r="O1710" s="22"/>
    </row>
    <row r="1711" spans="14:15">
      <c r="N1711" s="22"/>
      <c r="O1711" s="22"/>
    </row>
    <row r="1712" spans="14:15">
      <c r="N1712" s="22"/>
      <c r="O1712" s="22"/>
    </row>
    <row r="1713" spans="14:15">
      <c r="N1713" s="22"/>
      <c r="O1713" s="22"/>
    </row>
    <row r="1714" spans="14:15">
      <c r="N1714" s="22"/>
      <c r="O1714" s="22"/>
    </row>
    <row r="1715" spans="14:15">
      <c r="N1715" s="22"/>
      <c r="O1715" s="22"/>
    </row>
    <row r="1716" spans="14:15">
      <c r="N1716" s="22"/>
      <c r="O1716" s="22"/>
    </row>
    <row r="1717" spans="14:15">
      <c r="N1717" s="22"/>
      <c r="O1717" s="22"/>
    </row>
    <row r="1718" spans="14:15">
      <c r="N1718" s="22"/>
      <c r="O1718" s="22"/>
    </row>
    <row r="1719" spans="14:15">
      <c r="N1719" s="22"/>
      <c r="O1719" s="22"/>
    </row>
    <row r="1720" spans="14:15">
      <c r="N1720" s="22"/>
      <c r="O1720" s="22"/>
    </row>
    <row r="1721" spans="14:15">
      <c r="N1721" s="22"/>
      <c r="O1721" s="22"/>
    </row>
    <row r="1722" spans="14:15">
      <c r="N1722" s="22"/>
      <c r="O1722" s="22"/>
    </row>
    <row r="1723" spans="14:15">
      <c r="N1723" s="22"/>
      <c r="O1723" s="22"/>
    </row>
    <row r="1724" spans="14:15">
      <c r="N1724" s="22"/>
      <c r="O1724" s="22"/>
    </row>
    <row r="1725" spans="14:15">
      <c r="N1725" s="22"/>
      <c r="O1725" s="22"/>
    </row>
    <row r="1726" spans="14:15">
      <c r="N1726" s="22"/>
      <c r="O1726" s="22"/>
    </row>
    <row r="1727" spans="14:15">
      <c r="N1727" s="22"/>
      <c r="O1727" s="22"/>
    </row>
    <row r="1728" spans="14:15">
      <c r="N1728" s="22"/>
      <c r="O1728" s="22"/>
    </row>
    <row r="1729" spans="14:15">
      <c r="N1729" s="22"/>
      <c r="O1729" s="22"/>
    </row>
    <row r="1730" spans="14:15">
      <c r="N1730" s="22"/>
      <c r="O1730" s="22"/>
    </row>
    <row r="1731" spans="14:15">
      <c r="N1731" s="22"/>
      <c r="O1731" s="22"/>
    </row>
    <row r="1732" spans="14:15">
      <c r="N1732" s="22"/>
      <c r="O1732" s="22"/>
    </row>
    <row r="1733" spans="14:15">
      <c r="N1733" s="22"/>
      <c r="O1733" s="22"/>
    </row>
    <row r="1734" spans="14:15">
      <c r="N1734" s="22"/>
      <c r="O1734" s="22"/>
    </row>
    <row r="1735" spans="14:15">
      <c r="N1735" s="22"/>
      <c r="O1735" s="22"/>
    </row>
    <row r="1736" spans="14:15">
      <c r="N1736" s="22"/>
      <c r="O1736" s="22"/>
    </row>
    <row r="1737" spans="14:15">
      <c r="N1737" s="22"/>
      <c r="O1737" s="22"/>
    </row>
    <row r="1738" spans="14:15">
      <c r="N1738" s="22"/>
      <c r="O1738" s="22"/>
    </row>
    <row r="1739" spans="14:15">
      <c r="N1739" s="22"/>
      <c r="O1739" s="22"/>
    </row>
    <row r="1740" spans="14:15">
      <c r="N1740" s="22"/>
      <c r="O1740" s="22"/>
    </row>
    <row r="1741" spans="14:15">
      <c r="N1741" s="22"/>
      <c r="O1741" s="22"/>
    </row>
    <row r="1742" spans="14:15">
      <c r="N1742" s="22"/>
      <c r="O1742" s="22"/>
    </row>
    <row r="1743" spans="14:15">
      <c r="N1743" s="22"/>
      <c r="O1743" s="22"/>
    </row>
    <row r="1744" spans="14:15">
      <c r="N1744" s="22"/>
      <c r="O1744" s="22"/>
    </row>
    <row r="1745" spans="14:15">
      <c r="N1745" s="22"/>
      <c r="O1745" s="22"/>
    </row>
    <row r="1746" spans="14:15">
      <c r="N1746" s="22"/>
      <c r="O1746" s="22"/>
    </row>
    <row r="1747" spans="14:15">
      <c r="N1747" s="22"/>
      <c r="O1747" s="22"/>
    </row>
    <row r="1748" spans="14:15">
      <c r="N1748" s="22"/>
      <c r="O1748" s="22"/>
    </row>
    <row r="1749" spans="14:15">
      <c r="N1749" s="22"/>
      <c r="O1749" s="22"/>
    </row>
    <row r="1750" spans="14:15">
      <c r="N1750" s="22"/>
      <c r="O1750" s="22"/>
    </row>
    <row r="1751" spans="14:15">
      <c r="N1751" s="22"/>
      <c r="O1751" s="22"/>
    </row>
    <row r="1752" spans="14:15">
      <c r="N1752" s="22"/>
      <c r="O1752" s="22"/>
    </row>
    <row r="1753" spans="14:15">
      <c r="N1753" s="22"/>
      <c r="O1753" s="22"/>
    </row>
    <row r="1754" spans="14:15">
      <c r="N1754" s="22"/>
      <c r="O1754" s="22"/>
    </row>
    <row r="1755" spans="14:15">
      <c r="N1755" s="22"/>
      <c r="O1755" s="22"/>
    </row>
    <row r="1756" spans="14:15">
      <c r="N1756" s="22"/>
      <c r="O1756" s="22"/>
    </row>
    <row r="1757" spans="14:15">
      <c r="N1757" s="22"/>
      <c r="O1757" s="22"/>
    </row>
    <row r="1758" spans="14:15">
      <c r="N1758" s="22"/>
      <c r="O1758" s="22"/>
    </row>
    <row r="1759" spans="14:15">
      <c r="N1759" s="22"/>
      <c r="O1759" s="22"/>
    </row>
    <row r="1760" spans="14:15">
      <c r="N1760" s="22"/>
      <c r="O1760" s="22"/>
    </row>
    <row r="1761" spans="14:15">
      <c r="N1761" s="22"/>
      <c r="O1761" s="22"/>
    </row>
    <row r="1762" spans="14:15">
      <c r="N1762" s="22"/>
      <c r="O1762" s="22"/>
    </row>
    <row r="1763" spans="14:15">
      <c r="N1763" s="22"/>
      <c r="O1763" s="22"/>
    </row>
    <row r="1764" spans="14:15">
      <c r="N1764" s="22"/>
      <c r="O1764" s="22"/>
    </row>
    <row r="1765" spans="14:15">
      <c r="N1765" s="22"/>
      <c r="O1765" s="22"/>
    </row>
    <row r="1766" spans="14:15">
      <c r="N1766" s="22"/>
      <c r="O1766" s="22"/>
    </row>
    <row r="1767" spans="14:15">
      <c r="N1767" s="22"/>
      <c r="O1767" s="22"/>
    </row>
    <row r="1768" spans="14:15">
      <c r="N1768" s="22"/>
      <c r="O1768" s="22"/>
    </row>
    <row r="1769" spans="14:15">
      <c r="N1769" s="22"/>
      <c r="O1769" s="22"/>
    </row>
    <row r="1770" spans="14:15">
      <c r="N1770" s="22"/>
      <c r="O1770" s="22"/>
    </row>
    <row r="1771" spans="14:15">
      <c r="N1771" s="22"/>
      <c r="O1771" s="22"/>
    </row>
    <row r="1772" spans="14:15">
      <c r="N1772" s="22"/>
      <c r="O1772" s="22"/>
    </row>
    <row r="1773" spans="14:15">
      <c r="N1773" s="22"/>
      <c r="O1773" s="22"/>
    </row>
    <row r="1774" spans="14:15">
      <c r="N1774" s="22"/>
      <c r="O1774" s="22"/>
    </row>
    <row r="1775" spans="14:15">
      <c r="N1775" s="22"/>
      <c r="O1775" s="22"/>
    </row>
    <row r="1776" spans="14:15">
      <c r="N1776" s="22"/>
      <c r="O1776" s="22"/>
    </row>
    <row r="1777" spans="14:15">
      <c r="N1777" s="22"/>
      <c r="O1777" s="22"/>
    </row>
    <row r="1778" spans="14:15">
      <c r="N1778" s="22"/>
      <c r="O1778" s="22"/>
    </row>
    <row r="1779" spans="14:15">
      <c r="N1779" s="22"/>
      <c r="O1779" s="22"/>
    </row>
    <row r="1780" spans="14:15">
      <c r="N1780" s="22"/>
      <c r="O1780" s="22"/>
    </row>
    <row r="1781" spans="14:15">
      <c r="N1781" s="22"/>
      <c r="O1781" s="22"/>
    </row>
    <row r="1782" spans="14:15">
      <c r="N1782" s="22"/>
      <c r="O1782" s="22"/>
    </row>
    <row r="1783" spans="14:15">
      <c r="N1783" s="22"/>
      <c r="O1783" s="22"/>
    </row>
    <row r="1784" spans="14:15">
      <c r="N1784" s="22"/>
      <c r="O1784" s="22"/>
    </row>
    <row r="1785" spans="14:15">
      <c r="N1785" s="22"/>
      <c r="O1785" s="22"/>
    </row>
    <row r="1786" spans="14:15">
      <c r="N1786" s="22"/>
      <c r="O1786" s="22"/>
    </row>
    <row r="1787" spans="14:15">
      <c r="N1787" s="22"/>
      <c r="O1787" s="22"/>
    </row>
    <row r="1788" spans="14:15">
      <c r="N1788" s="22"/>
      <c r="O1788" s="22"/>
    </row>
    <row r="1789" spans="14:15">
      <c r="N1789" s="22"/>
      <c r="O1789" s="22"/>
    </row>
    <row r="1790" spans="14:15">
      <c r="N1790" s="22"/>
      <c r="O1790" s="22"/>
    </row>
    <row r="1791" spans="14:15">
      <c r="N1791" s="22"/>
      <c r="O1791" s="22"/>
    </row>
    <row r="1792" spans="14:15">
      <c r="N1792" s="22"/>
      <c r="O1792" s="22"/>
    </row>
    <row r="1793" spans="14:15">
      <c r="N1793" s="22"/>
      <c r="O1793" s="22"/>
    </row>
    <row r="1794" spans="14:15">
      <c r="N1794" s="22"/>
      <c r="O1794" s="22"/>
    </row>
    <row r="1795" spans="14:15">
      <c r="N1795" s="22"/>
      <c r="O1795" s="22"/>
    </row>
    <row r="1796" spans="14:15">
      <c r="N1796" s="22"/>
      <c r="O1796" s="22"/>
    </row>
    <row r="1797" spans="14:15">
      <c r="N1797" s="22"/>
      <c r="O1797" s="22"/>
    </row>
    <row r="1798" spans="14:15">
      <c r="N1798" s="22"/>
      <c r="O1798" s="22"/>
    </row>
    <row r="1799" spans="14:15">
      <c r="N1799" s="22"/>
      <c r="O1799" s="22"/>
    </row>
    <row r="1800" spans="14:15">
      <c r="N1800" s="22"/>
      <c r="O1800" s="22"/>
    </row>
    <row r="1801" spans="14:15">
      <c r="N1801" s="22"/>
      <c r="O1801" s="22"/>
    </row>
    <row r="1802" spans="14:15">
      <c r="N1802" s="22"/>
      <c r="O1802" s="22"/>
    </row>
    <row r="1803" spans="14:15">
      <c r="N1803" s="22"/>
      <c r="O1803" s="22"/>
    </row>
    <row r="1804" spans="14:15">
      <c r="N1804" s="22"/>
      <c r="O1804" s="22"/>
    </row>
    <row r="1805" spans="14:15">
      <c r="N1805" s="22"/>
      <c r="O1805" s="22"/>
    </row>
    <row r="1806" spans="14:15">
      <c r="N1806" s="22"/>
      <c r="O1806" s="22"/>
    </row>
    <row r="1807" spans="14:15">
      <c r="N1807" s="22"/>
      <c r="O1807" s="22"/>
    </row>
    <row r="1808" spans="14:15">
      <c r="N1808" s="22"/>
      <c r="O1808" s="22"/>
    </row>
    <row r="1809" spans="14:15">
      <c r="N1809" s="22"/>
      <c r="O1809" s="22"/>
    </row>
    <row r="1810" spans="14:15">
      <c r="N1810" s="22"/>
      <c r="O1810" s="22"/>
    </row>
    <row r="1811" spans="14:15">
      <c r="N1811" s="22"/>
      <c r="O1811" s="22"/>
    </row>
    <row r="1812" spans="14:15">
      <c r="N1812" s="22"/>
      <c r="O1812" s="22"/>
    </row>
    <row r="1813" spans="14:15">
      <c r="N1813" s="22"/>
      <c r="O1813" s="22"/>
    </row>
    <row r="1814" spans="14:15">
      <c r="N1814" s="22"/>
      <c r="O1814" s="22"/>
    </row>
    <row r="1815" spans="14:15">
      <c r="N1815" s="22"/>
      <c r="O1815" s="22"/>
    </row>
    <row r="1816" spans="14:15">
      <c r="N1816" s="22"/>
      <c r="O1816" s="22"/>
    </row>
    <row r="1817" spans="14:15">
      <c r="N1817" s="22"/>
      <c r="O1817" s="22"/>
    </row>
    <row r="1818" spans="14:15">
      <c r="N1818" s="22"/>
      <c r="O1818" s="22"/>
    </row>
    <row r="1819" spans="14:15">
      <c r="N1819" s="22"/>
      <c r="O1819" s="22"/>
    </row>
    <row r="1820" spans="14:15">
      <c r="N1820" s="22"/>
      <c r="O1820" s="22"/>
    </row>
    <row r="1821" spans="14:15">
      <c r="N1821" s="22"/>
      <c r="O1821" s="22"/>
    </row>
    <row r="1822" spans="14:15">
      <c r="N1822" s="22"/>
      <c r="O1822" s="22"/>
    </row>
    <row r="1823" spans="14:15">
      <c r="N1823" s="22"/>
      <c r="O1823" s="22"/>
    </row>
    <row r="1824" spans="14:15">
      <c r="N1824" s="22"/>
      <c r="O1824" s="22"/>
    </row>
    <row r="1825" spans="14:15">
      <c r="N1825" s="22"/>
      <c r="O1825" s="22"/>
    </row>
    <row r="1826" spans="14:15">
      <c r="N1826" s="22"/>
      <c r="O1826" s="22"/>
    </row>
    <row r="1827" spans="14:15">
      <c r="N1827" s="22"/>
      <c r="O1827" s="22"/>
    </row>
    <row r="1828" spans="14:15">
      <c r="N1828" s="22"/>
      <c r="O1828" s="22"/>
    </row>
    <row r="1829" spans="14:15">
      <c r="N1829" s="22"/>
      <c r="O1829" s="22"/>
    </row>
    <row r="1830" spans="14:15">
      <c r="N1830" s="22"/>
      <c r="O1830" s="22"/>
    </row>
    <row r="1831" spans="14:15">
      <c r="N1831" s="22"/>
      <c r="O1831" s="22"/>
    </row>
    <row r="1832" spans="14:15">
      <c r="N1832" s="22"/>
      <c r="O1832" s="22"/>
    </row>
    <row r="1833" spans="14:15">
      <c r="N1833" s="22"/>
      <c r="O1833" s="22"/>
    </row>
    <row r="1834" spans="14:15">
      <c r="N1834" s="22"/>
      <c r="O1834" s="22"/>
    </row>
    <row r="1835" spans="14:15">
      <c r="N1835" s="22"/>
      <c r="O1835" s="22"/>
    </row>
    <row r="1836" spans="14:15">
      <c r="N1836" s="22"/>
      <c r="O1836" s="22"/>
    </row>
    <row r="1837" spans="14:15">
      <c r="N1837" s="22"/>
      <c r="O1837" s="22"/>
    </row>
    <row r="1838" spans="14:15">
      <c r="N1838" s="22"/>
      <c r="O1838" s="22"/>
    </row>
    <row r="1839" spans="14:15">
      <c r="N1839" s="22"/>
      <c r="O1839" s="22"/>
    </row>
    <row r="1840" spans="14:15">
      <c r="N1840" s="22"/>
      <c r="O1840" s="22"/>
    </row>
    <row r="1841" spans="14:15">
      <c r="N1841" s="22"/>
      <c r="O1841" s="22"/>
    </row>
    <row r="1842" spans="14:15">
      <c r="N1842" s="22"/>
      <c r="O1842" s="22"/>
    </row>
    <row r="1843" spans="14:15">
      <c r="N1843" s="22"/>
      <c r="O1843" s="22"/>
    </row>
    <row r="1844" spans="14:15">
      <c r="N1844" s="22"/>
      <c r="O1844" s="22"/>
    </row>
    <row r="1845" spans="14:15">
      <c r="N1845" s="22"/>
      <c r="O1845" s="22"/>
    </row>
    <row r="1846" spans="14:15">
      <c r="N1846" s="22"/>
      <c r="O1846" s="22"/>
    </row>
    <row r="1847" spans="14:15">
      <c r="N1847" s="22"/>
      <c r="O1847" s="22"/>
    </row>
    <row r="1848" spans="14:15">
      <c r="N1848" s="22"/>
      <c r="O1848" s="22"/>
    </row>
    <row r="1849" spans="14:15">
      <c r="N1849" s="22"/>
      <c r="O1849" s="22"/>
    </row>
    <row r="1850" spans="14:15">
      <c r="N1850" s="22"/>
      <c r="O1850" s="22"/>
    </row>
    <row r="1851" spans="14:15">
      <c r="N1851" s="22"/>
      <c r="O1851" s="22"/>
    </row>
    <row r="1852" spans="14:15">
      <c r="N1852" s="22"/>
      <c r="O1852" s="22"/>
    </row>
    <row r="1853" spans="14:15">
      <c r="N1853" s="22"/>
      <c r="O1853" s="22"/>
    </row>
    <row r="1854" spans="14:15">
      <c r="N1854" s="22"/>
      <c r="O1854" s="22"/>
    </row>
    <row r="1855" spans="14:15">
      <c r="N1855" s="22"/>
      <c r="O1855" s="22"/>
    </row>
    <row r="1856" spans="14:15">
      <c r="N1856" s="22"/>
      <c r="O1856" s="22"/>
    </row>
    <row r="1857" spans="14:15">
      <c r="N1857" s="22"/>
      <c r="O1857" s="22"/>
    </row>
    <row r="1858" spans="14:15">
      <c r="N1858" s="22"/>
      <c r="O1858" s="22"/>
    </row>
    <row r="1859" spans="14:15">
      <c r="N1859" s="22"/>
      <c r="O1859" s="22"/>
    </row>
    <row r="1860" spans="14:15">
      <c r="N1860" s="22"/>
      <c r="O1860" s="22"/>
    </row>
    <row r="1861" spans="14:15">
      <c r="N1861" s="22"/>
      <c r="O1861" s="22"/>
    </row>
    <row r="1862" spans="14:15">
      <c r="N1862" s="22"/>
      <c r="O1862" s="22"/>
    </row>
    <row r="1863" spans="14:15">
      <c r="N1863" s="22"/>
      <c r="O1863" s="22"/>
    </row>
    <row r="1864" spans="14:15">
      <c r="N1864" s="22"/>
      <c r="O1864" s="22"/>
    </row>
    <row r="1865" spans="14:15">
      <c r="N1865" s="22"/>
      <c r="O1865" s="22"/>
    </row>
    <row r="1866" spans="14:15">
      <c r="N1866" s="22"/>
      <c r="O1866" s="22"/>
    </row>
    <row r="1867" spans="14:15">
      <c r="N1867" s="22"/>
      <c r="O1867" s="22"/>
    </row>
    <row r="1868" spans="14:15">
      <c r="N1868" s="22"/>
      <c r="O1868" s="22"/>
    </row>
    <row r="1869" spans="14:15">
      <c r="N1869" s="22"/>
      <c r="O1869" s="22"/>
    </row>
    <row r="1870" spans="14:15">
      <c r="N1870" s="22"/>
      <c r="O1870" s="22"/>
    </row>
    <row r="1871" spans="14:15">
      <c r="N1871" s="22"/>
      <c r="O1871" s="22"/>
    </row>
    <row r="1872" spans="14:15">
      <c r="N1872" s="22"/>
      <c r="O1872" s="22"/>
    </row>
    <row r="1873" spans="14:15">
      <c r="N1873" s="22"/>
      <c r="O1873" s="22"/>
    </row>
    <row r="1874" spans="14:15">
      <c r="N1874" s="22"/>
      <c r="O1874" s="22"/>
    </row>
    <row r="1875" spans="14:15">
      <c r="N1875" s="22"/>
      <c r="O1875" s="22"/>
    </row>
    <row r="1876" spans="14:15">
      <c r="N1876" s="22"/>
      <c r="O1876" s="22"/>
    </row>
    <row r="1877" spans="14:15">
      <c r="N1877" s="22"/>
      <c r="O1877" s="22"/>
    </row>
    <row r="1878" spans="14:15">
      <c r="N1878" s="22"/>
      <c r="O1878" s="22"/>
    </row>
    <row r="1879" spans="14:15">
      <c r="N1879" s="22"/>
      <c r="O1879" s="22"/>
    </row>
    <row r="1880" spans="14:15">
      <c r="N1880" s="22"/>
      <c r="O1880" s="22"/>
    </row>
    <row r="1881" spans="14:15">
      <c r="N1881" s="22"/>
      <c r="O1881" s="22"/>
    </row>
    <row r="1882" spans="14:15">
      <c r="N1882" s="22"/>
      <c r="O1882" s="22"/>
    </row>
    <row r="1883" spans="14:15">
      <c r="N1883" s="22"/>
      <c r="O1883" s="22"/>
    </row>
    <row r="1884" spans="14:15">
      <c r="N1884" s="22"/>
      <c r="O1884" s="22"/>
    </row>
    <row r="1885" spans="14:15">
      <c r="N1885" s="22"/>
      <c r="O1885" s="22"/>
    </row>
    <row r="1886" spans="14:15">
      <c r="N1886" s="22"/>
      <c r="O1886" s="22"/>
    </row>
    <row r="1887" spans="14:15">
      <c r="N1887" s="22"/>
      <c r="O1887" s="22"/>
    </row>
    <row r="1888" spans="14:15">
      <c r="N1888" s="22"/>
      <c r="O1888" s="22"/>
    </row>
    <row r="1889" spans="14:15">
      <c r="N1889" s="22"/>
      <c r="O1889" s="22"/>
    </row>
    <row r="1890" spans="14:15">
      <c r="N1890" s="22"/>
      <c r="O1890" s="22"/>
    </row>
    <row r="1891" spans="14:15">
      <c r="N1891" s="22"/>
      <c r="O1891" s="22"/>
    </row>
    <row r="1892" spans="14:15">
      <c r="N1892" s="22"/>
      <c r="O1892" s="22"/>
    </row>
    <row r="1893" spans="14:15">
      <c r="N1893" s="22"/>
      <c r="O1893" s="22"/>
    </row>
    <row r="1894" spans="14:15">
      <c r="N1894" s="22"/>
      <c r="O1894" s="22"/>
    </row>
    <row r="1895" spans="14:15">
      <c r="N1895" s="22"/>
      <c r="O1895" s="22"/>
    </row>
    <row r="1896" spans="14:15">
      <c r="N1896" s="22"/>
      <c r="O1896" s="22"/>
    </row>
    <row r="1897" spans="14:15">
      <c r="N1897" s="22"/>
      <c r="O1897" s="22"/>
    </row>
    <row r="1898" spans="14:15">
      <c r="N1898" s="22"/>
      <c r="O1898" s="22"/>
    </row>
    <row r="1899" spans="14:15">
      <c r="N1899" s="22"/>
      <c r="O1899" s="22"/>
    </row>
    <row r="1900" spans="14:15">
      <c r="N1900" s="22"/>
      <c r="O1900" s="22"/>
    </row>
    <row r="1901" spans="14:15">
      <c r="N1901" s="22"/>
      <c r="O1901" s="22"/>
    </row>
    <row r="1902" spans="14:15">
      <c r="N1902" s="22"/>
      <c r="O1902" s="22"/>
    </row>
    <row r="1903" spans="14:15">
      <c r="N1903" s="22"/>
      <c r="O1903" s="22"/>
    </row>
    <row r="1904" spans="14:15">
      <c r="N1904" s="22"/>
      <c r="O1904" s="22"/>
    </row>
    <row r="1905" spans="14:15">
      <c r="N1905" s="22"/>
      <c r="O1905" s="22"/>
    </row>
    <row r="1906" spans="14:15">
      <c r="N1906" s="22"/>
      <c r="O1906" s="22"/>
    </row>
    <row r="1907" spans="14:15">
      <c r="N1907" s="22"/>
      <c r="O1907" s="22"/>
    </row>
    <row r="1908" spans="14:15">
      <c r="N1908" s="22"/>
      <c r="O1908" s="22"/>
    </row>
    <row r="1909" spans="14:15">
      <c r="N1909" s="22"/>
      <c r="O1909" s="22"/>
    </row>
    <row r="1910" spans="14:15">
      <c r="N1910" s="22"/>
      <c r="O1910" s="22"/>
    </row>
    <row r="1911" spans="14:15">
      <c r="N1911" s="22"/>
      <c r="O1911" s="22"/>
    </row>
    <row r="1912" spans="14:15">
      <c r="N1912" s="22"/>
      <c r="O1912" s="22"/>
    </row>
    <row r="1913" spans="14:15">
      <c r="N1913" s="22"/>
      <c r="O1913" s="22"/>
    </row>
    <row r="1914" spans="14:15">
      <c r="N1914" s="22"/>
      <c r="O1914" s="22"/>
    </row>
    <row r="1915" spans="14:15">
      <c r="N1915" s="22"/>
      <c r="O1915" s="22"/>
    </row>
    <row r="1916" spans="14:15">
      <c r="N1916" s="22"/>
      <c r="O1916" s="22"/>
    </row>
    <row r="1917" spans="14:15">
      <c r="N1917" s="22"/>
      <c r="O1917" s="22"/>
    </row>
    <row r="1918" spans="14:15">
      <c r="N1918" s="22"/>
      <c r="O1918" s="22"/>
    </row>
    <row r="1919" spans="14:15">
      <c r="N1919" s="22"/>
      <c r="O1919" s="22"/>
    </row>
    <row r="1920" spans="14:15">
      <c r="N1920" s="22"/>
      <c r="O1920" s="22"/>
    </row>
    <row r="1921" spans="14:15">
      <c r="N1921" s="22"/>
      <c r="O1921" s="22"/>
    </row>
    <row r="1922" spans="14:15">
      <c r="N1922" s="22"/>
      <c r="O1922" s="22"/>
    </row>
    <row r="1923" spans="14:15">
      <c r="N1923" s="22"/>
      <c r="O1923" s="22"/>
    </row>
    <row r="1924" spans="14:15">
      <c r="N1924" s="22"/>
      <c r="O1924" s="22"/>
    </row>
    <row r="1925" spans="14:15">
      <c r="N1925" s="22"/>
      <c r="O1925" s="22"/>
    </row>
    <row r="1926" spans="14:15">
      <c r="N1926" s="22"/>
      <c r="O1926" s="22"/>
    </row>
    <row r="1927" spans="14:15">
      <c r="N1927" s="22"/>
      <c r="O1927" s="22"/>
    </row>
    <row r="1928" spans="14:15">
      <c r="N1928" s="22"/>
      <c r="O1928" s="22"/>
    </row>
    <row r="1929" spans="14:15">
      <c r="N1929" s="22"/>
      <c r="O1929" s="22"/>
    </row>
    <row r="1930" spans="14:15">
      <c r="N1930" s="22"/>
      <c r="O1930" s="22"/>
    </row>
    <row r="1931" spans="14:15">
      <c r="N1931" s="22"/>
      <c r="O1931" s="22"/>
    </row>
    <row r="1932" spans="14:15">
      <c r="N1932" s="22"/>
      <c r="O1932" s="22"/>
    </row>
    <row r="1933" spans="14:15">
      <c r="N1933" s="22"/>
      <c r="O1933" s="22"/>
    </row>
    <row r="1934" spans="14:15">
      <c r="N1934" s="22"/>
      <c r="O1934" s="22"/>
    </row>
    <row r="1935" spans="14:15">
      <c r="N1935" s="22"/>
      <c r="O1935" s="22"/>
    </row>
    <row r="1936" spans="14:15">
      <c r="N1936" s="22"/>
      <c r="O1936" s="22"/>
    </row>
    <row r="1937" spans="14:15">
      <c r="N1937" s="22"/>
      <c r="O1937" s="22"/>
    </row>
    <row r="1938" spans="14:15">
      <c r="N1938" s="22"/>
      <c r="O1938" s="22"/>
    </row>
    <row r="1939" spans="14:15">
      <c r="N1939" s="22"/>
      <c r="O1939" s="22"/>
    </row>
    <row r="1940" spans="14:15">
      <c r="N1940" s="22"/>
      <c r="O1940" s="22"/>
    </row>
    <row r="1941" spans="14:15">
      <c r="N1941" s="22"/>
      <c r="O1941" s="22"/>
    </row>
    <row r="1942" spans="14:15">
      <c r="N1942" s="22"/>
      <c r="O1942" s="22"/>
    </row>
    <row r="1943" spans="14:15">
      <c r="N1943" s="22"/>
      <c r="O1943" s="22"/>
    </row>
    <row r="1944" spans="14:15">
      <c r="N1944" s="22"/>
      <c r="O1944" s="22"/>
    </row>
    <row r="1945" spans="14:15">
      <c r="N1945" s="22"/>
      <c r="O1945" s="22"/>
    </row>
    <row r="1946" spans="14:15">
      <c r="N1946" s="22"/>
      <c r="O1946" s="22"/>
    </row>
    <row r="1947" spans="14:15">
      <c r="N1947" s="22"/>
      <c r="O1947" s="22"/>
    </row>
    <row r="1948" spans="14:15">
      <c r="N1948" s="22"/>
      <c r="O1948" s="22"/>
    </row>
    <row r="1949" spans="14:15">
      <c r="N1949" s="22"/>
      <c r="O1949" s="22"/>
    </row>
    <row r="1950" spans="14:15">
      <c r="N1950" s="22"/>
      <c r="O1950" s="22"/>
    </row>
    <row r="1951" spans="14:15">
      <c r="N1951" s="22"/>
      <c r="O1951" s="22"/>
    </row>
    <row r="1952" spans="14:15">
      <c r="N1952" s="22"/>
      <c r="O1952" s="22"/>
    </row>
    <row r="1953" spans="14:15">
      <c r="N1953" s="22"/>
      <c r="O1953" s="22"/>
    </row>
    <row r="1954" spans="14:15">
      <c r="N1954" s="22"/>
      <c r="O1954" s="22"/>
    </row>
    <row r="1955" spans="14:15">
      <c r="N1955" s="22"/>
      <c r="O1955" s="22"/>
    </row>
    <row r="1956" spans="14:15">
      <c r="N1956" s="22"/>
      <c r="O1956" s="22"/>
    </row>
    <row r="1957" spans="14:15">
      <c r="N1957" s="22"/>
      <c r="O1957" s="22"/>
    </row>
    <row r="1958" spans="14:15">
      <c r="N1958" s="22"/>
      <c r="O1958" s="22"/>
    </row>
    <row r="1959" spans="14:15">
      <c r="N1959" s="22"/>
      <c r="O1959" s="22"/>
    </row>
    <row r="1960" spans="14:15">
      <c r="N1960" s="22"/>
      <c r="O1960" s="22"/>
    </row>
    <row r="1961" spans="14:15">
      <c r="N1961" s="22"/>
      <c r="O1961" s="22"/>
    </row>
    <row r="1962" spans="14:15">
      <c r="N1962" s="22"/>
      <c r="O1962" s="22"/>
    </row>
    <row r="1963" spans="14:15">
      <c r="N1963" s="22"/>
      <c r="O1963" s="22"/>
    </row>
    <row r="1964" spans="14:15">
      <c r="N1964" s="22"/>
      <c r="O1964" s="22"/>
    </row>
    <row r="1965" spans="14:15">
      <c r="N1965" s="22"/>
      <c r="O1965" s="22"/>
    </row>
    <row r="1966" spans="14:15">
      <c r="N1966" s="22"/>
      <c r="O1966" s="22"/>
    </row>
    <row r="1967" spans="14:15">
      <c r="N1967" s="22"/>
      <c r="O1967" s="22"/>
    </row>
    <row r="1968" spans="14:15">
      <c r="N1968" s="22"/>
      <c r="O1968" s="22"/>
    </row>
    <row r="1969" spans="14:15">
      <c r="N1969" s="22"/>
      <c r="O1969" s="22"/>
    </row>
    <row r="1970" spans="14:15">
      <c r="N1970" s="22"/>
      <c r="O1970" s="22"/>
    </row>
    <row r="1971" spans="14:15">
      <c r="N1971" s="22"/>
      <c r="O1971" s="22"/>
    </row>
    <row r="1972" spans="14:15">
      <c r="N1972" s="22"/>
      <c r="O1972" s="22"/>
    </row>
    <row r="1973" spans="14:15">
      <c r="N1973" s="22"/>
      <c r="O1973" s="22"/>
    </row>
    <row r="1974" spans="14:15">
      <c r="N1974" s="22"/>
      <c r="O1974" s="22"/>
    </row>
    <row r="1975" spans="14:15">
      <c r="N1975" s="22"/>
      <c r="O1975" s="22"/>
    </row>
    <row r="1976" spans="14:15">
      <c r="N1976" s="22"/>
      <c r="O1976" s="22"/>
    </row>
    <row r="1977" spans="14:15">
      <c r="N1977" s="22"/>
      <c r="O1977" s="22"/>
    </row>
    <row r="1978" spans="14:15">
      <c r="N1978" s="22"/>
      <c r="O1978" s="22"/>
    </row>
    <row r="1979" spans="14:15">
      <c r="N1979" s="22"/>
      <c r="O1979" s="22"/>
    </row>
    <row r="1980" spans="14:15">
      <c r="N1980" s="22"/>
      <c r="O1980" s="22"/>
    </row>
    <row r="1981" spans="14:15">
      <c r="N1981" s="22"/>
      <c r="O1981" s="22"/>
    </row>
    <row r="1982" spans="14:15">
      <c r="N1982" s="22"/>
      <c r="O1982" s="22"/>
    </row>
    <row r="1983" spans="14:15">
      <c r="N1983" s="22"/>
      <c r="O1983" s="22"/>
    </row>
    <row r="1984" spans="14:15">
      <c r="N1984" s="22"/>
      <c r="O1984" s="22"/>
    </row>
    <row r="1985" spans="14:15">
      <c r="N1985" s="22"/>
      <c r="O1985" s="22"/>
    </row>
    <row r="1986" spans="14:15">
      <c r="N1986" s="22"/>
      <c r="O1986" s="22"/>
    </row>
    <row r="1987" spans="14:15">
      <c r="N1987" s="22"/>
      <c r="O1987" s="22"/>
    </row>
    <row r="1988" spans="14:15">
      <c r="N1988" s="22"/>
      <c r="O1988" s="22"/>
    </row>
    <row r="1989" spans="14:15">
      <c r="N1989" s="22"/>
      <c r="O1989" s="22"/>
    </row>
    <row r="1990" spans="14:15">
      <c r="N1990" s="22"/>
      <c r="O1990" s="22"/>
    </row>
    <row r="1991" spans="14:15">
      <c r="N1991" s="22"/>
      <c r="O1991" s="22"/>
    </row>
    <row r="1992" spans="14:15">
      <c r="N1992" s="22"/>
      <c r="O1992" s="22"/>
    </row>
    <row r="1993" spans="14:15">
      <c r="N1993" s="22"/>
      <c r="O1993" s="22"/>
    </row>
    <row r="1994" spans="14:15">
      <c r="N1994" s="22"/>
      <c r="O1994" s="22"/>
    </row>
    <row r="1995" spans="14:15">
      <c r="N1995" s="22"/>
      <c r="O1995" s="22"/>
    </row>
    <row r="1996" spans="14:15">
      <c r="N1996" s="22"/>
      <c r="O1996" s="22"/>
    </row>
    <row r="1997" spans="14:15">
      <c r="N1997" s="22"/>
      <c r="O1997" s="22"/>
    </row>
    <row r="1998" spans="14:15">
      <c r="N1998" s="22"/>
      <c r="O1998" s="22"/>
    </row>
    <row r="1999" spans="14:15">
      <c r="N1999" s="22"/>
      <c r="O1999" s="22"/>
    </row>
    <row r="2000" spans="14:15">
      <c r="N2000" s="22"/>
      <c r="O2000" s="22"/>
    </row>
    <row r="2001" spans="14:15">
      <c r="N2001" s="22"/>
      <c r="O2001" s="22"/>
    </row>
    <row r="2002" spans="14:15">
      <c r="N2002" s="22"/>
      <c r="O2002" s="22"/>
    </row>
    <row r="2003" spans="14:15">
      <c r="N2003" s="22"/>
      <c r="O2003" s="22"/>
    </row>
    <row r="2004" spans="14:15">
      <c r="N2004" s="22"/>
      <c r="O2004" s="22"/>
    </row>
    <row r="2005" spans="14:15">
      <c r="N2005" s="22"/>
      <c r="O2005" s="22"/>
    </row>
    <row r="2006" spans="14:15">
      <c r="N2006" s="22"/>
      <c r="O2006" s="22"/>
    </row>
    <row r="2007" spans="14:15">
      <c r="N2007" s="22"/>
      <c r="O2007" s="22"/>
    </row>
    <row r="2008" spans="14:15">
      <c r="N2008" s="22"/>
      <c r="O2008" s="22"/>
    </row>
    <row r="2009" spans="14:15">
      <c r="N2009" s="22"/>
      <c r="O2009" s="22"/>
    </row>
    <row r="2010" spans="14:15">
      <c r="N2010" s="22"/>
      <c r="O2010" s="22"/>
    </row>
    <row r="2011" spans="14:15">
      <c r="N2011" s="22"/>
      <c r="O2011" s="22"/>
    </row>
    <row r="2012" spans="14:15">
      <c r="N2012" s="22"/>
      <c r="O2012" s="22"/>
    </row>
    <row r="2013" spans="14:15">
      <c r="N2013" s="22"/>
      <c r="O2013" s="22"/>
    </row>
    <row r="2014" spans="14:15">
      <c r="N2014" s="22"/>
      <c r="O2014" s="22"/>
    </row>
    <row r="2015" spans="14:15">
      <c r="N2015" s="22"/>
      <c r="O2015" s="22"/>
    </row>
  </sheetData>
  <mergeCells count="12">
    <mergeCell ref="I1:J1"/>
    <mergeCell ref="R17:T17"/>
    <mergeCell ref="R25:T25"/>
    <mergeCell ref="S1:W1"/>
    <mergeCell ref="S5:T5"/>
    <mergeCell ref="S8:T8"/>
    <mergeCell ref="R12:T12"/>
    <mergeCell ref="R42:T42"/>
    <mergeCell ref="R31:T31"/>
    <mergeCell ref="R35:T35"/>
    <mergeCell ref="R38:T38"/>
    <mergeCell ref="R20:T20"/>
  </mergeCells>
  <phoneticPr fontId="14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805B-1726-B542-BCBC-EF79BF855CEA}">
  <dimension ref="A26:O84"/>
  <sheetViews>
    <sheetView topLeftCell="A17" workbookViewId="0">
      <selection activeCell="A26" sqref="A26:O83"/>
    </sheetView>
  </sheetViews>
  <sheetFormatPr baseColWidth="10" defaultRowHeight="16"/>
  <sheetData>
    <row r="26" spans="1:15" ht="17" thickBot="1">
      <c r="A26" s="165" t="s">
        <v>717</v>
      </c>
      <c r="B26" s="165"/>
      <c r="C26" s="165"/>
      <c r="D26" s="169"/>
      <c r="E26" s="166"/>
      <c r="F26" s="166"/>
      <c r="G26" s="165"/>
      <c r="H26" s="165"/>
      <c r="I26" s="165"/>
      <c r="J26" s="165"/>
      <c r="K26" s="165"/>
      <c r="L26" s="339"/>
      <c r="M26" s="165"/>
      <c r="N26" s="165"/>
      <c r="O26" s="165"/>
    </row>
    <row r="27" spans="1:15" ht="17" thickTop="1">
      <c r="A27" s="213" t="s">
        <v>2123</v>
      </c>
      <c r="B27" t="s">
        <v>419</v>
      </c>
      <c r="C27">
        <v>5</v>
      </c>
      <c r="D27" s="19">
        <v>43666</v>
      </c>
      <c r="E27" s="15">
        <v>0.89548611111111109</v>
      </c>
      <c r="F27" s="15" t="s">
        <v>711</v>
      </c>
      <c r="G27" s="683" t="s">
        <v>433</v>
      </c>
      <c r="H27" t="s">
        <v>1109</v>
      </c>
      <c r="I27" t="s">
        <v>1112</v>
      </c>
      <c r="J27">
        <v>3</v>
      </c>
      <c r="K27">
        <v>5</v>
      </c>
      <c r="L27" s="28">
        <f>K27/J27</f>
        <v>1.6666666666666667</v>
      </c>
      <c r="M27" s="724">
        <v>0.6</v>
      </c>
      <c r="N27" s="724"/>
    </row>
    <row r="28" spans="1:15" ht="17" thickBot="1">
      <c r="A28" s="34" t="s">
        <v>474</v>
      </c>
      <c r="B28" s="34" t="s">
        <v>419</v>
      </c>
      <c r="C28" s="34">
        <v>5</v>
      </c>
      <c r="D28" s="161">
        <v>43666</v>
      </c>
      <c r="E28" s="162">
        <v>0.9081597222222223</v>
      </c>
      <c r="F28" s="64" t="s">
        <v>712</v>
      </c>
      <c r="G28" s="764" t="s">
        <v>476</v>
      </c>
      <c r="H28" s="63" t="s">
        <v>1109</v>
      </c>
      <c r="I28" s="63" t="s">
        <v>1112</v>
      </c>
      <c r="J28" s="34">
        <v>6</v>
      </c>
      <c r="K28" s="34">
        <v>3</v>
      </c>
      <c r="L28" s="28">
        <f>K28/J28</f>
        <v>0.5</v>
      </c>
      <c r="M28" s="705">
        <v>0.33333333333333331</v>
      </c>
      <c r="N28" s="705"/>
      <c r="O28" s="34"/>
    </row>
    <row r="29" spans="1:15" ht="17" thickBot="1">
      <c r="A29" s="752" t="s">
        <v>2124</v>
      </c>
      <c r="B29" s="195" t="s">
        <v>419</v>
      </c>
      <c r="C29" s="195">
        <v>6</v>
      </c>
      <c r="D29" s="196">
        <v>43666</v>
      </c>
      <c r="E29" s="197">
        <v>0.92606481481481484</v>
      </c>
      <c r="F29" s="162" t="s">
        <v>710</v>
      </c>
      <c r="G29" s="765" t="s">
        <v>476</v>
      </c>
      <c r="H29" s="34" t="s">
        <v>1124</v>
      </c>
      <c r="I29" s="34" t="s">
        <v>1113</v>
      </c>
      <c r="J29" s="34">
        <v>6</v>
      </c>
      <c r="K29" s="195">
        <v>14</v>
      </c>
      <c r="L29" s="400">
        <f t="shared" ref="L29:L83" si="0">K29/J29</f>
        <v>2.3333333333333335</v>
      </c>
      <c r="M29" s="707">
        <v>0.7857142857142857</v>
      </c>
      <c r="N29" s="707"/>
      <c r="O29" s="200" t="s">
        <v>484</v>
      </c>
    </row>
    <row r="30" spans="1:15">
      <c r="A30" s="751" t="s">
        <v>2125</v>
      </c>
      <c r="B30" t="s">
        <v>419</v>
      </c>
      <c r="C30">
        <v>10</v>
      </c>
      <c r="D30" s="19">
        <v>43666</v>
      </c>
      <c r="E30" s="15">
        <v>0.95157407407407402</v>
      </c>
      <c r="F30" s="15" t="s">
        <v>710</v>
      </c>
      <c r="G30" s="700" t="s">
        <v>476</v>
      </c>
      <c r="H30" t="s">
        <v>1111</v>
      </c>
      <c r="I30" t="s">
        <v>1114</v>
      </c>
      <c r="J30" s="7">
        <v>9</v>
      </c>
      <c r="K30">
        <v>20</v>
      </c>
      <c r="L30" s="211">
        <f t="shared" si="0"/>
        <v>2.2222222222222223</v>
      </c>
      <c r="M30" s="30">
        <v>0.85</v>
      </c>
      <c r="N30" s="30"/>
      <c r="O30" s="75" t="s">
        <v>484</v>
      </c>
    </row>
    <row r="31" spans="1:15" ht="17" thickBot="1">
      <c r="A31" s="34" t="s">
        <v>478</v>
      </c>
      <c r="B31" s="34" t="s">
        <v>419</v>
      </c>
      <c r="C31" s="34">
        <v>10</v>
      </c>
      <c r="D31" s="161">
        <v>43666</v>
      </c>
      <c r="E31" s="162">
        <v>0.95310185185185192</v>
      </c>
      <c r="F31" s="162" t="s">
        <v>710</v>
      </c>
      <c r="G31" s="669" t="s">
        <v>447</v>
      </c>
      <c r="H31" t="s">
        <v>1111</v>
      </c>
      <c r="I31" t="s">
        <v>1114</v>
      </c>
      <c r="J31" s="34">
        <v>12</v>
      </c>
      <c r="K31" s="34">
        <v>26</v>
      </c>
      <c r="L31" s="28">
        <f t="shared" si="0"/>
        <v>2.1666666666666665</v>
      </c>
      <c r="M31" s="705">
        <v>0.23076923076923078</v>
      </c>
      <c r="N31" s="705"/>
      <c r="O31" s="34"/>
    </row>
    <row r="32" spans="1:15">
      <c r="A32" t="s">
        <v>479</v>
      </c>
      <c r="B32" t="s">
        <v>419</v>
      </c>
      <c r="C32">
        <v>9</v>
      </c>
      <c r="D32" s="19">
        <v>43666</v>
      </c>
      <c r="E32" s="15">
        <v>0.96437499999999998</v>
      </c>
      <c r="F32" s="15" t="s">
        <v>709</v>
      </c>
      <c r="G32" s="695" t="s">
        <v>476</v>
      </c>
      <c r="H32" s="65" t="s">
        <v>1116</v>
      </c>
      <c r="I32" s="65" t="s">
        <v>1115</v>
      </c>
      <c r="J32">
        <v>3</v>
      </c>
      <c r="K32">
        <v>2</v>
      </c>
      <c r="L32" s="211">
        <f>K32/J32</f>
        <v>0.66666666666666663</v>
      </c>
      <c r="M32" s="715">
        <v>1</v>
      </c>
      <c r="N32" s="715"/>
    </row>
    <row r="33" spans="1:15">
      <c r="A33" t="s">
        <v>480</v>
      </c>
      <c r="B33" t="s">
        <v>419</v>
      </c>
      <c r="C33">
        <v>9</v>
      </c>
      <c r="D33" s="19">
        <v>43666</v>
      </c>
      <c r="E33" s="15">
        <v>0.96480324074074064</v>
      </c>
      <c r="F33" s="15" t="s">
        <v>709</v>
      </c>
      <c r="G33" s="695" t="s">
        <v>476</v>
      </c>
      <c r="H33" t="s">
        <v>1116</v>
      </c>
      <c r="I33" t="s">
        <v>1115</v>
      </c>
      <c r="J33">
        <v>5</v>
      </c>
      <c r="K33">
        <v>6</v>
      </c>
      <c r="L33" s="28">
        <f t="shared" si="0"/>
        <v>1.2</v>
      </c>
      <c r="M33" s="29">
        <v>0.33333333333333331</v>
      </c>
      <c r="N33" s="29"/>
    </row>
    <row r="34" spans="1:15">
      <c r="A34" t="s">
        <v>481</v>
      </c>
      <c r="B34" t="s">
        <v>419</v>
      </c>
      <c r="C34">
        <v>9</v>
      </c>
      <c r="D34" s="19">
        <v>43666</v>
      </c>
      <c r="E34" s="15">
        <v>0.96508101851851846</v>
      </c>
      <c r="F34" s="15" t="s">
        <v>709</v>
      </c>
      <c r="G34" s="695" t="s">
        <v>476</v>
      </c>
      <c r="H34" t="s">
        <v>1116</v>
      </c>
      <c r="I34" t="s">
        <v>1115</v>
      </c>
      <c r="J34">
        <v>7</v>
      </c>
      <c r="K34">
        <v>18</v>
      </c>
      <c r="L34" s="28">
        <f t="shared" si="0"/>
        <v>2.5714285714285716</v>
      </c>
      <c r="M34" s="706">
        <v>0.66666666666666663</v>
      </c>
      <c r="N34" s="706"/>
    </row>
    <row r="35" spans="1:15">
      <c r="A35" t="s">
        <v>482</v>
      </c>
      <c r="B35" t="s">
        <v>419</v>
      </c>
      <c r="C35">
        <v>9</v>
      </c>
      <c r="D35" s="19">
        <v>43666</v>
      </c>
      <c r="E35" s="15">
        <v>0.96517361111111111</v>
      </c>
      <c r="F35" s="15" t="s">
        <v>709</v>
      </c>
      <c r="G35" s="695" t="s">
        <v>476</v>
      </c>
      <c r="H35" t="s">
        <v>1116</v>
      </c>
      <c r="I35" t="s">
        <v>1115</v>
      </c>
      <c r="J35">
        <v>7</v>
      </c>
      <c r="K35">
        <v>7</v>
      </c>
      <c r="L35" s="28">
        <f t="shared" si="0"/>
        <v>1</v>
      </c>
      <c r="M35" s="29">
        <v>0.14285714285714285</v>
      </c>
      <c r="N35" s="29"/>
    </row>
    <row r="36" spans="1:15">
      <c r="A36" s="751" t="s">
        <v>2313</v>
      </c>
      <c r="B36" t="s">
        <v>419</v>
      </c>
      <c r="C36">
        <v>9</v>
      </c>
      <c r="D36" s="19">
        <v>43666</v>
      </c>
      <c r="E36" s="15">
        <v>0.96811342592592586</v>
      </c>
      <c r="F36" s="15" t="s">
        <v>710</v>
      </c>
      <c r="G36" s="674" t="s">
        <v>489</v>
      </c>
      <c r="H36" t="s">
        <v>1116</v>
      </c>
      <c r="I36" t="s">
        <v>1115</v>
      </c>
      <c r="J36">
        <v>10</v>
      </c>
      <c r="K36">
        <v>19</v>
      </c>
      <c r="L36" s="28">
        <f t="shared" si="0"/>
        <v>1.9</v>
      </c>
      <c r="M36" s="29">
        <v>0.15789473684210525</v>
      </c>
      <c r="N36" s="29"/>
      <c r="O36" s="75" t="s">
        <v>486</v>
      </c>
    </row>
    <row r="37" spans="1:15">
      <c r="A37" s="751" t="s">
        <v>2314</v>
      </c>
      <c r="B37" t="s">
        <v>419</v>
      </c>
      <c r="C37">
        <v>9</v>
      </c>
      <c r="D37" s="19">
        <v>43666</v>
      </c>
      <c r="E37" s="15">
        <v>0.96824074074074085</v>
      </c>
      <c r="F37" s="15" t="s">
        <v>710</v>
      </c>
      <c r="G37" s="674" t="s">
        <v>489</v>
      </c>
      <c r="H37" t="s">
        <v>1116</v>
      </c>
      <c r="I37" t="s">
        <v>1115</v>
      </c>
      <c r="J37">
        <v>14</v>
      </c>
      <c r="K37">
        <v>26</v>
      </c>
      <c r="L37" s="28">
        <f t="shared" si="0"/>
        <v>1.8571428571428572</v>
      </c>
      <c r="M37" s="29">
        <v>3.8461538461538464E-2</v>
      </c>
      <c r="N37" s="29"/>
      <c r="O37" s="75" t="s">
        <v>486</v>
      </c>
    </row>
    <row r="38" spans="1:15">
      <c r="A38" t="s">
        <v>2285</v>
      </c>
      <c r="B38" t="s">
        <v>419</v>
      </c>
      <c r="C38">
        <v>9</v>
      </c>
      <c r="D38" s="19">
        <v>43666</v>
      </c>
      <c r="E38" s="15">
        <v>0.96847222222222218</v>
      </c>
      <c r="F38" s="15" t="s">
        <v>710</v>
      </c>
      <c r="G38" s="674" t="s">
        <v>489</v>
      </c>
      <c r="H38" t="s">
        <v>1116</v>
      </c>
      <c r="I38" t="s">
        <v>1115</v>
      </c>
      <c r="J38">
        <v>14</v>
      </c>
      <c r="K38">
        <v>37</v>
      </c>
      <c r="L38" s="28">
        <f t="shared" si="0"/>
        <v>2.6428571428571428</v>
      </c>
      <c r="M38" s="29">
        <v>0.1891891891891892</v>
      </c>
      <c r="N38" s="29"/>
    </row>
    <row r="39" spans="1:15">
      <c r="A39" t="s">
        <v>490</v>
      </c>
      <c r="B39" t="s">
        <v>419</v>
      </c>
      <c r="C39">
        <v>9</v>
      </c>
      <c r="D39" s="19">
        <v>43666</v>
      </c>
      <c r="E39" s="15">
        <v>0.96884259259259264</v>
      </c>
      <c r="F39" s="15" t="s">
        <v>710</v>
      </c>
      <c r="G39" s="666" t="s">
        <v>447</v>
      </c>
      <c r="H39" t="s">
        <v>1116</v>
      </c>
      <c r="I39" t="s">
        <v>1115</v>
      </c>
      <c r="J39">
        <v>12</v>
      </c>
      <c r="K39">
        <v>20</v>
      </c>
      <c r="L39" s="28">
        <f t="shared" si="0"/>
        <v>1.6666666666666667</v>
      </c>
      <c r="M39" s="29">
        <v>0.1</v>
      </c>
      <c r="N39" s="29"/>
    </row>
    <row r="40" spans="1:15">
      <c r="A40" t="s">
        <v>2286</v>
      </c>
      <c r="B40" t="s">
        <v>419</v>
      </c>
      <c r="C40">
        <v>9</v>
      </c>
      <c r="D40" s="19">
        <v>43666</v>
      </c>
      <c r="E40" s="15">
        <v>0.96899305555555548</v>
      </c>
      <c r="F40" s="15" t="s">
        <v>710</v>
      </c>
      <c r="G40" s="674" t="s">
        <v>489</v>
      </c>
      <c r="H40" t="s">
        <v>1116</v>
      </c>
      <c r="I40" t="s">
        <v>1115</v>
      </c>
      <c r="J40">
        <v>9</v>
      </c>
      <c r="K40">
        <v>3</v>
      </c>
      <c r="L40" s="28">
        <f t="shared" si="0"/>
        <v>0.33333333333333331</v>
      </c>
      <c r="M40" s="706">
        <v>0.66666666666666663</v>
      </c>
      <c r="N40" s="706"/>
      <c r="O40">
        <f>0.35*20</f>
        <v>7</v>
      </c>
    </row>
    <row r="41" spans="1:15">
      <c r="A41" t="s">
        <v>492</v>
      </c>
      <c r="B41" t="s">
        <v>419</v>
      </c>
      <c r="C41">
        <v>9</v>
      </c>
      <c r="D41" s="19">
        <v>43666</v>
      </c>
      <c r="E41" s="15">
        <v>0.96918981481481481</v>
      </c>
      <c r="F41" s="15" t="s">
        <v>710</v>
      </c>
      <c r="G41" s="677" t="s">
        <v>493</v>
      </c>
      <c r="H41" t="s">
        <v>1116</v>
      </c>
      <c r="I41" t="s">
        <v>1115</v>
      </c>
      <c r="J41">
        <v>11</v>
      </c>
      <c r="K41">
        <v>20</v>
      </c>
      <c r="L41" s="28">
        <f t="shared" si="0"/>
        <v>1.8181818181818181</v>
      </c>
      <c r="M41" s="29">
        <v>0.35</v>
      </c>
      <c r="N41" s="29"/>
    </row>
    <row r="42" spans="1:15">
      <c r="A42" t="s">
        <v>494</v>
      </c>
      <c r="B42" t="s">
        <v>419</v>
      </c>
      <c r="C42">
        <v>9</v>
      </c>
      <c r="D42" s="19">
        <v>43666</v>
      </c>
      <c r="E42" s="15">
        <v>0.96936342592592595</v>
      </c>
      <c r="F42" s="15" t="s">
        <v>710</v>
      </c>
      <c r="G42" s="678" t="s">
        <v>495</v>
      </c>
      <c r="H42" t="s">
        <v>1116</v>
      </c>
      <c r="I42" t="s">
        <v>1115</v>
      </c>
      <c r="J42">
        <v>14</v>
      </c>
      <c r="K42">
        <v>38</v>
      </c>
      <c r="L42" s="28">
        <f t="shared" si="0"/>
        <v>2.7142857142857144</v>
      </c>
      <c r="M42" s="29">
        <v>2.6315789473684209E-2</v>
      </c>
      <c r="N42" s="29"/>
      <c r="O42">
        <f>1/38</f>
        <v>2.6315789473684209E-2</v>
      </c>
    </row>
    <row r="43" spans="1:15">
      <c r="A43" t="s">
        <v>2287</v>
      </c>
      <c r="B43" t="s">
        <v>419</v>
      </c>
      <c r="C43">
        <v>9</v>
      </c>
      <c r="D43" s="19">
        <v>43666</v>
      </c>
      <c r="E43" s="15">
        <v>0.96954861111111112</v>
      </c>
      <c r="F43" s="15" t="s">
        <v>710</v>
      </c>
      <c r="G43" s="674" t="s">
        <v>489</v>
      </c>
      <c r="H43" t="s">
        <v>1116</v>
      </c>
      <c r="I43" t="s">
        <v>1115</v>
      </c>
      <c r="J43">
        <v>7</v>
      </c>
      <c r="K43">
        <v>12</v>
      </c>
      <c r="L43" s="28">
        <f t="shared" si="0"/>
        <v>1.7142857142857142</v>
      </c>
      <c r="M43" s="29">
        <v>0.41666666666666669</v>
      </c>
      <c r="N43" s="29"/>
    </row>
    <row r="44" spans="1:15">
      <c r="A44" s="751" t="s">
        <v>2126</v>
      </c>
      <c r="B44" t="s">
        <v>419</v>
      </c>
      <c r="C44">
        <v>9</v>
      </c>
      <c r="D44" s="19">
        <v>43666</v>
      </c>
      <c r="E44" s="15">
        <v>0.96965277777777781</v>
      </c>
      <c r="F44" s="15" t="s">
        <v>710</v>
      </c>
      <c r="G44" s="674" t="s">
        <v>489</v>
      </c>
      <c r="H44" t="s">
        <v>1116</v>
      </c>
      <c r="I44" t="s">
        <v>1115</v>
      </c>
      <c r="J44">
        <v>14</v>
      </c>
      <c r="K44">
        <v>16</v>
      </c>
      <c r="L44" s="28">
        <f t="shared" si="0"/>
        <v>1.1428571428571428</v>
      </c>
      <c r="M44" s="29">
        <v>0.5</v>
      </c>
      <c r="N44" s="29"/>
      <c r="O44" s="75" t="s">
        <v>484</v>
      </c>
    </row>
    <row r="45" spans="1:15">
      <c r="A45" t="s">
        <v>2288</v>
      </c>
      <c r="B45" t="s">
        <v>419</v>
      </c>
      <c r="C45">
        <v>9</v>
      </c>
      <c r="D45" s="19">
        <v>43666</v>
      </c>
      <c r="E45" s="15">
        <v>0.96984953703703702</v>
      </c>
      <c r="F45" s="15" t="s">
        <v>710</v>
      </c>
      <c r="G45" s="674" t="s">
        <v>489</v>
      </c>
      <c r="H45" t="s">
        <v>1116</v>
      </c>
      <c r="I45" t="s">
        <v>1115</v>
      </c>
      <c r="J45">
        <v>14</v>
      </c>
      <c r="K45">
        <v>27</v>
      </c>
      <c r="L45" s="28">
        <f t="shared" si="0"/>
        <v>1.9285714285714286</v>
      </c>
      <c r="M45" s="29">
        <v>0.33333333333333331</v>
      </c>
      <c r="N45" s="29"/>
    </row>
    <row r="46" spans="1:15">
      <c r="A46" t="s">
        <v>499</v>
      </c>
      <c r="B46" t="s">
        <v>419</v>
      </c>
      <c r="C46">
        <v>9</v>
      </c>
      <c r="D46" s="19">
        <v>43666</v>
      </c>
      <c r="E46" s="15">
        <v>0.9701157407407407</v>
      </c>
      <c r="F46" s="15" t="s">
        <v>710</v>
      </c>
      <c r="G46" s="678" t="s">
        <v>495</v>
      </c>
      <c r="H46" t="s">
        <v>1116</v>
      </c>
      <c r="I46" t="s">
        <v>1115</v>
      </c>
      <c r="J46">
        <v>11</v>
      </c>
      <c r="K46">
        <v>13</v>
      </c>
      <c r="L46" s="28">
        <f t="shared" si="0"/>
        <v>1.1818181818181819</v>
      </c>
      <c r="M46" s="29">
        <v>0.23076923076923078</v>
      </c>
      <c r="N46" s="29"/>
    </row>
    <row r="47" spans="1:15">
      <c r="A47" s="751" t="s">
        <v>2315</v>
      </c>
      <c r="B47" t="s">
        <v>419</v>
      </c>
      <c r="C47">
        <v>9</v>
      </c>
      <c r="D47" s="19">
        <v>43666</v>
      </c>
      <c r="E47" s="15">
        <v>0.97025462962962961</v>
      </c>
      <c r="F47" s="15" t="s">
        <v>710</v>
      </c>
      <c r="G47" s="678" t="s">
        <v>495</v>
      </c>
      <c r="H47" t="s">
        <v>1116</v>
      </c>
      <c r="I47" t="s">
        <v>1115</v>
      </c>
      <c r="J47">
        <v>14</v>
      </c>
      <c r="K47">
        <v>46</v>
      </c>
      <c r="L47" s="28">
        <f t="shared" si="0"/>
        <v>3.2857142857142856</v>
      </c>
      <c r="M47" s="29">
        <v>0.2608695652173913</v>
      </c>
      <c r="N47" s="29"/>
      <c r="O47" s="75" t="s">
        <v>486</v>
      </c>
    </row>
    <row r="48" spans="1:15">
      <c r="A48" s="751" t="s">
        <v>2316</v>
      </c>
      <c r="B48" t="s">
        <v>419</v>
      </c>
      <c r="C48">
        <v>9</v>
      </c>
      <c r="D48" s="19">
        <v>43666</v>
      </c>
      <c r="E48" s="15">
        <v>0.9703587962962964</v>
      </c>
      <c r="F48" s="15" t="s">
        <v>710</v>
      </c>
      <c r="G48" s="678" t="s">
        <v>495</v>
      </c>
      <c r="H48" t="s">
        <v>1116</v>
      </c>
      <c r="I48" t="s">
        <v>1115</v>
      </c>
      <c r="J48">
        <v>14</v>
      </c>
      <c r="K48">
        <v>48</v>
      </c>
      <c r="L48" s="28">
        <f t="shared" si="0"/>
        <v>3.4285714285714284</v>
      </c>
      <c r="M48" s="29">
        <v>0.125</v>
      </c>
      <c r="N48" s="29"/>
      <c r="O48" s="75" t="s">
        <v>486</v>
      </c>
    </row>
    <row r="49" spans="1:15">
      <c r="A49" s="751" t="s">
        <v>2317</v>
      </c>
      <c r="B49" t="s">
        <v>419</v>
      </c>
      <c r="C49">
        <v>9</v>
      </c>
      <c r="D49" s="19">
        <v>43666</v>
      </c>
      <c r="E49" s="15">
        <v>0.9706597222222223</v>
      </c>
      <c r="F49" s="15" t="s">
        <v>710</v>
      </c>
      <c r="G49" s="678" t="s">
        <v>495</v>
      </c>
      <c r="H49" t="s">
        <v>1116</v>
      </c>
      <c r="I49" t="s">
        <v>1115</v>
      </c>
      <c r="J49">
        <v>8</v>
      </c>
      <c r="K49">
        <v>25</v>
      </c>
      <c r="L49" s="28">
        <f t="shared" si="0"/>
        <v>3.125</v>
      </c>
      <c r="M49" s="29">
        <v>0.28000000000000003</v>
      </c>
      <c r="N49" s="29"/>
      <c r="O49" s="75" t="s">
        <v>486</v>
      </c>
    </row>
    <row r="50" spans="1:15">
      <c r="A50" t="s">
        <v>502</v>
      </c>
      <c r="B50" t="s">
        <v>419</v>
      </c>
      <c r="C50">
        <v>9</v>
      </c>
      <c r="D50" s="19">
        <v>43666</v>
      </c>
      <c r="E50" s="15">
        <v>0.9706597222222223</v>
      </c>
      <c r="F50" s="15" t="s">
        <v>710</v>
      </c>
      <c r="G50" s="678" t="s">
        <v>495</v>
      </c>
      <c r="H50" t="s">
        <v>1116</v>
      </c>
      <c r="I50" t="s">
        <v>1115</v>
      </c>
      <c r="J50">
        <v>6</v>
      </c>
      <c r="K50">
        <v>13</v>
      </c>
      <c r="L50" s="28">
        <f t="shared" si="0"/>
        <v>2.1666666666666665</v>
      </c>
      <c r="M50" s="29">
        <v>7.6923076923076927E-2</v>
      </c>
      <c r="N50" s="29"/>
    </row>
    <row r="51" spans="1:15">
      <c r="A51" s="751" t="s">
        <v>2318</v>
      </c>
      <c r="B51" t="s">
        <v>419</v>
      </c>
      <c r="C51">
        <v>9</v>
      </c>
      <c r="D51" s="19">
        <v>43666</v>
      </c>
      <c r="E51" s="15">
        <v>0.97089120370370363</v>
      </c>
      <c r="F51" s="15" t="s">
        <v>712</v>
      </c>
      <c r="G51" s="678" t="s">
        <v>495</v>
      </c>
      <c r="H51" t="s">
        <v>1116</v>
      </c>
      <c r="I51" t="s">
        <v>1115</v>
      </c>
      <c r="J51">
        <v>13</v>
      </c>
      <c r="K51">
        <v>44</v>
      </c>
      <c r="L51" s="28">
        <f t="shared" si="0"/>
        <v>3.3846153846153846</v>
      </c>
      <c r="M51" s="29">
        <v>0.29545454545454547</v>
      </c>
      <c r="N51" s="29"/>
      <c r="O51" s="75" t="s">
        <v>486</v>
      </c>
    </row>
    <row r="52" spans="1:15">
      <c r="A52" s="751" t="s">
        <v>2319</v>
      </c>
      <c r="B52" t="s">
        <v>419</v>
      </c>
      <c r="C52">
        <v>9</v>
      </c>
      <c r="D52" s="19">
        <v>43666</v>
      </c>
      <c r="E52" s="15">
        <v>0.97103009259259254</v>
      </c>
      <c r="F52" s="15" t="s">
        <v>712</v>
      </c>
      <c r="G52" s="678" t="s">
        <v>495</v>
      </c>
      <c r="H52" t="s">
        <v>1116</v>
      </c>
      <c r="I52" t="s">
        <v>1115</v>
      </c>
      <c r="J52">
        <v>10</v>
      </c>
      <c r="K52">
        <v>21</v>
      </c>
      <c r="L52" s="28">
        <f t="shared" si="0"/>
        <v>2.1</v>
      </c>
      <c r="M52" s="29">
        <v>0.5714285714285714</v>
      </c>
      <c r="N52" s="29"/>
      <c r="O52" s="75" t="s">
        <v>486</v>
      </c>
    </row>
    <row r="53" spans="1:15">
      <c r="A53" s="751" t="s">
        <v>2320</v>
      </c>
      <c r="B53" t="s">
        <v>419</v>
      </c>
      <c r="C53">
        <v>9</v>
      </c>
      <c r="D53" s="19">
        <v>43666</v>
      </c>
      <c r="E53" s="15">
        <v>0.97131944444444451</v>
      </c>
      <c r="F53" s="15" t="s">
        <v>712</v>
      </c>
      <c r="G53" s="685" t="s">
        <v>495</v>
      </c>
      <c r="H53" t="s">
        <v>1116</v>
      </c>
      <c r="I53" t="s">
        <v>1115</v>
      </c>
      <c r="J53">
        <v>14</v>
      </c>
      <c r="K53">
        <v>35</v>
      </c>
      <c r="L53" s="28">
        <f t="shared" si="0"/>
        <v>2.5</v>
      </c>
      <c r="M53" s="29">
        <v>0.37142857142857144</v>
      </c>
      <c r="N53" s="29"/>
      <c r="O53" s="75" t="s">
        <v>486</v>
      </c>
    </row>
    <row r="54" spans="1:15">
      <c r="A54" t="s">
        <v>2289</v>
      </c>
      <c r="B54" t="s">
        <v>419</v>
      </c>
      <c r="C54">
        <v>9</v>
      </c>
      <c r="D54" s="19">
        <v>43666</v>
      </c>
      <c r="E54" s="15">
        <v>0.97155092592592596</v>
      </c>
      <c r="F54" s="15" t="s">
        <v>712</v>
      </c>
      <c r="G54" s="674" t="s">
        <v>489</v>
      </c>
      <c r="H54" t="s">
        <v>1116</v>
      </c>
      <c r="I54" t="s">
        <v>1115</v>
      </c>
      <c r="J54">
        <v>3</v>
      </c>
      <c r="K54">
        <v>10</v>
      </c>
      <c r="L54" s="28">
        <f t="shared" si="0"/>
        <v>3.3333333333333335</v>
      </c>
      <c r="M54" s="29">
        <v>0.5</v>
      </c>
      <c r="N54" s="29"/>
    </row>
    <row r="55" spans="1:15">
      <c r="A55" t="s">
        <v>507</v>
      </c>
      <c r="B55" t="s">
        <v>419</v>
      </c>
      <c r="C55">
        <v>9</v>
      </c>
      <c r="D55" s="19">
        <v>43666</v>
      </c>
      <c r="E55" s="15">
        <v>0.97160879629629626</v>
      </c>
      <c r="F55" s="15" t="s">
        <v>712</v>
      </c>
      <c r="G55" s="677" t="s">
        <v>493</v>
      </c>
      <c r="H55" t="s">
        <v>1116</v>
      </c>
      <c r="I55" t="s">
        <v>1115</v>
      </c>
      <c r="J55">
        <v>5</v>
      </c>
      <c r="K55">
        <v>8</v>
      </c>
      <c r="L55" s="28">
        <f t="shared" si="0"/>
        <v>1.6</v>
      </c>
      <c r="M55" s="29">
        <v>0.25</v>
      </c>
      <c r="N55" s="29"/>
      <c r="O55">
        <f>13/35</f>
        <v>0.37142857142857144</v>
      </c>
    </row>
    <row r="56" spans="1:15">
      <c r="A56" t="s">
        <v>508</v>
      </c>
      <c r="B56" t="s">
        <v>419</v>
      </c>
      <c r="C56">
        <v>9</v>
      </c>
      <c r="D56" s="19">
        <v>43666</v>
      </c>
      <c r="E56" s="15">
        <v>0.97172453703703709</v>
      </c>
      <c r="F56" s="15" t="s">
        <v>712</v>
      </c>
      <c r="G56" s="678" t="s">
        <v>495</v>
      </c>
      <c r="H56" t="s">
        <v>1116</v>
      </c>
      <c r="I56" t="s">
        <v>1115</v>
      </c>
      <c r="J56">
        <v>3</v>
      </c>
      <c r="K56">
        <v>10</v>
      </c>
      <c r="L56" s="28">
        <f t="shared" si="0"/>
        <v>3.3333333333333335</v>
      </c>
      <c r="M56" s="29">
        <v>0.1</v>
      </c>
      <c r="N56" s="29"/>
    </row>
    <row r="57" spans="1:15">
      <c r="A57" t="s">
        <v>2290</v>
      </c>
      <c r="B57" t="s">
        <v>419</v>
      </c>
      <c r="C57">
        <v>9</v>
      </c>
      <c r="D57" s="19">
        <v>43666</v>
      </c>
      <c r="E57" s="15">
        <v>0.97185185185185186</v>
      </c>
      <c r="F57" s="15" t="s">
        <v>712</v>
      </c>
      <c r="G57" s="674" t="s">
        <v>489</v>
      </c>
      <c r="H57" t="s">
        <v>1116</v>
      </c>
      <c r="I57" t="s">
        <v>1115</v>
      </c>
      <c r="J57">
        <v>14</v>
      </c>
      <c r="K57">
        <v>32</v>
      </c>
      <c r="L57" s="28">
        <f t="shared" si="0"/>
        <v>2.2857142857142856</v>
      </c>
      <c r="M57" s="29">
        <v>9.375E-2</v>
      </c>
      <c r="N57" s="29"/>
      <c r="O57">
        <f>0.28*25</f>
        <v>7.0000000000000009</v>
      </c>
    </row>
    <row r="58" spans="1:15">
      <c r="A58" t="s">
        <v>510</v>
      </c>
      <c r="B58" t="s">
        <v>419</v>
      </c>
      <c r="C58">
        <v>9</v>
      </c>
      <c r="D58" s="19">
        <v>43666</v>
      </c>
      <c r="E58" s="15">
        <v>0.9720833333333333</v>
      </c>
      <c r="F58" s="15" t="s">
        <v>712</v>
      </c>
      <c r="G58" s="677" t="s">
        <v>493</v>
      </c>
      <c r="H58" t="s">
        <v>1116</v>
      </c>
      <c r="I58" t="s">
        <v>1115</v>
      </c>
      <c r="J58">
        <v>5</v>
      </c>
      <c r="K58">
        <v>9</v>
      </c>
      <c r="L58" s="28">
        <f t="shared" si="0"/>
        <v>1.8</v>
      </c>
      <c r="M58" s="29">
        <v>0.44444444444444442</v>
      </c>
      <c r="N58" s="29"/>
    </row>
    <row r="59" spans="1:15">
      <c r="A59" t="s">
        <v>511</v>
      </c>
      <c r="B59" t="s">
        <v>419</v>
      </c>
      <c r="C59">
        <v>9</v>
      </c>
      <c r="D59" s="19">
        <v>43666</v>
      </c>
      <c r="E59" s="15">
        <v>0.97215277777777775</v>
      </c>
      <c r="F59" s="15" t="s">
        <v>712</v>
      </c>
      <c r="G59" s="678" t="s">
        <v>495</v>
      </c>
      <c r="H59" t="s">
        <v>1116</v>
      </c>
      <c r="I59" t="s">
        <v>1115</v>
      </c>
      <c r="J59">
        <v>4</v>
      </c>
      <c r="K59">
        <v>10</v>
      </c>
      <c r="L59" s="28">
        <f t="shared" si="0"/>
        <v>2.5</v>
      </c>
      <c r="M59" s="29">
        <v>0.2</v>
      </c>
      <c r="N59" s="29"/>
    </row>
    <row r="60" spans="1:15">
      <c r="A60" t="s">
        <v>512</v>
      </c>
      <c r="B60" t="s">
        <v>419</v>
      </c>
      <c r="C60">
        <v>9</v>
      </c>
      <c r="D60" s="19">
        <v>43666</v>
      </c>
      <c r="E60" s="15">
        <v>0.97229166666666667</v>
      </c>
      <c r="F60" s="15" t="s">
        <v>712</v>
      </c>
      <c r="G60" s="677" t="s">
        <v>493</v>
      </c>
      <c r="H60" t="s">
        <v>1116</v>
      </c>
      <c r="I60" t="s">
        <v>1115</v>
      </c>
      <c r="J60">
        <v>6</v>
      </c>
      <c r="K60">
        <v>5</v>
      </c>
      <c r="L60" s="28">
        <f t="shared" si="0"/>
        <v>0.83333333333333337</v>
      </c>
      <c r="M60" s="724">
        <v>0.6</v>
      </c>
      <c r="N60" s="724"/>
    </row>
    <row r="61" spans="1:15">
      <c r="A61" t="s">
        <v>513</v>
      </c>
      <c r="B61" t="s">
        <v>419</v>
      </c>
      <c r="C61">
        <v>9</v>
      </c>
      <c r="D61" s="19">
        <v>43666</v>
      </c>
      <c r="E61" s="15">
        <v>0.97252314814814822</v>
      </c>
      <c r="F61" s="15" t="s">
        <v>712</v>
      </c>
      <c r="G61" s="678" t="s">
        <v>495</v>
      </c>
      <c r="H61" t="s">
        <v>1116</v>
      </c>
      <c r="I61" t="s">
        <v>1115</v>
      </c>
      <c r="J61">
        <v>5</v>
      </c>
      <c r="K61">
        <v>2</v>
      </c>
      <c r="L61" s="28">
        <f t="shared" si="0"/>
        <v>0.4</v>
      </c>
      <c r="M61" s="29">
        <v>0.5</v>
      </c>
      <c r="N61" s="29"/>
    </row>
    <row r="62" spans="1:15">
      <c r="A62" s="751" t="s">
        <v>2321</v>
      </c>
      <c r="B62" t="s">
        <v>419</v>
      </c>
      <c r="C62">
        <v>9</v>
      </c>
      <c r="D62" s="19">
        <v>43666</v>
      </c>
      <c r="E62" s="15">
        <v>0.97260416666666671</v>
      </c>
      <c r="F62" s="15" t="s">
        <v>712</v>
      </c>
      <c r="G62" s="686" t="s">
        <v>495</v>
      </c>
      <c r="H62" t="s">
        <v>1116</v>
      </c>
      <c r="I62" t="s">
        <v>1115</v>
      </c>
      <c r="J62">
        <v>6</v>
      </c>
      <c r="K62">
        <v>11</v>
      </c>
      <c r="L62" s="28">
        <f t="shared" si="0"/>
        <v>1.8333333333333333</v>
      </c>
      <c r="M62" s="29">
        <v>9.0909090909090912E-2</v>
      </c>
      <c r="N62" s="29"/>
      <c r="O62" s="75" t="s">
        <v>486</v>
      </c>
    </row>
    <row r="63" spans="1:15">
      <c r="A63" s="751" t="s">
        <v>2322</v>
      </c>
      <c r="B63" t="s">
        <v>419</v>
      </c>
      <c r="C63">
        <v>9</v>
      </c>
      <c r="D63" s="19">
        <v>43666</v>
      </c>
      <c r="E63" s="15">
        <v>0.97278935185185178</v>
      </c>
      <c r="F63" s="15" t="s">
        <v>712</v>
      </c>
      <c r="G63" s="686" t="s">
        <v>495</v>
      </c>
      <c r="H63" t="s">
        <v>1116</v>
      </c>
      <c r="I63" t="s">
        <v>1115</v>
      </c>
      <c r="J63">
        <v>5</v>
      </c>
      <c r="K63">
        <v>7</v>
      </c>
      <c r="L63" s="28">
        <f t="shared" si="0"/>
        <v>1.4</v>
      </c>
      <c r="M63" s="29">
        <v>0.42857142857142855</v>
      </c>
      <c r="N63" s="29"/>
      <c r="O63" s="75" t="s">
        <v>486</v>
      </c>
    </row>
    <row r="64" spans="1:15">
      <c r="A64" t="s">
        <v>516</v>
      </c>
      <c r="B64" t="s">
        <v>419</v>
      </c>
      <c r="C64">
        <v>9</v>
      </c>
      <c r="D64" s="19">
        <v>43666</v>
      </c>
      <c r="E64" s="15">
        <v>0.97290509259259261</v>
      </c>
      <c r="F64" s="15" t="s">
        <v>712</v>
      </c>
      <c r="G64" s="677" t="s">
        <v>493</v>
      </c>
      <c r="H64" t="s">
        <v>1116</v>
      </c>
      <c r="I64" t="s">
        <v>1115</v>
      </c>
      <c r="J64">
        <v>11</v>
      </c>
      <c r="K64">
        <v>30</v>
      </c>
      <c r="L64" s="28">
        <f t="shared" si="0"/>
        <v>2.7272727272727271</v>
      </c>
      <c r="M64" s="29">
        <v>0.13333333333333333</v>
      </c>
      <c r="N64" s="29"/>
    </row>
    <row r="65" spans="1:15">
      <c r="A65" t="s">
        <v>517</v>
      </c>
      <c r="B65" t="s">
        <v>419</v>
      </c>
      <c r="C65">
        <v>9</v>
      </c>
      <c r="D65" s="19">
        <v>43666</v>
      </c>
      <c r="E65" s="15">
        <v>0.97304398148148152</v>
      </c>
      <c r="F65" s="15" t="s">
        <v>712</v>
      </c>
      <c r="G65" s="677" t="s">
        <v>493</v>
      </c>
      <c r="H65" t="s">
        <v>1116</v>
      </c>
      <c r="I65" t="s">
        <v>1115</v>
      </c>
      <c r="J65">
        <v>11</v>
      </c>
      <c r="K65">
        <v>2</v>
      </c>
      <c r="L65" s="28">
        <f t="shared" si="0"/>
        <v>0.18181818181818182</v>
      </c>
      <c r="M65" s="715">
        <v>1</v>
      </c>
      <c r="N65" s="715"/>
    </row>
    <row r="66" spans="1:15">
      <c r="A66" t="s">
        <v>518</v>
      </c>
      <c r="B66" t="s">
        <v>419</v>
      </c>
      <c r="C66">
        <v>9</v>
      </c>
      <c r="D66" s="19">
        <v>43666</v>
      </c>
      <c r="E66" s="15">
        <v>0.97351851851851856</v>
      </c>
      <c r="F66" s="15" t="s">
        <v>712</v>
      </c>
      <c r="G66" s="678" t="s">
        <v>495</v>
      </c>
      <c r="H66" t="s">
        <v>1116</v>
      </c>
      <c r="I66" t="s">
        <v>1115</v>
      </c>
      <c r="J66">
        <v>14</v>
      </c>
      <c r="K66">
        <v>15</v>
      </c>
      <c r="L66" s="28">
        <f t="shared" si="0"/>
        <v>1.0714285714285714</v>
      </c>
      <c r="M66" s="29">
        <v>6.6666666666666666E-2</v>
      </c>
      <c r="N66" s="29"/>
      <c r="O66">
        <f>3/8</f>
        <v>0.375</v>
      </c>
    </row>
    <row r="67" spans="1:15">
      <c r="A67" t="s">
        <v>519</v>
      </c>
      <c r="B67" t="s">
        <v>419</v>
      </c>
      <c r="C67">
        <v>9</v>
      </c>
      <c r="D67" s="19">
        <v>43666</v>
      </c>
      <c r="E67" s="15">
        <v>0.97370370370370374</v>
      </c>
      <c r="F67" s="15" t="s">
        <v>712</v>
      </c>
      <c r="G67" s="678" t="s">
        <v>495</v>
      </c>
      <c r="H67" t="s">
        <v>1116</v>
      </c>
      <c r="I67" t="s">
        <v>1115</v>
      </c>
      <c r="J67">
        <v>5</v>
      </c>
      <c r="K67">
        <v>8</v>
      </c>
      <c r="L67" s="28">
        <f t="shared" si="0"/>
        <v>1.6</v>
      </c>
      <c r="M67" s="29">
        <v>0.375</v>
      </c>
      <c r="N67" s="29"/>
    </row>
    <row r="68" spans="1:15">
      <c r="A68" t="s">
        <v>2291</v>
      </c>
      <c r="B68" t="s">
        <v>419</v>
      </c>
      <c r="C68">
        <v>9</v>
      </c>
      <c r="D68" s="19">
        <v>43666</v>
      </c>
      <c r="E68" s="15">
        <v>0.97377314814814808</v>
      </c>
      <c r="F68" s="15" t="s">
        <v>712</v>
      </c>
      <c r="G68" s="674" t="s">
        <v>489</v>
      </c>
      <c r="H68" t="s">
        <v>1116</v>
      </c>
      <c r="I68" t="s">
        <v>1115</v>
      </c>
      <c r="J68">
        <v>5</v>
      </c>
      <c r="K68">
        <v>2</v>
      </c>
      <c r="L68" s="28">
        <f t="shared" si="0"/>
        <v>0.4</v>
      </c>
      <c r="M68" s="29">
        <v>0.5</v>
      </c>
      <c r="N68" s="29"/>
    </row>
    <row r="69" spans="1:15">
      <c r="A69" t="s">
        <v>521</v>
      </c>
      <c r="B69" t="s">
        <v>419</v>
      </c>
      <c r="C69">
        <v>9</v>
      </c>
      <c r="D69" s="19">
        <v>43666</v>
      </c>
      <c r="E69" s="15">
        <v>0.97387731481481488</v>
      </c>
      <c r="F69" s="15" t="s">
        <v>712</v>
      </c>
      <c r="G69" s="759" t="s">
        <v>495</v>
      </c>
      <c r="H69" t="s">
        <v>1116</v>
      </c>
      <c r="I69" t="s">
        <v>1115</v>
      </c>
      <c r="J69">
        <v>10</v>
      </c>
      <c r="K69">
        <v>28</v>
      </c>
      <c r="L69" s="28">
        <f t="shared" si="0"/>
        <v>2.8</v>
      </c>
      <c r="M69" s="29">
        <v>3.5714285714285712E-2</v>
      </c>
      <c r="N69" s="29"/>
      <c r="O69">
        <f>3/18</f>
        <v>0.16666666666666666</v>
      </c>
    </row>
    <row r="70" spans="1:15">
      <c r="A70" s="751" t="s">
        <v>2323</v>
      </c>
      <c r="B70" t="s">
        <v>419</v>
      </c>
      <c r="C70">
        <v>9</v>
      </c>
      <c r="D70" s="19">
        <v>43666</v>
      </c>
      <c r="E70" s="15">
        <v>0.97406250000000005</v>
      </c>
      <c r="F70" s="15" t="s">
        <v>712</v>
      </c>
      <c r="G70" s="759" t="s">
        <v>495</v>
      </c>
      <c r="H70" t="s">
        <v>1116</v>
      </c>
      <c r="I70" t="s">
        <v>1115</v>
      </c>
      <c r="J70">
        <v>14</v>
      </c>
      <c r="K70">
        <v>18</v>
      </c>
      <c r="L70" s="28">
        <f t="shared" si="0"/>
        <v>1.2857142857142858</v>
      </c>
      <c r="M70" s="29">
        <v>0.16666666666666666</v>
      </c>
      <c r="N70" s="29"/>
      <c r="O70" s="75" t="s">
        <v>486</v>
      </c>
    </row>
    <row r="71" spans="1:15">
      <c r="A71" s="751" t="s">
        <v>2324</v>
      </c>
      <c r="B71" t="s">
        <v>419</v>
      </c>
      <c r="C71">
        <v>9</v>
      </c>
      <c r="D71" s="19">
        <v>43666</v>
      </c>
      <c r="E71" s="15">
        <v>0.97436342592592595</v>
      </c>
      <c r="F71" s="15" t="s">
        <v>711</v>
      </c>
      <c r="G71" s="759" t="s">
        <v>495</v>
      </c>
      <c r="H71" t="s">
        <v>1116</v>
      </c>
      <c r="I71" t="s">
        <v>1115</v>
      </c>
      <c r="J71">
        <v>5</v>
      </c>
      <c r="K71">
        <v>7</v>
      </c>
      <c r="L71" s="28">
        <f t="shared" si="0"/>
        <v>1.4</v>
      </c>
      <c r="M71" s="29">
        <v>0.42857142857142855</v>
      </c>
      <c r="N71" s="29"/>
      <c r="O71" s="75" t="s">
        <v>486</v>
      </c>
    </row>
    <row r="72" spans="1:15">
      <c r="A72" s="751" t="s">
        <v>2325</v>
      </c>
      <c r="B72" t="s">
        <v>419</v>
      </c>
      <c r="C72">
        <v>9</v>
      </c>
      <c r="D72" s="19">
        <v>43666</v>
      </c>
      <c r="E72" s="15">
        <v>0.97458333333333336</v>
      </c>
      <c r="F72" s="15" t="s">
        <v>711</v>
      </c>
      <c r="G72" s="685" t="s">
        <v>495</v>
      </c>
      <c r="H72" t="s">
        <v>1116</v>
      </c>
      <c r="I72" t="s">
        <v>1115</v>
      </c>
      <c r="J72">
        <v>7</v>
      </c>
      <c r="K72">
        <v>7</v>
      </c>
      <c r="L72" s="28">
        <f t="shared" si="0"/>
        <v>1</v>
      </c>
      <c r="M72" s="29">
        <v>0.14285714285714285</v>
      </c>
      <c r="N72" s="29"/>
      <c r="O72" s="75" t="s">
        <v>486</v>
      </c>
    </row>
    <row r="73" spans="1:15">
      <c r="A73" s="751" t="s">
        <v>2326</v>
      </c>
      <c r="B73" t="s">
        <v>419</v>
      </c>
      <c r="C73">
        <v>9</v>
      </c>
      <c r="D73" s="19">
        <v>43666</v>
      </c>
      <c r="E73" s="15">
        <v>0.9747337962962962</v>
      </c>
      <c r="F73" s="15" t="s">
        <v>711</v>
      </c>
      <c r="G73" s="678" t="s">
        <v>495</v>
      </c>
      <c r="H73" t="s">
        <v>1116</v>
      </c>
      <c r="I73" t="s">
        <v>1115</v>
      </c>
      <c r="J73">
        <v>14</v>
      </c>
      <c r="K73">
        <v>19</v>
      </c>
      <c r="L73" s="28">
        <f t="shared" si="0"/>
        <v>1.3571428571428572</v>
      </c>
      <c r="M73" s="29">
        <v>0.26315789473684209</v>
      </c>
      <c r="N73" s="29"/>
      <c r="O73" s="75" t="s">
        <v>486</v>
      </c>
    </row>
    <row r="74" spans="1:15">
      <c r="A74" t="s">
        <v>526</v>
      </c>
      <c r="B74" t="s">
        <v>419</v>
      </c>
      <c r="C74">
        <v>9</v>
      </c>
      <c r="D74" s="19">
        <v>43666</v>
      </c>
      <c r="E74" s="15">
        <v>0.97493055555555552</v>
      </c>
      <c r="F74" s="15" t="s">
        <v>711</v>
      </c>
      <c r="G74" s="678" t="s">
        <v>495</v>
      </c>
      <c r="H74" t="s">
        <v>1116</v>
      </c>
      <c r="I74" t="s">
        <v>1115</v>
      </c>
      <c r="J74">
        <v>13</v>
      </c>
      <c r="K74">
        <v>18</v>
      </c>
      <c r="L74" s="28">
        <f t="shared" si="0"/>
        <v>1.3846153846153846</v>
      </c>
      <c r="M74" s="29">
        <v>0.1111111111111111</v>
      </c>
      <c r="N74" s="29"/>
    </row>
    <row r="75" spans="1:15">
      <c r="A75" t="s">
        <v>527</v>
      </c>
      <c r="B75" t="s">
        <v>419</v>
      </c>
      <c r="C75">
        <v>9</v>
      </c>
      <c r="D75" s="19">
        <v>43666</v>
      </c>
      <c r="E75" s="15">
        <v>0.97521990740740738</v>
      </c>
      <c r="F75" s="15" t="s">
        <v>711</v>
      </c>
      <c r="G75" s="678" t="s">
        <v>495</v>
      </c>
      <c r="H75" t="s">
        <v>1116</v>
      </c>
      <c r="I75" t="s">
        <v>1115</v>
      </c>
      <c r="J75">
        <v>14</v>
      </c>
      <c r="K75">
        <v>25</v>
      </c>
      <c r="L75" s="28">
        <f t="shared" si="0"/>
        <v>1.7857142857142858</v>
      </c>
      <c r="M75" s="29">
        <v>0.08</v>
      </c>
      <c r="N75" s="29"/>
    </row>
    <row r="76" spans="1:15">
      <c r="A76" t="s">
        <v>528</v>
      </c>
      <c r="B76" t="s">
        <v>419</v>
      </c>
      <c r="C76">
        <v>9</v>
      </c>
      <c r="D76" s="19">
        <v>43666</v>
      </c>
      <c r="E76" s="15">
        <v>0.97546296296296298</v>
      </c>
      <c r="F76" s="15" t="s">
        <v>711</v>
      </c>
      <c r="G76" s="678" t="s">
        <v>495</v>
      </c>
      <c r="H76" t="s">
        <v>1116</v>
      </c>
      <c r="I76" t="s">
        <v>1115</v>
      </c>
      <c r="J76">
        <v>11</v>
      </c>
      <c r="K76">
        <v>14</v>
      </c>
      <c r="L76" s="28">
        <f t="shared" si="0"/>
        <v>1.2727272727272727</v>
      </c>
      <c r="M76" s="29">
        <v>0.21428571428571427</v>
      </c>
      <c r="N76" s="29"/>
    </row>
    <row r="77" spans="1:15">
      <c r="A77" t="s">
        <v>2292</v>
      </c>
      <c r="B77" t="s">
        <v>419</v>
      </c>
      <c r="C77">
        <v>9</v>
      </c>
      <c r="D77" s="19">
        <v>43666</v>
      </c>
      <c r="E77" s="15">
        <v>0.97571759259259261</v>
      </c>
      <c r="F77" s="15" t="s">
        <v>711</v>
      </c>
      <c r="G77" s="674" t="s">
        <v>489</v>
      </c>
      <c r="H77" t="s">
        <v>1116</v>
      </c>
      <c r="I77" t="s">
        <v>1115</v>
      </c>
      <c r="J77">
        <v>5</v>
      </c>
      <c r="K77">
        <v>3</v>
      </c>
      <c r="L77" s="28">
        <f t="shared" si="0"/>
        <v>0.6</v>
      </c>
      <c r="M77" s="29">
        <v>0.33333333333333331</v>
      </c>
      <c r="N77" s="29"/>
    </row>
    <row r="78" spans="1:15">
      <c r="A78" t="s">
        <v>530</v>
      </c>
      <c r="B78" t="s">
        <v>419</v>
      </c>
      <c r="C78">
        <v>9</v>
      </c>
      <c r="D78" s="19">
        <v>43666</v>
      </c>
      <c r="E78" s="15">
        <v>0.97592592592592586</v>
      </c>
      <c r="F78" s="15" t="s">
        <v>711</v>
      </c>
      <c r="G78" s="678" t="s">
        <v>495</v>
      </c>
      <c r="H78" t="s">
        <v>1116</v>
      </c>
      <c r="I78" t="s">
        <v>1115</v>
      </c>
      <c r="J78">
        <v>4</v>
      </c>
      <c r="K78">
        <v>4</v>
      </c>
      <c r="L78" s="28">
        <f t="shared" si="0"/>
        <v>1</v>
      </c>
      <c r="M78" s="29">
        <v>0.25</v>
      </c>
      <c r="N78" s="29"/>
      <c r="O78" s="28"/>
    </row>
    <row r="79" spans="1:15">
      <c r="A79" t="s">
        <v>531</v>
      </c>
      <c r="B79" t="s">
        <v>419</v>
      </c>
      <c r="C79">
        <v>9</v>
      </c>
      <c r="D79" s="19">
        <v>43666</v>
      </c>
      <c r="E79" s="15">
        <v>0.97613425925925934</v>
      </c>
      <c r="F79" s="15" t="s">
        <v>711</v>
      </c>
      <c r="G79" s="687" t="s">
        <v>532</v>
      </c>
      <c r="H79" t="s">
        <v>1116</v>
      </c>
      <c r="I79" t="s">
        <v>1115</v>
      </c>
      <c r="J79">
        <v>8</v>
      </c>
      <c r="K79">
        <v>2</v>
      </c>
      <c r="L79" s="28">
        <f t="shared" si="0"/>
        <v>0.25</v>
      </c>
      <c r="M79" s="29">
        <v>0.5</v>
      </c>
      <c r="N79" s="29"/>
    </row>
    <row r="80" spans="1:15">
      <c r="A80" t="s">
        <v>533</v>
      </c>
      <c r="B80" t="s">
        <v>419</v>
      </c>
      <c r="C80">
        <v>9</v>
      </c>
      <c r="D80" s="19">
        <v>43666</v>
      </c>
      <c r="E80" s="21">
        <v>0.97651620370370373</v>
      </c>
      <c r="F80" s="15" t="s">
        <v>711</v>
      </c>
      <c r="G80" s="687" t="s">
        <v>532</v>
      </c>
      <c r="H80" t="s">
        <v>1116</v>
      </c>
      <c r="I80" t="s">
        <v>1115</v>
      </c>
      <c r="J80">
        <v>7</v>
      </c>
      <c r="K80">
        <v>7</v>
      </c>
      <c r="L80" s="28">
        <f t="shared" si="0"/>
        <v>1</v>
      </c>
      <c r="M80" s="29">
        <v>0.2857142857142857</v>
      </c>
      <c r="N80" s="29"/>
    </row>
    <row r="81" spans="1:15">
      <c r="A81" s="751" t="s">
        <v>2327</v>
      </c>
      <c r="B81" t="s">
        <v>419</v>
      </c>
      <c r="C81">
        <v>9</v>
      </c>
      <c r="D81" s="19">
        <v>43666</v>
      </c>
      <c r="E81" s="15">
        <v>0.97666666666666668</v>
      </c>
      <c r="F81" s="15" t="s">
        <v>711</v>
      </c>
      <c r="G81" s="687" t="s">
        <v>532</v>
      </c>
      <c r="H81" t="s">
        <v>1116</v>
      </c>
      <c r="I81" t="s">
        <v>1115</v>
      </c>
      <c r="J81">
        <v>14</v>
      </c>
      <c r="K81">
        <v>15</v>
      </c>
      <c r="L81" s="28">
        <f t="shared" si="0"/>
        <v>1.0714285714285714</v>
      </c>
      <c r="M81" s="29">
        <v>0.46666666666666667</v>
      </c>
      <c r="N81" s="29"/>
      <c r="O81" s="75" t="s">
        <v>486</v>
      </c>
    </row>
    <row r="82" spans="1:15">
      <c r="A82" s="751" t="s">
        <v>2328</v>
      </c>
      <c r="B82" t="s">
        <v>419</v>
      </c>
      <c r="C82">
        <v>9</v>
      </c>
      <c r="D82" s="19">
        <v>43666</v>
      </c>
      <c r="E82" s="15">
        <v>0.97701388888888896</v>
      </c>
      <c r="F82" s="15" t="s">
        <v>711</v>
      </c>
      <c r="G82" s="688" t="s">
        <v>532</v>
      </c>
      <c r="H82" t="s">
        <v>1116</v>
      </c>
      <c r="I82" t="s">
        <v>1115</v>
      </c>
      <c r="J82">
        <v>12</v>
      </c>
      <c r="K82">
        <v>13</v>
      </c>
      <c r="L82" s="28">
        <f t="shared" si="0"/>
        <v>1.0833333333333333</v>
      </c>
      <c r="M82" s="29">
        <v>0.38461538461538464</v>
      </c>
      <c r="N82" s="29"/>
      <c r="O82" s="75" t="s">
        <v>486</v>
      </c>
    </row>
    <row r="83" spans="1:15" ht="17" thickBot="1">
      <c r="A83" s="753" t="s">
        <v>2329</v>
      </c>
      <c r="B83" s="165" t="s">
        <v>419</v>
      </c>
      <c r="C83" s="165">
        <v>9</v>
      </c>
      <c r="D83" s="169">
        <v>43666</v>
      </c>
      <c r="E83" s="166">
        <v>0.97788194444444443</v>
      </c>
      <c r="F83" s="166" t="s">
        <v>711</v>
      </c>
      <c r="G83" s="688" t="s">
        <v>532</v>
      </c>
      <c r="H83" t="s">
        <v>1116</v>
      </c>
      <c r="I83" t="s">
        <v>1115</v>
      </c>
      <c r="J83" s="165">
        <v>3</v>
      </c>
      <c r="K83" s="165">
        <v>7</v>
      </c>
      <c r="L83" s="28">
        <f t="shared" si="0"/>
        <v>2.3333333333333335</v>
      </c>
      <c r="M83" s="709">
        <v>0.2857142857142857</v>
      </c>
      <c r="N83" s="709"/>
      <c r="O83" s="172" t="s">
        <v>486</v>
      </c>
    </row>
    <row r="84" spans="1:15" ht="17" thickTop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98"/>
  <sheetViews>
    <sheetView workbookViewId="0">
      <selection activeCell="A36" sqref="A36:B36"/>
    </sheetView>
  </sheetViews>
  <sheetFormatPr baseColWidth="10" defaultColWidth="11" defaultRowHeight="16"/>
  <cols>
    <col min="1" max="1" width="10.1640625" customWidth="1"/>
    <col min="2" max="2" width="20.6640625" customWidth="1"/>
    <col min="5" max="5" width="18.6640625" customWidth="1"/>
  </cols>
  <sheetData>
    <row r="1" spans="1:10" ht="21">
      <c r="A1" s="1" t="s">
        <v>728</v>
      </c>
      <c r="B1" s="895" t="s">
        <v>721</v>
      </c>
      <c r="C1" s="896"/>
    </row>
    <row r="2" spans="1:10" ht="19">
      <c r="A2" s="892" t="s">
        <v>729</v>
      </c>
      <c r="B2" s="893"/>
      <c r="D2" s="894" t="s">
        <v>727</v>
      </c>
      <c r="E2" s="894"/>
    </row>
    <row r="3" spans="1:10">
      <c r="A3" s="886" t="s">
        <v>724</v>
      </c>
      <c r="B3" s="886"/>
      <c r="D3" s="893" t="s">
        <v>724</v>
      </c>
      <c r="E3" s="893"/>
    </row>
    <row r="4" spans="1:10" ht="17" thickBot="1">
      <c r="A4" s="70" t="s">
        <v>723</v>
      </c>
      <c r="B4" s="133" t="s">
        <v>722</v>
      </c>
      <c r="D4" s="70" t="s">
        <v>723</v>
      </c>
      <c r="E4" s="50" t="s">
        <v>722</v>
      </c>
      <c r="J4" t="s">
        <v>724</v>
      </c>
    </row>
    <row r="5" spans="1:10" ht="18" thickTop="1" thickBot="1">
      <c r="A5" s="135">
        <v>1</v>
      </c>
      <c r="B5" s="134">
        <v>2</v>
      </c>
      <c r="D5" s="138">
        <v>1</v>
      </c>
      <c r="E5">
        <v>12</v>
      </c>
    </row>
    <row r="6" spans="1:10" ht="18" thickTop="1" thickBot="1">
      <c r="C6" s="135"/>
      <c r="D6" s="136">
        <v>2</v>
      </c>
      <c r="E6">
        <v>11</v>
      </c>
    </row>
    <row r="7" spans="1:10" ht="17" thickTop="1">
      <c r="A7" s="886" t="s">
        <v>725</v>
      </c>
      <c r="B7" s="886"/>
    </row>
    <row r="8" spans="1:10">
      <c r="A8" s="70" t="s">
        <v>723</v>
      </c>
      <c r="B8" s="50" t="s">
        <v>722</v>
      </c>
      <c r="D8" s="893" t="s">
        <v>725</v>
      </c>
      <c r="E8" s="893"/>
    </row>
    <row r="9" spans="1:10">
      <c r="A9">
        <v>3</v>
      </c>
      <c r="B9">
        <v>4</v>
      </c>
      <c r="D9" s="70" t="s">
        <v>723</v>
      </c>
      <c r="E9" s="50" t="s">
        <v>722</v>
      </c>
    </row>
    <row r="10" spans="1:10">
      <c r="D10">
        <v>3</v>
      </c>
      <c r="E10">
        <v>4</v>
      </c>
    </row>
    <row r="11" spans="1:10">
      <c r="A11" s="886" t="s">
        <v>726</v>
      </c>
      <c r="B11" s="886"/>
      <c r="D11">
        <v>10</v>
      </c>
      <c r="E11">
        <v>9</v>
      </c>
    </row>
    <row r="12" spans="1:10" ht="17" thickBot="1">
      <c r="A12" s="70" t="s">
        <v>723</v>
      </c>
      <c r="B12" s="141" t="s">
        <v>722</v>
      </c>
    </row>
    <row r="13" spans="1:10" ht="18" thickTop="1" thickBot="1">
      <c r="A13" s="140">
        <v>5</v>
      </c>
      <c r="B13" s="139">
        <v>6</v>
      </c>
      <c r="D13" s="886" t="s">
        <v>726</v>
      </c>
      <c r="E13" s="886"/>
    </row>
    <row r="14" spans="1:10" ht="17" thickTop="1">
      <c r="B14" s="140"/>
      <c r="D14" s="70" t="s">
        <v>723</v>
      </c>
      <c r="E14" s="50" t="s">
        <v>722</v>
      </c>
    </row>
    <row r="15" spans="1:10" ht="17" thickBot="1">
      <c r="D15">
        <v>5</v>
      </c>
      <c r="E15" s="142">
        <v>8</v>
      </c>
    </row>
    <row r="16" spans="1:10" ht="18" thickTop="1" thickBot="1">
      <c r="D16" s="140">
        <v>7</v>
      </c>
      <c r="E16" s="143">
        <v>6</v>
      </c>
    </row>
    <row r="17" spans="1:6" ht="17" thickTop="1"/>
    <row r="18" spans="1:6">
      <c r="E18" s="132"/>
    </row>
    <row r="19" spans="1:6" ht="19">
      <c r="A19" s="892" t="s">
        <v>730</v>
      </c>
      <c r="B19" s="893"/>
      <c r="D19" s="894" t="s">
        <v>732</v>
      </c>
      <c r="E19" s="894"/>
    </row>
    <row r="20" spans="1:6">
      <c r="A20" s="886" t="s">
        <v>724</v>
      </c>
      <c r="B20" s="886"/>
      <c r="D20" s="893" t="s">
        <v>724</v>
      </c>
      <c r="E20" s="893"/>
      <c r="F20" s="7" t="s">
        <v>406</v>
      </c>
    </row>
    <row r="21" spans="1:6">
      <c r="A21" s="70" t="s">
        <v>723</v>
      </c>
      <c r="B21" s="50" t="s">
        <v>722</v>
      </c>
      <c r="D21" s="70" t="s">
        <v>723</v>
      </c>
      <c r="E21" s="50" t="s">
        <v>722</v>
      </c>
    </row>
    <row r="22" spans="1:6">
      <c r="A22">
        <v>1</v>
      </c>
      <c r="B22">
        <v>2</v>
      </c>
      <c r="D22">
        <v>2</v>
      </c>
      <c r="E22">
        <v>1</v>
      </c>
    </row>
    <row r="23" spans="1:6">
      <c r="D23">
        <v>4</v>
      </c>
      <c r="E23">
        <v>3</v>
      </c>
    </row>
    <row r="24" spans="1:6">
      <c r="A24" s="886" t="s">
        <v>725</v>
      </c>
      <c r="B24" s="886"/>
    </row>
    <row r="25" spans="1:6">
      <c r="A25" s="70" t="s">
        <v>723</v>
      </c>
      <c r="B25" s="50" t="s">
        <v>722</v>
      </c>
      <c r="D25" s="893" t="s">
        <v>725</v>
      </c>
      <c r="E25" s="893"/>
    </row>
    <row r="26" spans="1:6">
      <c r="A26">
        <v>6</v>
      </c>
      <c r="B26">
        <v>5</v>
      </c>
      <c r="D26" s="70" t="s">
        <v>723</v>
      </c>
      <c r="E26" s="50" t="s">
        <v>722</v>
      </c>
    </row>
    <row r="27" spans="1:6">
      <c r="D27">
        <v>6</v>
      </c>
      <c r="E27">
        <v>5</v>
      </c>
    </row>
    <row r="28" spans="1:6">
      <c r="A28" s="886" t="s">
        <v>726</v>
      </c>
      <c r="B28" s="886"/>
      <c r="D28">
        <v>8</v>
      </c>
      <c r="E28">
        <v>9</v>
      </c>
    </row>
    <row r="29" spans="1:6" ht="17" thickBot="1">
      <c r="A29" s="70" t="s">
        <v>723</v>
      </c>
      <c r="B29" s="133" t="s">
        <v>722</v>
      </c>
    </row>
    <row r="30" spans="1:6" ht="18" thickTop="1" thickBot="1">
      <c r="A30" s="137">
        <v>10</v>
      </c>
      <c r="B30" s="136">
        <v>9</v>
      </c>
      <c r="D30" s="886" t="s">
        <v>726</v>
      </c>
      <c r="E30" s="886"/>
    </row>
    <row r="31" spans="1:6" ht="17" thickTop="1">
      <c r="D31" s="70" t="s">
        <v>723</v>
      </c>
      <c r="E31" s="50" t="s">
        <v>722</v>
      </c>
    </row>
    <row r="32" spans="1:6">
      <c r="D32">
        <v>12</v>
      </c>
      <c r="E32">
        <v>11</v>
      </c>
    </row>
    <row r="33" spans="1:5">
      <c r="D33">
        <v>10</v>
      </c>
      <c r="E33" s="132">
        <v>7</v>
      </c>
    </row>
    <row r="36" spans="1:5" ht="19">
      <c r="A36" s="892" t="s">
        <v>731</v>
      </c>
      <c r="B36" s="893"/>
      <c r="D36" s="894" t="s">
        <v>733</v>
      </c>
      <c r="E36" s="894"/>
    </row>
    <row r="37" spans="1:5">
      <c r="A37" s="886" t="s">
        <v>724</v>
      </c>
      <c r="B37" s="886"/>
      <c r="D37" s="893" t="s">
        <v>724</v>
      </c>
      <c r="E37" s="893"/>
    </row>
    <row r="38" spans="1:5">
      <c r="A38" s="70" t="s">
        <v>723</v>
      </c>
      <c r="B38" s="50" t="s">
        <v>722</v>
      </c>
      <c r="D38" s="70" t="s">
        <v>723</v>
      </c>
      <c r="E38" s="50" t="s">
        <v>722</v>
      </c>
    </row>
    <row r="39" spans="1:5">
      <c r="A39">
        <v>1</v>
      </c>
      <c r="B39">
        <v>2</v>
      </c>
      <c r="D39">
        <v>1</v>
      </c>
      <c r="E39">
        <v>2</v>
      </c>
    </row>
    <row r="40" spans="1:5">
      <c r="D40">
        <v>3</v>
      </c>
      <c r="E40">
        <v>4</v>
      </c>
    </row>
    <row r="41" spans="1:5">
      <c r="A41" s="886" t="s">
        <v>725</v>
      </c>
      <c r="B41" s="886"/>
    </row>
    <row r="42" spans="1:5">
      <c r="A42" s="70" t="s">
        <v>723</v>
      </c>
      <c r="B42" s="50" t="s">
        <v>722</v>
      </c>
      <c r="D42" s="893" t="s">
        <v>725</v>
      </c>
      <c r="E42" s="893"/>
    </row>
    <row r="43" spans="1:5">
      <c r="A43">
        <v>5</v>
      </c>
      <c r="B43">
        <v>6</v>
      </c>
      <c r="D43" s="70" t="s">
        <v>723</v>
      </c>
      <c r="E43" s="50" t="s">
        <v>722</v>
      </c>
    </row>
    <row r="44" spans="1:5">
      <c r="D44">
        <v>7</v>
      </c>
      <c r="E44">
        <v>6</v>
      </c>
    </row>
    <row r="45" spans="1:5">
      <c r="A45" s="886" t="s">
        <v>726</v>
      </c>
      <c r="B45" s="886"/>
      <c r="D45">
        <v>5</v>
      </c>
      <c r="E45">
        <v>8</v>
      </c>
    </row>
    <row r="46" spans="1:5">
      <c r="A46" s="70" t="s">
        <v>723</v>
      </c>
      <c r="B46" s="50" t="s">
        <v>722</v>
      </c>
    </row>
    <row r="47" spans="1:5">
      <c r="A47">
        <v>10</v>
      </c>
      <c r="B47">
        <v>9</v>
      </c>
      <c r="D47" s="886" t="s">
        <v>726</v>
      </c>
      <c r="E47" s="886"/>
    </row>
    <row r="48" spans="1:5">
      <c r="D48" s="70" t="s">
        <v>723</v>
      </c>
      <c r="E48" s="50" t="s">
        <v>722</v>
      </c>
    </row>
    <row r="49" spans="1:5">
      <c r="D49">
        <v>11</v>
      </c>
      <c r="E49">
        <v>10</v>
      </c>
    </row>
    <row r="50" spans="1:5">
      <c r="D50" s="132">
        <v>9</v>
      </c>
      <c r="E50">
        <v>12</v>
      </c>
    </row>
    <row r="53" spans="1:5" ht="19">
      <c r="A53" s="892" t="s">
        <v>735</v>
      </c>
      <c r="B53" s="893"/>
      <c r="D53" s="894" t="s">
        <v>734</v>
      </c>
      <c r="E53" s="894"/>
    </row>
    <row r="54" spans="1:5">
      <c r="A54" s="886" t="s">
        <v>724</v>
      </c>
      <c r="B54" s="886"/>
      <c r="D54" s="893" t="s">
        <v>724</v>
      </c>
      <c r="E54" s="893"/>
    </row>
    <row r="55" spans="1:5">
      <c r="A55" s="70" t="s">
        <v>723</v>
      </c>
      <c r="B55" s="50" t="s">
        <v>722</v>
      </c>
      <c r="D55" s="70" t="s">
        <v>723</v>
      </c>
      <c r="E55" s="50" t="s">
        <v>722</v>
      </c>
    </row>
    <row r="56" spans="1:5">
      <c r="A56">
        <v>1</v>
      </c>
      <c r="B56">
        <v>2</v>
      </c>
      <c r="D56">
        <v>1</v>
      </c>
      <c r="E56">
        <v>2</v>
      </c>
    </row>
    <row r="57" spans="1:5">
      <c r="D57">
        <v>3</v>
      </c>
      <c r="E57">
        <v>4</v>
      </c>
    </row>
    <row r="58" spans="1:5">
      <c r="A58" s="886" t="s">
        <v>725</v>
      </c>
      <c r="B58" s="886"/>
    </row>
    <row r="59" spans="1:5">
      <c r="A59" s="70" t="s">
        <v>723</v>
      </c>
      <c r="B59" s="50" t="s">
        <v>722</v>
      </c>
      <c r="D59" s="893" t="s">
        <v>725</v>
      </c>
      <c r="E59" s="893"/>
    </row>
    <row r="60" spans="1:5">
      <c r="A60">
        <v>5</v>
      </c>
      <c r="B60">
        <v>6</v>
      </c>
      <c r="D60" s="70" t="s">
        <v>723</v>
      </c>
      <c r="E60" s="50" t="s">
        <v>722</v>
      </c>
    </row>
    <row r="61" spans="1:5">
      <c r="D61">
        <v>7</v>
      </c>
      <c r="E61">
        <v>8</v>
      </c>
    </row>
    <row r="62" spans="1:5">
      <c r="A62" s="886" t="s">
        <v>726</v>
      </c>
      <c r="B62" s="886"/>
      <c r="D62">
        <v>5</v>
      </c>
      <c r="E62">
        <v>6</v>
      </c>
    </row>
    <row r="63" spans="1:5">
      <c r="A63" s="70" t="s">
        <v>723</v>
      </c>
      <c r="B63" s="50" t="s">
        <v>722</v>
      </c>
    </row>
    <row r="64" spans="1:5">
      <c r="A64">
        <v>10</v>
      </c>
      <c r="B64">
        <v>9</v>
      </c>
      <c r="D64" s="886" t="s">
        <v>726</v>
      </c>
      <c r="E64" s="886"/>
    </row>
    <row r="65" spans="1:12">
      <c r="D65" s="70" t="s">
        <v>723</v>
      </c>
      <c r="E65" s="50" t="s">
        <v>722</v>
      </c>
    </row>
    <row r="66" spans="1:12">
      <c r="D66">
        <v>11</v>
      </c>
      <c r="E66">
        <v>12</v>
      </c>
    </row>
    <row r="67" spans="1:12">
      <c r="D67" s="132">
        <v>9</v>
      </c>
      <c r="E67">
        <v>10</v>
      </c>
    </row>
    <row r="71" spans="1:12" ht="17" thickBot="1">
      <c r="A71" s="7" t="s">
        <v>72</v>
      </c>
      <c r="B71" s="61" t="s">
        <v>73</v>
      </c>
      <c r="C71" s="61" t="s">
        <v>411</v>
      </c>
      <c r="D71" s="61" t="s">
        <v>74</v>
      </c>
      <c r="E71" s="61" t="s">
        <v>75</v>
      </c>
      <c r="F71" s="61" t="s">
        <v>708</v>
      </c>
      <c r="G71" s="61"/>
      <c r="H71" s="61" t="s">
        <v>95</v>
      </c>
      <c r="I71" s="61" t="s">
        <v>920</v>
      </c>
      <c r="J71" s="61" t="s">
        <v>921</v>
      </c>
      <c r="K71" s="7" t="s">
        <v>1212</v>
      </c>
      <c r="L71" s="61" t="s">
        <v>1211</v>
      </c>
    </row>
    <row r="72" spans="1:12">
      <c r="A72" s="124" t="s">
        <v>589</v>
      </c>
      <c r="B72" s="124" t="s">
        <v>419</v>
      </c>
      <c r="C72" s="124">
        <v>9</v>
      </c>
      <c r="D72" s="204">
        <v>43670</v>
      </c>
      <c r="E72" s="174">
        <v>22.953356481481482</v>
      </c>
      <c r="F72" s="174" t="s">
        <v>709</v>
      </c>
      <c r="G72" s="174"/>
      <c r="H72" s="177" t="s">
        <v>433</v>
      </c>
      <c r="I72" s="238" t="s">
        <v>1128</v>
      </c>
      <c r="J72" s="238" t="s">
        <v>1129</v>
      </c>
      <c r="K72">
        <v>39.476700000000001</v>
      </c>
      <c r="L72">
        <v>74.543700000000001</v>
      </c>
    </row>
    <row r="73" spans="1:12">
      <c r="A73" t="s">
        <v>590</v>
      </c>
      <c r="B73" t="s">
        <v>419</v>
      </c>
      <c r="C73">
        <v>9</v>
      </c>
      <c r="D73" s="77">
        <v>43670</v>
      </c>
      <c r="E73" s="15">
        <v>0.95348379629629632</v>
      </c>
      <c r="F73" s="15" t="s">
        <v>709</v>
      </c>
      <c r="G73" s="15"/>
      <c r="H73" s="7" t="s">
        <v>433</v>
      </c>
      <c r="I73" t="s">
        <v>1196</v>
      </c>
      <c r="J73" t="s">
        <v>1130</v>
      </c>
      <c r="K73">
        <v>39.477800000000002</v>
      </c>
      <c r="L73">
        <v>74.544499999999999</v>
      </c>
    </row>
    <row r="74" spans="1:12">
      <c r="A74" s="7" t="s">
        <v>1210</v>
      </c>
      <c r="I74" s="276" t="s">
        <v>1217</v>
      </c>
      <c r="J74" s="276" t="s">
        <v>1210</v>
      </c>
      <c r="K74" s="276">
        <f>AVERAGE(K72,K73)</f>
        <v>39.477249999999998</v>
      </c>
      <c r="L74" s="276">
        <f>AVERAGE(L72,L73)</f>
        <v>74.5441</v>
      </c>
    </row>
    <row r="75" spans="1:12" ht="17" thickBot="1"/>
    <row r="76" spans="1:12">
      <c r="A76" s="124" t="s">
        <v>605</v>
      </c>
      <c r="B76" s="124" t="s">
        <v>419</v>
      </c>
      <c r="C76" s="124">
        <v>7</v>
      </c>
      <c r="D76" s="204">
        <v>43671</v>
      </c>
      <c r="E76" s="174">
        <v>1.9467592592592595E-2</v>
      </c>
      <c r="F76" s="174" t="s">
        <v>710</v>
      </c>
      <c r="G76" s="174"/>
      <c r="H76" s="124" t="s">
        <v>495</v>
      </c>
      <c r="I76" s="233" t="s">
        <v>1139</v>
      </c>
      <c r="J76" s="233" t="s">
        <v>1140</v>
      </c>
      <c r="K76">
        <v>39.476999999999997</v>
      </c>
      <c r="L76">
        <v>74.545000000000002</v>
      </c>
    </row>
    <row r="77" spans="1:12">
      <c r="A77" t="s">
        <v>606</v>
      </c>
      <c r="B77" t="s">
        <v>419</v>
      </c>
      <c r="C77">
        <v>7</v>
      </c>
      <c r="D77" s="77">
        <v>43671</v>
      </c>
      <c r="E77" s="15">
        <v>1.9652777777777779E-2</v>
      </c>
      <c r="F77" s="15" t="s">
        <v>710</v>
      </c>
      <c r="G77" s="15"/>
      <c r="H77" s="7" t="s">
        <v>433</v>
      </c>
      <c r="I77" t="s">
        <v>1141</v>
      </c>
      <c r="J77" t="s">
        <v>1142</v>
      </c>
      <c r="K77">
        <v>39.477600000000002</v>
      </c>
      <c r="L77">
        <v>74.545100000000005</v>
      </c>
    </row>
    <row r="78" spans="1:12">
      <c r="A78" s="7" t="s">
        <v>1210</v>
      </c>
      <c r="I78" s="276" t="s">
        <v>1218</v>
      </c>
      <c r="J78" s="277" t="s">
        <v>1210</v>
      </c>
      <c r="K78" s="277">
        <f>AVERAGE(K76,K77)</f>
        <v>39.4773</v>
      </c>
      <c r="L78" s="277">
        <f>AVERAGE(L76,L77)</f>
        <v>74.545050000000003</v>
      </c>
    </row>
    <row r="79" spans="1:12" ht="17" thickBot="1"/>
    <row r="80" spans="1:12">
      <c r="A80" s="65" t="s">
        <v>637</v>
      </c>
      <c r="B80" s="65" t="s">
        <v>549</v>
      </c>
      <c r="C80" s="65">
        <v>2</v>
      </c>
      <c r="D80" s="66">
        <v>43672</v>
      </c>
      <c r="E80" s="67">
        <v>0.86878472222222225</v>
      </c>
      <c r="F80" s="174" t="s">
        <v>716</v>
      </c>
      <c r="G80" s="15"/>
      <c r="H80" s="65" t="s">
        <v>476</v>
      </c>
      <c r="I80" s="253" t="s">
        <v>1148</v>
      </c>
      <c r="J80" s="253" t="s">
        <v>1149</v>
      </c>
      <c r="K80">
        <v>39.485799999999998</v>
      </c>
      <c r="L80">
        <v>74.556899999999999</v>
      </c>
    </row>
    <row r="81" spans="1:12">
      <c r="A81" t="s">
        <v>638</v>
      </c>
      <c r="B81" t="s">
        <v>549</v>
      </c>
      <c r="C81">
        <v>2</v>
      </c>
      <c r="D81" s="19">
        <v>43672</v>
      </c>
      <c r="E81" s="15">
        <v>0.86883101851851852</v>
      </c>
      <c r="F81" s="15" t="s">
        <v>716</v>
      </c>
      <c r="G81" s="15"/>
      <c r="H81" s="7" t="s">
        <v>433</v>
      </c>
      <c r="I81" t="s">
        <v>1151</v>
      </c>
      <c r="J81" t="s">
        <v>1150</v>
      </c>
      <c r="K81">
        <v>39.485999999999997</v>
      </c>
      <c r="L81">
        <v>74.5565</v>
      </c>
    </row>
    <row r="82" spans="1:12">
      <c r="A82" s="7" t="s">
        <v>1210</v>
      </c>
      <c r="I82" s="276" t="s">
        <v>1219</v>
      </c>
      <c r="J82" s="276" t="s">
        <v>1210</v>
      </c>
      <c r="K82" s="276">
        <f>AVERAGE(K80,K81)</f>
        <v>39.485900000000001</v>
      </c>
      <c r="L82" s="276">
        <f>AVERAGE(L80,L81)</f>
        <v>74.556700000000006</v>
      </c>
    </row>
    <row r="83" spans="1:12" ht="17" thickBot="1"/>
    <row r="84" spans="1:12">
      <c r="A84" t="s">
        <v>736</v>
      </c>
      <c r="B84" t="s">
        <v>549</v>
      </c>
      <c r="C84">
        <v>9</v>
      </c>
      <c r="D84" s="19">
        <v>43672</v>
      </c>
      <c r="E84" s="15">
        <v>0.94237268518518524</v>
      </c>
      <c r="F84" s="174" t="s">
        <v>713</v>
      </c>
      <c r="G84" s="15"/>
      <c r="H84" s="7" t="s">
        <v>433</v>
      </c>
      <c r="I84" s="238" t="s">
        <v>1160</v>
      </c>
      <c r="J84" s="238" t="s">
        <v>1213</v>
      </c>
      <c r="K84">
        <v>39.4848</v>
      </c>
      <c r="L84">
        <v>-74.557599999999994</v>
      </c>
    </row>
    <row r="85" spans="1:12">
      <c r="A85" t="s">
        <v>738</v>
      </c>
      <c r="B85" t="s">
        <v>549</v>
      </c>
      <c r="C85">
        <v>9</v>
      </c>
      <c r="D85" s="19">
        <v>43672</v>
      </c>
      <c r="E85" s="15">
        <v>0.94248842592592597</v>
      </c>
      <c r="F85" s="15" t="s">
        <v>713</v>
      </c>
      <c r="G85" s="15"/>
      <c r="H85" s="7" t="s">
        <v>433</v>
      </c>
      <c r="I85" t="s">
        <v>1161</v>
      </c>
      <c r="J85" t="s">
        <v>1214</v>
      </c>
      <c r="K85">
        <v>39.485399999999998</v>
      </c>
      <c r="L85">
        <v>-74.5578</v>
      </c>
    </row>
    <row r="86" spans="1:12">
      <c r="A86" s="7" t="s">
        <v>1210</v>
      </c>
      <c r="I86" s="276" t="s">
        <v>1220</v>
      </c>
      <c r="J86" s="276" t="s">
        <v>1210</v>
      </c>
      <c r="K86" s="276">
        <f>AVERAGE(K84,K85)</f>
        <v>39.485100000000003</v>
      </c>
      <c r="L86" s="276">
        <f>AVERAGE(L84,L85)</f>
        <v>-74.557699999999997</v>
      </c>
    </row>
    <row r="87" spans="1:12" ht="17" thickBot="1"/>
    <row r="88" spans="1:12">
      <c r="A88" s="150" t="s">
        <v>854</v>
      </c>
      <c r="B88" t="s">
        <v>549</v>
      </c>
      <c r="C88">
        <v>7</v>
      </c>
      <c r="D88" s="19">
        <v>43673</v>
      </c>
      <c r="E88" s="15">
        <v>0.91460648148148149</v>
      </c>
      <c r="F88" s="124" t="s">
        <v>715</v>
      </c>
      <c r="H88" t="s">
        <v>447</v>
      </c>
      <c r="I88" s="238" t="s">
        <v>1179</v>
      </c>
      <c r="J88" s="238" t="s">
        <v>1215</v>
      </c>
      <c r="K88">
        <v>39.485399999999998</v>
      </c>
      <c r="L88">
        <v>74.555800000000005</v>
      </c>
    </row>
    <row r="89" spans="1:12">
      <c r="A89" s="150" t="s">
        <v>855</v>
      </c>
      <c r="B89" t="s">
        <v>549</v>
      </c>
      <c r="C89">
        <v>7</v>
      </c>
      <c r="D89" s="19">
        <v>43673</v>
      </c>
      <c r="E89" s="15">
        <v>0.91479166666666656</v>
      </c>
      <c r="F89" t="s">
        <v>715</v>
      </c>
      <c r="H89" t="s">
        <v>447</v>
      </c>
      <c r="I89" t="s">
        <v>1180</v>
      </c>
      <c r="J89" t="s">
        <v>1216</v>
      </c>
      <c r="K89">
        <v>39.485199999999999</v>
      </c>
      <c r="L89">
        <v>74.556399999999996</v>
      </c>
    </row>
    <row r="90" spans="1:12">
      <c r="A90" s="7" t="s">
        <v>1210</v>
      </c>
      <c r="I90" s="276" t="s">
        <v>1221</v>
      </c>
      <c r="J90" s="276" t="s">
        <v>1210</v>
      </c>
      <c r="K90" s="276">
        <f>AVERAGE(K88,K89)</f>
        <v>39.485299999999995</v>
      </c>
      <c r="L90" s="276">
        <f>AVERAGE(L88,L89)</f>
        <v>74.556100000000001</v>
      </c>
    </row>
    <row r="91" spans="1:12" ht="17" thickBot="1"/>
    <row r="92" spans="1:12">
      <c r="A92" s="178" t="s">
        <v>887</v>
      </c>
      <c r="B92" s="124" t="s">
        <v>549</v>
      </c>
      <c r="C92" s="124">
        <v>9</v>
      </c>
      <c r="D92" s="179">
        <v>43673</v>
      </c>
      <c r="E92" s="174">
        <v>0.9854398148148148</v>
      </c>
      <c r="F92" s="124" t="s">
        <v>713</v>
      </c>
      <c r="G92" s="124"/>
      <c r="H92" s="177" t="s">
        <v>433</v>
      </c>
      <c r="I92" s="238" t="s">
        <v>1190</v>
      </c>
      <c r="J92" s="238" t="s">
        <v>1193</v>
      </c>
      <c r="K92">
        <v>39.485250000000001</v>
      </c>
      <c r="L92">
        <v>74.558201999999994</v>
      </c>
    </row>
    <row r="93" spans="1:12">
      <c r="A93" s="150" t="s">
        <v>888</v>
      </c>
      <c r="B93" t="s">
        <v>549</v>
      </c>
      <c r="C93">
        <v>9</v>
      </c>
      <c r="D93" s="19">
        <v>43673</v>
      </c>
      <c r="E93" s="15">
        <v>0.98564814814814816</v>
      </c>
      <c r="F93" t="s">
        <v>713</v>
      </c>
      <c r="H93" t="s">
        <v>456</v>
      </c>
      <c r="I93" t="s">
        <v>1191</v>
      </c>
      <c r="J93" t="s">
        <v>1192</v>
      </c>
      <c r="K93">
        <v>39.485500000000002</v>
      </c>
      <c r="L93">
        <v>74.557599999999994</v>
      </c>
    </row>
    <row r="94" spans="1:12">
      <c r="A94" s="61" t="s">
        <v>1210</v>
      </c>
      <c r="I94" s="276" t="s">
        <v>1222</v>
      </c>
      <c r="J94" s="276" t="s">
        <v>1210</v>
      </c>
      <c r="K94" s="276">
        <f>AVERAGE(K92,K93)</f>
        <v>39.485375000000005</v>
      </c>
      <c r="L94" s="276">
        <f>AVERAGE(L92,L93)</f>
        <v>74.557900999999987</v>
      </c>
    </row>
    <row r="95" spans="1:12" ht="17" thickBot="1"/>
    <row r="96" spans="1:12">
      <c r="A96" s="159" t="s">
        <v>958</v>
      </c>
      <c r="B96" s="65" t="s">
        <v>915</v>
      </c>
      <c r="C96" s="65">
        <v>5</v>
      </c>
      <c r="D96" s="66">
        <v>43674</v>
      </c>
      <c r="E96" s="67">
        <v>0.89170138888888895</v>
      </c>
      <c r="F96" s="65" t="s">
        <v>711</v>
      </c>
      <c r="G96" s="65"/>
      <c r="H96" s="121" t="s">
        <v>433</v>
      </c>
      <c r="I96" s="253" t="s">
        <v>1205</v>
      </c>
      <c r="J96" s="275" t="s">
        <v>1203</v>
      </c>
      <c r="K96">
        <v>39.485500000000002</v>
      </c>
      <c r="L96">
        <v>74.5505</v>
      </c>
    </row>
    <row r="97" spans="1:12">
      <c r="A97" s="150" t="s">
        <v>959</v>
      </c>
      <c r="B97" t="s">
        <v>915</v>
      </c>
      <c r="C97">
        <v>5</v>
      </c>
      <c r="D97" s="19">
        <v>43674</v>
      </c>
      <c r="E97" s="15">
        <v>0.89195601851851858</v>
      </c>
      <c r="F97" t="s">
        <v>711</v>
      </c>
      <c r="H97" s="7" t="s">
        <v>433</v>
      </c>
      <c r="I97" t="s">
        <v>1206</v>
      </c>
      <c r="J97" t="s">
        <v>1207</v>
      </c>
      <c r="K97">
        <v>39.485799999999998</v>
      </c>
      <c r="L97">
        <v>74.550299999999993</v>
      </c>
    </row>
    <row r="98" spans="1:12">
      <c r="A98" s="61" t="s">
        <v>1210</v>
      </c>
      <c r="I98" s="276" t="s">
        <v>1223</v>
      </c>
      <c r="J98" s="276" t="s">
        <v>1210</v>
      </c>
      <c r="K98" s="276">
        <f>AVERAGE(K96,K97)</f>
        <v>39.48565</v>
      </c>
      <c r="L98" s="276">
        <f>AVERAGE(L96,L97)</f>
        <v>74.550399999999996</v>
      </c>
    </row>
  </sheetData>
  <mergeCells count="33">
    <mergeCell ref="D37:E37"/>
    <mergeCell ref="D42:E42"/>
    <mergeCell ref="D2:E2"/>
    <mergeCell ref="B1:C1"/>
    <mergeCell ref="D13:E13"/>
    <mergeCell ref="D8:E8"/>
    <mergeCell ref="D3:E3"/>
    <mergeCell ref="A2:B2"/>
    <mergeCell ref="A3:B3"/>
    <mergeCell ref="A7:B7"/>
    <mergeCell ref="A11:B11"/>
    <mergeCell ref="D53:E53"/>
    <mergeCell ref="D54:E54"/>
    <mergeCell ref="D59:E59"/>
    <mergeCell ref="D64:E64"/>
    <mergeCell ref="A19:B19"/>
    <mergeCell ref="A20:B20"/>
    <mergeCell ref="A24:B24"/>
    <mergeCell ref="A36:B36"/>
    <mergeCell ref="A37:B37"/>
    <mergeCell ref="D47:E47"/>
    <mergeCell ref="D19:E19"/>
    <mergeCell ref="A41:B41"/>
    <mergeCell ref="D20:E20"/>
    <mergeCell ref="D25:E25"/>
    <mergeCell ref="D30:E30"/>
    <mergeCell ref="D36:E36"/>
    <mergeCell ref="A62:B62"/>
    <mergeCell ref="A45:B45"/>
    <mergeCell ref="A28:B28"/>
    <mergeCell ref="A53:B53"/>
    <mergeCell ref="A54:B54"/>
    <mergeCell ref="A58:B58"/>
  </mergeCells>
  <pageMargins left="0.7" right="0.7" top="0.75" bottom="0.75" header="0.3" footer="0.3"/>
  <pageSetup orientation="portrait" horizontalDpi="0" verticalDpi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8"/>
  <sheetViews>
    <sheetView zoomScale="125" workbookViewId="0">
      <selection activeCell="D9" sqref="D9"/>
    </sheetView>
  </sheetViews>
  <sheetFormatPr baseColWidth="10" defaultColWidth="11" defaultRowHeight="16"/>
  <cols>
    <col min="2" max="2" width="20.33203125" customWidth="1"/>
    <col min="3" max="3" width="16.33203125" customWidth="1"/>
    <col min="4" max="4" width="15.5" customWidth="1"/>
    <col min="5" max="5" width="14.83203125" customWidth="1"/>
  </cols>
  <sheetData>
    <row r="1" spans="1:3" ht="21">
      <c r="A1" s="1" t="s">
        <v>728</v>
      </c>
      <c r="B1" s="895" t="s">
        <v>721</v>
      </c>
      <c r="C1" s="896"/>
    </row>
    <row r="2" spans="1:3" ht="19">
      <c r="A2" s="892" t="s">
        <v>2103</v>
      </c>
      <c r="B2" s="893"/>
    </row>
    <row r="3" spans="1:3">
      <c r="A3" s="897" t="s">
        <v>724</v>
      </c>
      <c r="B3" s="897"/>
    </row>
    <row r="4" spans="1:3">
      <c r="B4" s="147" t="s">
        <v>2105</v>
      </c>
      <c r="C4" s="147" t="s">
        <v>397</v>
      </c>
    </row>
    <row r="5" spans="1:3">
      <c r="A5" s="70" t="s">
        <v>19</v>
      </c>
      <c r="B5">
        <v>0</v>
      </c>
      <c r="C5">
        <v>0</v>
      </c>
    </row>
    <row r="6" spans="1:3">
      <c r="A6" s="655" t="s">
        <v>15</v>
      </c>
      <c r="B6">
        <v>0</v>
      </c>
      <c r="C6">
        <v>72</v>
      </c>
    </row>
    <row r="7" spans="1:3">
      <c r="A7" s="897" t="s">
        <v>725</v>
      </c>
      <c r="B7" s="897"/>
    </row>
    <row r="8" spans="1:3">
      <c r="A8" s="70" t="s">
        <v>17</v>
      </c>
      <c r="B8">
        <v>3</v>
      </c>
      <c r="C8">
        <v>3</v>
      </c>
    </row>
    <row r="9" spans="1:3">
      <c r="A9" s="655" t="s">
        <v>14</v>
      </c>
      <c r="B9">
        <v>2</v>
      </c>
      <c r="C9">
        <v>1</v>
      </c>
    </row>
    <row r="10" spans="1:3">
      <c r="A10" s="897" t="s">
        <v>726</v>
      </c>
      <c r="B10" s="897"/>
    </row>
    <row r="11" spans="1:3">
      <c r="A11" s="70" t="s">
        <v>16</v>
      </c>
      <c r="B11">
        <v>3</v>
      </c>
      <c r="C11">
        <v>2</v>
      </c>
    </row>
    <row r="12" spans="1:3">
      <c r="A12" s="655" t="s">
        <v>7</v>
      </c>
      <c r="B12">
        <v>0</v>
      </c>
      <c r="C12">
        <v>0</v>
      </c>
    </row>
    <row r="15" spans="1:3" ht="19">
      <c r="A15" s="894" t="s">
        <v>2104</v>
      </c>
      <c r="B15" s="894"/>
    </row>
    <row r="16" spans="1:3">
      <c r="A16" s="897" t="s">
        <v>724</v>
      </c>
      <c r="B16" s="897"/>
    </row>
    <row r="17" spans="1:3">
      <c r="B17" s="147" t="s">
        <v>2105</v>
      </c>
      <c r="C17" s="147" t="s">
        <v>397</v>
      </c>
    </row>
    <row r="18" spans="1:3">
      <c r="A18" s="70" t="s">
        <v>19</v>
      </c>
      <c r="B18">
        <v>0</v>
      </c>
      <c r="C18">
        <v>0</v>
      </c>
    </row>
    <row r="19" spans="1:3">
      <c r="A19" s="655" t="s">
        <v>15</v>
      </c>
      <c r="B19">
        <v>0</v>
      </c>
      <c r="C19">
        <v>37</v>
      </c>
    </row>
    <row r="20" spans="1:3">
      <c r="A20" s="897" t="s">
        <v>725</v>
      </c>
      <c r="B20" s="897"/>
    </row>
    <row r="21" spans="1:3">
      <c r="A21" s="70" t="s">
        <v>17</v>
      </c>
      <c r="B21">
        <v>3</v>
      </c>
      <c r="C21">
        <v>1</v>
      </c>
    </row>
    <row r="22" spans="1:3">
      <c r="A22" s="655" t="s">
        <v>14</v>
      </c>
      <c r="B22">
        <v>10</v>
      </c>
      <c r="C22">
        <v>0</v>
      </c>
    </row>
    <row r="23" spans="1:3">
      <c r="A23" s="897" t="s">
        <v>726</v>
      </c>
      <c r="B23" s="897"/>
    </row>
    <row r="24" spans="1:3">
      <c r="A24" s="70" t="s">
        <v>16</v>
      </c>
      <c r="B24">
        <v>3</v>
      </c>
      <c r="C24">
        <v>2</v>
      </c>
    </row>
    <row r="25" spans="1:3">
      <c r="A25" s="655" t="s">
        <v>7</v>
      </c>
      <c r="B25">
        <v>1</v>
      </c>
      <c r="C25">
        <v>0</v>
      </c>
    </row>
    <row r="26" spans="1:3">
      <c r="A26" s="897" t="s">
        <v>2106</v>
      </c>
      <c r="B26" s="897"/>
    </row>
    <row r="27" spans="1:3">
      <c r="A27" s="70" t="s">
        <v>8</v>
      </c>
      <c r="B27">
        <v>0</v>
      </c>
      <c r="C27">
        <v>1</v>
      </c>
    </row>
    <row r="28" spans="1:3">
      <c r="A28" s="655" t="s">
        <v>9</v>
      </c>
      <c r="B28">
        <v>5</v>
      </c>
      <c r="C28">
        <v>2</v>
      </c>
    </row>
    <row r="29" spans="1:3">
      <c r="A29" s="897" t="s">
        <v>2108</v>
      </c>
      <c r="B29" s="897"/>
    </row>
    <row r="30" spans="1:3">
      <c r="A30" s="70" t="s">
        <v>10</v>
      </c>
      <c r="B30">
        <v>0</v>
      </c>
      <c r="C30">
        <v>0</v>
      </c>
    </row>
    <row r="31" spans="1:3">
      <c r="A31" s="655" t="s">
        <v>11</v>
      </c>
      <c r="B31">
        <v>1</v>
      </c>
      <c r="C31">
        <v>0</v>
      </c>
    </row>
    <row r="32" spans="1:3">
      <c r="A32" s="897" t="s">
        <v>2107</v>
      </c>
      <c r="B32" s="897"/>
    </row>
    <row r="33" spans="1:3">
      <c r="A33" s="70" t="s">
        <v>12</v>
      </c>
      <c r="B33">
        <v>0</v>
      </c>
      <c r="C33">
        <v>2</v>
      </c>
    </row>
    <row r="34" spans="1:3">
      <c r="A34" s="655" t="s">
        <v>13</v>
      </c>
      <c r="B34">
        <v>0</v>
      </c>
      <c r="C34">
        <v>0</v>
      </c>
    </row>
    <row r="37" spans="1:3" ht="19">
      <c r="A37" s="892" t="s">
        <v>2111</v>
      </c>
      <c r="B37" s="893"/>
    </row>
    <row r="38" spans="1:3">
      <c r="A38" s="897" t="s">
        <v>724</v>
      </c>
      <c r="B38" s="897"/>
      <c r="C38" s="897"/>
    </row>
    <row r="39" spans="1:3">
      <c r="B39" s="147" t="s">
        <v>396</v>
      </c>
      <c r="C39" s="147" t="s">
        <v>397</v>
      </c>
    </row>
    <row r="40" spans="1:3">
      <c r="A40" s="70" t="s">
        <v>19</v>
      </c>
      <c r="B40">
        <v>0</v>
      </c>
      <c r="C40">
        <v>9</v>
      </c>
    </row>
    <row r="41" spans="1:3">
      <c r="A41" s="655" t="s">
        <v>15</v>
      </c>
      <c r="B41">
        <v>0</v>
      </c>
      <c r="C41">
        <v>53</v>
      </c>
    </row>
    <row r="42" spans="1:3">
      <c r="A42" s="897" t="s">
        <v>725</v>
      </c>
      <c r="B42" s="897"/>
      <c r="C42" s="897"/>
    </row>
    <row r="43" spans="1:3">
      <c r="A43" s="655" t="s">
        <v>16</v>
      </c>
      <c r="B43">
        <v>2</v>
      </c>
      <c r="C43">
        <v>7</v>
      </c>
    </row>
    <row r="44" spans="1:3">
      <c r="A44" s="70" t="s">
        <v>7</v>
      </c>
      <c r="B44">
        <v>1</v>
      </c>
      <c r="C44">
        <v>17</v>
      </c>
    </row>
    <row r="45" spans="1:3">
      <c r="A45" s="897" t="s">
        <v>726</v>
      </c>
      <c r="B45" s="897"/>
      <c r="C45" s="897"/>
    </row>
    <row r="46" spans="1:3">
      <c r="A46" s="655" t="s">
        <v>10</v>
      </c>
      <c r="B46">
        <v>52</v>
      </c>
      <c r="C46">
        <v>0</v>
      </c>
    </row>
    <row r="47" spans="1:3">
      <c r="A47" s="70" t="s">
        <v>11</v>
      </c>
      <c r="B47">
        <v>2</v>
      </c>
      <c r="C47">
        <v>50</v>
      </c>
    </row>
    <row r="50" spans="1:4" ht="19">
      <c r="A50" s="894" t="s">
        <v>2112</v>
      </c>
      <c r="B50" s="894"/>
      <c r="C50" s="884"/>
    </row>
    <row r="51" spans="1:4" ht="19">
      <c r="A51" s="653"/>
      <c r="B51" s="662" t="s">
        <v>396</v>
      </c>
      <c r="C51" s="147" t="s">
        <v>2109</v>
      </c>
      <c r="D51" s="147" t="s">
        <v>2110</v>
      </c>
    </row>
    <row r="52" spans="1:4" ht="19">
      <c r="A52" s="894" t="s">
        <v>724</v>
      </c>
      <c r="B52" s="886"/>
      <c r="C52" s="886"/>
      <c r="D52" s="886"/>
    </row>
    <row r="53" spans="1:4">
      <c r="A53" s="655" t="s">
        <v>19</v>
      </c>
      <c r="B53">
        <v>0</v>
      </c>
      <c r="C53" t="s">
        <v>1304</v>
      </c>
      <c r="D53">
        <v>2</v>
      </c>
    </row>
    <row r="54" spans="1:4">
      <c r="A54" s="70" t="s">
        <v>15</v>
      </c>
      <c r="B54">
        <v>0</v>
      </c>
      <c r="C54" t="s">
        <v>1304</v>
      </c>
      <c r="D54">
        <v>1</v>
      </c>
    </row>
    <row r="55" spans="1:4">
      <c r="A55" s="655" t="s">
        <v>17</v>
      </c>
      <c r="B55">
        <v>4</v>
      </c>
      <c r="C55" t="s">
        <v>1304</v>
      </c>
      <c r="D55">
        <v>1</v>
      </c>
    </row>
    <row r="56" spans="1:4">
      <c r="A56" s="70" t="s">
        <v>14</v>
      </c>
      <c r="B56">
        <v>1</v>
      </c>
      <c r="C56" t="s">
        <v>1304</v>
      </c>
      <c r="D56">
        <v>0</v>
      </c>
    </row>
    <row r="57" spans="1:4" ht="19">
      <c r="A57" s="894" t="s">
        <v>725</v>
      </c>
      <c r="B57" s="894"/>
      <c r="C57" s="894"/>
      <c r="D57" s="884"/>
    </row>
    <row r="58" spans="1:4">
      <c r="A58" s="655" t="s">
        <v>16</v>
      </c>
      <c r="B58">
        <v>11</v>
      </c>
      <c r="C58" t="s">
        <v>1304</v>
      </c>
      <c r="D58">
        <v>1</v>
      </c>
    </row>
    <row r="59" spans="1:4">
      <c r="A59" s="70" t="s">
        <v>7</v>
      </c>
      <c r="B59">
        <v>9</v>
      </c>
      <c r="C59" t="s">
        <v>1304</v>
      </c>
      <c r="D59">
        <v>0</v>
      </c>
    </row>
    <row r="60" spans="1:4">
      <c r="A60" s="655" t="s">
        <v>8</v>
      </c>
      <c r="B60">
        <v>14</v>
      </c>
      <c r="C60">
        <v>0</v>
      </c>
      <c r="D60">
        <v>0</v>
      </c>
    </row>
    <row r="61" spans="1:4">
      <c r="A61" s="70" t="s">
        <v>9</v>
      </c>
      <c r="B61">
        <v>7</v>
      </c>
      <c r="C61">
        <v>0</v>
      </c>
      <c r="D61">
        <v>0</v>
      </c>
    </row>
    <row r="62" spans="1:4" ht="19">
      <c r="A62" s="894" t="s">
        <v>726</v>
      </c>
      <c r="B62" s="894"/>
      <c r="C62" s="898"/>
    </row>
    <row r="63" spans="1:4">
      <c r="A63" s="655" t="s">
        <v>10</v>
      </c>
      <c r="B63">
        <v>6</v>
      </c>
      <c r="C63">
        <v>0</v>
      </c>
      <c r="D63">
        <v>0</v>
      </c>
    </row>
    <row r="64" spans="1:4">
      <c r="A64" s="70" t="s">
        <v>11</v>
      </c>
      <c r="B64">
        <v>2</v>
      </c>
      <c r="C64">
        <v>5</v>
      </c>
      <c r="D64">
        <v>0</v>
      </c>
    </row>
    <row r="65" spans="1:4">
      <c r="A65" s="655" t="s">
        <v>12</v>
      </c>
      <c r="B65">
        <v>6</v>
      </c>
      <c r="C65">
        <v>1</v>
      </c>
      <c r="D65">
        <v>1</v>
      </c>
    </row>
    <row r="66" spans="1:4">
      <c r="A66" s="70" t="s">
        <v>13</v>
      </c>
      <c r="B66">
        <v>2</v>
      </c>
      <c r="C66">
        <v>1</v>
      </c>
      <c r="D66">
        <v>1</v>
      </c>
    </row>
    <row r="69" spans="1:4" ht="19">
      <c r="A69" s="892" t="s">
        <v>731</v>
      </c>
      <c r="B69" s="892"/>
      <c r="C69" s="892"/>
      <c r="D69" s="657"/>
    </row>
    <row r="71" spans="1:4">
      <c r="B71" s="656" t="s">
        <v>396</v>
      </c>
      <c r="C71" t="s">
        <v>397</v>
      </c>
    </row>
    <row r="72" spans="1:4">
      <c r="A72" s="71" t="s">
        <v>19</v>
      </c>
      <c r="B72">
        <v>2</v>
      </c>
      <c r="C72">
        <v>33</v>
      </c>
    </row>
    <row r="73" spans="1:4">
      <c r="A73" s="655" t="s">
        <v>15</v>
      </c>
      <c r="B73">
        <v>24</v>
      </c>
      <c r="C73">
        <v>0</v>
      </c>
    </row>
    <row r="74" spans="1:4">
      <c r="A74" s="70" t="s">
        <v>16</v>
      </c>
      <c r="B74">
        <v>41</v>
      </c>
      <c r="C74">
        <v>5</v>
      </c>
    </row>
    <row r="75" spans="1:4">
      <c r="A75" s="655" t="s">
        <v>7</v>
      </c>
      <c r="B75">
        <v>25</v>
      </c>
      <c r="C75">
        <v>0</v>
      </c>
    </row>
    <row r="76" spans="1:4">
      <c r="A76" s="70" t="s">
        <v>10</v>
      </c>
      <c r="B76">
        <v>32</v>
      </c>
      <c r="C76">
        <v>58</v>
      </c>
    </row>
    <row r="77" spans="1:4">
      <c r="A77" s="655" t="s">
        <v>2115</v>
      </c>
      <c r="B77">
        <v>16</v>
      </c>
      <c r="C77">
        <v>0</v>
      </c>
    </row>
    <row r="80" spans="1:4" ht="19">
      <c r="B80" s="892" t="s">
        <v>731</v>
      </c>
      <c r="C80" s="892"/>
      <c r="D80" s="892"/>
    </row>
    <row r="81" spans="1:4" ht="19">
      <c r="B81" s="656" t="s">
        <v>396</v>
      </c>
      <c r="C81" t="s">
        <v>397</v>
      </c>
      <c r="D81" s="661"/>
    </row>
    <row r="82" spans="1:4">
      <c r="A82" s="71" t="s">
        <v>19</v>
      </c>
      <c r="B82" s="81">
        <v>0</v>
      </c>
      <c r="C82">
        <v>2</v>
      </c>
    </row>
    <row r="83" spans="1:4">
      <c r="A83" s="655" t="s">
        <v>15</v>
      </c>
      <c r="B83">
        <v>1</v>
      </c>
      <c r="C83">
        <v>1</v>
      </c>
    </row>
    <row r="84" spans="1:4">
      <c r="A84" s="70" t="s">
        <v>17</v>
      </c>
      <c r="B84">
        <v>5</v>
      </c>
      <c r="C84" s="81">
        <v>2</v>
      </c>
    </row>
    <row r="85" spans="1:4">
      <c r="A85" s="655" t="s">
        <v>14</v>
      </c>
      <c r="B85">
        <v>6</v>
      </c>
      <c r="C85">
        <v>0</v>
      </c>
    </row>
    <row r="86" spans="1:4">
      <c r="A86" s="70" t="s">
        <v>16</v>
      </c>
      <c r="B86">
        <v>4</v>
      </c>
      <c r="C86">
        <v>10</v>
      </c>
    </row>
    <row r="87" spans="1:4">
      <c r="A87" s="655" t="s">
        <v>7</v>
      </c>
      <c r="B87">
        <v>31</v>
      </c>
      <c r="C87">
        <v>1</v>
      </c>
    </row>
    <row r="88" spans="1:4">
      <c r="A88" s="70" t="s">
        <v>8</v>
      </c>
      <c r="B88">
        <v>22</v>
      </c>
      <c r="C88">
        <v>0</v>
      </c>
    </row>
    <row r="89" spans="1:4">
      <c r="A89" s="655" t="s">
        <v>9</v>
      </c>
      <c r="B89">
        <v>2</v>
      </c>
      <c r="C89">
        <v>0</v>
      </c>
    </row>
    <row r="90" spans="1:4">
      <c r="A90" s="70" t="s">
        <v>10</v>
      </c>
      <c r="B90">
        <v>24</v>
      </c>
      <c r="C90">
        <v>8</v>
      </c>
    </row>
    <row r="91" spans="1:4">
      <c r="A91" s="655" t="s">
        <v>11</v>
      </c>
      <c r="B91">
        <v>5</v>
      </c>
      <c r="C91">
        <v>0</v>
      </c>
    </row>
    <row r="92" spans="1:4">
      <c r="A92" s="70" t="s">
        <v>12</v>
      </c>
      <c r="B92">
        <v>2</v>
      </c>
      <c r="C92">
        <v>0</v>
      </c>
    </row>
    <row r="93" spans="1:4">
      <c r="A93" s="655" t="s">
        <v>13</v>
      </c>
      <c r="B93">
        <v>0</v>
      </c>
      <c r="C93">
        <v>0</v>
      </c>
    </row>
    <row r="97" spans="1:3">
      <c r="B97" s="886" t="s">
        <v>2116</v>
      </c>
      <c r="C97" s="886"/>
    </row>
    <row r="98" spans="1:3">
      <c r="B98" t="s">
        <v>396</v>
      </c>
      <c r="C98" t="s">
        <v>397</v>
      </c>
    </row>
    <row r="99" spans="1:3">
      <c r="A99" s="70" t="s">
        <v>19</v>
      </c>
      <c r="B99" s="81">
        <v>3</v>
      </c>
      <c r="C99">
        <v>2</v>
      </c>
    </row>
    <row r="100" spans="1:3">
      <c r="A100" s="655" t="s">
        <v>15</v>
      </c>
      <c r="B100">
        <v>18</v>
      </c>
      <c r="C100">
        <v>1</v>
      </c>
    </row>
    <row r="101" spans="1:3">
      <c r="A101" s="70" t="s">
        <v>16</v>
      </c>
      <c r="B101">
        <v>53</v>
      </c>
      <c r="C101">
        <v>4</v>
      </c>
    </row>
    <row r="102" spans="1:3">
      <c r="A102" s="655" t="s">
        <v>7</v>
      </c>
      <c r="B102">
        <v>1</v>
      </c>
      <c r="C102">
        <v>11</v>
      </c>
    </row>
    <row r="103" spans="1:3">
      <c r="A103" s="70" t="s">
        <v>10</v>
      </c>
      <c r="B103">
        <v>20</v>
      </c>
      <c r="C103">
        <v>26</v>
      </c>
    </row>
    <row r="104" spans="1:3">
      <c r="A104" s="655" t="s">
        <v>11</v>
      </c>
      <c r="B104">
        <v>11</v>
      </c>
      <c r="C104">
        <v>2</v>
      </c>
    </row>
    <row r="107" spans="1:3">
      <c r="A107" s="70" t="s">
        <v>19</v>
      </c>
      <c r="B107">
        <v>0</v>
      </c>
      <c r="C107">
        <v>14</v>
      </c>
    </row>
    <row r="108" spans="1:3">
      <c r="A108" s="655" t="s">
        <v>15</v>
      </c>
      <c r="B108">
        <v>1</v>
      </c>
      <c r="C108">
        <v>3</v>
      </c>
    </row>
    <row r="109" spans="1:3">
      <c r="A109" s="70" t="s">
        <v>17</v>
      </c>
      <c r="B109">
        <v>5</v>
      </c>
      <c r="C109">
        <v>1</v>
      </c>
    </row>
    <row r="110" spans="1:3">
      <c r="A110" s="655" t="s">
        <v>14</v>
      </c>
      <c r="B110">
        <v>11</v>
      </c>
      <c r="C110">
        <v>0</v>
      </c>
    </row>
    <row r="111" spans="1:3">
      <c r="A111" s="70" t="s">
        <v>16</v>
      </c>
      <c r="B111">
        <v>1</v>
      </c>
      <c r="C111">
        <v>4</v>
      </c>
    </row>
    <row r="112" spans="1:3">
      <c r="A112" s="655" t="s">
        <v>7</v>
      </c>
      <c r="B112">
        <v>1</v>
      </c>
      <c r="C112">
        <v>0</v>
      </c>
    </row>
    <row r="113" spans="1:3">
      <c r="A113" s="70" t="s">
        <v>8</v>
      </c>
      <c r="B113">
        <v>13</v>
      </c>
      <c r="C113">
        <v>1</v>
      </c>
    </row>
    <row r="114" spans="1:3">
      <c r="A114" s="655" t="s">
        <v>9</v>
      </c>
      <c r="B114">
        <v>13</v>
      </c>
      <c r="C114">
        <v>1</v>
      </c>
    </row>
    <row r="115" spans="1:3">
      <c r="A115" s="70" t="s">
        <v>10</v>
      </c>
      <c r="B115">
        <v>0</v>
      </c>
      <c r="C115">
        <v>0</v>
      </c>
    </row>
    <row r="116" spans="1:3">
      <c r="A116" s="655" t="s">
        <v>11</v>
      </c>
      <c r="B116">
        <v>0</v>
      </c>
      <c r="C116">
        <v>0</v>
      </c>
    </row>
    <row r="117" spans="1:3">
      <c r="A117" s="70" t="s">
        <v>12</v>
      </c>
      <c r="B117">
        <v>1</v>
      </c>
      <c r="C117">
        <v>1</v>
      </c>
    </row>
    <row r="118" spans="1:3">
      <c r="A118" s="655" t="s">
        <v>13</v>
      </c>
      <c r="B118">
        <v>0</v>
      </c>
      <c r="C118">
        <v>1</v>
      </c>
    </row>
  </sheetData>
  <mergeCells count="23">
    <mergeCell ref="A42:C42"/>
    <mergeCell ref="A45:C45"/>
    <mergeCell ref="A50:C50"/>
    <mergeCell ref="A69:C69"/>
    <mergeCell ref="A62:C62"/>
    <mergeCell ref="A57:D57"/>
    <mergeCell ref="A52:D52"/>
    <mergeCell ref="B80:D80"/>
    <mergeCell ref="B97:C97"/>
    <mergeCell ref="B1:C1"/>
    <mergeCell ref="A2:B2"/>
    <mergeCell ref="A15:B15"/>
    <mergeCell ref="A3:B3"/>
    <mergeCell ref="A7:B7"/>
    <mergeCell ref="A10:B10"/>
    <mergeCell ref="A16:B16"/>
    <mergeCell ref="A20:B20"/>
    <mergeCell ref="A23:B23"/>
    <mergeCell ref="A26:B26"/>
    <mergeCell ref="A32:B32"/>
    <mergeCell ref="A29:B29"/>
    <mergeCell ref="A37:B37"/>
    <mergeCell ref="A38:C38"/>
  </mergeCells>
  <phoneticPr fontId="14" type="noConversion"/>
  <pageMargins left="0.7" right="0.7" top="0.75" bottom="0.75" header="0.3" footer="0.3"/>
  <pageSetup orientation="portrait" horizontalDpi="0" verticalDpi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3AD1-5B3C-3947-A093-DBAA7C0E818B}">
  <dimension ref="A2:N31"/>
  <sheetViews>
    <sheetView topLeftCell="A5" workbookViewId="0">
      <selection activeCell="N37" sqref="N37"/>
    </sheetView>
  </sheetViews>
  <sheetFormatPr baseColWidth="10" defaultRowHeight="16"/>
  <cols>
    <col min="1" max="1" width="11.83203125" customWidth="1"/>
    <col min="2" max="2" width="27.33203125" customWidth="1"/>
    <col min="3" max="3" width="31.6640625" customWidth="1"/>
    <col min="4" max="4" width="34" customWidth="1"/>
    <col min="5" max="7" width="32.1640625" customWidth="1"/>
    <col min="8" max="8" width="22.6640625" customWidth="1"/>
    <col min="9" max="9" width="26.1640625" customWidth="1"/>
    <col min="10" max="10" width="18" customWidth="1"/>
    <col min="11" max="11" width="23.5" customWidth="1"/>
    <col min="12" max="12" width="13.83203125" customWidth="1"/>
    <col min="13" max="13" width="41.5" customWidth="1"/>
    <col min="14" max="14" width="19.5" customWidth="1"/>
    <col min="15" max="15" width="16.1640625" customWidth="1"/>
  </cols>
  <sheetData>
    <row r="2" spans="1:14" ht="17" thickBot="1">
      <c r="A2" s="7" t="s">
        <v>2439</v>
      </c>
    </row>
    <row r="3" spans="1:14" ht="23" thickTop="1" thickBot="1">
      <c r="B3" s="905" t="s">
        <v>2450</v>
      </c>
      <c r="C3" s="906"/>
      <c r="D3" s="906"/>
      <c r="E3" s="906"/>
      <c r="F3" s="906"/>
      <c r="G3" s="906"/>
      <c r="H3" s="906"/>
      <c r="I3" s="906"/>
      <c r="J3" s="906"/>
      <c r="K3" s="907"/>
    </row>
    <row r="4" spans="1:14" ht="23" thickTop="1" thickBot="1">
      <c r="B4" s="830"/>
      <c r="C4" s="831"/>
      <c r="D4" s="830"/>
      <c r="E4" s="831"/>
      <c r="F4" s="831"/>
      <c r="G4" s="831"/>
      <c r="H4" s="831"/>
      <c r="I4" s="831"/>
      <c r="J4" s="831"/>
      <c r="K4" s="830"/>
    </row>
    <row r="5" spans="1:14" ht="20" thickTop="1">
      <c r="B5" s="805" t="s">
        <v>2451</v>
      </c>
      <c r="C5" s="807" t="s">
        <v>2453</v>
      </c>
      <c r="D5" s="805" t="s">
        <v>2454</v>
      </c>
      <c r="E5" s="807" t="s">
        <v>2453</v>
      </c>
      <c r="F5" s="853"/>
      <c r="G5" s="908" t="s">
        <v>2456</v>
      </c>
      <c r="H5" s="908"/>
      <c r="I5" s="908"/>
      <c r="J5" s="908"/>
    </row>
    <row r="6" spans="1:14">
      <c r="B6" s="805"/>
      <c r="C6" s="814"/>
      <c r="D6" s="805"/>
      <c r="E6" s="814"/>
      <c r="F6" s="854"/>
      <c r="G6" s="909" t="s">
        <v>2460</v>
      </c>
      <c r="H6" s="904"/>
      <c r="I6" s="904" t="s">
        <v>2458</v>
      </c>
      <c r="J6" s="904"/>
      <c r="K6" s="904" t="s">
        <v>76</v>
      </c>
      <c r="L6" s="904"/>
      <c r="M6" s="904" t="s">
        <v>78</v>
      </c>
      <c r="N6" s="904"/>
    </row>
    <row r="7" spans="1:14">
      <c r="A7" s="811"/>
      <c r="B7" s="811" t="s">
        <v>2452</v>
      </c>
      <c r="C7" s="812" t="s">
        <v>2475</v>
      </c>
      <c r="D7" s="811" t="s">
        <v>2455</v>
      </c>
      <c r="E7" s="813" t="s">
        <v>2463</v>
      </c>
      <c r="F7" s="855"/>
      <c r="G7" s="808" t="s">
        <v>2468</v>
      </c>
      <c r="H7" s="809" t="s">
        <v>2467</v>
      </c>
      <c r="I7" s="808" t="s">
        <v>2468</v>
      </c>
      <c r="J7" s="810" t="s">
        <v>2453</v>
      </c>
      <c r="K7" s="808" t="s">
        <v>2468</v>
      </c>
      <c r="L7" s="810" t="s">
        <v>2453</v>
      </c>
      <c r="M7" s="808" t="s">
        <v>2468</v>
      </c>
      <c r="N7" s="810" t="s">
        <v>2453</v>
      </c>
    </row>
    <row r="8" spans="1:14">
      <c r="C8" s="826" t="s">
        <v>2479</v>
      </c>
      <c r="E8" s="806"/>
      <c r="F8" s="806"/>
      <c r="G8" s="815" t="s">
        <v>2461</v>
      </c>
      <c r="H8" s="818" t="s">
        <v>2476</v>
      </c>
      <c r="I8" s="827" t="s">
        <v>1304</v>
      </c>
      <c r="J8" s="822" t="s">
        <v>2464</v>
      </c>
      <c r="K8" s="828" t="s">
        <v>2469</v>
      </c>
      <c r="L8" s="823" t="s">
        <v>2457</v>
      </c>
      <c r="M8" s="829" t="s">
        <v>2470</v>
      </c>
      <c r="N8" s="785" t="s">
        <v>2471</v>
      </c>
    </row>
    <row r="9" spans="1:14">
      <c r="C9" s="826" t="s">
        <v>2477</v>
      </c>
      <c r="E9" s="806"/>
      <c r="F9" s="806"/>
      <c r="G9" s="816" t="s">
        <v>2465</v>
      </c>
      <c r="H9" s="819" t="s">
        <v>2462</v>
      </c>
      <c r="I9" s="821" t="s">
        <v>2459</v>
      </c>
      <c r="J9" s="817"/>
      <c r="K9" s="817"/>
      <c r="L9" s="817" t="s">
        <v>2474</v>
      </c>
      <c r="N9" s="824" t="s">
        <v>2472</v>
      </c>
    </row>
    <row r="10" spans="1:14">
      <c r="C10" s="826" t="s">
        <v>2478</v>
      </c>
      <c r="E10" s="806"/>
      <c r="F10" s="806"/>
      <c r="G10" s="816" t="s">
        <v>2466</v>
      </c>
      <c r="H10" s="820" t="s">
        <v>2480</v>
      </c>
      <c r="I10" s="806"/>
      <c r="J10" s="817"/>
      <c r="K10" s="817"/>
      <c r="L10" s="817"/>
      <c r="N10" s="825" t="s">
        <v>2473</v>
      </c>
    </row>
    <row r="11" spans="1:14">
      <c r="C11" s="806"/>
      <c r="E11" s="806"/>
      <c r="F11" s="806"/>
      <c r="G11" s="817"/>
      <c r="H11" s="817"/>
      <c r="I11" s="806"/>
      <c r="J11" s="817"/>
      <c r="K11" s="817"/>
      <c r="L11" s="817"/>
    </row>
    <row r="12" spans="1:14">
      <c r="B12" s="59" t="s">
        <v>409</v>
      </c>
      <c r="C12" s="7" t="s">
        <v>1388</v>
      </c>
      <c r="D12" s="7" t="s">
        <v>76</v>
      </c>
      <c r="E12" s="7" t="s">
        <v>267</v>
      </c>
      <c r="F12" s="7"/>
      <c r="G12" s="7" t="s">
        <v>77</v>
      </c>
      <c r="H12" s="7" t="s">
        <v>266</v>
      </c>
      <c r="I12" s="7" t="s">
        <v>78</v>
      </c>
      <c r="J12" s="59" t="s">
        <v>79</v>
      </c>
      <c r="K12" s="817"/>
      <c r="L12" s="817"/>
    </row>
    <row r="14" spans="1:14">
      <c r="A14" t="s">
        <v>2440</v>
      </c>
      <c r="B14" s="147" t="s">
        <v>2442</v>
      </c>
    </row>
    <row r="15" spans="1:14">
      <c r="B15" s="147" t="s">
        <v>2449</v>
      </c>
    </row>
    <row r="16" spans="1:14">
      <c r="A16" s="893" t="s">
        <v>2443</v>
      </c>
      <c r="B16" s="893" t="s">
        <v>2446</v>
      </c>
      <c r="C16" s="147" t="s">
        <v>2445</v>
      </c>
    </row>
    <row r="17" spans="1:14">
      <c r="A17" s="893"/>
      <c r="B17" s="893"/>
      <c r="C17" s="147" t="s">
        <v>2444</v>
      </c>
    </row>
    <row r="18" spans="1:14">
      <c r="A18" s="893"/>
      <c r="B18" s="893" t="s">
        <v>2447</v>
      </c>
      <c r="C18" s="147" t="s">
        <v>2448</v>
      </c>
    </row>
    <row r="19" spans="1:14">
      <c r="A19" s="893"/>
      <c r="B19" s="893"/>
      <c r="C19" s="147" t="s">
        <v>2441</v>
      </c>
    </row>
    <row r="21" spans="1:14" ht="21">
      <c r="B21" s="900" t="s">
        <v>2481</v>
      </c>
      <c r="C21" s="900"/>
      <c r="D21" s="900"/>
      <c r="E21" s="900"/>
      <c r="F21" s="900"/>
      <c r="G21" s="900"/>
      <c r="H21" s="900"/>
      <c r="I21" s="900"/>
      <c r="J21" s="900"/>
      <c r="K21" s="900"/>
    </row>
    <row r="22" spans="1:14" ht="17" thickBot="1"/>
    <row r="23" spans="1:14" ht="20" thickTop="1">
      <c r="B23" s="832" t="s">
        <v>2451</v>
      </c>
      <c r="C23" s="833" t="s">
        <v>2453</v>
      </c>
      <c r="D23" s="832" t="s">
        <v>2454</v>
      </c>
      <c r="E23" s="833" t="s">
        <v>2453</v>
      </c>
      <c r="F23" s="856"/>
      <c r="G23" s="901" t="s">
        <v>2456</v>
      </c>
      <c r="H23" s="902"/>
      <c r="I23" s="902"/>
      <c r="J23" s="902"/>
      <c r="K23" s="150"/>
      <c r="L23" s="150"/>
      <c r="M23" s="150"/>
      <c r="N23" s="150"/>
    </row>
    <row r="24" spans="1:14">
      <c r="B24" s="150" t="s">
        <v>2482</v>
      </c>
      <c r="C24" s="850"/>
      <c r="D24" s="150" t="s">
        <v>2484</v>
      </c>
      <c r="E24" s="834"/>
      <c r="F24" s="850"/>
      <c r="G24" s="903" t="s">
        <v>2487</v>
      </c>
      <c r="H24" s="899"/>
      <c r="I24" s="899" t="s">
        <v>2458</v>
      </c>
      <c r="J24" s="899"/>
      <c r="K24" s="899" t="s">
        <v>76</v>
      </c>
      <c r="L24" s="899"/>
      <c r="M24" s="899" t="s">
        <v>78</v>
      </c>
      <c r="N24" s="899"/>
    </row>
    <row r="25" spans="1:14">
      <c r="B25" s="849" t="s">
        <v>2483</v>
      </c>
      <c r="C25" s="835"/>
      <c r="D25" s="852" t="s">
        <v>2485</v>
      </c>
      <c r="E25" s="813"/>
      <c r="F25" s="855"/>
      <c r="G25" s="836" t="s">
        <v>2468</v>
      </c>
      <c r="H25" s="809" t="s">
        <v>2467</v>
      </c>
      <c r="I25" s="837" t="s">
        <v>2468</v>
      </c>
      <c r="J25" s="836" t="s">
        <v>2453</v>
      </c>
      <c r="K25" s="837" t="s">
        <v>2468</v>
      </c>
      <c r="L25" s="836" t="s">
        <v>2453</v>
      </c>
      <c r="M25" s="837" t="s">
        <v>2468</v>
      </c>
      <c r="N25" s="836" t="s">
        <v>2453</v>
      </c>
    </row>
    <row r="26" spans="1:14">
      <c r="C26" s="838"/>
      <c r="D26" s="851" t="s">
        <v>2486</v>
      </c>
      <c r="E26" s="839"/>
      <c r="F26" s="846" t="s">
        <v>2465</v>
      </c>
      <c r="G26" s="839" t="s">
        <v>2488</v>
      </c>
      <c r="H26" s="840"/>
      <c r="I26" s="841" t="s">
        <v>1304</v>
      </c>
      <c r="J26" s="842" t="s">
        <v>2464</v>
      </c>
      <c r="K26" s="843" t="s">
        <v>2492</v>
      </c>
      <c r="L26" s="844"/>
      <c r="M26" s="845" t="s">
        <v>2493</v>
      </c>
      <c r="N26" s="785"/>
    </row>
    <row r="27" spans="1:14">
      <c r="B27" s="150"/>
      <c r="C27" s="838"/>
      <c r="D27" s="150"/>
      <c r="E27" s="839"/>
      <c r="F27" s="846" t="s">
        <v>2466</v>
      </c>
      <c r="G27" t="s">
        <v>2489</v>
      </c>
      <c r="H27" s="847"/>
      <c r="I27" s="821" t="s">
        <v>2459</v>
      </c>
      <c r="J27" s="839"/>
      <c r="K27" s="839"/>
      <c r="L27" s="839"/>
      <c r="M27" s="860" t="s">
        <v>2494</v>
      </c>
      <c r="N27" s="848"/>
    </row>
    <row r="28" spans="1:14">
      <c r="B28" s="150"/>
      <c r="C28" s="838"/>
      <c r="D28" s="150"/>
      <c r="E28" s="839"/>
      <c r="F28" s="839"/>
      <c r="G28" s="857" t="s">
        <v>2490</v>
      </c>
      <c r="H28" s="842"/>
      <c r="I28" s="839"/>
      <c r="J28" s="839"/>
      <c r="K28" s="839"/>
      <c r="L28" s="839"/>
      <c r="M28" s="859" t="s">
        <v>2495</v>
      </c>
      <c r="N28" s="825"/>
    </row>
    <row r="29" spans="1:14" ht="17">
      <c r="B29" s="150"/>
      <c r="C29" s="839"/>
      <c r="D29" s="150"/>
      <c r="E29" s="839"/>
      <c r="F29" s="839"/>
      <c r="G29" s="858" t="s">
        <v>2491</v>
      </c>
      <c r="H29" s="839"/>
      <c r="I29" s="839"/>
      <c r="J29" s="839"/>
      <c r="K29" s="839"/>
      <c r="L29" s="839"/>
      <c r="M29" s="861" t="s">
        <v>2496</v>
      </c>
      <c r="N29" s="150"/>
    </row>
    <row r="30" spans="1:14">
      <c r="M30" s="857" t="s">
        <v>2497</v>
      </c>
    </row>
    <row r="31" spans="1:14">
      <c r="M31" t="s">
        <v>2498</v>
      </c>
    </row>
  </sheetData>
  <mergeCells count="15">
    <mergeCell ref="M6:N6"/>
    <mergeCell ref="B3:K3"/>
    <mergeCell ref="B16:B17"/>
    <mergeCell ref="B18:B19"/>
    <mergeCell ref="A16:A19"/>
    <mergeCell ref="G5:J5"/>
    <mergeCell ref="G6:H6"/>
    <mergeCell ref="I6:J6"/>
    <mergeCell ref="K6:L6"/>
    <mergeCell ref="M24:N24"/>
    <mergeCell ref="B21:K21"/>
    <mergeCell ref="G23:J23"/>
    <mergeCell ref="G24:H24"/>
    <mergeCell ref="I24:J24"/>
    <mergeCell ref="K24:L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4"/>
  <sheetViews>
    <sheetView topLeftCell="F13" zoomScale="209" zoomScaleNormal="91" workbookViewId="0">
      <selection activeCell="E10" sqref="E10"/>
    </sheetView>
  </sheetViews>
  <sheetFormatPr baseColWidth="10" defaultColWidth="11" defaultRowHeight="16"/>
  <cols>
    <col min="1" max="1" width="14.5" customWidth="1"/>
    <col min="5" max="5" width="18.83203125" customWidth="1"/>
  </cols>
  <sheetData>
    <row r="1" spans="1:6">
      <c r="A1" s="7" t="s">
        <v>268</v>
      </c>
      <c r="E1" t="s">
        <v>289</v>
      </c>
      <c r="F1">
        <v>21</v>
      </c>
    </row>
    <row r="2" spans="1:6">
      <c r="A2">
        <v>1</v>
      </c>
      <c r="E2" t="s">
        <v>290</v>
      </c>
      <c r="F2">
        <v>5</v>
      </c>
    </row>
    <row r="3" spans="1:6">
      <c r="A3">
        <v>0</v>
      </c>
      <c r="E3" t="s">
        <v>291</v>
      </c>
      <c r="F3">
        <v>53</v>
      </c>
    </row>
    <row r="4" spans="1:6">
      <c r="A4">
        <v>0</v>
      </c>
      <c r="E4" t="s">
        <v>292</v>
      </c>
      <c r="F4">
        <v>35</v>
      </c>
    </row>
    <row r="5" spans="1:6">
      <c r="A5">
        <v>0</v>
      </c>
      <c r="E5" t="s">
        <v>293</v>
      </c>
      <c r="F5">
        <v>12</v>
      </c>
    </row>
    <row r="6" spans="1:6">
      <c r="A6">
        <v>0</v>
      </c>
      <c r="E6" t="s">
        <v>294</v>
      </c>
      <c r="F6">
        <v>14</v>
      </c>
    </row>
    <row r="7" spans="1:6">
      <c r="A7">
        <v>0</v>
      </c>
      <c r="E7" t="s">
        <v>295</v>
      </c>
      <c r="F7">
        <v>39</v>
      </c>
    </row>
    <row r="8" spans="1:6">
      <c r="A8">
        <v>0</v>
      </c>
      <c r="E8" t="s">
        <v>296</v>
      </c>
      <c r="F8">
        <v>2</v>
      </c>
    </row>
    <row r="9" spans="1:6">
      <c r="A9">
        <v>1</v>
      </c>
      <c r="E9" t="s">
        <v>297</v>
      </c>
      <c r="F9">
        <v>4</v>
      </c>
    </row>
    <row r="10" spans="1:6">
      <c r="A10">
        <v>0</v>
      </c>
    </row>
    <row r="11" spans="1:6">
      <c r="A11">
        <v>0</v>
      </c>
    </row>
    <row r="12" spans="1:6">
      <c r="A12">
        <v>0</v>
      </c>
    </row>
    <row r="13" spans="1:6">
      <c r="A13">
        <v>0</v>
      </c>
    </row>
    <row r="23" spans="5:5">
      <c r="E23" s="20">
        <v>31</v>
      </c>
    </row>
    <row r="24" spans="5:5">
      <c r="E24" s="20">
        <v>5</v>
      </c>
    </row>
    <row r="25" spans="5:5">
      <c r="E25" s="20">
        <v>46</v>
      </c>
    </row>
    <row r="26" spans="5:5">
      <c r="E26" s="20">
        <v>19</v>
      </c>
    </row>
    <row r="27" spans="5:5">
      <c r="E27" s="20">
        <v>21</v>
      </c>
    </row>
    <row r="28" spans="5:5">
      <c r="E28" s="20">
        <v>9</v>
      </c>
    </row>
    <row r="29" spans="5:5">
      <c r="E29" s="20">
        <v>10</v>
      </c>
    </row>
    <row r="30" spans="5:5">
      <c r="E30" s="20">
        <v>1</v>
      </c>
    </row>
    <row r="31" spans="5:5">
      <c r="E31" s="20">
        <v>17</v>
      </c>
    </row>
    <row r="32" spans="5:5">
      <c r="E32">
        <v>8</v>
      </c>
    </row>
    <row r="33" spans="5:5">
      <c r="E33" s="20">
        <v>4</v>
      </c>
    </row>
    <row r="34" spans="5:5">
      <c r="E34" s="20">
        <v>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point generation</vt:lpstr>
      <vt:lpstr>Sheet1</vt:lpstr>
      <vt:lpstr>July</vt:lpstr>
      <vt:lpstr>August</vt:lpstr>
      <vt:lpstr>Editor I</vt:lpstr>
      <vt:lpstr>Editor II</vt:lpstr>
      <vt:lpstr>Editor III</vt:lpstr>
      <vt:lpstr>Summer 2018</vt:lpstr>
      <vt:lpstr>Summer 2018 canon</vt:lpstr>
      <vt:lpstr>Editor V</vt:lpstr>
      <vt:lpstr>Summer 2019 (legends)</vt:lpstr>
      <vt:lpstr>Sheet2</vt:lpstr>
      <vt:lpstr>Editor VI</vt:lpstr>
      <vt:lpstr>Summer 2019 (canon)</vt:lpstr>
      <vt:lpstr>Sheet3</vt:lpstr>
      <vt:lpstr>point analysis</vt:lpstr>
      <vt:lpstr>Point Pairings</vt:lpstr>
      <vt:lpstr>stat relationships</vt:lpstr>
      <vt:lpstr>species I</vt:lpstr>
      <vt:lpstr>'Editor VI'!Print_Area</vt:lpstr>
      <vt:lpstr>Sheet1!Print_Area</vt:lpstr>
      <vt:lpstr>'Summer 2019 (legends)'!Print_Area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Cross</dc:creator>
  <cp:lastModifiedBy>Cross, Andy J</cp:lastModifiedBy>
  <cp:lastPrinted>2019-11-02T16:53:17Z</cp:lastPrinted>
  <dcterms:created xsi:type="dcterms:W3CDTF">2018-07-07T16:47:52Z</dcterms:created>
  <dcterms:modified xsi:type="dcterms:W3CDTF">2024-05-13T23:09:12Z</dcterms:modified>
</cp:coreProperties>
</file>