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C62DE380-C885-471D-A905-97CD5FF2EE20}" xr6:coauthVersionLast="45" xr6:coauthVersionMax="45" xr10:uidLastSave="{00000000-0000-0000-0000-000000000000}"/>
  <bookViews>
    <workbookView xWindow="-120" yWindow="-120" windowWidth="20730" windowHeight="11760" tabRatio="723" activeTab="2" xr2:uid="{00000000-000D-0000-FFFF-FFFF00000000}"/>
  </bookViews>
  <sheets>
    <sheet name="Sheet1" sheetId="26" r:id="rId1"/>
    <sheet name="chart" sheetId="27" r:id="rId2"/>
    <sheet name="Forecast.ets sample" sheetId="24" r:id="rId3"/>
    <sheet name="Forecasting chart" sheetId="25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6" l="1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I75" i="24"/>
  <c r="I76" i="24"/>
  <c r="D60" i="24"/>
  <c r="E60" i="24"/>
  <c r="C60" i="24"/>
  <c r="C75" i="24"/>
  <c r="C61" i="24"/>
  <c r="C77" i="24"/>
  <c r="C70" i="24"/>
  <c r="C78" i="24"/>
  <c r="C71" i="24"/>
  <c r="C66" i="24"/>
  <c r="C63" i="24"/>
  <c r="C79" i="24"/>
  <c r="C72" i="24"/>
  <c r="C62" i="24"/>
  <c r="C64" i="24"/>
  <c r="C82" i="24"/>
  <c r="C84" i="24"/>
  <c r="C65" i="24"/>
  <c r="C81" i="24"/>
  <c r="C74" i="24"/>
  <c r="C80" i="24"/>
  <c r="C73" i="24"/>
  <c r="C67" i="24"/>
  <c r="C83" i="24"/>
  <c r="C76" i="24"/>
  <c r="C69" i="24"/>
  <c r="C68" i="24"/>
  <c r="D68" i="24"/>
  <c r="D67" i="24"/>
  <c r="E81" i="24"/>
  <c r="D64" i="24"/>
  <c r="D63" i="24"/>
  <c r="E70" i="24"/>
  <c r="E68" i="24"/>
  <c r="E67" i="24"/>
  <c r="D81" i="24"/>
  <c r="E64" i="24"/>
  <c r="E63" i="24"/>
  <c r="D70" i="24"/>
  <c r="E75" i="24"/>
  <c r="D69" i="24"/>
  <c r="D73" i="24"/>
  <c r="D65" i="24"/>
  <c r="D62" i="24"/>
  <c r="D66" i="24"/>
  <c r="D77" i="24"/>
  <c r="E78" i="24"/>
  <c r="E69" i="24"/>
  <c r="E73" i="24"/>
  <c r="E65" i="24"/>
  <c r="E62" i="24"/>
  <c r="E66" i="24"/>
  <c r="E77" i="24"/>
  <c r="D79" i="24"/>
  <c r="D76" i="24"/>
  <c r="D80" i="24"/>
  <c r="D84" i="24"/>
  <c r="E72" i="24"/>
  <c r="D71" i="24"/>
  <c r="D61" i="24"/>
  <c r="E82" i="24"/>
  <c r="E76" i="24"/>
  <c r="E80" i="24"/>
  <c r="E84" i="24"/>
  <c r="D72" i="24"/>
  <c r="E71" i="24"/>
  <c r="E61" i="24"/>
  <c r="E83" i="24"/>
  <c r="D83" i="24"/>
  <c r="E74" i="24"/>
  <c r="D82" i="24"/>
  <c r="E79" i="24"/>
  <c r="D78" i="24"/>
  <c r="D75" i="24"/>
  <c r="D74" i="24"/>
</calcChain>
</file>

<file path=xl/sharedStrings.xml><?xml version="1.0" encoding="utf-8"?>
<sst xmlns="http://schemas.openxmlformats.org/spreadsheetml/2006/main" count="17" uniqueCount="14">
  <si>
    <t>Airport Passengers</t>
  </si>
  <si>
    <t>Date</t>
  </si>
  <si>
    <t xml:space="preserve">Forecast based on a historical time series </t>
  </si>
  <si>
    <t>Seasonality:</t>
  </si>
  <si>
    <t>STAT:</t>
  </si>
  <si>
    <t>=FORECAST.ETS.SEASONALITY($B$4:$B$60,$A$4:$A$60,1,1)</t>
  </si>
  <si>
    <t>=FORECAST.ETS.STAT($B$4:$B$60,$A$4:$A$60,1,J48,1,1)</t>
  </si>
  <si>
    <t>Forecast (Airport Passengers)</t>
  </si>
  <si>
    <t>Lower Confidence Bound (Airport Passengers)</t>
  </si>
  <si>
    <t>Upper Confidence Bound (Airport Passengers)</t>
  </si>
  <si>
    <t>Seasonality &amp; STAT</t>
  </si>
  <si>
    <t>Forecast(Airport Passengers)</t>
  </si>
  <si>
    <t>Lower Confidence Bound(Airport Passengers)</t>
  </si>
  <si>
    <t>Upper Confidence Bound(Airport 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</si>
</sst>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0"/>
      <color rgb="FF001BA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0" fillId="0" borderId="0" xfId="0" applyFont="1" applyBorder="1" applyAlignment="1">
      <alignment horizontal="left"/>
    </xf>
    <xf numFmtId="0" fontId="1" fillId="0" borderId="0" xfId="0" applyFont="1"/>
    <xf numFmtId="0" fontId="21" fillId="0" borderId="0" xfId="0" applyFont="1"/>
    <xf numFmtId="0" fontId="22" fillId="0" borderId="11" xfId="0" applyFont="1" applyBorder="1"/>
    <xf numFmtId="0" fontId="22" fillId="0" borderId="12" xfId="0" applyFont="1" applyBorder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164" formatCode="[$-409]mmm\-yy;@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2"/>
      <tableStyleElement type="firstRowStripe" dxfId="11"/>
    </tableStyle>
  </tableStyles>
  <colors>
    <mruColors>
      <color rgb="FF0B744D"/>
      <color rgb="FF30966D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1-4A35-A277-4C96E71CFD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Forecast(Airport 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1-4A35-A277-4C96E71CFD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Bound(Airport 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Sheet1!$D$2:$D$82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1-4A35-A277-4C96E71CFD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Bound(Airport 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Sheet1!$E$2:$E$82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1-4A35-A277-4C96E71C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260495"/>
        <c:axId val="1520956799"/>
      </c:lineChart>
      <c:catAx>
        <c:axId val="1556260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56799"/>
        <c:crosses val="autoZero"/>
        <c:auto val="1"/>
        <c:lblAlgn val="ctr"/>
        <c:lblOffset val="100"/>
        <c:noMultiLvlLbl val="0"/>
      </c:catAx>
      <c:valAx>
        <c:axId val="1520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'Forecast.ets sample'!$B$3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'Forecast.ets sample'!$B$4:$B$84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DD4-8C1D-F3EE130B011B}"/>
            </c:ext>
          </c:extLst>
        </c:ser>
        <c:ser>
          <c:idx val="1"/>
          <c:order val="1"/>
          <c:tx>
            <c:strRef>
              <c:f>'Forecast.ets sample'!$C$3</c:f>
              <c:strCache>
                <c:ptCount val="1"/>
                <c:pt idx="0">
                  <c:v>Forecast (Airport Passengers)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sample'!$C$4:$C$84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DD4-8C1D-F3EE130B011B}"/>
            </c:ext>
          </c:extLst>
        </c:ser>
        <c:ser>
          <c:idx val="2"/>
          <c:order val="2"/>
          <c:tx>
            <c:strRef>
              <c:f>'Forecast.ets sample'!$D$3</c:f>
              <c:strCache>
                <c:ptCount val="1"/>
                <c:pt idx="0">
                  <c:v>Lower Confidence Bound (Airport Passengers)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sample'!$D$4:$D$84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DD4-8C1D-F3EE130B011B}"/>
            </c:ext>
          </c:extLst>
        </c:ser>
        <c:ser>
          <c:idx val="3"/>
          <c:order val="3"/>
          <c:tx>
            <c:strRef>
              <c:f>'Forecast.ets sample'!$E$3</c:f>
              <c:strCache>
                <c:ptCount val="1"/>
                <c:pt idx="0">
                  <c:v>Upper Confidence Bound (Airport Passengers)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sample'!$E$4:$E$84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DD4-8C1D-F3EE130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hyperlink" Target="#'Forecasting chart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Forecast.ets sample'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</xdr:row>
      <xdr:rowOff>190499</xdr:rowOff>
    </xdr:from>
    <xdr:to>
      <xdr:col>16</xdr:col>
      <xdr:colOff>47624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69958-3362-4EF7-8668-2821F0E3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3" name="Step 1">
          <a:extLst>
            <a:ext uri="{FF2B5EF4-FFF2-40B4-BE49-F238E27FC236}">
              <a16:creationId xmlns:a16="http://schemas.microsoft.com/office/drawing/2014/main" id="{0E081B47-94D3-4EC9-82DC-5E9C802C2285}"/>
            </a:ext>
          </a:extLst>
        </xdr:cNvPr>
        <xdr:cNvGrpSpPr/>
      </xdr:nvGrpSpPr>
      <xdr:grpSpPr>
        <a:xfrm>
          <a:off x="10516345" y="1257295"/>
          <a:ext cx="2740531" cy="962029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25" name="Container">
            <a:extLst>
              <a:ext uri="{FF2B5EF4-FFF2-40B4-BE49-F238E27FC236}">
                <a16:creationId xmlns:a16="http://schemas.microsoft.com/office/drawing/2014/main" id="{E9863858-5FB0-4D50-8895-47CB3ED22F71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6" name="Text">
            <a:extLst>
              <a:ext uri="{FF2B5EF4-FFF2-40B4-BE49-F238E27FC236}">
                <a16:creationId xmlns:a16="http://schemas.microsoft.com/office/drawing/2014/main" id="{169A3878-5F78-4322-979C-540A703CB745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7" name="Number">
            <a:extLst>
              <a:ext uri="{FF2B5EF4-FFF2-40B4-BE49-F238E27FC236}">
                <a16:creationId xmlns:a16="http://schemas.microsoft.com/office/drawing/2014/main" id="{CF21E50B-E172-4DE8-B91B-A0663396402D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15" name="Step 3">
          <a:extLst>
            <a:ext uri="{FF2B5EF4-FFF2-40B4-BE49-F238E27FC236}">
              <a16:creationId xmlns:a16="http://schemas.microsoft.com/office/drawing/2014/main" id="{A8E85F10-F544-4A1D-AAB4-C8E1039EE228}"/>
            </a:ext>
          </a:extLst>
        </xdr:cNvPr>
        <xdr:cNvGrpSpPr/>
      </xdr:nvGrpSpPr>
      <xdr:grpSpPr>
        <a:xfrm>
          <a:off x="10515600" y="2295776"/>
          <a:ext cx="2748532" cy="1266573"/>
          <a:chOff x="7061007" y="2613499"/>
          <a:chExt cx="2586607" cy="1174171"/>
        </a:xfrm>
      </xdr:grpSpPr>
      <xdr:sp macro="" textlink="">
        <xdr:nvSpPr>
          <xdr:cNvPr id="17" name="Container">
            <a:extLst>
              <a:ext uri="{FF2B5EF4-FFF2-40B4-BE49-F238E27FC236}">
                <a16:creationId xmlns:a16="http://schemas.microsoft.com/office/drawing/2014/main" id="{F3F3EC63-1543-4A8F-9C35-D28CA2394DF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8" name="Text">
            <a:extLst>
              <a:ext uri="{FF2B5EF4-FFF2-40B4-BE49-F238E27FC236}">
                <a16:creationId xmlns:a16="http://schemas.microsoft.com/office/drawing/2014/main" id="{454D38A6-A5EE-444C-8551-194F71F0A936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9" name="Number">
            <a:extLst>
              <a:ext uri="{FF2B5EF4-FFF2-40B4-BE49-F238E27FC236}">
                <a16:creationId xmlns:a16="http://schemas.microsoft.com/office/drawing/2014/main" id="{BB48BB6D-205B-4F9B-B41A-B360622154D6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CC6E50-FB49-4B42-945C-408CF8B79F80}"/>
            </a:ext>
          </a:extLst>
        </xdr:cNvPr>
        <xdr:cNvGrpSpPr/>
      </xdr:nvGrpSpPr>
      <xdr:grpSpPr>
        <a:xfrm>
          <a:off x="10534650" y="4286501"/>
          <a:ext cx="2758057" cy="853599"/>
          <a:chOff x="7080057" y="5023326"/>
          <a:chExt cx="2596132" cy="853599"/>
        </a:xfrm>
      </xdr:grpSpPr>
      <xdr:sp macro="" textlink="">
        <xdr:nvSpPr>
          <xdr:cNvPr id="9" name="Container">
            <a:extLst>
              <a:ext uri="{FF2B5EF4-FFF2-40B4-BE49-F238E27FC236}">
                <a16:creationId xmlns:a16="http://schemas.microsoft.com/office/drawing/2014/main" id="{00273DCA-1729-4869-B666-1C0C61735691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Number">
            <a:extLst>
              <a:ext uri="{FF2B5EF4-FFF2-40B4-BE49-F238E27FC236}">
                <a16:creationId xmlns:a16="http://schemas.microsoft.com/office/drawing/2014/main" id="{35C1F65C-80A4-46FC-9D34-BB8770D8422B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1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09EE15-AB9A-409D-A903-3F6B309074E3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28" name="Step 3">
          <a:extLst>
            <a:ext uri="{FF2B5EF4-FFF2-40B4-BE49-F238E27FC236}">
              <a16:creationId xmlns:a16="http://schemas.microsoft.com/office/drawing/2014/main" id="{E1ECC68D-1D29-4A68-9D82-BFD3A7C86605}"/>
            </a:ext>
          </a:extLst>
        </xdr:cNvPr>
        <xdr:cNvGrpSpPr/>
      </xdr:nvGrpSpPr>
      <xdr:grpSpPr>
        <a:xfrm>
          <a:off x="10534650" y="3647481"/>
          <a:ext cx="2748532" cy="553044"/>
          <a:chOff x="7061007" y="2543886"/>
          <a:chExt cx="2586607" cy="1243784"/>
        </a:xfrm>
      </xdr:grpSpPr>
      <xdr:sp macro="" textlink="">
        <xdr:nvSpPr>
          <xdr:cNvPr id="29" name="Container">
            <a:extLst>
              <a:ext uri="{FF2B5EF4-FFF2-40B4-BE49-F238E27FC236}">
                <a16:creationId xmlns:a16="http://schemas.microsoft.com/office/drawing/2014/main" id="{72DD487F-4089-483B-86F2-E6054A3A5A9F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0" name="Text">
            <a:extLst>
              <a:ext uri="{FF2B5EF4-FFF2-40B4-BE49-F238E27FC236}">
                <a16:creationId xmlns:a16="http://schemas.microsoft.com/office/drawing/2014/main" id="{9C0BCCA2-45A5-4010-B52D-2C4476CC41EE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1" name="Number">
            <a:extLst>
              <a:ext uri="{FF2B5EF4-FFF2-40B4-BE49-F238E27FC236}">
                <a16:creationId xmlns:a16="http://schemas.microsoft.com/office/drawing/2014/main" id="{3A9FC297-5D45-4E16-B546-DB381E60DF4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32" name="Step 3">
          <a:extLst>
            <a:ext uri="{FF2B5EF4-FFF2-40B4-BE49-F238E27FC236}">
              <a16:creationId xmlns:a16="http://schemas.microsoft.com/office/drawing/2014/main" id="{186F0511-7DF0-4B28-94A9-66E7FE7C5DF7}"/>
            </a:ext>
          </a:extLst>
        </xdr:cNvPr>
        <xdr:cNvGrpSpPr/>
      </xdr:nvGrpSpPr>
      <xdr:grpSpPr>
        <a:xfrm>
          <a:off x="9925050" y="12877800"/>
          <a:ext cx="2428875" cy="1333249"/>
          <a:chOff x="7061007" y="2613499"/>
          <a:chExt cx="2586607" cy="1174171"/>
        </a:xfrm>
      </xdr:grpSpPr>
      <xdr:sp macro="" textlink="">
        <xdr:nvSpPr>
          <xdr:cNvPr id="33" name="Container">
            <a:extLst>
              <a:ext uri="{FF2B5EF4-FFF2-40B4-BE49-F238E27FC236}">
                <a16:creationId xmlns:a16="http://schemas.microsoft.com/office/drawing/2014/main" id="{D1E4AEC4-F987-4256-BEBE-4E35571E803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4" name="Text">
            <a:extLst>
              <a:ext uri="{FF2B5EF4-FFF2-40B4-BE49-F238E27FC236}">
                <a16:creationId xmlns:a16="http://schemas.microsoft.com/office/drawing/2014/main" id="{7045C6CB-7B5A-4E9B-91A5-B767DBC03ACF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35" name="Number">
            <a:extLst>
              <a:ext uri="{FF2B5EF4-FFF2-40B4-BE49-F238E27FC236}">
                <a16:creationId xmlns:a16="http://schemas.microsoft.com/office/drawing/2014/main" id="{82E50EEC-6BA2-47F3-BF24-DC5E98032E80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36" name="Step 3">
          <a:extLst>
            <a:ext uri="{FF2B5EF4-FFF2-40B4-BE49-F238E27FC236}">
              <a16:creationId xmlns:a16="http://schemas.microsoft.com/office/drawing/2014/main" id="{F98B5C98-2968-4448-B362-18FBAAD8AD5A}"/>
            </a:ext>
          </a:extLst>
        </xdr:cNvPr>
        <xdr:cNvGrpSpPr/>
      </xdr:nvGrpSpPr>
      <xdr:grpSpPr>
        <a:xfrm>
          <a:off x="12430125" y="12877800"/>
          <a:ext cx="2423160" cy="1333249"/>
          <a:chOff x="7061007" y="2613499"/>
          <a:chExt cx="2586607" cy="1174171"/>
        </a:xfrm>
      </xdr:grpSpPr>
      <xdr:sp macro="" textlink="">
        <xdr:nvSpPr>
          <xdr:cNvPr id="37" name="Container">
            <a:extLst>
              <a:ext uri="{FF2B5EF4-FFF2-40B4-BE49-F238E27FC236}">
                <a16:creationId xmlns:a16="http://schemas.microsoft.com/office/drawing/2014/main" id="{EE91658A-32D4-42D1-BC81-64086A2E4786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8" name="Text">
            <a:extLst>
              <a:ext uri="{FF2B5EF4-FFF2-40B4-BE49-F238E27FC236}">
                <a16:creationId xmlns:a16="http://schemas.microsoft.com/office/drawing/2014/main" id="{F7399226-A83D-4F49-97E9-57A640846FF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39" name="Number">
            <a:extLst>
              <a:ext uri="{FF2B5EF4-FFF2-40B4-BE49-F238E27FC236}">
                <a16:creationId xmlns:a16="http://schemas.microsoft.com/office/drawing/2014/main" id="{D2F919E2-DDF1-49AA-8D32-C360D382FD6D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40" name="Step 3">
          <a:extLst>
            <a:ext uri="{FF2B5EF4-FFF2-40B4-BE49-F238E27FC236}">
              <a16:creationId xmlns:a16="http://schemas.microsoft.com/office/drawing/2014/main" id="{98603AF0-B68C-4620-B3D5-42E970D0C860}"/>
            </a:ext>
          </a:extLst>
        </xdr:cNvPr>
        <xdr:cNvGrpSpPr/>
      </xdr:nvGrpSpPr>
      <xdr:grpSpPr>
        <a:xfrm>
          <a:off x="14935200" y="12877800"/>
          <a:ext cx="2423160" cy="1333249"/>
          <a:chOff x="7061007" y="2613499"/>
          <a:chExt cx="2586607" cy="1174171"/>
        </a:xfrm>
      </xdr:grpSpPr>
      <xdr:sp macro="" textlink="">
        <xdr:nvSpPr>
          <xdr:cNvPr id="41" name="Container">
            <a:extLst>
              <a:ext uri="{FF2B5EF4-FFF2-40B4-BE49-F238E27FC236}">
                <a16:creationId xmlns:a16="http://schemas.microsoft.com/office/drawing/2014/main" id="{823C0C62-5911-4131-896E-3F035D490F4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2" name="Text">
            <a:extLst>
              <a:ext uri="{FF2B5EF4-FFF2-40B4-BE49-F238E27FC236}">
                <a16:creationId xmlns:a16="http://schemas.microsoft.com/office/drawing/2014/main" id="{AF4E1A46-4AD2-4A38-8202-888BCA5ADED7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43" name="Number">
            <a:extLst>
              <a:ext uri="{FF2B5EF4-FFF2-40B4-BE49-F238E27FC236}">
                <a16:creationId xmlns:a16="http://schemas.microsoft.com/office/drawing/2014/main" id="{F01A703C-FD9E-4F69-9E2F-C06021135F68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27BD03-6574-4317-BF5C-65B26D5C63FF}"/>
            </a:ext>
          </a:extLst>
        </xdr:cNvPr>
        <xdr:cNvSpPr txBox="1"/>
      </xdr:nvSpPr>
      <xdr:spPr>
        <a:xfrm>
          <a:off x="9925049" y="1431607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44" name="Picture 43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63481D-E43E-4F5F-BDD2-4625EEAD7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4525" y="2419350"/>
          <a:ext cx="7234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</xdr:colOff>
      <xdr:row>77</xdr:row>
      <xdr:rowOff>38101</xdr:rowOff>
    </xdr:from>
    <xdr:to>
      <xdr:col>7</xdr:col>
      <xdr:colOff>542926</xdr:colOff>
      <xdr:row>78</xdr:row>
      <xdr:rowOff>95251</xdr:rowOff>
    </xdr:to>
    <xdr:sp macro="" textlink="">
      <xdr:nvSpPr>
        <xdr:cNvPr id="46" name="Contain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AB8395-7111-4AC0-B60E-21D7BBAB4017}"/>
            </a:ext>
          </a:extLst>
        </xdr:cNvPr>
        <xdr:cNvSpPr/>
      </xdr:nvSpPr>
      <xdr:spPr>
        <a:xfrm>
          <a:off x="9925052" y="16583026"/>
          <a:ext cx="1133474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Forecast chart</a:t>
          </a:r>
          <a:r>
            <a:rPr lang="en-US" sz="1100" baseline="0">
              <a:solidFill>
                <a:srgbClr val="0B744D"/>
              </a:solidFill>
              <a:latin typeface="+mn-lt"/>
            </a:rPr>
            <a:t> &gt;</a:t>
          </a:r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D72AF-DEF2-4DB2-ABA4-C5CD697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219075</xdr:rowOff>
    </xdr:from>
    <xdr:to>
      <xdr:col>18</xdr:col>
      <xdr:colOff>76200</xdr:colOff>
      <xdr:row>0</xdr:row>
      <xdr:rowOff>485775</xdr:rowOff>
    </xdr:to>
    <xdr:sp macro="" textlink="">
      <xdr:nvSpPr>
        <xdr:cNvPr id="3" name="Contain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CC7DB-A6DF-4AEC-9B41-50D53883189C}"/>
            </a:ext>
          </a:extLst>
        </xdr:cNvPr>
        <xdr:cNvSpPr/>
      </xdr:nvSpPr>
      <xdr:spPr>
        <a:xfrm>
          <a:off x="10391775" y="219075"/>
          <a:ext cx="657225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&lt;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C99A-E7E5-4EAE-93FF-1057E5F4F71B}" name="Table2" displayName="Table2" ref="A1:E82" totalsRowShown="0">
  <autoFilter ref="A1:E82" xr:uid="{62A2B9A9-5232-444B-8B5D-696D548F675A}"/>
  <tableColumns count="5">
    <tableColumn id="1" xr3:uid="{DFD38C9A-6F8D-4152-A3EB-DD41E812ECC1}" name="Date" dataDxfId="3"/>
    <tableColumn id="2" xr3:uid="{DC93FD9B-16AC-429C-B46A-7F5D8C6A9D50}" name="Airport Passengers"/>
    <tableColumn id="3" xr3:uid="{442D4628-046C-408C-B010-ABF8C1389AC6}" name="Forecast(Airport Passengers)" dataDxfId="2">
      <calculatedColumnFormula>_xlfn.FORECAST.ETS(A2,$B$2:$B$58,$A$2:$A$58,1,1)</calculatedColumnFormula>
    </tableColumn>
    <tableColumn id="4" xr3:uid="{788923DF-B0F2-4B7F-AD83-824F847435C3}" name="Lower Confidence Bound(Airport Passengers)" dataDxfId="1">
      <calculatedColumnFormula>C2-_xlfn.FORECAST.ETS.CONFINT(A2,$B$2:$B$58,$A$2:$A$58,0.95,1,1)</calculatedColumnFormula>
    </tableColumn>
    <tableColumn id="5" xr3:uid="{FAC8548B-015E-46F4-B781-7683E9156A7B}" name="Upper Confidence Bound(Airport Passengers)" dataDxfId="0">
      <calculatedColumnFormula>C2+_xlfn.FORECAST.ETS.CONFINT(A2,$B$2:$B$58,$A$2:$A$58,0.95,1,1)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84" totalsRowShown="0" headerRowDxfId="10" dataDxfId="9">
  <autoFilter ref="A3:E84" xr:uid="{00000000-0009-0000-0100-000001000000}"/>
  <tableColumns count="5">
    <tableColumn id="1" xr3:uid="{00000000-0010-0000-0000-000001000000}" name="Date" dataDxfId="8"/>
    <tableColumn id="2" xr3:uid="{00000000-0010-0000-0000-000002000000}" name="Airport Passengers" dataDxfId="7"/>
    <tableColumn id="3" xr3:uid="{00000000-0010-0000-0000-000003000000}" name="Forecast (Airport Passengers)" dataDxfId="6">
      <calculatedColumnFormula>_xlfn.FORECAST.ETS(A4,$B$4:$B$60,$A$4:$A$60,1,1)</calculatedColumnFormula>
    </tableColumn>
    <tableColumn id="4" xr3:uid="{00000000-0010-0000-0000-000004000000}" name="Lower Confidence Bound (Airport Passengers)" dataDxfId="5">
      <calculatedColumnFormula>C4-_xlfn.FORECAST.ETS.CONFINT(A4,$B$4:$B$60,$A$4:$A$60,0.95,1,1)</calculatedColumnFormula>
    </tableColumn>
    <tableColumn id="5" xr3:uid="{00000000-0010-0000-0000-000005000000}" name="Upper Confidence Bound (Airport Passengers)" dataDxfId="4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C29F-AF59-4926-9281-A1BEE2656A2C}">
  <dimension ref="A1:E82"/>
  <sheetViews>
    <sheetView workbookViewId="0"/>
  </sheetViews>
  <sheetFormatPr defaultRowHeight="15" x14ac:dyDescent="0.25"/>
  <cols>
    <col min="2" max="2" width="19.7109375" customWidth="1"/>
    <col min="3" max="3" width="28.5703125" customWidth="1"/>
    <col min="4" max="4" width="43.28515625" customWidth="1"/>
    <col min="5" max="5" width="43.42578125" customWidth="1"/>
  </cols>
  <sheetData>
    <row r="1" spans="1:5" x14ac:dyDescent="0.25">
      <c r="A1" t="s">
        <v>1</v>
      </c>
      <c r="B1" t="s">
        <v>0</v>
      </c>
      <c r="C1" t="s">
        <v>11</v>
      </c>
      <c r="D1" t="s">
        <v>12</v>
      </c>
      <c r="E1" t="s">
        <v>13</v>
      </c>
    </row>
    <row r="2" spans="1:5" x14ac:dyDescent="0.25">
      <c r="A2" s="12">
        <v>39814</v>
      </c>
      <c r="B2" s="13">
        <v>2644539</v>
      </c>
    </row>
    <row r="3" spans="1:5" x14ac:dyDescent="0.25">
      <c r="A3" s="12">
        <v>39845</v>
      </c>
      <c r="B3" s="13">
        <v>2359800</v>
      </c>
    </row>
    <row r="4" spans="1:5" x14ac:dyDescent="0.25">
      <c r="A4" s="12">
        <v>39873</v>
      </c>
      <c r="B4" s="13">
        <v>2925918</v>
      </c>
    </row>
    <row r="5" spans="1:5" x14ac:dyDescent="0.25">
      <c r="A5" s="12">
        <v>39904</v>
      </c>
      <c r="B5" s="13">
        <v>3024973</v>
      </c>
    </row>
    <row r="6" spans="1:5" x14ac:dyDescent="0.25">
      <c r="A6" s="12">
        <v>39934</v>
      </c>
      <c r="B6" s="13">
        <v>3177100</v>
      </c>
    </row>
    <row r="7" spans="1:5" x14ac:dyDescent="0.25">
      <c r="A7" s="12">
        <v>39965</v>
      </c>
      <c r="B7" s="13">
        <v>3419595</v>
      </c>
    </row>
    <row r="8" spans="1:5" x14ac:dyDescent="0.25">
      <c r="A8" s="12">
        <v>39995</v>
      </c>
      <c r="B8" s="13">
        <v>3649702</v>
      </c>
    </row>
    <row r="9" spans="1:5" x14ac:dyDescent="0.25">
      <c r="A9" s="12">
        <v>40026</v>
      </c>
      <c r="B9" s="13">
        <v>3650668</v>
      </c>
    </row>
    <row r="10" spans="1:5" x14ac:dyDescent="0.25">
      <c r="A10" s="12">
        <v>40057</v>
      </c>
      <c r="B10" s="13">
        <v>3191526</v>
      </c>
    </row>
    <row r="11" spans="1:5" x14ac:dyDescent="0.25">
      <c r="A11" s="12">
        <v>40087</v>
      </c>
      <c r="B11" s="13">
        <v>3249428</v>
      </c>
    </row>
    <row r="12" spans="1:5" x14ac:dyDescent="0.25">
      <c r="A12" s="12">
        <v>40118</v>
      </c>
      <c r="B12" s="13">
        <v>2971484</v>
      </c>
    </row>
    <row r="13" spans="1:5" x14ac:dyDescent="0.25">
      <c r="A13" s="12">
        <v>40148</v>
      </c>
      <c r="B13" s="13">
        <v>3074209</v>
      </c>
    </row>
    <row r="14" spans="1:5" x14ac:dyDescent="0.25">
      <c r="A14" s="12">
        <v>40179</v>
      </c>
      <c r="B14" s="13">
        <v>2785466</v>
      </c>
    </row>
    <row r="15" spans="1:5" x14ac:dyDescent="0.25">
      <c r="A15" s="12">
        <v>40210</v>
      </c>
      <c r="B15" s="13">
        <v>2515361</v>
      </c>
    </row>
    <row r="16" spans="1:5" x14ac:dyDescent="0.25">
      <c r="A16" s="12">
        <v>40238</v>
      </c>
      <c r="B16" s="13">
        <v>3105958</v>
      </c>
    </row>
    <row r="17" spans="1:2" x14ac:dyDescent="0.25">
      <c r="A17" s="12">
        <v>40269</v>
      </c>
      <c r="B17" s="13">
        <v>3139059</v>
      </c>
    </row>
    <row r="18" spans="1:2" x14ac:dyDescent="0.25">
      <c r="A18" s="12">
        <v>40299</v>
      </c>
      <c r="B18" s="13">
        <v>3380355</v>
      </c>
    </row>
    <row r="19" spans="1:2" x14ac:dyDescent="0.25">
      <c r="A19" s="12">
        <v>40330</v>
      </c>
      <c r="B19" s="13">
        <v>3612886</v>
      </c>
    </row>
    <row r="20" spans="1:2" x14ac:dyDescent="0.25">
      <c r="A20" s="12">
        <v>40360</v>
      </c>
      <c r="B20" s="13">
        <v>3765824</v>
      </c>
    </row>
    <row r="21" spans="1:2" x14ac:dyDescent="0.25">
      <c r="A21" s="12">
        <v>40391</v>
      </c>
      <c r="B21" s="13">
        <v>3771842</v>
      </c>
    </row>
    <row r="22" spans="1:2" x14ac:dyDescent="0.25">
      <c r="A22" s="12">
        <v>40422</v>
      </c>
      <c r="B22" s="13">
        <v>3356365</v>
      </c>
    </row>
    <row r="23" spans="1:2" x14ac:dyDescent="0.25">
      <c r="A23" s="12">
        <v>40452</v>
      </c>
      <c r="B23" s="13">
        <v>3490100</v>
      </c>
    </row>
    <row r="24" spans="1:2" x14ac:dyDescent="0.25">
      <c r="A24" s="12">
        <v>40483</v>
      </c>
      <c r="B24" s="13">
        <v>3163659</v>
      </c>
    </row>
    <row r="25" spans="1:2" x14ac:dyDescent="0.25">
      <c r="A25" s="12">
        <v>40513</v>
      </c>
      <c r="B25" s="13">
        <v>3167124</v>
      </c>
    </row>
    <row r="26" spans="1:2" x14ac:dyDescent="0.25">
      <c r="A26" s="12">
        <v>40544</v>
      </c>
      <c r="B26" s="13">
        <v>2883810</v>
      </c>
    </row>
    <row r="27" spans="1:2" x14ac:dyDescent="0.25">
      <c r="A27" s="12">
        <v>40575</v>
      </c>
      <c r="B27" s="13">
        <v>2610667</v>
      </c>
    </row>
    <row r="28" spans="1:2" x14ac:dyDescent="0.25">
      <c r="A28" s="12">
        <v>40603</v>
      </c>
      <c r="B28" s="13">
        <v>3129205</v>
      </c>
    </row>
    <row r="29" spans="1:2" x14ac:dyDescent="0.25">
      <c r="A29" s="12">
        <v>40634</v>
      </c>
      <c r="B29" s="13">
        <v>3200527</v>
      </c>
    </row>
    <row r="30" spans="1:2" x14ac:dyDescent="0.25">
      <c r="A30" s="12">
        <v>40664</v>
      </c>
      <c r="B30" s="13">
        <v>3547804</v>
      </c>
    </row>
    <row r="31" spans="1:2" x14ac:dyDescent="0.25">
      <c r="A31" s="12">
        <v>40695</v>
      </c>
      <c r="B31" s="13">
        <v>3766323</v>
      </c>
    </row>
    <row r="32" spans="1:2" x14ac:dyDescent="0.25">
      <c r="A32" s="12">
        <v>40725</v>
      </c>
      <c r="B32" s="13">
        <v>3935589</v>
      </c>
    </row>
    <row r="33" spans="1:2" x14ac:dyDescent="0.25">
      <c r="A33" s="12">
        <v>40756</v>
      </c>
      <c r="B33" s="13">
        <v>3917884</v>
      </c>
    </row>
    <row r="34" spans="1:2" x14ac:dyDescent="0.25">
      <c r="A34" s="12">
        <v>40787</v>
      </c>
      <c r="B34" s="13">
        <v>3564970</v>
      </c>
    </row>
    <row r="35" spans="1:2" x14ac:dyDescent="0.25">
      <c r="A35" s="12">
        <v>40817</v>
      </c>
      <c r="B35" s="13">
        <v>3602455</v>
      </c>
    </row>
    <row r="36" spans="1:2" x14ac:dyDescent="0.25">
      <c r="A36" s="12">
        <v>40848</v>
      </c>
      <c r="B36" s="13">
        <v>3326859</v>
      </c>
    </row>
    <row r="37" spans="1:2" x14ac:dyDescent="0.25">
      <c r="A37" s="12">
        <v>40878</v>
      </c>
      <c r="B37" s="13">
        <v>3441693</v>
      </c>
    </row>
    <row r="38" spans="1:2" x14ac:dyDescent="0.25">
      <c r="A38" s="12">
        <v>40909</v>
      </c>
      <c r="B38" s="13">
        <v>3211600</v>
      </c>
    </row>
    <row r="39" spans="1:2" x14ac:dyDescent="0.25">
      <c r="A39" s="12">
        <v>40940</v>
      </c>
      <c r="B39" s="13">
        <v>2998119</v>
      </c>
    </row>
    <row r="40" spans="1:2" x14ac:dyDescent="0.25">
      <c r="A40" s="12">
        <v>40969</v>
      </c>
      <c r="B40" s="13">
        <v>3472440</v>
      </c>
    </row>
    <row r="41" spans="1:2" x14ac:dyDescent="0.25">
      <c r="A41" s="12">
        <v>41000</v>
      </c>
      <c r="B41" s="13">
        <v>3563007</v>
      </c>
    </row>
    <row r="42" spans="1:2" x14ac:dyDescent="0.25">
      <c r="A42" s="12">
        <v>41030</v>
      </c>
      <c r="B42" s="13">
        <v>3820570</v>
      </c>
    </row>
    <row r="43" spans="1:2" x14ac:dyDescent="0.25">
      <c r="A43" s="12">
        <v>41061</v>
      </c>
      <c r="B43" s="13">
        <v>4107195</v>
      </c>
    </row>
    <row r="44" spans="1:2" x14ac:dyDescent="0.25">
      <c r="A44" s="12">
        <v>41091</v>
      </c>
      <c r="B44" s="13">
        <v>4284443</v>
      </c>
    </row>
    <row r="45" spans="1:2" x14ac:dyDescent="0.25">
      <c r="A45" s="12">
        <v>41122</v>
      </c>
      <c r="B45" s="13">
        <v>4356216</v>
      </c>
    </row>
    <row r="46" spans="1:2" x14ac:dyDescent="0.25">
      <c r="A46" s="12">
        <v>41153</v>
      </c>
      <c r="B46" s="13">
        <v>3819379</v>
      </c>
    </row>
    <row r="47" spans="1:2" x14ac:dyDescent="0.25">
      <c r="A47" s="12">
        <v>41183</v>
      </c>
      <c r="B47" s="13">
        <v>3844987</v>
      </c>
    </row>
    <row r="48" spans="1:2" x14ac:dyDescent="0.25">
      <c r="A48" s="12">
        <v>41214</v>
      </c>
      <c r="B48" s="13">
        <v>3478890</v>
      </c>
    </row>
    <row r="49" spans="1:5" x14ac:dyDescent="0.25">
      <c r="A49" s="12">
        <v>41244</v>
      </c>
      <c r="B49" s="13">
        <v>3443039</v>
      </c>
    </row>
    <row r="50" spans="1:5" x14ac:dyDescent="0.25">
      <c r="A50" s="12">
        <v>41275</v>
      </c>
      <c r="B50" s="13">
        <v>3204637</v>
      </c>
    </row>
    <row r="51" spans="1:5" x14ac:dyDescent="0.25">
      <c r="A51" s="12">
        <v>41306</v>
      </c>
      <c r="B51" s="13">
        <v>2966477</v>
      </c>
    </row>
    <row r="52" spans="1:5" x14ac:dyDescent="0.25">
      <c r="A52" s="12">
        <v>41334</v>
      </c>
      <c r="B52" s="13">
        <v>3593364</v>
      </c>
    </row>
    <row r="53" spans="1:5" x14ac:dyDescent="0.25">
      <c r="A53" s="12">
        <v>41365</v>
      </c>
      <c r="B53" s="13">
        <v>3604104</v>
      </c>
    </row>
    <row r="54" spans="1:5" x14ac:dyDescent="0.25">
      <c r="A54" s="12">
        <v>41395</v>
      </c>
      <c r="B54" s="13">
        <v>3933016</v>
      </c>
    </row>
    <row r="55" spans="1:5" x14ac:dyDescent="0.25">
      <c r="A55" s="12">
        <v>41426</v>
      </c>
      <c r="B55" s="13">
        <v>4146797</v>
      </c>
    </row>
    <row r="56" spans="1:5" x14ac:dyDescent="0.25">
      <c r="A56" s="12">
        <v>41456</v>
      </c>
      <c r="B56" s="13">
        <v>4176486</v>
      </c>
    </row>
    <row r="57" spans="1:5" x14ac:dyDescent="0.25">
      <c r="A57" s="12">
        <v>41487</v>
      </c>
      <c r="B57" s="13">
        <v>4347059</v>
      </c>
    </row>
    <row r="58" spans="1:5" x14ac:dyDescent="0.25">
      <c r="A58" s="12">
        <v>41518</v>
      </c>
      <c r="B58" s="13">
        <v>3781168</v>
      </c>
      <c r="C58" s="13">
        <v>3781168</v>
      </c>
      <c r="D58" s="13">
        <v>3781168</v>
      </c>
      <c r="E58" s="13">
        <v>3781168</v>
      </c>
    </row>
    <row r="59" spans="1:5" x14ac:dyDescent="0.25">
      <c r="A59" s="12">
        <v>41548</v>
      </c>
      <c r="C59" s="13">
        <f>_xlfn.FORECAST.ETS(A59,$B$2:$B$58,$A$2:$A$58,1,1)</f>
        <v>3858196.3569040108</v>
      </c>
      <c r="D59" s="13">
        <f>C59-_xlfn.FORECAST.ETS.CONFINT(A59,$B$2:$B$58,$A$2:$A$58,0.95,1,1)</f>
        <v>3695827.071337596</v>
      </c>
      <c r="E59" s="13">
        <f>C59+_xlfn.FORECAST.ETS.CONFINT(A59,$B$2:$B$58,$A$2:$A$58,0.95,1,1)</f>
        <v>4020565.6424704255</v>
      </c>
    </row>
    <row r="60" spans="1:5" x14ac:dyDescent="0.25">
      <c r="A60" s="12">
        <v>41579</v>
      </c>
      <c r="C60" s="13">
        <f>_xlfn.FORECAST.ETS(A60,$B$2:$B$58,$A$2:$A$58,1,1)</f>
        <v>3562679.8147925721</v>
      </c>
      <c r="D60" s="13">
        <f>C60-_xlfn.FORECAST.ETS.CONFINT(A60,$B$2:$B$58,$A$2:$A$58,0.95,1,1)</f>
        <v>3395234.3290626127</v>
      </c>
      <c r="E60" s="13">
        <f>C60+_xlfn.FORECAST.ETS.CONFINT(A60,$B$2:$B$58,$A$2:$A$58,0.95,1,1)</f>
        <v>3730125.3005225314</v>
      </c>
    </row>
    <row r="61" spans="1:5" x14ac:dyDescent="0.25">
      <c r="A61" s="12">
        <v>41609</v>
      </c>
      <c r="C61" s="13">
        <f>_xlfn.FORECAST.ETS(A61,$B$2:$B$58,$A$2:$A$58,1,1)</f>
        <v>3633798.4729250954</v>
      </c>
      <c r="D61" s="13">
        <f>C61-_xlfn.FORECAST.ETS.CONFINT(A61,$B$2:$B$58,$A$2:$A$58,0.95,1,1)</f>
        <v>3461387.5968217924</v>
      </c>
      <c r="E61" s="13">
        <f>C61+_xlfn.FORECAST.ETS.CONFINT(A61,$B$2:$B$58,$A$2:$A$58,0.95,1,1)</f>
        <v>3806209.3490283983</v>
      </c>
    </row>
    <row r="62" spans="1:5" x14ac:dyDescent="0.25">
      <c r="A62" s="12">
        <v>41640</v>
      </c>
      <c r="C62" s="13">
        <f>_xlfn.FORECAST.ETS(A62,$B$2:$B$58,$A$2:$A$58,1,1)</f>
        <v>3366457.3612811649</v>
      </c>
      <c r="D62" s="13">
        <f>C62-_xlfn.FORECAST.ETS.CONFINT(A62,$B$2:$B$58,$A$2:$A$58,0.95,1,1)</f>
        <v>3189182.4444287894</v>
      </c>
      <c r="E62" s="13">
        <f>C62+_xlfn.FORECAST.ETS.CONFINT(A62,$B$2:$B$58,$A$2:$A$58,0.95,1,1)</f>
        <v>3543732.2781335404</v>
      </c>
    </row>
    <row r="63" spans="1:5" x14ac:dyDescent="0.25">
      <c r="A63" s="12">
        <v>41671</v>
      </c>
      <c r="C63" s="13">
        <f>_xlfn.FORECAST.ETS(A63,$B$2:$B$58,$A$2:$A$58,1,1)</f>
        <v>3110902.6240295651</v>
      </c>
      <c r="D63" s="13">
        <f>C63-_xlfn.FORECAST.ETS.CONFINT(A63,$B$2:$B$58,$A$2:$A$58,0.95,1,1)</f>
        <v>2928856.7472351794</v>
      </c>
      <c r="E63" s="13">
        <f>C63+_xlfn.FORECAST.ETS.CONFINT(A63,$B$2:$B$58,$A$2:$A$58,0.95,1,1)</f>
        <v>3292948.5008239509</v>
      </c>
    </row>
    <row r="64" spans="1:5" x14ac:dyDescent="0.25">
      <c r="A64" s="12">
        <v>41699</v>
      </c>
      <c r="C64" s="13">
        <f>_xlfn.FORECAST.ETS(A64,$B$2:$B$58,$A$2:$A$58,1,1)</f>
        <v>3614670.2108763144</v>
      </c>
      <c r="D64" s="13">
        <f>C64-_xlfn.FORECAST.ETS.CONFINT(A64,$B$2:$B$58,$A$2:$A$58,0.95,1,1)</f>
        <v>3427939.1790022892</v>
      </c>
      <c r="E64" s="13">
        <f>C64+_xlfn.FORECAST.ETS.CONFINT(A64,$B$2:$B$58,$A$2:$A$58,0.95,1,1)</f>
        <v>3801401.2427503397</v>
      </c>
    </row>
    <row r="65" spans="1:5" x14ac:dyDescent="0.25">
      <c r="A65" s="12">
        <v>41730</v>
      </c>
      <c r="C65" s="13">
        <f>_xlfn.FORECAST.ETS(A65,$B$2:$B$58,$A$2:$A$58,1,1)</f>
        <v>3666432.117738775</v>
      </c>
      <c r="D65" s="13">
        <f>C65-_xlfn.FORECAST.ETS.CONFINT(A65,$B$2:$B$58,$A$2:$A$58,0.95,1,1)</f>
        <v>3475095.2945883656</v>
      </c>
      <c r="E65" s="13">
        <f>C65+_xlfn.FORECAST.ETS.CONFINT(A65,$B$2:$B$58,$A$2:$A$58,0.95,1,1)</f>
        <v>3857768.9408891844</v>
      </c>
    </row>
    <row r="66" spans="1:5" x14ac:dyDescent="0.25">
      <c r="A66" s="12">
        <v>41760</v>
      </c>
      <c r="C66" s="13">
        <f>_xlfn.FORECAST.ETS(A66,$B$2:$B$58,$A$2:$A$58,1,1)</f>
        <v>3960805.0319508724</v>
      </c>
      <c r="D66" s="13">
        <f>C66-_xlfn.FORECAST.ETS.CONFINT(A66,$B$2:$B$58,$A$2:$A$58,0.95,1,1)</f>
        <v>3764936.0480073574</v>
      </c>
      <c r="E66" s="13">
        <f>C66+_xlfn.FORECAST.ETS.CONFINT(A66,$B$2:$B$58,$A$2:$A$58,0.95,1,1)</f>
        <v>4156674.0158943874</v>
      </c>
    </row>
    <row r="67" spans="1:5" x14ac:dyDescent="0.25">
      <c r="A67" s="12">
        <v>41791</v>
      </c>
      <c r="C67" s="13">
        <f>_xlfn.FORECAST.ETS(A67,$B$2:$B$58,$A$2:$A$58,1,1)</f>
        <v>4182885.9611527501</v>
      </c>
      <c r="D67" s="13">
        <f>C67-_xlfn.FORECAST.ETS.CONFINT(A67,$B$2:$B$58,$A$2:$A$58,0.95,1,1)</f>
        <v>3982553.3179673976</v>
      </c>
      <c r="E67" s="13">
        <f>C67+_xlfn.FORECAST.ETS.CONFINT(A67,$B$2:$B$58,$A$2:$A$58,0.95,1,1)</f>
        <v>4383218.604338103</v>
      </c>
    </row>
    <row r="68" spans="1:5" x14ac:dyDescent="0.25">
      <c r="A68" s="12">
        <v>41821</v>
      </c>
      <c r="C68" s="13">
        <f>_xlfn.FORECAST.ETS(A68,$B$2:$B$58,$A$2:$A$58,1,1)</f>
        <v>4367447.1020644996</v>
      </c>
      <c r="D68" s="13">
        <f>C68-_xlfn.FORECAST.ETS.CONFINT(A68,$B$2:$B$58,$A$2:$A$58,0.95,1,1)</f>
        <v>4162714.691868763</v>
      </c>
      <c r="E68" s="13">
        <f>C68+_xlfn.FORECAST.ETS.CONFINT(A68,$B$2:$B$58,$A$2:$A$58,0.95,1,1)</f>
        <v>4572179.5122602358</v>
      </c>
    </row>
    <row r="69" spans="1:5" x14ac:dyDescent="0.25">
      <c r="A69" s="12">
        <v>41852</v>
      </c>
      <c r="C69" s="13">
        <f>_xlfn.FORECAST.ETS(A69,$B$2:$B$58,$A$2:$A$58,1,1)</f>
        <v>4363455.1675175149</v>
      </c>
      <c r="D69" s="13">
        <f>C69-_xlfn.FORECAST.ETS.CONFINT(A69,$B$2:$B$58,$A$2:$A$58,0.95,1,1)</f>
        <v>4154382.7227156921</v>
      </c>
      <c r="E69" s="13">
        <f>C69+_xlfn.FORECAST.ETS.CONFINT(A69,$B$2:$B$58,$A$2:$A$58,0.95,1,1)</f>
        <v>4572527.6123193381</v>
      </c>
    </row>
    <row r="70" spans="1:5" x14ac:dyDescent="0.25">
      <c r="A70" s="12">
        <v>41883</v>
      </c>
      <c r="C70" s="13">
        <f>_xlfn.FORECAST.ETS(A70,$B$2:$B$58,$A$2:$A$58,1,1)</f>
        <v>3954015.4254007861</v>
      </c>
      <c r="D70" s="13">
        <f>C70-_xlfn.FORECAST.ETS.CONFINT(A70,$B$2:$B$58,$A$2:$A$58,0.95,1,1)</f>
        <v>3740658.9096208187</v>
      </c>
      <c r="E70" s="13">
        <f>C70+_xlfn.FORECAST.ETS.CONFINT(A70,$B$2:$B$58,$A$2:$A$58,0.95,1,1)</f>
        <v>4167371.9411807535</v>
      </c>
    </row>
    <row r="71" spans="1:5" x14ac:dyDescent="0.25">
      <c r="A71" s="12">
        <v>41913</v>
      </c>
      <c r="C71" s="13">
        <f>_xlfn.FORECAST.ETS(A71,$B$2:$B$58,$A$2:$A$58,1,1)</f>
        <v>4031043.7823047969</v>
      </c>
      <c r="D71" s="13">
        <f>C71-_xlfn.FORECAST.ETS.CONFINT(A71,$B$2:$B$58,$A$2:$A$58,0.95,1,1)</f>
        <v>3813423.808088656</v>
      </c>
      <c r="E71" s="13">
        <f>C71+_xlfn.FORECAST.ETS.CONFINT(A71,$B$2:$B$58,$A$2:$A$58,0.95,1,1)</f>
        <v>4248663.7565209372</v>
      </c>
    </row>
    <row r="72" spans="1:5" x14ac:dyDescent="0.25">
      <c r="A72" s="12">
        <v>41944</v>
      </c>
      <c r="C72" s="13">
        <f>_xlfn.FORECAST.ETS(A72,$B$2:$B$58,$A$2:$A$58,1,1)</f>
        <v>3735527.2401933582</v>
      </c>
      <c r="D72" s="13">
        <f>C72-_xlfn.FORECAST.ETS.CONFINT(A72,$B$2:$B$58,$A$2:$A$58,0.95,1,1)</f>
        <v>3513725.7444141367</v>
      </c>
      <c r="E72" s="13">
        <f>C72+_xlfn.FORECAST.ETS.CONFINT(A72,$B$2:$B$58,$A$2:$A$58,0.95,1,1)</f>
        <v>3957328.7359725796</v>
      </c>
    </row>
    <row r="73" spans="1:5" x14ac:dyDescent="0.25">
      <c r="A73" s="12">
        <v>41974</v>
      </c>
      <c r="C73" s="13">
        <f>_xlfn.FORECAST.ETS(A73,$B$2:$B$58,$A$2:$A$58,1,1)</f>
        <v>3806645.8983258815</v>
      </c>
      <c r="D73" s="13">
        <f>C73-_xlfn.FORECAST.ETS.CONFINT(A73,$B$2:$B$58,$A$2:$A$58,0.95,1,1)</f>
        <v>3580709.4021058688</v>
      </c>
      <c r="E73" s="13">
        <f>C73+_xlfn.FORECAST.ETS.CONFINT(A73,$B$2:$B$58,$A$2:$A$58,0.95,1,1)</f>
        <v>4032582.3945458941</v>
      </c>
    </row>
    <row r="74" spans="1:5" x14ac:dyDescent="0.25">
      <c r="A74" s="12">
        <v>42005</v>
      </c>
      <c r="C74" s="13">
        <f>_xlfn.FORECAST.ETS(A74,$B$2:$B$58,$A$2:$A$58,1,1)</f>
        <v>3539304.7866819515</v>
      </c>
      <c r="D74" s="13">
        <f>C74-_xlfn.FORECAST.ETS.CONFINT(A74,$B$2:$B$58,$A$2:$A$58,0.95,1,1)</f>
        <v>3309277.1877112389</v>
      </c>
      <c r="E74" s="13">
        <f>C74+_xlfn.FORECAST.ETS.CONFINT(A74,$B$2:$B$58,$A$2:$A$58,0.95,1,1)</f>
        <v>3769332.3856526641</v>
      </c>
    </row>
    <row r="75" spans="1:5" x14ac:dyDescent="0.25">
      <c r="A75" s="12">
        <v>42036</v>
      </c>
      <c r="C75" s="13">
        <f>_xlfn.FORECAST.ETS(A75,$B$2:$B$58,$A$2:$A$58,1,1)</f>
        <v>3283750.0494303512</v>
      </c>
      <c r="D75" s="13">
        <f>C75-_xlfn.FORECAST.ETS.CONFINT(A75,$B$2:$B$58,$A$2:$A$58,0.95,1,1)</f>
        <v>3049672.8310821415</v>
      </c>
      <c r="E75" s="13">
        <f>C75+_xlfn.FORECAST.ETS.CONFINT(A75,$B$2:$B$58,$A$2:$A$58,0.95,1,1)</f>
        <v>3517827.267778561</v>
      </c>
    </row>
    <row r="76" spans="1:5" x14ac:dyDescent="0.25">
      <c r="A76" s="12">
        <v>42064</v>
      </c>
      <c r="C76" s="13">
        <f>_xlfn.FORECAST.ETS(A76,$B$2:$B$58,$A$2:$A$58,1,1)</f>
        <v>3787517.6362771005</v>
      </c>
      <c r="D76" s="13">
        <f>C76-_xlfn.FORECAST.ETS.CONFINT(A76,$B$2:$B$58,$A$2:$A$58,0.95,1,1)</f>
        <v>3549430.0544170653</v>
      </c>
      <c r="E76" s="13">
        <f>C76+_xlfn.FORECAST.ETS.CONFINT(A76,$B$2:$B$58,$A$2:$A$58,0.95,1,1)</f>
        <v>4025605.2181371357</v>
      </c>
    </row>
    <row r="77" spans="1:5" x14ac:dyDescent="0.25">
      <c r="A77" s="12">
        <v>42095</v>
      </c>
      <c r="C77" s="13">
        <f>_xlfn.FORECAST.ETS(A77,$B$2:$B$58,$A$2:$A$58,1,1)</f>
        <v>3839279.5431395615</v>
      </c>
      <c r="D77" s="13">
        <f>C77-_xlfn.FORECAST.ETS.CONFINT(A77,$B$2:$B$58,$A$2:$A$58,0.95,1,1)</f>
        <v>3597218.7935852995</v>
      </c>
      <c r="E77" s="13">
        <f>C77+_xlfn.FORECAST.ETS.CONFINT(A77,$B$2:$B$58,$A$2:$A$58,0.95,1,1)</f>
        <v>4081340.2926938236</v>
      </c>
    </row>
    <row r="78" spans="1:5" x14ac:dyDescent="0.25">
      <c r="A78" s="12">
        <v>42125</v>
      </c>
      <c r="C78" s="13">
        <f>_xlfn.FORECAST.ETS(A78,$B$2:$B$58,$A$2:$A$58,1,1)</f>
        <v>4133652.4573516585</v>
      </c>
      <c r="D78" s="13">
        <f>C78-_xlfn.FORECAST.ETS.CONFINT(A78,$B$2:$B$58,$A$2:$A$58,0.95,1,1)</f>
        <v>3887653.8264740822</v>
      </c>
      <c r="E78" s="13">
        <f>C78+_xlfn.FORECAST.ETS.CONFINT(A78,$B$2:$B$58,$A$2:$A$58,0.95,1,1)</f>
        <v>4379651.0882292343</v>
      </c>
    </row>
    <row r="79" spans="1:5" x14ac:dyDescent="0.25">
      <c r="A79" s="12">
        <v>42156</v>
      </c>
      <c r="C79" s="13">
        <f>_xlfn.FORECAST.ETS(A79,$B$2:$B$58,$A$2:$A$58,1,1)</f>
        <v>4355733.3865535362</v>
      </c>
      <c r="D79" s="13">
        <f>C79-_xlfn.FORECAST.ETS.CONFINT(A79,$B$2:$B$58,$A$2:$A$58,0.95,1,1)</f>
        <v>4105830.3871314777</v>
      </c>
      <c r="E79" s="13">
        <f>C79+_xlfn.FORECAST.ETS.CONFINT(A79,$B$2:$B$58,$A$2:$A$58,0.95,1,1)</f>
        <v>4605636.3859755946</v>
      </c>
    </row>
    <row r="80" spans="1:5" x14ac:dyDescent="0.25">
      <c r="A80" s="12">
        <v>42186</v>
      </c>
      <c r="C80" s="13">
        <f>_xlfn.FORECAST.ETS(A80,$B$2:$B$58,$A$2:$A$58,1,1)</f>
        <v>4540294.5274652867</v>
      </c>
      <c r="D80" s="13">
        <f>C80-_xlfn.FORECAST.ETS.CONFINT(A80,$B$2:$B$58,$A$2:$A$58,0.95,1,1)</f>
        <v>4286519.0215908252</v>
      </c>
      <c r="E80" s="13">
        <f>C80+_xlfn.FORECAST.ETS.CONFINT(A80,$B$2:$B$58,$A$2:$A$58,0.95,1,1)</f>
        <v>4794070.0333397482</v>
      </c>
    </row>
    <row r="81" spans="1:5" x14ac:dyDescent="0.25">
      <c r="A81" s="12">
        <v>42217</v>
      </c>
      <c r="C81" s="13">
        <f>_xlfn.FORECAST.ETS(A81,$B$2:$B$58,$A$2:$A$58,1,1)</f>
        <v>4536302.592918301</v>
      </c>
      <c r="D81" s="13">
        <f>C81-_xlfn.FORECAST.ETS.CONFINT(A81,$B$2:$B$58,$A$2:$A$58,0.95,1,1)</f>
        <v>4278684.903490141</v>
      </c>
      <c r="E81" s="13">
        <f>C81+_xlfn.FORECAST.ETS.CONFINT(A81,$B$2:$B$58,$A$2:$A$58,0.95,1,1)</f>
        <v>4793920.282346461</v>
      </c>
    </row>
    <row r="82" spans="1:5" x14ac:dyDescent="0.25">
      <c r="A82" s="12">
        <v>42248</v>
      </c>
      <c r="C82" s="13">
        <f>_xlfn.FORECAST.ETS(A82,$B$2:$B$58,$A$2:$A$58,1,1)</f>
        <v>4126862.8508015722</v>
      </c>
      <c r="D82" s="13">
        <f>C82-_xlfn.FORECAST.ETS.CONFINT(A82,$B$2:$B$58,$A$2:$A$58,0.95,1,1)</f>
        <v>3865431.8629269381</v>
      </c>
      <c r="E82" s="13">
        <f>C82+_xlfn.FORECAST.ETS.CONFINT(A82,$B$2:$B$58,$A$2:$A$58,0.95,1,1)</f>
        <v>4388293.8386762068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6946-9118-4EF3-9E9E-C1E5D664312E}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showGridLines="0" tabSelected="1" workbookViewId="0">
      <pane ySplit="3" topLeftCell="A4" activePane="bottomLeft" state="frozen"/>
      <selection pane="bottomLeft" activeCell="B4" sqref="B4"/>
    </sheetView>
  </sheetViews>
  <sheetFormatPr defaultColWidth="8.85546875" defaultRowHeight="16.5" x14ac:dyDescent="0.3"/>
  <cols>
    <col min="1" max="1" width="7.85546875" style="1" bestFit="1" customWidth="1"/>
    <col min="2" max="2" width="20.140625" style="1" bestFit="1" customWidth="1"/>
    <col min="3" max="3" width="29" style="1" bestFit="1" customWidth="1"/>
    <col min="4" max="4" width="44.5703125" style="1" bestFit="1" customWidth="1"/>
    <col min="5" max="5" width="44.7109375" style="1" bestFit="1" customWidth="1"/>
    <col min="6" max="6" width="2.5703125" style="1" customWidth="1"/>
    <col min="7" max="9" width="8.85546875" style="1"/>
    <col min="10" max="10" width="11.28515625" style="1" bestFit="1" customWidth="1"/>
    <col min="11" max="16384" width="8.85546875" style="1"/>
  </cols>
  <sheetData>
    <row r="1" spans="1:13" ht="48" x14ac:dyDescent="0.85">
      <c r="B1" s="4" t="s">
        <v>2</v>
      </c>
    </row>
    <row r="3" spans="1:13" x14ac:dyDescent="0.3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3">
      <c r="A4" s="3">
        <v>39814</v>
      </c>
      <c r="B4" s="2">
        <v>2644539</v>
      </c>
    </row>
    <row r="5" spans="1:13" x14ac:dyDescent="0.3">
      <c r="A5" s="3">
        <v>39845</v>
      </c>
      <c r="B5" s="2">
        <v>2359800</v>
      </c>
    </row>
    <row r="6" spans="1:13" x14ac:dyDescent="0.3">
      <c r="A6" s="3">
        <v>39873</v>
      </c>
      <c r="B6" s="2">
        <v>2925918</v>
      </c>
    </row>
    <row r="7" spans="1:13" x14ac:dyDescent="0.3">
      <c r="A7" s="3">
        <v>39904</v>
      </c>
      <c r="B7" s="2">
        <v>3024973</v>
      </c>
    </row>
    <row r="8" spans="1:13" x14ac:dyDescent="0.3">
      <c r="A8" s="3">
        <v>39934</v>
      </c>
      <c r="B8" s="2">
        <v>3177100</v>
      </c>
    </row>
    <row r="9" spans="1:13" x14ac:dyDescent="0.3">
      <c r="A9" s="3">
        <v>39965</v>
      </c>
      <c r="B9" s="2">
        <v>3419595</v>
      </c>
    </row>
    <row r="10" spans="1:13" x14ac:dyDescent="0.3">
      <c r="A10" s="3">
        <v>39995</v>
      </c>
      <c r="B10" s="2">
        <v>3649702</v>
      </c>
    </row>
    <row r="11" spans="1:13" x14ac:dyDescent="0.3">
      <c r="A11" s="3">
        <v>40026</v>
      </c>
      <c r="B11" s="2">
        <v>3650668</v>
      </c>
    </row>
    <row r="12" spans="1:13" x14ac:dyDescent="0.3">
      <c r="A12" s="3">
        <v>40057</v>
      </c>
      <c r="B12" s="2">
        <v>3191526</v>
      </c>
    </row>
    <row r="13" spans="1:13" x14ac:dyDescent="0.3">
      <c r="A13" s="3">
        <v>40087</v>
      </c>
      <c r="B13" s="2">
        <v>3249428</v>
      </c>
    </row>
    <row r="14" spans="1:13" x14ac:dyDescent="0.3">
      <c r="A14" s="3">
        <v>40118</v>
      </c>
      <c r="B14" s="2">
        <v>2971484</v>
      </c>
      <c r="M14" s="11"/>
    </row>
    <row r="15" spans="1:13" x14ac:dyDescent="0.3">
      <c r="A15" s="3">
        <v>40148</v>
      </c>
      <c r="B15" s="2">
        <v>3074209</v>
      </c>
    </row>
    <row r="16" spans="1:13" x14ac:dyDescent="0.3">
      <c r="A16" s="3">
        <v>40179</v>
      </c>
      <c r="B16" s="2">
        <v>2785466</v>
      </c>
    </row>
    <row r="17" spans="1:2" x14ac:dyDescent="0.3">
      <c r="A17" s="3">
        <v>40210</v>
      </c>
      <c r="B17" s="2">
        <v>2515361</v>
      </c>
    </row>
    <row r="18" spans="1:2" x14ac:dyDescent="0.3">
      <c r="A18" s="3">
        <v>40238</v>
      </c>
      <c r="B18" s="2">
        <v>3105958</v>
      </c>
    </row>
    <row r="19" spans="1:2" x14ac:dyDescent="0.3">
      <c r="A19" s="3">
        <v>40269</v>
      </c>
      <c r="B19" s="2">
        <v>3139059</v>
      </c>
    </row>
    <row r="20" spans="1:2" x14ac:dyDescent="0.3">
      <c r="A20" s="3">
        <v>40299</v>
      </c>
      <c r="B20" s="2">
        <v>3380355</v>
      </c>
    </row>
    <row r="21" spans="1:2" x14ac:dyDescent="0.3">
      <c r="A21" s="3">
        <v>40330</v>
      </c>
      <c r="B21" s="2">
        <v>3612886</v>
      </c>
    </row>
    <row r="22" spans="1:2" x14ac:dyDescent="0.3">
      <c r="A22" s="3">
        <v>40360</v>
      </c>
      <c r="B22" s="2">
        <v>3765824</v>
      </c>
    </row>
    <row r="23" spans="1:2" x14ac:dyDescent="0.3">
      <c r="A23" s="3">
        <v>40391</v>
      </c>
      <c r="B23" s="2">
        <v>3771842</v>
      </c>
    </row>
    <row r="24" spans="1:2" x14ac:dyDescent="0.3">
      <c r="A24" s="3">
        <v>40422</v>
      </c>
      <c r="B24" s="2">
        <v>3356365</v>
      </c>
    </row>
    <row r="25" spans="1:2" x14ac:dyDescent="0.3">
      <c r="A25" s="3">
        <v>40452</v>
      </c>
      <c r="B25" s="2">
        <v>3490100</v>
      </c>
    </row>
    <row r="26" spans="1:2" x14ac:dyDescent="0.3">
      <c r="A26" s="3">
        <v>40483</v>
      </c>
      <c r="B26" s="2">
        <v>3163659</v>
      </c>
    </row>
    <row r="27" spans="1:2" x14ac:dyDescent="0.3">
      <c r="A27" s="3">
        <v>40513</v>
      </c>
      <c r="B27" s="2">
        <v>3167124</v>
      </c>
    </row>
    <row r="28" spans="1:2" x14ac:dyDescent="0.3">
      <c r="A28" s="3">
        <v>40544</v>
      </c>
      <c r="B28" s="2">
        <v>2883810</v>
      </c>
    </row>
    <row r="29" spans="1:2" x14ac:dyDescent="0.3">
      <c r="A29" s="3">
        <v>40575</v>
      </c>
      <c r="B29" s="2">
        <v>2610667</v>
      </c>
    </row>
    <row r="30" spans="1:2" x14ac:dyDescent="0.3">
      <c r="A30" s="3">
        <v>40603</v>
      </c>
      <c r="B30" s="2">
        <v>3129205</v>
      </c>
    </row>
    <row r="31" spans="1:2" x14ac:dyDescent="0.3">
      <c r="A31" s="3">
        <v>40634</v>
      </c>
      <c r="B31" s="2">
        <v>3200527</v>
      </c>
    </row>
    <row r="32" spans="1:2" x14ac:dyDescent="0.3">
      <c r="A32" s="3">
        <v>40664</v>
      </c>
      <c r="B32" s="2">
        <v>3547804</v>
      </c>
    </row>
    <row r="33" spans="1:2" x14ac:dyDescent="0.3">
      <c r="A33" s="3">
        <v>40695</v>
      </c>
      <c r="B33" s="2">
        <v>3766323</v>
      </c>
    </row>
    <row r="34" spans="1:2" x14ac:dyDescent="0.3">
      <c r="A34" s="3">
        <v>40725</v>
      </c>
      <c r="B34" s="2">
        <v>3935589</v>
      </c>
    </row>
    <row r="35" spans="1:2" x14ac:dyDescent="0.3">
      <c r="A35" s="3">
        <v>40756</v>
      </c>
      <c r="B35" s="2">
        <v>3917884</v>
      </c>
    </row>
    <row r="36" spans="1:2" x14ac:dyDescent="0.3">
      <c r="A36" s="3">
        <v>40787</v>
      </c>
      <c r="B36" s="2">
        <v>3564970</v>
      </c>
    </row>
    <row r="37" spans="1:2" x14ac:dyDescent="0.3">
      <c r="A37" s="3">
        <v>40817</v>
      </c>
      <c r="B37" s="2">
        <v>3602455</v>
      </c>
    </row>
    <row r="38" spans="1:2" x14ac:dyDescent="0.3">
      <c r="A38" s="3">
        <v>40848</v>
      </c>
      <c r="B38" s="2">
        <v>3326859</v>
      </c>
    </row>
    <row r="39" spans="1:2" x14ac:dyDescent="0.3">
      <c r="A39" s="3">
        <v>40878</v>
      </c>
      <c r="B39" s="2">
        <v>3441693</v>
      </c>
    </row>
    <row r="40" spans="1:2" x14ac:dyDescent="0.3">
      <c r="A40" s="3">
        <v>40909</v>
      </c>
      <c r="B40" s="2">
        <v>3211600</v>
      </c>
    </row>
    <row r="41" spans="1:2" x14ac:dyDescent="0.3">
      <c r="A41" s="3">
        <v>40940</v>
      </c>
      <c r="B41" s="2">
        <v>2998119</v>
      </c>
    </row>
    <row r="42" spans="1:2" x14ac:dyDescent="0.3">
      <c r="A42" s="3">
        <v>40969</v>
      </c>
      <c r="B42" s="2">
        <v>3472440</v>
      </c>
    </row>
    <row r="43" spans="1:2" x14ac:dyDescent="0.3">
      <c r="A43" s="3">
        <v>41000</v>
      </c>
      <c r="B43" s="2">
        <v>3563007</v>
      </c>
    </row>
    <row r="44" spans="1:2" x14ac:dyDescent="0.3">
      <c r="A44" s="3">
        <v>41030</v>
      </c>
      <c r="B44" s="2">
        <v>3820570</v>
      </c>
    </row>
    <row r="45" spans="1:2" x14ac:dyDescent="0.3">
      <c r="A45" s="3">
        <v>41061</v>
      </c>
      <c r="B45" s="2">
        <v>4107195</v>
      </c>
    </row>
    <row r="46" spans="1:2" x14ac:dyDescent="0.3">
      <c r="A46" s="3">
        <v>41091</v>
      </c>
      <c r="B46" s="2">
        <v>4284443</v>
      </c>
    </row>
    <row r="47" spans="1:2" x14ac:dyDescent="0.3">
      <c r="A47" s="3">
        <v>41122</v>
      </c>
      <c r="B47" s="2">
        <v>4356216</v>
      </c>
    </row>
    <row r="48" spans="1:2" x14ac:dyDescent="0.3">
      <c r="A48" s="3">
        <v>41153</v>
      </c>
      <c r="B48" s="2">
        <v>3819379</v>
      </c>
    </row>
    <row r="49" spans="1:5" x14ac:dyDescent="0.3">
      <c r="A49" s="3">
        <v>41183</v>
      </c>
      <c r="B49" s="2">
        <v>3844987</v>
      </c>
    </row>
    <row r="50" spans="1:5" x14ac:dyDescent="0.3">
      <c r="A50" s="3">
        <v>41214</v>
      </c>
      <c r="B50" s="2">
        <v>3478890</v>
      </c>
    </row>
    <row r="51" spans="1:5" x14ac:dyDescent="0.3">
      <c r="A51" s="3">
        <v>41244</v>
      </c>
      <c r="B51" s="2">
        <v>3443039</v>
      </c>
    </row>
    <row r="52" spans="1:5" x14ac:dyDescent="0.3">
      <c r="A52" s="3">
        <v>41275</v>
      </c>
      <c r="B52" s="2">
        <v>3204637</v>
      </c>
    </row>
    <row r="53" spans="1:5" x14ac:dyDescent="0.3">
      <c r="A53" s="3">
        <v>41306</v>
      </c>
      <c r="B53" s="2">
        <v>2966477</v>
      </c>
    </row>
    <row r="54" spans="1:5" x14ac:dyDescent="0.3">
      <c r="A54" s="3">
        <v>41334</v>
      </c>
      <c r="B54" s="2">
        <v>3593364</v>
      </c>
    </row>
    <row r="55" spans="1:5" x14ac:dyDescent="0.3">
      <c r="A55" s="3">
        <v>41365</v>
      </c>
      <c r="B55" s="2">
        <v>3604104</v>
      </c>
    </row>
    <row r="56" spans="1:5" x14ac:dyDescent="0.3">
      <c r="A56" s="3">
        <v>41395</v>
      </c>
      <c r="B56" s="2">
        <v>3933016</v>
      </c>
    </row>
    <row r="57" spans="1:5" x14ac:dyDescent="0.3">
      <c r="A57" s="3">
        <v>41426</v>
      </c>
      <c r="B57" s="2">
        <v>4146797</v>
      </c>
    </row>
    <row r="58" spans="1:5" x14ac:dyDescent="0.3">
      <c r="A58" s="3">
        <v>41456</v>
      </c>
      <c r="B58" s="2">
        <v>4176486</v>
      </c>
    </row>
    <row r="59" spans="1:5" x14ac:dyDescent="0.3">
      <c r="A59" s="3">
        <v>41487</v>
      </c>
      <c r="B59" s="2">
        <v>4347059</v>
      </c>
    </row>
    <row r="60" spans="1:5" x14ac:dyDescent="0.3">
      <c r="A60" s="3">
        <v>41518</v>
      </c>
      <c r="B60" s="2">
        <v>3781168</v>
      </c>
      <c r="C60" s="2">
        <f>Table1[[#This Row],[Airport Passengers]]</f>
        <v>3781168</v>
      </c>
      <c r="D60" s="2">
        <f>Table1[[#This Row],[Airport Passengers]]</f>
        <v>3781168</v>
      </c>
      <c r="E60" s="2">
        <f>Table1[[#This Row],[Airport Passengers]]</f>
        <v>3781168</v>
      </c>
    </row>
    <row r="61" spans="1:5" x14ac:dyDescent="0.3">
      <c r="A61" s="3">
        <v>41548</v>
      </c>
      <c r="C61" s="2">
        <f t="shared" ref="C61:C84" si="0">_xlfn.FORECAST.ETS(A61,$B$4:$B$60,$A$4:$A$60,1,1)</f>
        <v>3858196.3569040108</v>
      </c>
      <c r="D61" s="2">
        <f t="shared" ref="D61:D84" si="1">C61-_xlfn.FORECAST.ETS.CONFINT(A61,$B$4:$B$60,$A$4:$A$60,0.95,1,1)</f>
        <v>3695827.071337596</v>
      </c>
      <c r="E61" s="2">
        <f t="shared" ref="E61:E84" si="2">C61+_xlfn.FORECAST.ETS.CONFINT(A61,$B$4:$B$60,$A$4:$A$60,0.95,1,1)</f>
        <v>4020565.6424704255</v>
      </c>
    </row>
    <row r="62" spans="1:5" x14ac:dyDescent="0.3">
      <c r="A62" s="3">
        <v>41579</v>
      </c>
      <c r="C62" s="2">
        <f t="shared" si="0"/>
        <v>3562679.8147925721</v>
      </c>
      <c r="D62" s="2">
        <f t="shared" si="1"/>
        <v>3395234.3290626127</v>
      </c>
      <c r="E62" s="2">
        <f t="shared" si="2"/>
        <v>3730125.3005225314</v>
      </c>
    </row>
    <row r="63" spans="1:5" x14ac:dyDescent="0.3">
      <c r="A63" s="3">
        <v>41609</v>
      </c>
      <c r="C63" s="2">
        <f t="shared" si="0"/>
        <v>3633798.4729250954</v>
      </c>
      <c r="D63" s="2">
        <f t="shared" si="1"/>
        <v>3461387.5968217924</v>
      </c>
      <c r="E63" s="2">
        <f t="shared" si="2"/>
        <v>3806209.3490283983</v>
      </c>
    </row>
    <row r="64" spans="1:5" x14ac:dyDescent="0.3">
      <c r="A64" s="3">
        <v>41640</v>
      </c>
      <c r="C64" s="2">
        <f t="shared" si="0"/>
        <v>3366457.3612811649</v>
      </c>
      <c r="D64" s="2">
        <f t="shared" si="1"/>
        <v>3189182.4444287894</v>
      </c>
      <c r="E64" s="2">
        <f t="shared" si="2"/>
        <v>3543732.2781335404</v>
      </c>
    </row>
    <row r="65" spans="1:17" x14ac:dyDescent="0.3">
      <c r="A65" s="3">
        <v>41671</v>
      </c>
      <c r="C65" s="2">
        <f t="shared" si="0"/>
        <v>3110902.6240295651</v>
      </c>
      <c r="D65" s="2">
        <f t="shared" si="1"/>
        <v>2928856.7472351794</v>
      </c>
      <c r="E65" s="2">
        <f t="shared" si="2"/>
        <v>3292948.5008239509</v>
      </c>
    </row>
    <row r="66" spans="1:17" x14ac:dyDescent="0.3">
      <c r="A66" s="3">
        <v>41699</v>
      </c>
      <c r="C66" s="2">
        <f t="shared" si="0"/>
        <v>3614670.2108763144</v>
      </c>
      <c r="D66" s="2">
        <f t="shared" si="1"/>
        <v>3427939.1790022892</v>
      </c>
      <c r="E66" s="2">
        <f t="shared" si="2"/>
        <v>3801401.2427503397</v>
      </c>
    </row>
    <row r="67" spans="1:17" x14ac:dyDescent="0.3">
      <c r="A67" s="3">
        <v>41730</v>
      </c>
      <c r="C67" s="2">
        <f t="shared" si="0"/>
        <v>3666432.117738775</v>
      </c>
      <c r="D67" s="2">
        <f t="shared" si="1"/>
        <v>3475095.2945883656</v>
      </c>
      <c r="E67" s="2">
        <f t="shared" si="2"/>
        <v>3857768.9408891844</v>
      </c>
    </row>
    <row r="68" spans="1:17" x14ac:dyDescent="0.3">
      <c r="A68" s="3">
        <v>41760</v>
      </c>
      <c r="C68" s="2">
        <f t="shared" si="0"/>
        <v>3960805.0319508724</v>
      </c>
      <c r="D68" s="2">
        <f t="shared" si="1"/>
        <v>3764936.0480073574</v>
      </c>
      <c r="E68" s="2">
        <f t="shared" si="2"/>
        <v>4156674.0158943874</v>
      </c>
    </row>
    <row r="69" spans="1:17" x14ac:dyDescent="0.3">
      <c r="A69" s="3">
        <v>41791</v>
      </c>
      <c r="C69" s="2">
        <f t="shared" si="0"/>
        <v>4182885.9611527501</v>
      </c>
      <c r="D69" s="2">
        <f t="shared" si="1"/>
        <v>3982553.3179673976</v>
      </c>
      <c r="E69" s="2">
        <f t="shared" si="2"/>
        <v>4383218.604338103</v>
      </c>
    </row>
    <row r="70" spans="1:17" x14ac:dyDescent="0.3">
      <c r="A70" s="3">
        <v>41821</v>
      </c>
      <c r="C70" s="2">
        <f t="shared" si="0"/>
        <v>4367447.1020644996</v>
      </c>
      <c r="D70" s="2">
        <f t="shared" si="1"/>
        <v>4162714.691868763</v>
      </c>
      <c r="E70" s="2">
        <f t="shared" si="2"/>
        <v>4572179.5122602358</v>
      </c>
    </row>
    <row r="71" spans="1:17" x14ac:dyDescent="0.3">
      <c r="A71" s="3">
        <v>41852</v>
      </c>
      <c r="C71" s="2">
        <f t="shared" si="0"/>
        <v>4363455.1675175149</v>
      </c>
      <c r="D71" s="2">
        <f t="shared" si="1"/>
        <v>4154382.7227156921</v>
      </c>
      <c r="E71" s="2">
        <f t="shared" si="2"/>
        <v>4572527.6123193381</v>
      </c>
    </row>
    <row r="72" spans="1:17" x14ac:dyDescent="0.3">
      <c r="A72" s="3">
        <v>41883</v>
      </c>
      <c r="C72" s="2">
        <f t="shared" si="0"/>
        <v>3954015.4254007861</v>
      </c>
      <c r="D72" s="2">
        <f t="shared" si="1"/>
        <v>3740658.9096208187</v>
      </c>
      <c r="E72" s="2">
        <f t="shared" si="2"/>
        <v>4167371.9411807535</v>
      </c>
    </row>
    <row r="73" spans="1:17" x14ac:dyDescent="0.3">
      <c r="A73" s="3">
        <v>41913</v>
      </c>
      <c r="C73" s="2">
        <f t="shared" si="0"/>
        <v>4031043.7823047969</v>
      </c>
      <c r="D73" s="2">
        <f t="shared" si="1"/>
        <v>3813423.808088656</v>
      </c>
      <c r="E73" s="2">
        <f t="shared" si="2"/>
        <v>4248663.7565209372</v>
      </c>
    </row>
    <row r="74" spans="1:17" ht="17.25" x14ac:dyDescent="0.3">
      <c r="A74" s="3">
        <v>41944</v>
      </c>
      <c r="C74" s="2">
        <f t="shared" si="0"/>
        <v>3735527.2401933582</v>
      </c>
      <c r="D74" s="2">
        <f t="shared" si="1"/>
        <v>3513725.7444141367</v>
      </c>
      <c r="E74" s="2">
        <f t="shared" si="2"/>
        <v>3957328.7359725796</v>
      </c>
      <c r="G74" s="6" t="s">
        <v>10</v>
      </c>
    </row>
    <row r="75" spans="1:17" x14ac:dyDescent="0.3">
      <c r="A75" s="3">
        <v>41974</v>
      </c>
      <c r="C75" s="2">
        <f t="shared" si="0"/>
        <v>3806645.8983258815</v>
      </c>
      <c r="D75" s="2">
        <f t="shared" si="1"/>
        <v>3580709.4021058688</v>
      </c>
      <c r="E75" s="2">
        <f t="shared" si="2"/>
        <v>4032582.3945458941</v>
      </c>
      <c r="G75" s="7" t="s">
        <v>3</v>
      </c>
      <c r="H75" s="8"/>
      <c r="I75" s="9">
        <f>_xlfn.FORECAST.ETS.SEASONALITY($B$4:$B$60,$A$4:$A$60,1,1)</f>
        <v>12</v>
      </c>
      <c r="J75" s="7"/>
      <c r="K75" s="10" t="s">
        <v>5</v>
      </c>
      <c r="L75" s="10"/>
      <c r="M75" s="10"/>
      <c r="N75" s="10"/>
      <c r="O75" s="10"/>
      <c r="P75" s="10"/>
      <c r="Q75" s="8"/>
    </row>
    <row r="76" spans="1:17" x14ac:dyDescent="0.3">
      <c r="A76" s="3">
        <v>42005</v>
      </c>
      <c r="C76" s="2">
        <f t="shared" si="0"/>
        <v>3539304.7866819515</v>
      </c>
      <c r="D76" s="2">
        <f t="shared" si="1"/>
        <v>3309277.1877112389</v>
      </c>
      <c r="E76" s="2">
        <f t="shared" si="2"/>
        <v>3769332.3856526641</v>
      </c>
      <c r="G76" s="7" t="s">
        <v>4</v>
      </c>
      <c r="H76" s="8"/>
      <c r="I76" s="9">
        <f>_xlfn.FORECAST.ETS.STAT($B$4:$B$60,$A$4:$A$60,1,I75,1,1)</f>
        <v>0.251</v>
      </c>
      <c r="J76" s="7"/>
      <c r="K76" s="10" t="s">
        <v>6</v>
      </c>
      <c r="L76" s="10"/>
      <c r="M76" s="10"/>
      <c r="N76" s="10"/>
      <c r="O76" s="10"/>
      <c r="P76" s="10"/>
      <c r="Q76" s="8"/>
    </row>
    <row r="77" spans="1:17" x14ac:dyDescent="0.3">
      <c r="A77" s="3">
        <v>42036</v>
      </c>
      <c r="C77" s="2">
        <f t="shared" si="0"/>
        <v>3283750.0494303512</v>
      </c>
      <c r="D77" s="2">
        <f t="shared" si="1"/>
        <v>3049672.8310821415</v>
      </c>
      <c r="E77" s="2">
        <f t="shared" si="2"/>
        <v>3517827.267778561</v>
      </c>
    </row>
    <row r="78" spans="1:17" x14ac:dyDescent="0.3">
      <c r="A78" s="3">
        <v>42064</v>
      </c>
      <c r="C78" s="2">
        <f t="shared" si="0"/>
        <v>3787517.6362771005</v>
      </c>
      <c r="D78" s="2">
        <f t="shared" si="1"/>
        <v>3549430.0544170653</v>
      </c>
      <c r="E78" s="2">
        <f t="shared" si="2"/>
        <v>4025605.2181371357</v>
      </c>
    </row>
    <row r="79" spans="1:17" x14ac:dyDescent="0.3">
      <c r="A79" s="3">
        <v>42095</v>
      </c>
      <c r="C79" s="2">
        <f t="shared" si="0"/>
        <v>3839279.5431395615</v>
      </c>
      <c r="D79" s="2">
        <f t="shared" si="1"/>
        <v>3597218.7935852995</v>
      </c>
      <c r="E79" s="2">
        <f t="shared" si="2"/>
        <v>4081340.2926938236</v>
      </c>
    </row>
    <row r="80" spans="1:17" x14ac:dyDescent="0.3">
      <c r="A80" s="3">
        <v>42125</v>
      </c>
      <c r="C80" s="2">
        <f t="shared" si="0"/>
        <v>4133652.4573516585</v>
      </c>
      <c r="D80" s="2">
        <f t="shared" si="1"/>
        <v>3887653.8264740822</v>
      </c>
      <c r="E80" s="2">
        <f t="shared" si="2"/>
        <v>4379651.0882292343</v>
      </c>
    </row>
    <row r="81" spans="1:5" x14ac:dyDescent="0.3">
      <c r="A81" s="3">
        <v>42156</v>
      </c>
      <c r="C81" s="2">
        <f t="shared" si="0"/>
        <v>4355733.3865535362</v>
      </c>
      <c r="D81" s="2">
        <f t="shared" si="1"/>
        <v>4105830.3871314777</v>
      </c>
      <c r="E81" s="2">
        <f t="shared" si="2"/>
        <v>4605636.3859755946</v>
      </c>
    </row>
    <row r="82" spans="1:5" x14ac:dyDescent="0.3">
      <c r="A82" s="3">
        <v>42186</v>
      </c>
      <c r="C82" s="2">
        <f t="shared" si="0"/>
        <v>4540294.5274652867</v>
      </c>
      <c r="D82" s="2">
        <f t="shared" si="1"/>
        <v>4286519.0215908252</v>
      </c>
      <c r="E82" s="2">
        <f t="shared" si="2"/>
        <v>4794070.0333397482</v>
      </c>
    </row>
    <row r="83" spans="1:5" x14ac:dyDescent="0.3">
      <c r="A83" s="3">
        <v>42217</v>
      </c>
      <c r="C83" s="2">
        <f t="shared" si="0"/>
        <v>4536302.592918301</v>
      </c>
      <c r="D83" s="2">
        <f t="shared" si="1"/>
        <v>4278684.903490141</v>
      </c>
      <c r="E83" s="2">
        <f t="shared" si="2"/>
        <v>4793920.282346461</v>
      </c>
    </row>
    <row r="84" spans="1:5" x14ac:dyDescent="0.3">
      <c r="A84" s="3">
        <v>42248</v>
      </c>
      <c r="C84" s="2">
        <f t="shared" si="0"/>
        <v>4126862.8508015722</v>
      </c>
      <c r="D84" s="2">
        <f t="shared" si="1"/>
        <v>3865431.8629269381</v>
      </c>
      <c r="E84" s="2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89B6-F3E0-4683-8D63-A29D49010BFD}">
  <dimension ref="B1"/>
  <sheetViews>
    <sheetView showGridLines="0" workbookViewId="0"/>
  </sheetViews>
  <sheetFormatPr defaultRowHeight="15" x14ac:dyDescent="0.25"/>
  <sheetData>
    <row r="1" spans="2:2" ht="48" x14ac:dyDescent="0.85">
      <c r="B1" s="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</vt:lpstr>
      <vt:lpstr>Forecast.ets sample</vt:lpstr>
      <vt:lpstr>Forecasting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2016-11-22T22:45:45Z</dcterms:created>
  <dcterms:modified xsi:type="dcterms:W3CDTF">2020-06-20T04:00:03Z</dcterms:modified>
</cp:coreProperties>
</file>