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2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gprivate/CollegiumDaVinci/Statystyka Matematyczna/"/>
    </mc:Choice>
  </mc:AlternateContent>
  <xr:revisionPtr revIDLastSave="0" documentId="13_ncr:1_{0CB158AE-4884-3048-9A7D-F22CC17A8F01}" xr6:coauthVersionLast="47" xr6:coauthVersionMax="47" xr10:uidLastSave="{00000000-0000-0000-0000-000000000000}"/>
  <bookViews>
    <workbookView xWindow="-38400" yWindow="-1220" windowWidth="38400" windowHeight="21100" activeTab="3" xr2:uid="{00000000-000D-0000-FFFF-FFFF00000000}"/>
  </bookViews>
  <sheets>
    <sheet name="test niezależności Chi2" sheetId="1" r:id="rId1"/>
    <sheet name="tablica kontyngencji" sheetId="2" r:id="rId2"/>
    <sheet name="zad 1" sheetId="5" r:id="rId3"/>
    <sheet name="zad 3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4" l="1"/>
  <c r="F33" i="4"/>
  <c r="F25" i="4"/>
  <c r="F26" i="4"/>
  <c r="F27" i="4"/>
  <c r="F28" i="4"/>
  <c r="F29" i="4"/>
  <c r="F30" i="4"/>
  <c r="F31" i="4"/>
  <c r="F32" i="4"/>
  <c r="F24" i="4"/>
  <c r="E26" i="4"/>
  <c r="E32" i="4"/>
  <c r="E31" i="4"/>
  <c r="E30" i="4"/>
  <c r="E29" i="4"/>
  <c r="E28" i="4"/>
  <c r="E27" i="4"/>
  <c r="E25" i="4"/>
  <c r="E24" i="4"/>
  <c r="G15" i="4"/>
  <c r="E15" i="4"/>
  <c r="F15" i="4"/>
  <c r="D15" i="4"/>
  <c r="G10" i="4"/>
  <c r="G11" i="4"/>
  <c r="G12" i="4"/>
  <c r="G13" i="4"/>
  <c r="G14" i="4"/>
  <c r="G9" i="4"/>
  <c r="E20" i="4"/>
  <c r="F30" i="5"/>
  <c r="C33" i="5"/>
  <c r="F29" i="5"/>
  <c r="F24" i="5"/>
  <c r="F25" i="5"/>
  <c r="F26" i="5"/>
  <c r="F27" i="5"/>
  <c r="F28" i="5"/>
  <c r="F23" i="5"/>
  <c r="E28" i="5"/>
  <c r="E27" i="5"/>
  <c r="E26" i="5"/>
  <c r="E25" i="5"/>
  <c r="E24" i="5"/>
  <c r="E23" i="5"/>
  <c r="D28" i="5"/>
  <c r="D27" i="5"/>
  <c r="D26" i="5"/>
  <c r="D25" i="5"/>
  <c r="D24" i="5"/>
  <c r="D23" i="5"/>
  <c r="F16" i="5"/>
  <c r="F12" i="5"/>
  <c r="F14" i="5"/>
  <c r="F10" i="5"/>
  <c r="E16" i="5"/>
  <c r="D16" i="5"/>
</calcChain>
</file>

<file path=xl/sharedStrings.xml><?xml version="1.0" encoding="utf-8"?>
<sst xmlns="http://schemas.openxmlformats.org/spreadsheetml/2006/main" count="222" uniqueCount="108">
  <si>
    <t>Test niezalżności χ2</t>
  </si>
  <si>
    <t xml:space="preserve">Test ten stosujemy do weryfikacji hipotezy, że dwie zmienne w populacji generalnej są niezależne. </t>
  </si>
  <si>
    <t xml:space="preserve">Ma on zastosowanie, gdy przynajmniej jedna z tych zmiennych jest niemierzalna. </t>
  </si>
  <si>
    <t xml:space="preserve">Zmienne są niezależne, gdy dla dystrybuant zachodzi równość                                        . </t>
  </si>
  <si>
    <t>Stąd hipotezy w tym teście można zapisać:</t>
  </si>
  <si>
    <t>statystyka testowa:</t>
  </si>
  <si>
    <t>gdzie:</t>
  </si>
  <si>
    <t>,</t>
  </si>
  <si>
    <r>
      <t xml:space="preserve">      –  liczebności  empiryczne  znajdujące się na przecięciu </t>
    </r>
    <r>
      <rPr>
        <i/>
        <sz val="12"/>
        <color theme="1"/>
        <rFont val="Times New Roman"/>
        <family val="1"/>
        <charset val="238"/>
      </rPr>
      <t>i</t>
    </r>
    <r>
      <rPr>
        <sz val="12"/>
        <color theme="1"/>
        <rFont val="Times New Roman"/>
        <family val="1"/>
        <charset val="238"/>
      </rPr>
      <t xml:space="preserve">-tego wiersza i </t>
    </r>
    <r>
      <rPr>
        <i/>
        <sz val="12"/>
        <color theme="1"/>
        <rFont val="Times New Roman"/>
        <family val="1"/>
        <charset val="238"/>
      </rPr>
      <t>j</t>
    </r>
    <r>
      <rPr>
        <sz val="12"/>
        <color theme="1"/>
        <rFont val="Times New Roman"/>
        <family val="1"/>
        <charset val="238"/>
      </rPr>
      <t>-tej kolumny w tablicy kontyngencji,</t>
    </r>
  </si>
  <si>
    <t xml:space="preserve">w  - liczba wariantów zmiennej X (inaczej liczba wierszy w tablicy kontyngencji), </t>
  </si>
  <si>
    <t xml:space="preserve">k  - liczba wariantów zmiennej Y (inaczej liczba kolumn w tablicy kontyngencji), </t>
  </si>
  <si>
    <r>
      <t xml:space="preserve">      –  liczebności  teoretyczne znajdujące  się na przecięciu </t>
    </r>
    <r>
      <rPr>
        <i/>
        <sz val="12"/>
        <color theme="1"/>
        <rFont val="Times New Roman"/>
        <family val="1"/>
        <charset val="238"/>
      </rPr>
      <t>i</t>
    </r>
    <r>
      <rPr>
        <sz val="12"/>
        <color theme="1"/>
        <rFont val="Times New Roman"/>
        <family val="1"/>
        <charset val="238"/>
      </rPr>
      <t xml:space="preserve">-tego wiersza i </t>
    </r>
    <r>
      <rPr>
        <i/>
        <sz val="12"/>
        <color theme="1"/>
        <rFont val="Times New Roman"/>
        <family val="1"/>
        <charset val="238"/>
      </rPr>
      <t>j</t>
    </r>
    <r>
      <rPr>
        <sz val="12"/>
        <color theme="1"/>
        <rFont val="Times New Roman"/>
        <family val="1"/>
        <charset val="238"/>
      </rPr>
      <t>-tej kolumny w tablicy kontyngencji,</t>
    </r>
  </si>
  <si>
    <t xml:space="preserve">          które obliczamy według wzoru:</t>
  </si>
  <si>
    <t>dla i=1,…,w,     j=1,…,k,</t>
  </si>
  <si>
    <r>
      <t xml:space="preserve">     – liczebność brzegowa obliczona dla </t>
    </r>
    <r>
      <rPr>
        <i/>
        <sz val="12"/>
        <color theme="1"/>
        <rFont val="Times New Roman"/>
        <family val="1"/>
        <charset val="238"/>
      </rPr>
      <t>i</t>
    </r>
    <r>
      <rPr>
        <sz val="12"/>
        <color theme="1"/>
        <rFont val="Times New Roman"/>
        <family val="1"/>
        <charset val="238"/>
      </rPr>
      <t>-tego wiersza po wszystkich kolumnach tablicy kontyngencji,</t>
    </r>
  </si>
  <si>
    <r>
      <t xml:space="preserve">     – liczebność brzegowa obliczona dla </t>
    </r>
    <r>
      <rPr>
        <i/>
        <sz val="12"/>
        <color theme="1"/>
        <rFont val="Times New Roman"/>
        <family val="1"/>
        <charset val="238"/>
      </rPr>
      <t>j</t>
    </r>
    <r>
      <rPr>
        <sz val="12"/>
        <color theme="1"/>
        <rFont val="Times New Roman"/>
        <family val="1"/>
        <charset val="238"/>
      </rPr>
      <t>-tej kolumny po wszystkich wierszach tablicy kontyngencji.</t>
    </r>
  </si>
  <si>
    <t>rozkład statystyki testowej:</t>
  </si>
  <si>
    <t>obszar krytyczny:</t>
  </si>
  <si>
    <t xml:space="preserve"> -wartość kwantyla rozkładu χ2 z (w-1)(k-1) stopniami swobody,</t>
  </si>
  <si>
    <t>Statystyka χ2, przy prawdziwości hipotezy zerowej, ma rozkład χ2 z (w-1)(k-1) stopniami swobody:</t>
  </si>
  <si>
    <t>Jeżeli obliczona na podstawie próby statystyka testowa k należy do obszaru krytycznego W, odrzucamy hipotezę zerową.</t>
  </si>
  <si>
    <t>W przeciwnym wypadku stwierdzamy jedynie, że nie ma podstaw do odrzucenia hipotezy zerowej.</t>
  </si>
  <si>
    <t>Z tego powodu obszar krytyczny nazywany jest również obszarem odrzuceń.</t>
  </si>
  <si>
    <t>Sposób tworzenia tablicy kontyngencji:</t>
  </si>
  <si>
    <t>Jako dane w zadaniu musimy mieć podane liczebności empiryczne z pewnej próby, ze względu na warianty dwóch cech X i Y jednocześnie:</t>
  </si>
  <si>
    <t>WARIANTY CECHY Y</t>
  </si>
  <si>
    <t>W</t>
  </si>
  <si>
    <t>A</t>
  </si>
  <si>
    <t>R</t>
  </si>
  <si>
    <t>I</t>
  </si>
  <si>
    <t>N</t>
  </si>
  <si>
    <t>T</t>
  </si>
  <si>
    <t>Y</t>
  </si>
  <si>
    <t>C</t>
  </si>
  <si>
    <t>E</t>
  </si>
  <si>
    <t>H</t>
  </si>
  <si>
    <t>X</t>
  </si>
  <si>
    <r>
      <t>x</t>
    </r>
    <r>
      <rPr>
        <vertAlign val="subscript"/>
        <sz val="11"/>
        <color theme="1"/>
        <rFont val="Times New Roman"/>
        <family val="1"/>
        <charset val="238"/>
      </rPr>
      <t>1</t>
    </r>
  </si>
  <si>
    <r>
      <t>x</t>
    </r>
    <r>
      <rPr>
        <vertAlign val="subscript"/>
        <sz val="11"/>
        <color theme="1"/>
        <rFont val="Times New Roman"/>
        <family val="1"/>
        <charset val="238"/>
      </rPr>
      <t>2</t>
    </r>
  </si>
  <si>
    <r>
      <t>x</t>
    </r>
    <r>
      <rPr>
        <vertAlign val="subscript"/>
        <sz val="11"/>
        <color theme="1"/>
        <rFont val="Times New Roman"/>
        <family val="1"/>
        <charset val="238"/>
      </rPr>
      <t>w</t>
    </r>
  </si>
  <si>
    <t xml:space="preserve"> -wartości empiryczne,</t>
  </si>
  <si>
    <t xml:space="preserve"> - wartości teoretyczne.</t>
  </si>
  <si>
    <t>…</t>
  </si>
  <si>
    <r>
      <t>y</t>
    </r>
    <r>
      <rPr>
        <vertAlign val="subscript"/>
        <sz val="11"/>
        <color theme="1"/>
        <rFont val="Times New Roman"/>
        <family val="1"/>
        <charset val="238"/>
      </rPr>
      <t>1</t>
    </r>
  </si>
  <si>
    <r>
      <t>y</t>
    </r>
    <r>
      <rPr>
        <vertAlign val="subscript"/>
        <sz val="11"/>
        <color theme="1"/>
        <rFont val="Times New Roman"/>
        <family val="1"/>
        <charset val="238"/>
      </rPr>
      <t>2</t>
    </r>
  </si>
  <si>
    <r>
      <t>y</t>
    </r>
    <r>
      <rPr>
        <vertAlign val="subscript"/>
        <sz val="11"/>
        <color theme="1"/>
        <rFont val="Times New Roman"/>
        <family val="1"/>
        <charset val="238"/>
      </rPr>
      <t>k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</si>
  <si>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2k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</si>
  <si>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11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</si>
  <si>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12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</si>
  <si>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1k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</si>
  <si>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21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</si>
  <si>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22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</si>
  <si>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w1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</si>
  <si>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w2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</si>
  <si>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wk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</si>
  <si>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.j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</si>
  <si>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i.</t>
    </r>
  </si>
  <si>
    <t>n</t>
  </si>
  <si>
    <r>
      <t>Najpierw obliczamy liczebności brzegowe n</t>
    </r>
    <r>
      <rPr>
        <vertAlign val="subscript"/>
        <sz val="11"/>
        <color theme="1"/>
        <rFont val="Times New Roman"/>
        <family val="1"/>
        <charset val="238"/>
      </rPr>
      <t>i.</t>
    </r>
    <r>
      <rPr>
        <sz val="11"/>
        <color theme="1"/>
        <rFont val="Times New Roman"/>
        <family val="1"/>
        <charset val="238"/>
      </rPr>
      <t xml:space="preserve"> oraz n</t>
    </r>
    <r>
      <rPr>
        <vertAlign val="subscript"/>
        <sz val="11"/>
        <color theme="1"/>
        <rFont val="Times New Roman"/>
        <family val="1"/>
        <charset val="238"/>
      </rPr>
      <t>.j</t>
    </r>
    <r>
      <rPr>
        <sz val="11"/>
        <color theme="1"/>
        <rFont val="Times New Roman"/>
        <family val="1"/>
        <charset val="238"/>
      </rPr>
      <t xml:space="preserve"> oraz liczebność całkowią n: 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</si>
  <si>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.1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</si>
  <si>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.2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</si>
  <si>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.k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</si>
  <si>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1.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</si>
  <si>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2.</t>
    </r>
  </si>
  <si>
    <r>
      <t>n</t>
    </r>
    <r>
      <rPr>
        <vertAlign val="subscript"/>
        <sz val="11"/>
        <color theme="1"/>
        <rFont val="Times New Roman"/>
        <family val="1"/>
        <charset val="238"/>
      </rPr>
      <t>w.</t>
    </r>
  </si>
  <si>
    <t>Następnie obliczamy liczebności teoretyczne:</t>
  </si>
  <si>
    <t>Mając tak wypełnioną tablicę kontyngencji możemy przystąpić do obliczania statystyki testowej:</t>
  </si>
  <si>
    <t xml:space="preserve">   .</t>
  </si>
  <si>
    <t>Zadanie 1 :</t>
  </si>
  <si>
    <t>mikro</t>
  </si>
  <si>
    <t>mała</t>
  </si>
  <si>
    <t>zysk</t>
  </si>
  <si>
    <t>strata</t>
  </si>
  <si>
    <t xml:space="preserve">                Y</t>
  </si>
  <si>
    <t>Zadanie 3 :</t>
  </si>
  <si>
    <t xml:space="preserve">Wysunięto hipotezę, że wydajność pracy robotników zależy od rodzaju szkoły przez nich ukończonej. </t>
  </si>
  <si>
    <t xml:space="preserve">  typ ukończonej szkoły</t>
  </si>
  <si>
    <t>wydajność</t>
  </si>
  <si>
    <t>w szt/godz</t>
  </si>
  <si>
    <r>
      <t xml:space="preserve">Czy postawiona hipoteza jest prawdziwa ? Przyjmij </t>
    </r>
    <r>
      <rPr>
        <sz val="11"/>
        <rFont val="Symbol"/>
        <family val="1"/>
        <charset val="2"/>
      </rPr>
      <t>a</t>
    </r>
    <r>
      <rPr>
        <sz val="11"/>
        <rFont val="Times New Roman"/>
        <family val="1"/>
        <charset val="238"/>
      </rPr>
      <t xml:space="preserve"> = 0,05.</t>
    </r>
  </si>
  <si>
    <t>Zebrano dane od 1100 robotników i zbudowano poniższą tablicę kontyngencji.</t>
  </si>
  <si>
    <t xml:space="preserve">Zamieszczona poniżej tablica kontyngencji przedstawia zaobserwowane liczebności warunkowe dotyczące zawodów ojca i syna </t>
  </si>
  <si>
    <t>zawód</t>
  </si>
  <si>
    <t>ojca</t>
  </si>
  <si>
    <t xml:space="preserve">                         Y</t>
  </si>
  <si>
    <t xml:space="preserve">                  zawód syna</t>
  </si>
  <si>
    <r>
      <t>x</t>
    </r>
    <r>
      <rPr>
        <vertAlign val="subscript"/>
        <sz val="11"/>
        <color theme="1"/>
        <rFont val="Times New Roman"/>
        <family val="1"/>
        <charset val="238"/>
      </rPr>
      <t>3</t>
    </r>
  </si>
  <si>
    <r>
      <t>y</t>
    </r>
    <r>
      <rPr>
        <vertAlign val="subscript"/>
        <sz val="11"/>
        <color theme="1"/>
        <rFont val="Times New Roman"/>
        <family val="1"/>
        <charset val="238"/>
      </rPr>
      <t>3</t>
    </r>
  </si>
  <si>
    <t>nauczyciel</t>
  </si>
  <si>
    <t>ekonomista</t>
  </si>
  <si>
    <t>inżynier</t>
  </si>
  <si>
    <t>w 250 rodzinach pracowniczych. Czy można na jej podstawie twierdzić na poziomie ufności 99%, że wybór zawodu przez syna zależy od zawodu ojca?</t>
  </si>
  <si>
    <t>ij</t>
  </si>
  <si>
    <t>n_ij</t>
  </si>
  <si>
    <t>a</t>
  </si>
  <si>
    <t xml:space="preserve">stopnie </t>
  </si>
  <si>
    <t>Odrzucamy hipotezę zerową</t>
  </si>
  <si>
    <t>H0</t>
  </si>
  <si>
    <t>Jest zależność</t>
  </si>
  <si>
    <t>Nie ma zależności</t>
  </si>
  <si>
    <t>H1</t>
  </si>
  <si>
    <t xml:space="preserve">Odp: </t>
  </si>
  <si>
    <t>Jest zależnośc miedzy szkolami</t>
  </si>
  <si>
    <t>alpha</t>
  </si>
  <si>
    <t xml:space="preserve">Stopnie </t>
  </si>
  <si>
    <t>nie zalezy od zawodu ojca</t>
  </si>
  <si>
    <t>zalezy od zawodu ojca</t>
  </si>
  <si>
    <t>Odrzucamy hipoteze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</si>
</sst>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zcionka tekstu podstawowego"/>
      <family val="2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8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vertAlign val="subscript"/>
      <sz val="11"/>
      <color theme="1"/>
      <name val="Times New Roman"/>
      <family val="1"/>
      <charset val="238"/>
    </font>
    <font>
      <b/>
      <i/>
      <sz val="11"/>
      <color rgb="FF00B050"/>
      <name val="Times New Roman"/>
      <family val="1"/>
      <charset val="238"/>
    </font>
    <font>
      <sz val="10"/>
      <name val="Arial"/>
      <family val="2"/>
      <charset val="238"/>
    </font>
    <font>
      <sz val="1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6" fillId="3" borderId="0" xfId="0" applyFont="1" applyFill="1"/>
    <xf numFmtId="0" fontId="1" fillId="3" borderId="0" xfId="0" applyFont="1" applyFill="1"/>
    <xf numFmtId="0" fontId="7" fillId="2" borderId="0" xfId="0" applyFont="1" applyFill="1"/>
    <xf numFmtId="0" fontId="1" fillId="0" borderId="0" xfId="0" applyFont="1" applyAlignment="1">
      <alignment horizontal="left" textRotation="90"/>
    </xf>
    <xf numFmtId="0" fontId="1" fillId="0" borderId="0" xfId="0" applyFont="1" applyAlignment="1">
      <alignment textRotation="90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textRotation="90"/>
    </xf>
    <xf numFmtId="0" fontId="1" fillId="4" borderId="7" xfId="0" applyFont="1" applyFill="1" applyBorder="1" applyAlignment="1">
      <alignment textRotation="90"/>
    </xf>
    <xf numFmtId="0" fontId="1" fillId="4" borderId="11" xfId="0" applyFont="1" applyFill="1" applyBorder="1" applyAlignment="1">
      <alignment horizontal="left" textRotation="90"/>
    </xf>
    <xf numFmtId="0" fontId="1" fillId="4" borderId="12" xfId="0" applyFont="1" applyFill="1" applyBorder="1" applyAlignment="1">
      <alignment textRotation="90"/>
    </xf>
    <xf numFmtId="0" fontId="1" fillId="4" borderId="8" xfId="0" applyFont="1" applyFill="1" applyBorder="1" applyAlignment="1">
      <alignment horizontal="left" textRotation="90"/>
    </xf>
    <xf numFmtId="0" fontId="1" fillId="4" borderId="10" xfId="0" applyFont="1" applyFill="1" applyBorder="1" applyAlignment="1">
      <alignment textRotation="90"/>
    </xf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5" borderId="2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1" fillId="6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/>
    </xf>
    <xf numFmtId="0" fontId="9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/>
    <xf numFmtId="0" fontId="6" fillId="5" borderId="0" xfId="1" applyFont="1" applyFill="1"/>
    <xf numFmtId="0" fontId="6" fillId="5" borderId="0" xfId="2" applyFont="1" applyFill="1"/>
  </cellXfs>
  <cellStyles count="3">
    <cellStyle name="Normal" xfId="0" builtinId="0"/>
    <cellStyle name="Normalny 2" xfId="1" xr:uid="{00000000-0005-0000-0000-000001000000}"/>
    <cellStyle name="Normalny 3" xfId="2" xr:uid="{00000000-0005-0000-0000-000002000000}"/>
  </cellStyles>
  <dxfs count="0"/>
  <tableStyles count="0" defaultTableStyle="TableStyleMedium9" defaultPivotStyle="PivotStyleLight16"/>
  <colors>
    <mruColors>
      <color rgb="FFCCFF66"/>
      <color rgb="FFCCFF99"/>
      <color rgb="FFFFFF99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e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image" Target="../media/image24.emf"/><Relationship Id="rId3" Type="http://schemas.openxmlformats.org/officeDocument/2006/relationships/image" Target="../media/image15.emf"/><Relationship Id="rId7" Type="http://schemas.openxmlformats.org/officeDocument/2006/relationships/image" Target="../media/image18.emf"/><Relationship Id="rId12" Type="http://schemas.openxmlformats.org/officeDocument/2006/relationships/image" Target="../media/image23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6" Type="http://schemas.openxmlformats.org/officeDocument/2006/relationships/image" Target="../media/image17.emf"/><Relationship Id="rId11" Type="http://schemas.openxmlformats.org/officeDocument/2006/relationships/image" Target="../media/image22.emf"/><Relationship Id="rId5" Type="http://schemas.openxmlformats.org/officeDocument/2006/relationships/image" Target="../media/image16.emf"/><Relationship Id="rId10" Type="http://schemas.openxmlformats.org/officeDocument/2006/relationships/image" Target="../media/image21.emf"/><Relationship Id="rId4" Type="http://schemas.openxmlformats.org/officeDocument/2006/relationships/image" Target="../media/image7.wmf"/><Relationship Id="rId9" Type="http://schemas.openxmlformats.org/officeDocument/2006/relationships/image" Target="../media/image20.emf"/><Relationship Id="rId1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4</xdr:row>
          <xdr:rowOff>241300</xdr:rowOff>
        </xdr:from>
        <xdr:to>
          <xdr:col>8</xdr:col>
          <xdr:colOff>241300</xdr:colOff>
          <xdr:row>6</xdr:row>
          <xdr:rowOff>12700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F8D39E0-3E69-3BBD-0F1C-E757670C6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8</xdr:row>
          <xdr:rowOff>63500</xdr:rowOff>
        </xdr:from>
        <xdr:to>
          <xdr:col>5</xdr:col>
          <xdr:colOff>203200</xdr:colOff>
          <xdr:row>9</xdr:row>
          <xdr:rowOff>228600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123F94E-1AAE-12FB-9B8E-5E6381BCD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10</xdr:row>
          <xdr:rowOff>0</xdr:rowOff>
        </xdr:from>
        <xdr:to>
          <xdr:col>5</xdr:col>
          <xdr:colOff>203200</xdr:colOff>
          <xdr:row>11</xdr:row>
          <xdr:rowOff>165100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81603A2-4A66-F5BF-8D71-6A9AB9E36E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5</xdr:col>
          <xdr:colOff>76200</xdr:colOff>
          <xdr:row>19</xdr:row>
          <xdr:rowOff>114300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AE38AAB-F069-8844-2C9B-F4FB30CC6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23</xdr:row>
          <xdr:rowOff>0</xdr:rowOff>
        </xdr:from>
        <xdr:to>
          <xdr:col>2</xdr:col>
          <xdr:colOff>266700</xdr:colOff>
          <xdr:row>24</xdr:row>
          <xdr:rowOff>76200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9BB2DE1-6EC9-7A5F-3E04-89FEEA3D7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24</xdr:row>
          <xdr:rowOff>0</xdr:rowOff>
        </xdr:from>
        <xdr:to>
          <xdr:col>2</xdr:col>
          <xdr:colOff>266700</xdr:colOff>
          <xdr:row>25</xdr:row>
          <xdr:rowOff>76200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874658C9-243D-ADBA-00DF-6133BDF90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127000</xdr:rowOff>
        </xdr:from>
        <xdr:to>
          <xdr:col>5</xdr:col>
          <xdr:colOff>787400</xdr:colOff>
          <xdr:row>30</xdr:row>
          <xdr:rowOff>25400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168340B-2852-A4E8-352D-33B0C7677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31</xdr:row>
          <xdr:rowOff>0</xdr:rowOff>
        </xdr:from>
        <xdr:to>
          <xdr:col>4</xdr:col>
          <xdr:colOff>254000</xdr:colOff>
          <xdr:row>32</xdr:row>
          <xdr:rowOff>38100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BA780AD-A5D4-527A-E82C-6EAC74FFD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32</xdr:row>
          <xdr:rowOff>0</xdr:rowOff>
        </xdr:from>
        <xdr:to>
          <xdr:col>4</xdr:col>
          <xdr:colOff>292100</xdr:colOff>
          <xdr:row>33</xdr:row>
          <xdr:rowOff>76200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D51A8328-A6A5-A6A1-F8AF-436BF2B2C2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39</xdr:row>
          <xdr:rowOff>63500</xdr:rowOff>
        </xdr:from>
        <xdr:to>
          <xdr:col>6</xdr:col>
          <xdr:colOff>25400</xdr:colOff>
          <xdr:row>41</xdr:row>
          <xdr:rowOff>177800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F9AF1087-CFD6-2C88-F7C3-2D1CD005FC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46</xdr:row>
          <xdr:rowOff>50800</xdr:rowOff>
        </xdr:from>
        <xdr:to>
          <xdr:col>4</xdr:col>
          <xdr:colOff>800100</xdr:colOff>
          <xdr:row>48</xdr:row>
          <xdr:rowOff>165100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05DBFE3-0F1B-440B-44A4-EF0AD8CFFF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406400</xdr:colOff>
          <xdr:row>50</xdr:row>
          <xdr:rowOff>165100</xdr:rowOff>
        </xdr:from>
        <xdr:to>
          <xdr:col>2</xdr:col>
          <xdr:colOff>812800</xdr:colOff>
          <xdr:row>52</xdr:row>
          <xdr:rowOff>38100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CF2867A-5073-3149-55D0-313665FCAC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22</xdr:row>
          <xdr:rowOff>50800</xdr:rowOff>
        </xdr:from>
        <xdr:to>
          <xdr:col>4</xdr:col>
          <xdr:colOff>50800</xdr:colOff>
          <xdr:row>24</xdr:row>
          <xdr:rowOff>139700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0B634BC-DD5C-63CF-17BD-D0357DFE8E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558800</xdr:colOff>
          <xdr:row>22</xdr:row>
          <xdr:rowOff>76200</xdr:rowOff>
        </xdr:from>
        <xdr:to>
          <xdr:col>5</xdr:col>
          <xdr:colOff>596900</xdr:colOff>
          <xdr:row>24</xdr:row>
          <xdr:rowOff>139700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9E67667B-AA07-E59E-9D86-18B37C0E0C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22</xdr:row>
          <xdr:rowOff>38100</xdr:rowOff>
        </xdr:from>
        <xdr:to>
          <xdr:col>9</xdr:col>
          <xdr:colOff>152400</xdr:colOff>
          <xdr:row>24</xdr:row>
          <xdr:rowOff>127000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B56FDD76-969C-235A-0294-895097316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520700</xdr:colOff>
          <xdr:row>42</xdr:row>
          <xdr:rowOff>63500</xdr:rowOff>
        </xdr:from>
        <xdr:to>
          <xdr:col>5</xdr:col>
          <xdr:colOff>190500</xdr:colOff>
          <xdr:row>45</xdr:row>
          <xdr:rowOff>101600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DA6408FE-602E-92C8-9AAD-0652554A8F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50</xdr:row>
          <xdr:rowOff>266700</xdr:rowOff>
        </xdr:from>
        <xdr:to>
          <xdr:col>4</xdr:col>
          <xdr:colOff>558800</xdr:colOff>
          <xdr:row>52</xdr:row>
          <xdr:rowOff>25400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A129EB1F-5C6B-D017-BC0B-3E33CF0901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279400</xdr:colOff>
          <xdr:row>50</xdr:row>
          <xdr:rowOff>241300</xdr:rowOff>
        </xdr:from>
        <xdr:to>
          <xdr:col>5</xdr:col>
          <xdr:colOff>571500</xdr:colOff>
          <xdr:row>52</xdr:row>
          <xdr:rowOff>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50894407-F162-CD86-22D5-9D078E88C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50</xdr:row>
          <xdr:rowOff>254000</xdr:rowOff>
        </xdr:from>
        <xdr:to>
          <xdr:col>7</xdr:col>
          <xdr:colOff>558800</xdr:colOff>
          <xdr:row>52</xdr:row>
          <xdr:rowOff>25400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36EFECCF-5C1C-0727-B336-A9693B1A7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52</xdr:row>
          <xdr:rowOff>266700</xdr:rowOff>
        </xdr:from>
        <xdr:to>
          <xdr:col>4</xdr:col>
          <xdr:colOff>584200</xdr:colOff>
          <xdr:row>54</xdr:row>
          <xdr:rowOff>25400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FCE1B1E3-1C71-DC04-D57D-EFBE31B11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317500</xdr:colOff>
          <xdr:row>52</xdr:row>
          <xdr:rowOff>254000</xdr:rowOff>
        </xdr:from>
        <xdr:to>
          <xdr:col>5</xdr:col>
          <xdr:colOff>609600</xdr:colOff>
          <xdr:row>54</xdr:row>
          <xdr:rowOff>12700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9EC5F958-4906-9D1C-8AA2-B08DE294D6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330200</xdr:colOff>
          <xdr:row>52</xdr:row>
          <xdr:rowOff>266700</xdr:rowOff>
        </xdr:from>
        <xdr:to>
          <xdr:col>7</xdr:col>
          <xdr:colOff>635000</xdr:colOff>
          <xdr:row>54</xdr:row>
          <xdr:rowOff>38100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FF13B951-AF4C-7B52-2402-E128265E3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56</xdr:row>
          <xdr:rowOff>266700</xdr:rowOff>
        </xdr:from>
        <xdr:to>
          <xdr:col>4</xdr:col>
          <xdr:colOff>584200</xdr:colOff>
          <xdr:row>58</xdr:row>
          <xdr:rowOff>25400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A77BEE52-E7D3-BD77-00A6-51FC28575B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317500</xdr:colOff>
          <xdr:row>56</xdr:row>
          <xdr:rowOff>266700</xdr:rowOff>
        </xdr:from>
        <xdr:to>
          <xdr:col>5</xdr:col>
          <xdr:colOff>635000</xdr:colOff>
          <xdr:row>58</xdr:row>
          <xdr:rowOff>25400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55E3E32A-A31F-30FE-D308-72BF4E096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368300</xdr:colOff>
          <xdr:row>57</xdr:row>
          <xdr:rowOff>0</xdr:rowOff>
        </xdr:from>
        <xdr:to>
          <xdr:col>7</xdr:col>
          <xdr:colOff>685800</xdr:colOff>
          <xdr:row>58</xdr:row>
          <xdr:rowOff>38100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BF6779BE-7A22-1427-C450-70669C6CD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101600</xdr:colOff>
          <xdr:row>63</xdr:row>
          <xdr:rowOff>88900</xdr:rowOff>
        </xdr:from>
        <xdr:to>
          <xdr:col>7</xdr:col>
          <xdr:colOff>177800</xdr:colOff>
          <xdr:row>67</xdr:row>
          <xdr:rowOff>203200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6363A9FC-7711-8277-2C2D-109ACF4798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13" Type="http://schemas.openxmlformats.org/officeDocument/2006/relationships/image" Target="../media/image16.emf"/><Relationship Id="rId18" Type="http://schemas.openxmlformats.org/officeDocument/2006/relationships/oleObject" Target="../embeddings/oleObject20.bin"/><Relationship Id="rId26" Type="http://schemas.openxmlformats.org/officeDocument/2006/relationships/oleObject" Target="../embeddings/oleObject24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20.emf"/><Relationship Id="rId7" Type="http://schemas.openxmlformats.org/officeDocument/2006/relationships/image" Target="../media/image14.emf"/><Relationship Id="rId12" Type="http://schemas.openxmlformats.org/officeDocument/2006/relationships/oleObject" Target="../embeddings/oleObject17.bin"/><Relationship Id="rId17" Type="http://schemas.openxmlformats.org/officeDocument/2006/relationships/image" Target="../media/image18.emf"/><Relationship Id="rId25" Type="http://schemas.openxmlformats.org/officeDocument/2006/relationships/image" Target="../media/image22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9.bin"/><Relationship Id="rId20" Type="http://schemas.openxmlformats.org/officeDocument/2006/relationships/oleObject" Target="../embeddings/oleObject21.bin"/><Relationship Id="rId29" Type="http://schemas.openxmlformats.org/officeDocument/2006/relationships/image" Target="../media/image24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4.bin"/><Relationship Id="rId11" Type="http://schemas.openxmlformats.org/officeDocument/2006/relationships/image" Target="../media/image7.wmf"/><Relationship Id="rId24" Type="http://schemas.openxmlformats.org/officeDocument/2006/relationships/oleObject" Target="../embeddings/oleObject23.bin"/><Relationship Id="rId5" Type="http://schemas.openxmlformats.org/officeDocument/2006/relationships/image" Target="../media/image13.emf"/><Relationship Id="rId15" Type="http://schemas.openxmlformats.org/officeDocument/2006/relationships/image" Target="../media/image17.emf"/><Relationship Id="rId23" Type="http://schemas.openxmlformats.org/officeDocument/2006/relationships/image" Target="../media/image21.emf"/><Relationship Id="rId28" Type="http://schemas.openxmlformats.org/officeDocument/2006/relationships/oleObject" Target="../embeddings/oleObject25.bin"/><Relationship Id="rId10" Type="http://schemas.openxmlformats.org/officeDocument/2006/relationships/oleObject" Target="../embeddings/oleObject16.bin"/><Relationship Id="rId19" Type="http://schemas.openxmlformats.org/officeDocument/2006/relationships/image" Target="../media/image19.emf"/><Relationship Id="rId31" Type="http://schemas.openxmlformats.org/officeDocument/2006/relationships/image" Target="../media/image4.wmf"/><Relationship Id="rId4" Type="http://schemas.openxmlformats.org/officeDocument/2006/relationships/oleObject" Target="../embeddings/oleObject13.bin"/><Relationship Id="rId9" Type="http://schemas.openxmlformats.org/officeDocument/2006/relationships/image" Target="../media/image15.emf"/><Relationship Id="rId14" Type="http://schemas.openxmlformats.org/officeDocument/2006/relationships/oleObject" Target="../embeddings/oleObject18.bin"/><Relationship Id="rId22" Type="http://schemas.openxmlformats.org/officeDocument/2006/relationships/oleObject" Target="../embeddings/oleObject22.bin"/><Relationship Id="rId27" Type="http://schemas.openxmlformats.org/officeDocument/2006/relationships/image" Target="../media/image23.emf"/><Relationship Id="rId30" Type="http://schemas.openxmlformats.org/officeDocument/2006/relationships/oleObject" Target="../embeddings/oleObject2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opLeftCell="A11" workbookViewId="0">
      <selection activeCell="H60" sqref="H60"/>
    </sheetView>
  </sheetViews>
  <sheetFormatPr baseColWidth="10" defaultColWidth="9" defaultRowHeight="14"/>
  <cols>
    <col min="1" max="16384" width="9" style="1"/>
  </cols>
  <sheetData>
    <row r="1" spans="1:6" ht="23">
      <c r="A1" s="6" t="s">
        <v>0</v>
      </c>
      <c r="B1" s="4"/>
      <c r="C1" s="4"/>
    </row>
    <row r="4" spans="1:6" ht="16">
      <c r="B4" s="2" t="s">
        <v>1</v>
      </c>
    </row>
    <row r="5" spans="1:6">
      <c r="B5" s="1" t="s">
        <v>2</v>
      </c>
    </row>
    <row r="6" spans="1:6" ht="16">
      <c r="B6" s="2" t="s">
        <v>3</v>
      </c>
    </row>
    <row r="7" spans="1:6">
      <c r="B7" s="1" t="s">
        <v>4</v>
      </c>
    </row>
    <row r="9" spans="1:6">
      <c r="C9" s="3"/>
      <c r="D9" s="4"/>
      <c r="E9" s="4"/>
      <c r="F9" s="4"/>
    </row>
    <row r="10" spans="1:6">
      <c r="C10" s="4"/>
      <c r="D10" s="4"/>
      <c r="E10" s="4"/>
      <c r="F10" s="4"/>
    </row>
    <row r="11" spans="1:6">
      <c r="C11" s="3"/>
      <c r="D11" s="4"/>
      <c r="E11" s="4"/>
      <c r="F11" s="4"/>
    </row>
    <row r="12" spans="1:6">
      <c r="C12" s="4"/>
      <c r="D12" s="4"/>
      <c r="E12" s="4"/>
      <c r="F12" s="4"/>
    </row>
    <row r="14" spans="1:6">
      <c r="B14" s="5" t="s">
        <v>5</v>
      </c>
      <c r="C14" s="4"/>
    </row>
    <row r="16" spans="1:6">
      <c r="C16" s="3"/>
      <c r="D16" s="4"/>
      <c r="E16" s="4"/>
    </row>
    <row r="17" spans="3:8">
      <c r="C17" s="4"/>
      <c r="D17" s="4"/>
      <c r="E17" s="4"/>
    </row>
    <row r="18" spans="3:8">
      <c r="C18" s="4"/>
      <c r="D18" s="4"/>
      <c r="E18" s="4"/>
      <c r="F18" s="1" t="s">
        <v>7</v>
      </c>
    </row>
    <row r="19" spans="3:8">
      <c r="C19" s="4"/>
      <c r="D19" s="4"/>
      <c r="E19" s="4"/>
    </row>
    <row r="21" spans="3:8">
      <c r="C21" s="1" t="s">
        <v>6</v>
      </c>
    </row>
    <row r="22" spans="3:8">
      <c r="C22" s="1" t="s">
        <v>9</v>
      </c>
    </row>
    <row r="23" spans="3:8">
      <c r="C23" s="1" t="s">
        <v>10</v>
      </c>
    </row>
    <row r="24" spans="3:8" ht="16">
      <c r="C24" s="2" t="s">
        <v>8</v>
      </c>
    </row>
    <row r="25" spans="3:8" ht="16">
      <c r="C25" s="2" t="s">
        <v>11</v>
      </c>
    </row>
    <row r="26" spans="3:8">
      <c r="C26" s="1" t="s">
        <v>12</v>
      </c>
    </row>
    <row r="28" spans="3:8">
      <c r="E28"/>
    </row>
    <row r="29" spans="3:8">
      <c r="G29" s="1" t="s">
        <v>7</v>
      </c>
      <c r="H29" s="1" t="s">
        <v>13</v>
      </c>
    </row>
    <row r="31" spans="3:8">
      <c r="E31" s="1" t="s">
        <v>6</v>
      </c>
    </row>
    <row r="32" spans="3:8" ht="16">
      <c r="E32" s="2" t="s">
        <v>14</v>
      </c>
    </row>
    <row r="33" spans="2:6" ht="16">
      <c r="E33" s="2" t="s">
        <v>15</v>
      </c>
    </row>
    <row r="36" spans="2:6">
      <c r="B36" s="5" t="s">
        <v>16</v>
      </c>
      <c r="C36" s="4"/>
      <c r="D36" s="4"/>
    </row>
    <row r="38" spans="2:6">
      <c r="C38" s="1" t="s">
        <v>19</v>
      </c>
    </row>
    <row r="40" spans="2:6">
      <c r="C40" s="4"/>
      <c r="D40" s="4"/>
      <c r="E40" s="4"/>
      <c r="F40" s="4"/>
    </row>
    <row r="41" spans="2:6">
      <c r="C41" s="4"/>
      <c r="D41" s="4"/>
      <c r="E41" s="4"/>
      <c r="F41" s="4"/>
    </row>
    <row r="42" spans="2:6">
      <c r="C42" s="4"/>
      <c r="D42" s="4"/>
      <c r="E42" s="4"/>
      <c r="F42" s="4"/>
    </row>
    <row r="45" spans="2:6">
      <c r="B45" s="5" t="s">
        <v>17</v>
      </c>
      <c r="C45" s="4"/>
    </row>
    <row r="47" spans="2:6">
      <c r="C47" s="4"/>
      <c r="D47" s="4"/>
      <c r="E47" s="4"/>
    </row>
    <row r="48" spans="2:6">
      <c r="C48" s="4"/>
      <c r="D48" s="4"/>
      <c r="E48" s="4"/>
      <c r="F48" s="1" t="s">
        <v>7</v>
      </c>
    </row>
    <row r="49" spans="3:12">
      <c r="C49" s="4"/>
      <c r="D49" s="4"/>
      <c r="E49" s="4"/>
    </row>
    <row r="50" spans="3:12">
      <c r="C50" s="1" t="s">
        <v>6</v>
      </c>
    </row>
    <row r="52" spans="3:12">
      <c r="D52" s="1" t="s">
        <v>18</v>
      </c>
    </row>
    <row r="54" spans="3:12">
      <c r="C54" s="7" t="s">
        <v>20</v>
      </c>
      <c r="D54" s="7"/>
      <c r="E54" s="7"/>
      <c r="F54" s="7"/>
      <c r="G54" s="7"/>
      <c r="H54" s="7"/>
      <c r="I54" s="7"/>
      <c r="J54" s="7"/>
      <c r="K54" s="7"/>
      <c r="L54" s="8"/>
    </row>
    <row r="55" spans="3:12">
      <c r="C55" s="7" t="s">
        <v>21</v>
      </c>
      <c r="D55" s="7"/>
      <c r="E55" s="7"/>
      <c r="F55" s="7"/>
      <c r="G55" s="7"/>
      <c r="H55" s="7"/>
      <c r="I55" s="7"/>
      <c r="J55" s="7"/>
      <c r="K55" s="7"/>
      <c r="L55" s="8"/>
    </row>
    <row r="56" spans="3:12">
      <c r="C56" s="7" t="s">
        <v>22</v>
      </c>
      <c r="D56" s="7"/>
      <c r="E56" s="7"/>
      <c r="F56" s="7"/>
      <c r="G56" s="7"/>
      <c r="H56" s="7"/>
      <c r="I56" s="7"/>
      <c r="J56" s="7"/>
      <c r="K56" s="7"/>
      <c r="L56" s="8"/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6</xdr:col>
                <xdr:colOff>228600</xdr:colOff>
                <xdr:row>4</xdr:row>
                <xdr:rowOff>241300</xdr:rowOff>
              </from>
              <to>
                <xdr:col>8</xdr:col>
                <xdr:colOff>241300</xdr:colOff>
                <xdr:row>6</xdr:row>
                <xdr:rowOff>12700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2</xdr:col>
                <xdr:colOff>76200</xdr:colOff>
                <xdr:row>8</xdr:row>
                <xdr:rowOff>63500</xdr:rowOff>
              </from>
              <to>
                <xdr:col>5</xdr:col>
                <xdr:colOff>203200</xdr:colOff>
                <xdr:row>9</xdr:row>
                <xdr:rowOff>228600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29" r:id="rId8">
          <objectPr defaultSize="0" autoPict="0" r:id="rId9">
            <anchor moveWithCells="1" sizeWithCells="1">
              <from>
                <xdr:col>2</xdr:col>
                <xdr:colOff>0</xdr:colOff>
                <xdr:row>10</xdr:row>
                <xdr:rowOff>0</xdr:rowOff>
              </from>
              <to>
                <xdr:col>5</xdr:col>
                <xdr:colOff>203200</xdr:colOff>
                <xdr:row>11</xdr:row>
                <xdr:rowOff>165100</xdr:rowOff>
              </to>
            </anchor>
          </objectPr>
        </oleObject>
      </mc:Choice>
      <mc:Fallback>
        <oleObject progId="Equation.3" shapeId="1029" r:id="rId8"/>
      </mc:Fallback>
    </mc:AlternateContent>
    <mc:AlternateContent xmlns:mc="http://schemas.openxmlformats.org/markup-compatibility/2006">
      <mc:Choice Requires="x14">
        <oleObject progId="Equation.3" shapeId="1030" r:id="rId10">
          <objectPr defaultSize="0" autoPict="0" r:id="rId11">
            <anchor moveWithCells="1" sizeWithCells="1">
              <from>
                <xdr:col>2</xdr:col>
                <xdr:colOff>0</xdr:colOff>
                <xdr:row>15</xdr:row>
                <xdr:rowOff>0</xdr:rowOff>
              </from>
              <to>
                <xdr:col>5</xdr:col>
                <xdr:colOff>76200</xdr:colOff>
                <xdr:row>19</xdr:row>
                <xdr:rowOff>114300</xdr:rowOff>
              </to>
            </anchor>
          </objectPr>
        </oleObject>
      </mc:Choice>
      <mc:Fallback>
        <oleObject progId="Equation.3" shapeId="1030" r:id="rId10"/>
      </mc:Fallback>
    </mc:AlternateContent>
    <mc:AlternateContent xmlns:mc="http://schemas.openxmlformats.org/markup-compatibility/2006">
      <mc:Choice Requires="x14">
        <oleObject progId="Equation.3" shapeId="1031" r:id="rId12">
          <objectPr defaultSize="0" autoPict="0" r:id="rId13">
            <anchor moveWithCells="1" sizeWithCells="1">
              <from>
                <xdr:col>2</xdr:col>
                <xdr:colOff>0</xdr:colOff>
                <xdr:row>23</xdr:row>
                <xdr:rowOff>0</xdr:rowOff>
              </from>
              <to>
                <xdr:col>2</xdr:col>
                <xdr:colOff>266700</xdr:colOff>
                <xdr:row>24</xdr:row>
                <xdr:rowOff>76200</xdr:rowOff>
              </to>
            </anchor>
          </objectPr>
        </oleObject>
      </mc:Choice>
      <mc:Fallback>
        <oleObject progId="Equation.3" shapeId="1031" r:id="rId12"/>
      </mc:Fallback>
    </mc:AlternateContent>
    <mc:AlternateContent xmlns:mc="http://schemas.openxmlformats.org/markup-compatibility/2006">
      <mc:Choice Requires="x14">
        <oleObject progId="Equation.3" shapeId="1032" r:id="rId14">
          <objectPr defaultSize="0" autoPict="0" r:id="rId15">
            <anchor moveWithCells="1" sizeWithCells="1">
              <from>
                <xdr:col>2</xdr:col>
                <xdr:colOff>0</xdr:colOff>
                <xdr:row>24</xdr:row>
                <xdr:rowOff>0</xdr:rowOff>
              </from>
              <to>
                <xdr:col>2</xdr:col>
                <xdr:colOff>266700</xdr:colOff>
                <xdr:row>25</xdr:row>
                <xdr:rowOff>76200</xdr:rowOff>
              </to>
            </anchor>
          </objectPr>
        </oleObject>
      </mc:Choice>
      <mc:Fallback>
        <oleObject progId="Equation.3" shapeId="1032" r:id="rId14"/>
      </mc:Fallback>
    </mc:AlternateContent>
    <mc:AlternateContent xmlns:mc="http://schemas.openxmlformats.org/markup-compatibility/2006">
      <mc:Choice Requires="x14">
        <oleObject progId="Equation.3" shapeId="1033" r:id="rId16">
          <objectPr defaultSize="0" autoPict="0" r:id="rId17">
            <anchor moveWithCells="1" sizeWithCells="1">
              <from>
                <xdr:col>4</xdr:col>
                <xdr:colOff>0</xdr:colOff>
                <xdr:row>26</xdr:row>
                <xdr:rowOff>127000</xdr:rowOff>
              </from>
              <to>
                <xdr:col>5</xdr:col>
                <xdr:colOff>787400</xdr:colOff>
                <xdr:row>30</xdr:row>
                <xdr:rowOff>25400</xdr:rowOff>
              </to>
            </anchor>
          </objectPr>
        </oleObject>
      </mc:Choice>
      <mc:Fallback>
        <oleObject progId="Equation.3" shapeId="1033" r:id="rId16"/>
      </mc:Fallback>
    </mc:AlternateContent>
    <mc:AlternateContent xmlns:mc="http://schemas.openxmlformats.org/markup-compatibility/2006">
      <mc:Choice Requires="x14">
        <oleObject progId="Equation.3" shapeId="1034" r:id="rId18">
          <objectPr defaultSize="0" autoPict="0" r:id="rId19">
            <anchor moveWithCells="1" siz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254000</xdr:colOff>
                <xdr:row>32</xdr:row>
                <xdr:rowOff>38100</xdr:rowOff>
              </to>
            </anchor>
          </objectPr>
        </oleObject>
      </mc:Choice>
      <mc:Fallback>
        <oleObject progId="Equation.3" shapeId="1034" r:id="rId18"/>
      </mc:Fallback>
    </mc:AlternateContent>
    <mc:AlternateContent xmlns:mc="http://schemas.openxmlformats.org/markup-compatibility/2006">
      <mc:Choice Requires="x14">
        <oleObject progId="Equation.3" shapeId="1035" r:id="rId20">
          <objectPr defaultSize="0" autoPict="0" r:id="rId21">
            <anchor moveWithCells="1" sizeWithCells="1">
              <from>
                <xdr:col>4</xdr:col>
                <xdr:colOff>0</xdr:colOff>
                <xdr:row>32</xdr:row>
                <xdr:rowOff>0</xdr:rowOff>
              </from>
              <to>
                <xdr:col>4</xdr:col>
                <xdr:colOff>292100</xdr:colOff>
                <xdr:row>33</xdr:row>
                <xdr:rowOff>76200</xdr:rowOff>
              </to>
            </anchor>
          </objectPr>
        </oleObject>
      </mc:Choice>
      <mc:Fallback>
        <oleObject progId="Equation.3" shapeId="1035" r:id="rId20"/>
      </mc:Fallback>
    </mc:AlternateContent>
    <mc:AlternateContent xmlns:mc="http://schemas.openxmlformats.org/markup-compatibility/2006">
      <mc:Choice Requires="x14">
        <oleObject progId="Equation.3" shapeId="1036" r:id="rId22">
          <objectPr defaultSize="0" autoPict="0" r:id="rId23">
            <anchor moveWithCells="1">
              <from>
                <xdr:col>2</xdr:col>
                <xdr:colOff>76200</xdr:colOff>
                <xdr:row>39</xdr:row>
                <xdr:rowOff>63500</xdr:rowOff>
              </from>
              <to>
                <xdr:col>6</xdr:col>
                <xdr:colOff>25400</xdr:colOff>
                <xdr:row>41</xdr:row>
                <xdr:rowOff>177800</xdr:rowOff>
              </to>
            </anchor>
          </objectPr>
        </oleObject>
      </mc:Choice>
      <mc:Fallback>
        <oleObject progId="Equation.3" shapeId="1036" r:id="rId22"/>
      </mc:Fallback>
    </mc:AlternateContent>
    <mc:AlternateContent xmlns:mc="http://schemas.openxmlformats.org/markup-compatibility/2006">
      <mc:Choice Requires="x14">
        <oleObject progId="Equation.3" shapeId="1037" r:id="rId24">
          <objectPr defaultSize="0" r:id="rId25">
            <anchor moveWithCells="1">
              <from>
                <xdr:col>2</xdr:col>
                <xdr:colOff>228600</xdr:colOff>
                <xdr:row>46</xdr:row>
                <xdr:rowOff>50800</xdr:rowOff>
              </from>
              <to>
                <xdr:col>4</xdr:col>
                <xdr:colOff>800100</xdr:colOff>
                <xdr:row>48</xdr:row>
                <xdr:rowOff>165100</xdr:rowOff>
              </to>
            </anchor>
          </objectPr>
        </oleObject>
      </mc:Choice>
      <mc:Fallback>
        <oleObject progId="Equation.3" shapeId="1037" r:id="rId24"/>
      </mc:Fallback>
    </mc:AlternateContent>
    <mc:AlternateContent xmlns:mc="http://schemas.openxmlformats.org/markup-compatibility/2006">
      <mc:Choice Requires="x14">
        <oleObject progId="Equation.3" shapeId="1038" r:id="rId26">
          <objectPr defaultSize="0" autoPict="0" r:id="rId27">
            <anchor moveWithCells="1">
              <from>
                <xdr:col>2</xdr:col>
                <xdr:colOff>406400</xdr:colOff>
                <xdr:row>50</xdr:row>
                <xdr:rowOff>165100</xdr:rowOff>
              </from>
              <to>
                <xdr:col>2</xdr:col>
                <xdr:colOff>812800</xdr:colOff>
                <xdr:row>52</xdr:row>
                <xdr:rowOff>38100</xdr:rowOff>
              </to>
            </anchor>
          </objectPr>
        </oleObject>
      </mc:Choice>
      <mc:Fallback>
        <oleObject progId="Equation.3" shapeId="1038" r:id="rId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6"/>
  <sheetViews>
    <sheetView topLeftCell="A8" workbookViewId="0"/>
  </sheetViews>
  <sheetFormatPr baseColWidth="10" defaultColWidth="9" defaultRowHeight="14"/>
  <cols>
    <col min="1" max="1" width="9" style="1"/>
    <col min="2" max="2" width="3.5" style="1" customWidth="1"/>
    <col min="3" max="3" width="3.6640625" style="1" customWidth="1"/>
    <col min="4" max="16384" width="9" style="1"/>
  </cols>
  <sheetData>
    <row r="1" spans="1:12" ht="20">
      <c r="A1" s="9" t="s">
        <v>23</v>
      </c>
      <c r="B1" s="4"/>
      <c r="C1" s="4"/>
      <c r="D1" s="4"/>
      <c r="E1" s="4"/>
      <c r="F1" s="4"/>
    </row>
    <row r="3" spans="1:12">
      <c r="B3" s="1" t="s">
        <v>24</v>
      </c>
    </row>
    <row r="6" spans="1:12">
      <c r="E6" s="20"/>
      <c r="F6" s="21" t="s">
        <v>25</v>
      </c>
      <c r="G6" s="21"/>
      <c r="H6" s="22"/>
    </row>
    <row r="7" spans="1:12">
      <c r="E7" s="23"/>
      <c r="F7" s="24"/>
      <c r="G7" s="24"/>
      <c r="H7" s="25"/>
    </row>
    <row r="8" spans="1:12" ht="18">
      <c r="E8" s="30" t="s">
        <v>43</v>
      </c>
      <c r="F8" s="30" t="s">
        <v>44</v>
      </c>
      <c r="G8" s="30" t="s">
        <v>42</v>
      </c>
      <c r="H8" s="34" t="s">
        <v>45</v>
      </c>
      <c r="I8" s="36" t="s">
        <v>56</v>
      </c>
    </row>
    <row r="9" spans="1:12">
      <c r="E9" s="31"/>
      <c r="F9" s="31"/>
      <c r="G9" s="31"/>
      <c r="H9" s="35"/>
      <c r="I9" s="37"/>
    </row>
    <row r="10" spans="1:12" ht="18">
      <c r="B10" s="14" t="s">
        <v>32</v>
      </c>
      <c r="C10" s="15" t="s">
        <v>36</v>
      </c>
      <c r="D10" s="12" t="s">
        <v>37</v>
      </c>
      <c r="E10" s="32" t="s">
        <v>47</v>
      </c>
      <c r="F10" s="32" t="s">
        <v>48</v>
      </c>
      <c r="G10" s="32" t="s">
        <v>42</v>
      </c>
      <c r="H10" s="32" t="s">
        <v>49</v>
      </c>
      <c r="I10" s="32"/>
      <c r="K10" s="28"/>
      <c r="L10" s="1" t="s">
        <v>40</v>
      </c>
    </row>
    <row r="11" spans="1:12">
      <c r="B11" s="16" t="s">
        <v>31</v>
      </c>
      <c r="C11" s="17"/>
      <c r="D11" s="13"/>
      <c r="E11" s="33"/>
      <c r="F11" s="33"/>
      <c r="G11" s="33"/>
      <c r="H11" s="33"/>
      <c r="I11" s="38"/>
      <c r="K11" s="29"/>
      <c r="L11" s="1" t="s">
        <v>41</v>
      </c>
    </row>
    <row r="12" spans="1:12" ht="18">
      <c r="B12" s="16" t="s">
        <v>30</v>
      </c>
      <c r="C12" s="17" t="s">
        <v>32</v>
      </c>
      <c r="D12" s="12" t="s">
        <v>38</v>
      </c>
      <c r="E12" s="32" t="s">
        <v>50</v>
      </c>
      <c r="F12" s="32" t="s">
        <v>51</v>
      </c>
      <c r="G12" s="32" t="s">
        <v>42</v>
      </c>
      <c r="H12" s="32" t="s">
        <v>46</v>
      </c>
      <c r="I12" s="32"/>
    </row>
    <row r="13" spans="1:12" ht="15">
      <c r="B13" s="16" t="s">
        <v>27</v>
      </c>
      <c r="C13" s="17" t="s">
        <v>35</v>
      </c>
      <c r="D13" s="13"/>
      <c r="E13" s="33"/>
      <c r="F13" s="33"/>
      <c r="G13" s="33"/>
      <c r="H13" s="33"/>
      <c r="I13" s="40"/>
    </row>
    <row r="14" spans="1:12">
      <c r="B14" s="16" t="s">
        <v>29</v>
      </c>
      <c r="C14" s="17" t="s">
        <v>33</v>
      </c>
      <c r="D14" s="12"/>
      <c r="E14" s="32"/>
      <c r="F14" s="32"/>
      <c r="G14" s="32"/>
      <c r="H14" s="32"/>
      <c r="I14" s="38"/>
    </row>
    <row r="15" spans="1:12">
      <c r="B15" s="16" t="s">
        <v>28</v>
      </c>
      <c r="C15" s="17" t="s">
        <v>34</v>
      </c>
      <c r="D15" s="13"/>
      <c r="E15" s="33"/>
      <c r="F15" s="33"/>
      <c r="G15" s="33"/>
      <c r="H15" s="33"/>
      <c r="I15" s="38"/>
    </row>
    <row r="16" spans="1:12" ht="18">
      <c r="B16" s="16" t="s">
        <v>27</v>
      </c>
      <c r="C16" s="17" t="s">
        <v>33</v>
      </c>
      <c r="D16" s="30" t="s">
        <v>39</v>
      </c>
      <c r="E16" s="32" t="s">
        <v>52</v>
      </c>
      <c r="F16" s="32" t="s">
        <v>53</v>
      </c>
      <c r="G16" s="32" t="s">
        <v>42</v>
      </c>
      <c r="H16" s="32" t="s">
        <v>54</v>
      </c>
      <c r="I16" s="32"/>
    </row>
    <row r="17" spans="2:9" ht="17">
      <c r="B17" s="18" t="s">
        <v>26</v>
      </c>
      <c r="C17" s="19"/>
      <c r="D17" s="31"/>
      <c r="E17" s="33"/>
      <c r="F17" s="33"/>
      <c r="G17" s="33"/>
      <c r="H17" s="33"/>
      <c r="I17" s="40"/>
    </row>
    <row r="18" spans="2:9" ht="15" customHeight="1">
      <c r="D18" s="36" t="s">
        <v>55</v>
      </c>
      <c r="E18" s="26"/>
      <c r="F18" s="26"/>
      <c r="G18" s="26"/>
      <c r="H18" s="26"/>
      <c r="I18" s="38"/>
    </row>
    <row r="19" spans="2:9">
      <c r="B19" s="10"/>
      <c r="C19" s="11"/>
      <c r="D19" s="37"/>
      <c r="E19" s="39"/>
      <c r="F19" s="39"/>
      <c r="G19" s="39"/>
      <c r="H19" s="39"/>
      <c r="I19" s="40"/>
    </row>
    <row r="22" spans="2:9" ht="18">
      <c r="B22" s="1" t="s">
        <v>58</v>
      </c>
    </row>
    <row r="26" spans="2:9">
      <c r="E26" s="20"/>
      <c r="F26" s="21" t="s">
        <v>25</v>
      </c>
      <c r="G26" s="21"/>
      <c r="H26" s="22"/>
    </row>
    <row r="27" spans="2:9">
      <c r="E27" s="23"/>
      <c r="F27" s="24"/>
      <c r="G27" s="24"/>
      <c r="H27" s="25"/>
    </row>
    <row r="28" spans="2:9" ht="18">
      <c r="E28" s="30" t="s">
        <v>43</v>
      </c>
      <c r="F28" s="30" t="s">
        <v>44</v>
      </c>
      <c r="G28" s="30" t="s">
        <v>42</v>
      </c>
      <c r="H28" s="34" t="s">
        <v>45</v>
      </c>
      <c r="I28" s="36" t="s">
        <v>56</v>
      </c>
    </row>
    <row r="29" spans="2:9">
      <c r="E29" s="31"/>
      <c r="F29" s="31"/>
      <c r="G29" s="31"/>
      <c r="H29" s="35"/>
      <c r="I29" s="37"/>
    </row>
    <row r="30" spans="2:9" ht="18">
      <c r="B30" s="14" t="s">
        <v>32</v>
      </c>
      <c r="C30" s="15" t="s">
        <v>36</v>
      </c>
      <c r="D30" s="12" t="s">
        <v>37</v>
      </c>
      <c r="E30" s="32" t="s">
        <v>47</v>
      </c>
      <c r="F30" s="32" t="s">
        <v>48</v>
      </c>
      <c r="G30" s="32" t="s">
        <v>42</v>
      </c>
      <c r="H30" s="32" t="s">
        <v>49</v>
      </c>
      <c r="I30" s="32" t="s">
        <v>62</v>
      </c>
    </row>
    <row r="31" spans="2:9">
      <c r="B31" s="16" t="s">
        <v>31</v>
      </c>
      <c r="C31" s="17"/>
      <c r="D31" s="13"/>
      <c r="E31" s="33"/>
      <c r="F31" s="33"/>
      <c r="G31" s="33"/>
      <c r="H31" s="33"/>
      <c r="I31" s="40"/>
    </row>
    <row r="32" spans="2:9" ht="18">
      <c r="B32" s="16" t="s">
        <v>30</v>
      </c>
      <c r="C32" s="17" t="s">
        <v>32</v>
      </c>
      <c r="D32" s="12" t="s">
        <v>38</v>
      </c>
      <c r="E32" s="32" t="s">
        <v>50</v>
      </c>
      <c r="F32" s="32" t="s">
        <v>51</v>
      </c>
      <c r="G32" s="32" t="s">
        <v>42</v>
      </c>
      <c r="H32" s="32" t="s">
        <v>46</v>
      </c>
      <c r="I32" s="32" t="s">
        <v>63</v>
      </c>
    </row>
    <row r="33" spans="2:9" ht="15">
      <c r="B33" s="16" t="s">
        <v>27</v>
      </c>
      <c r="C33" s="17" t="s">
        <v>35</v>
      </c>
      <c r="D33" s="13"/>
      <c r="E33" s="33"/>
      <c r="F33" s="33"/>
      <c r="G33" s="33"/>
      <c r="H33" s="33"/>
      <c r="I33" s="40"/>
    </row>
    <row r="34" spans="2:9">
      <c r="B34" s="16" t="s">
        <v>29</v>
      </c>
      <c r="C34" s="17" t="s">
        <v>33</v>
      </c>
      <c r="D34" s="12"/>
      <c r="E34" s="32"/>
      <c r="F34" s="32"/>
      <c r="G34" s="32"/>
      <c r="H34" s="32"/>
      <c r="I34" s="32"/>
    </row>
    <row r="35" spans="2:9">
      <c r="B35" s="16" t="s">
        <v>28</v>
      </c>
      <c r="C35" s="17" t="s">
        <v>34</v>
      </c>
      <c r="D35" s="13"/>
      <c r="E35" s="33"/>
      <c r="F35" s="33"/>
      <c r="G35" s="33"/>
      <c r="H35" s="33"/>
      <c r="I35" s="40"/>
    </row>
    <row r="36" spans="2:9" ht="18">
      <c r="B36" s="16" t="s">
        <v>27</v>
      </c>
      <c r="C36" s="17" t="s">
        <v>33</v>
      </c>
      <c r="D36" s="30" t="s">
        <v>39</v>
      </c>
      <c r="E36" s="32" t="s">
        <v>52</v>
      </c>
      <c r="F36" s="32" t="s">
        <v>53</v>
      </c>
      <c r="G36" s="32" t="s">
        <v>42</v>
      </c>
      <c r="H36" s="32" t="s">
        <v>54</v>
      </c>
      <c r="I36" s="32" t="s">
        <v>64</v>
      </c>
    </row>
    <row r="37" spans="2:9" ht="17">
      <c r="B37" s="18" t="s">
        <v>26</v>
      </c>
      <c r="C37" s="19"/>
      <c r="D37" s="31"/>
      <c r="E37" s="33"/>
      <c r="F37" s="33"/>
      <c r="G37" s="33"/>
      <c r="H37" s="33"/>
      <c r="I37" s="40"/>
    </row>
    <row r="38" spans="2:9" ht="18">
      <c r="D38" s="36" t="s">
        <v>55</v>
      </c>
      <c r="E38" s="32" t="s">
        <v>59</v>
      </c>
      <c r="F38" s="32" t="s">
        <v>60</v>
      </c>
      <c r="G38" s="32" t="s">
        <v>42</v>
      </c>
      <c r="H38" s="32" t="s">
        <v>61</v>
      </c>
      <c r="I38" s="38" t="s">
        <v>57</v>
      </c>
    </row>
    <row r="39" spans="2:9">
      <c r="B39" s="10"/>
      <c r="C39" s="11"/>
      <c r="D39" s="37"/>
      <c r="E39" s="39"/>
      <c r="F39" s="39"/>
      <c r="G39" s="39"/>
      <c r="H39" s="39"/>
      <c r="I39" s="40"/>
    </row>
    <row r="42" spans="2:9">
      <c r="B42" s="1" t="s">
        <v>65</v>
      </c>
    </row>
    <row r="47" spans="2:9">
      <c r="E47" s="20"/>
      <c r="F47" s="21" t="s">
        <v>25</v>
      </c>
      <c r="G47" s="21"/>
      <c r="H47" s="22"/>
    </row>
    <row r="48" spans="2:9">
      <c r="E48" s="23"/>
      <c r="F48" s="24"/>
      <c r="G48" s="24"/>
      <c r="H48" s="25"/>
    </row>
    <row r="49" spans="2:9" ht="18">
      <c r="E49" s="30" t="s">
        <v>43</v>
      </c>
      <c r="F49" s="30" t="s">
        <v>44</v>
      </c>
      <c r="G49" s="30" t="s">
        <v>42</v>
      </c>
      <c r="H49" s="34" t="s">
        <v>45</v>
      </c>
      <c r="I49" s="36" t="s">
        <v>56</v>
      </c>
    </row>
    <row r="50" spans="2:9">
      <c r="E50" s="31"/>
      <c r="F50" s="31"/>
      <c r="G50" s="31"/>
      <c r="H50" s="35"/>
      <c r="I50" s="37"/>
    </row>
    <row r="51" spans="2:9" ht="18">
      <c r="B51" s="14" t="s">
        <v>32</v>
      </c>
      <c r="C51" s="15" t="s">
        <v>36</v>
      </c>
      <c r="D51" s="12" t="s">
        <v>37</v>
      </c>
      <c r="E51" s="32" t="s">
        <v>47</v>
      </c>
      <c r="F51" s="32" t="s">
        <v>48</v>
      </c>
      <c r="G51" s="32" t="s">
        <v>42</v>
      </c>
      <c r="H51" s="32" t="s">
        <v>49</v>
      </c>
      <c r="I51" s="32" t="s">
        <v>62</v>
      </c>
    </row>
    <row r="52" spans="2:9">
      <c r="B52" s="16" t="s">
        <v>31</v>
      </c>
      <c r="C52" s="17"/>
      <c r="D52" s="13"/>
      <c r="E52" s="33"/>
      <c r="F52" s="33"/>
      <c r="G52" s="33"/>
      <c r="H52" s="33"/>
      <c r="I52" s="40"/>
    </row>
    <row r="53" spans="2:9" ht="18">
      <c r="B53" s="16" t="s">
        <v>30</v>
      </c>
      <c r="C53" s="17" t="s">
        <v>32</v>
      </c>
      <c r="D53" s="12" t="s">
        <v>38</v>
      </c>
      <c r="E53" s="32" t="s">
        <v>50</v>
      </c>
      <c r="F53" s="32" t="s">
        <v>51</v>
      </c>
      <c r="G53" s="32" t="s">
        <v>42</v>
      </c>
      <c r="H53" s="32" t="s">
        <v>46</v>
      </c>
      <c r="I53" s="32" t="s">
        <v>63</v>
      </c>
    </row>
    <row r="54" spans="2:9" ht="15">
      <c r="B54" s="16" t="s">
        <v>27</v>
      </c>
      <c r="C54" s="17" t="s">
        <v>35</v>
      </c>
      <c r="D54" s="13"/>
      <c r="E54" s="33"/>
      <c r="F54" s="33"/>
      <c r="G54" s="33"/>
      <c r="H54" s="33"/>
      <c r="I54" s="40"/>
    </row>
    <row r="55" spans="2:9">
      <c r="B55" s="16" t="s">
        <v>29</v>
      </c>
      <c r="C55" s="17" t="s">
        <v>33</v>
      </c>
      <c r="D55" s="12"/>
      <c r="E55" s="32"/>
      <c r="F55" s="32"/>
      <c r="G55" s="32"/>
      <c r="H55" s="32"/>
      <c r="I55" s="32"/>
    </row>
    <row r="56" spans="2:9">
      <c r="B56" s="16" t="s">
        <v>28</v>
      </c>
      <c r="C56" s="17" t="s">
        <v>34</v>
      </c>
      <c r="D56" s="13"/>
      <c r="E56" s="33"/>
      <c r="F56" s="33"/>
      <c r="G56" s="33"/>
      <c r="H56" s="33"/>
      <c r="I56" s="40"/>
    </row>
    <row r="57" spans="2:9" ht="18">
      <c r="B57" s="16" t="s">
        <v>27</v>
      </c>
      <c r="C57" s="17" t="s">
        <v>33</v>
      </c>
      <c r="D57" s="30" t="s">
        <v>39</v>
      </c>
      <c r="E57" s="32" t="s">
        <v>52</v>
      </c>
      <c r="F57" s="32" t="s">
        <v>53</v>
      </c>
      <c r="G57" s="32" t="s">
        <v>42</v>
      </c>
      <c r="H57" s="32" t="s">
        <v>54</v>
      </c>
      <c r="I57" s="32" t="s">
        <v>64</v>
      </c>
    </row>
    <row r="58" spans="2:9" ht="17">
      <c r="B58" s="18" t="s">
        <v>26</v>
      </c>
      <c r="C58" s="19"/>
      <c r="D58" s="31"/>
      <c r="E58" s="33"/>
      <c r="F58" s="33"/>
      <c r="G58" s="33"/>
      <c r="H58" s="33"/>
      <c r="I58" s="40"/>
    </row>
    <row r="59" spans="2:9" ht="18">
      <c r="D59" s="36" t="s">
        <v>55</v>
      </c>
      <c r="E59" s="32" t="s">
        <v>59</v>
      </c>
      <c r="F59" s="32" t="s">
        <v>60</v>
      </c>
      <c r="G59" s="32" t="s">
        <v>42</v>
      </c>
      <c r="H59" s="32" t="s">
        <v>61</v>
      </c>
      <c r="I59" s="38" t="s">
        <v>57</v>
      </c>
    </row>
    <row r="60" spans="2:9">
      <c r="B60" s="10"/>
      <c r="C60" s="11"/>
      <c r="D60" s="37"/>
      <c r="E60" s="39"/>
      <c r="F60" s="39"/>
      <c r="G60" s="39"/>
      <c r="H60" s="39"/>
      <c r="I60" s="40"/>
    </row>
    <row r="63" spans="2:9">
      <c r="B63" s="1" t="s">
        <v>66</v>
      </c>
    </row>
    <row r="66" spans="8:8">
      <c r="H66" s="1" t="s">
        <v>67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r:id="rId5">
            <anchor moveWithCells="1">
              <from>
                <xdr:col>3</xdr:col>
                <xdr:colOff>50800</xdr:colOff>
                <xdr:row>22</xdr:row>
                <xdr:rowOff>50800</xdr:rowOff>
              </from>
              <to>
                <xdr:col>4</xdr:col>
                <xdr:colOff>50800</xdr:colOff>
                <xdr:row>24</xdr:row>
                <xdr:rowOff>139700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r:id="rId7">
            <anchor moveWithCells="1">
              <from>
                <xdr:col>4</xdr:col>
                <xdr:colOff>558800</xdr:colOff>
                <xdr:row>22</xdr:row>
                <xdr:rowOff>76200</xdr:rowOff>
              </from>
              <to>
                <xdr:col>5</xdr:col>
                <xdr:colOff>596900</xdr:colOff>
                <xdr:row>24</xdr:row>
                <xdr:rowOff>139700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r:id="rId9">
            <anchor moveWithCells="1">
              <from>
                <xdr:col>6</xdr:col>
                <xdr:colOff>495300</xdr:colOff>
                <xdr:row>22</xdr:row>
                <xdr:rowOff>38100</xdr:rowOff>
              </from>
              <to>
                <xdr:col>9</xdr:col>
                <xdr:colOff>152400</xdr:colOff>
                <xdr:row>24</xdr:row>
                <xdr:rowOff>127000</xdr:rowOff>
              </to>
            </anchor>
          </objectPr>
        </oleObject>
      </mc:Choice>
      <mc:Fallback>
        <oleObject progId="Equation.3" shapeId="2051" r:id="rId8"/>
      </mc:Fallback>
    </mc:AlternateContent>
    <mc:AlternateContent xmlns:mc="http://schemas.openxmlformats.org/markup-compatibility/2006">
      <mc:Choice Requires="x14">
        <oleObject progId="Equation.3" shapeId="2052" r:id="rId10">
          <objectPr defaultSize="0" autoPict="0" r:id="rId11">
            <anchor moveWithCells="1" sizeWithCells="1">
              <from>
                <xdr:col>3</xdr:col>
                <xdr:colOff>520700</xdr:colOff>
                <xdr:row>42</xdr:row>
                <xdr:rowOff>63500</xdr:rowOff>
              </from>
              <to>
                <xdr:col>5</xdr:col>
                <xdr:colOff>190500</xdr:colOff>
                <xdr:row>45</xdr:row>
                <xdr:rowOff>101600</xdr:rowOff>
              </to>
            </anchor>
          </objectPr>
        </oleObject>
      </mc:Choice>
      <mc:Fallback>
        <oleObject progId="Equation.3" shapeId="2052" r:id="rId10"/>
      </mc:Fallback>
    </mc:AlternateContent>
    <mc:AlternateContent xmlns:mc="http://schemas.openxmlformats.org/markup-compatibility/2006">
      <mc:Choice Requires="x14">
        <oleObject progId="Equation.3" shapeId="2053" r:id="rId12">
          <objectPr defaultSize="0" r:id="rId13">
            <anchor moveWithCells="1">
              <from>
                <xdr:col>4</xdr:col>
                <xdr:colOff>292100</xdr:colOff>
                <xdr:row>50</xdr:row>
                <xdr:rowOff>266700</xdr:rowOff>
              </from>
              <to>
                <xdr:col>4</xdr:col>
                <xdr:colOff>558800</xdr:colOff>
                <xdr:row>52</xdr:row>
                <xdr:rowOff>25400</xdr:rowOff>
              </to>
            </anchor>
          </objectPr>
        </oleObject>
      </mc:Choice>
      <mc:Fallback>
        <oleObject progId="Equation.3" shapeId="2053" r:id="rId12"/>
      </mc:Fallback>
    </mc:AlternateContent>
    <mc:AlternateContent xmlns:mc="http://schemas.openxmlformats.org/markup-compatibility/2006">
      <mc:Choice Requires="x14">
        <oleObject progId="Equation.3" shapeId="2054" r:id="rId14">
          <objectPr defaultSize="0" r:id="rId15">
            <anchor moveWithCells="1">
              <from>
                <xdr:col>5</xdr:col>
                <xdr:colOff>279400</xdr:colOff>
                <xdr:row>50</xdr:row>
                <xdr:rowOff>241300</xdr:rowOff>
              </from>
              <to>
                <xdr:col>5</xdr:col>
                <xdr:colOff>571500</xdr:colOff>
                <xdr:row>52</xdr:row>
                <xdr:rowOff>0</xdr:rowOff>
              </to>
            </anchor>
          </objectPr>
        </oleObject>
      </mc:Choice>
      <mc:Fallback>
        <oleObject progId="Equation.3" shapeId="2054" r:id="rId14"/>
      </mc:Fallback>
    </mc:AlternateContent>
    <mc:AlternateContent xmlns:mc="http://schemas.openxmlformats.org/markup-compatibility/2006">
      <mc:Choice Requires="x14">
        <oleObject progId="Equation.3" shapeId="2055" r:id="rId16">
          <objectPr defaultSize="0" r:id="rId17">
            <anchor moveWithCells="1">
              <from>
                <xdr:col>7</xdr:col>
                <xdr:colOff>266700</xdr:colOff>
                <xdr:row>50</xdr:row>
                <xdr:rowOff>254000</xdr:rowOff>
              </from>
              <to>
                <xdr:col>7</xdr:col>
                <xdr:colOff>558800</xdr:colOff>
                <xdr:row>52</xdr:row>
                <xdr:rowOff>25400</xdr:rowOff>
              </to>
            </anchor>
          </objectPr>
        </oleObject>
      </mc:Choice>
      <mc:Fallback>
        <oleObject progId="Equation.3" shapeId="2055" r:id="rId16"/>
      </mc:Fallback>
    </mc:AlternateContent>
    <mc:AlternateContent xmlns:mc="http://schemas.openxmlformats.org/markup-compatibility/2006">
      <mc:Choice Requires="x14">
        <oleObject progId="Equation.3" shapeId="2056" r:id="rId18">
          <objectPr defaultSize="0" r:id="rId19">
            <anchor moveWithCells="1">
              <from>
                <xdr:col>4</xdr:col>
                <xdr:colOff>292100</xdr:colOff>
                <xdr:row>52</xdr:row>
                <xdr:rowOff>266700</xdr:rowOff>
              </from>
              <to>
                <xdr:col>4</xdr:col>
                <xdr:colOff>584200</xdr:colOff>
                <xdr:row>54</xdr:row>
                <xdr:rowOff>25400</xdr:rowOff>
              </to>
            </anchor>
          </objectPr>
        </oleObject>
      </mc:Choice>
      <mc:Fallback>
        <oleObject progId="Equation.3" shapeId="2056" r:id="rId18"/>
      </mc:Fallback>
    </mc:AlternateContent>
    <mc:AlternateContent xmlns:mc="http://schemas.openxmlformats.org/markup-compatibility/2006">
      <mc:Choice Requires="x14">
        <oleObject progId="Equation.3" shapeId="2057" r:id="rId20">
          <objectPr defaultSize="0" r:id="rId21">
            <anchor moveWithCells="1">
              <from>
                <xdr:col>5</xdr:col>
                <xdr:colOff>317500</xdr:colOff>
                <xdr:row>52</xdr:row>
                <xdr:rowOff>254000</xdr:rowOff>
              </from>
              <to>
                <xdr:col>5</xdr:col>
                <xdr:colOff>609600</xdr:colOff>
                <xdr:row>54</xdr:row>
                <xdr:rowOff>12700</xdr:rowOff>
              </to>
            </anchor>
          </objectPr>
        </oleObject>
      </mc:Choice>
      <mc:Fallback>
        <oleObject progId="Equation.3" shapeId="2057" r:id="rId20"/>
      </mc:Fallback>
    </mc:AlternateContent>
    <mc:AlternateContent xmlns:mc="http://schemas.openxmlformats.org/markup-compatibility/2006">
      <mc:Choice Requires="x14">
        <oleObject progId="Equation.3" shapeId="2058" r:id="rId22">
          <objectPr defaultSize="0" r:id="rId23">
            <anchor moveWithCells="1">
              <from>
                <xdr:col>7</xdr:col>
                <xdr:colOff>330200</xdr:colOff>
                <xdr:row>52</xdr:row>
                <xdr:rowOff>266700</xdr:rowOff>
              </from>
              <to>
                <xdr:col>7</xdr:col>
                <xdr:colOff>635000</xdr:colOff>
                <xdr:row>54</xdr:row>
                <xdr:rowOff>38100</xdr:rowOff>
              </to>
            </anchor>
          </objectPr>
        </oleObject>
      </mc:Choice>
      <mc:Fallback>
        <oleObject progId="Equation.3" shapeId="2058" r:id="rId22"/>
      </mc:Fallback>
    </mc:AlternateContent>
    <mc:AlternateContent xmlns:mc="http://schemas.openxmlformats.org/markup-compatibility/2006">
      <mc:Choice Requires="x14">
        <oleObject progId="Equation.3" shapeId="2059" r:id="rId24">
          <objectPr defaultSize="0" r:id="rId25">
            <anchor moveWithCells="1">
              <from>
                <xdr:col>4</xdr:col>
                <xdr:colOff>279400</xdr:colOff>
                <xdr:row>56</xdr:row>
                <xdr:rowOff>266700</xdr:rowOff>
              </from>
              <to>
                <xdr:col>4</xdr:col>
                <xdr:colOff>584200</xdr:colOff>
                <xdr:row>58</xdr:row>
                <xdr:rowOff>25400</xdr:rowOff>
              </to>
            </anchor>
          </objectPr>
        </oleObject>
      </mc:Choice>
      <mc:Fallback>
        <oleObject progId="Equation.3" shapeId="2059" r:id="rId24"/>
      </mc:Fallback>
    </mc:AlternateContent>
    <mc:AlternateContent xmlns:mc="http://schemas.openxmlformats.org/markup-compatibility/2006">
      <mc:Choice Requires="x14">
        <oleObject progId="Equation.3" shapeId="2060" r:id="rId26">
          <objectPr defaultSize="0" r:id="rId27">
            <anchor moveWithCells="1">
              <from>
                <xdr:col>5</xdr:col>
                <xdr:colOff>317500</xdr:colOff>
                <xdr:row>56</xdr:row>
                <xdr:rowOff>266700</xdr:rowOff>
              </from>
              <to>
                <xdr:col>5</xdr:col>
                <xdr:colOff>635000</xdr:colOff>
                <xdr:row>58</xdr:row>
                <xdr:rowOff>25400</xdr:rowOff>
              </to>
            </anchor>
          </objectPr>
        </oleObject>
      </mc:Choice>
      <mc:Fallback>
        <oleObject progId="Equation.3" shapeId="2060" r:id="rId26"/>
      </mc:Fallback>
    </mc:AlternateContent>
    <mc:AlternateContent xmlns:mc="http://schemas.openxmlformats.org/markup-compatibility/2006">
      <mc:Choice Requires="x14">
        <oleObject progId="Equation.3" shapeId="2061" r:id="rId28">
          <objectPr defaultSize="0" r:id="rId29">
            <anchor moveWithCells="1">
              <from>
                <xdr:col>7</xdr:col>
                <xdr:colOff>368300</xdr:colOff>
                <xdr:row>57</xdr:row>
                <xdr:rowOff>0</xdr:rowOff>
              </from>
              <to>
                <xdr:col>7</xdr:col>
                <xdr:colOff>685800</xdr:colOff>
                <xdr:row>58</xdr:row>
                <xdr:rowOff>38100</xdr:rowOff>
              </to>
            </anchor>
          </objectPr>
        </oleObject>
      </mc:Choice>
      <mc:Fallback>
        <oleObject progId="Equation.3" shapeId="2061" r:id="rId28"/>
      </mc:Fallback>
    </mc:AlternateContent>
    <mc:AlternateContent xmlns:mc="http://schemas.openxmlformats.org/markup-compatibility/2006">
      <mc:Choice Requires="x14">
        <oleObject progId="Equation.3" shapeId="2062" r:id="rId30">
          <objectPr defaultSize="0" autoPict="0" r:id="rId31">
            <anchor moveWithCells="1" sizeWithCells="1">
              <from>
                <xdr:col>4</xdr:col>
                <xdr:colOff>101600</xdr:colOff>
                <xdr:row>63</xdr:row>
                <xdr:rowOff>88900</xdr:rowOff>
              </from>
              <to>
                <xdr:col>7</xdr:col>
                <xdr:colOff>177800</xdr:colOff>
                <xdr:row>67</xdr:row>
                <xdr:rowOff>203200</xdr:rowOff>
              </to>
            </anchor>
          </objectPr>
        </oleObject>
      </mc:Choice>
      <mc:Fallback>
        <oleObject progId="Equation.3" shapeId="2062" r:id="rId3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F23" sqref="F23"/>
    </sheetView>
  </sheetViews>
  <sheetFormatPr baseColWidth="10" defaultColWidth="9" defaultRowHeight="14"/>
  <cols>
    <col min="1" max="16384" width="9" style="1"/>
  </cols>
  <sheetData>
    <row r="1" spans="1:10">
      <c r="A1" s="41" t="s">
        <v>68</v>
      </c>
    </row>
    <row r="2" spans="1:10">
      <c r="B2" s="44" t="s">
        <v>75</v>
      </c>
      <c r="C2" s="27"/>
      <c r="D2" s="27"/>
      <c r="E2" s="27"/>
      <c r="F2" s="27"/>
      <c r="G2" s="27"/>
      <c r="H2" s="27"/>
      <c r="I2" s="27"/>
      <c r="J2" s="27"/>
    </row>
    <row r="3" spans="1:10">
      <c r="B3" s="44" t="s">
        <v>80</v>
      </c>
      <c r="C3" s="27"/>
      <c r="D3" s="27"/>
      <c r="E3" s="27"/>
      <c r="F3" s="27"/>
      <c r="G3" s="27"/>
      <c r="H3" s="27"/>
      <c r="I3" s="27"/>
      <c r="J3" s="27"/>
    </row>
    <row r="4" spans="1:10">
      <c r="B4" s="45" t="s">
        <v>79</v>
      </c>
      <c r="C4" s="27"/>
      <c r="D4" s="27"/>
      <c r="E4" s="27"/>
      <c r="F4" s="27"/>
      <c r="G4" s="27"/>
      <c r="H4" s="27"/>
      <c r="I4" s="27"/>
      <c r="J4" s="27"/>
    </row>
    <row r="6" spans="1:10">
      <c r="D6" s="20" t="s">
        <v>73</v>
      </c>
      <c r="E6" s="22"/>
    </row>
    <row r="7" spans="1:10">
      <c r="D7" s="23" t="s">
        <v>76</v>
      </c>
      <c r="E7" s="25"/>
    </row>
    <row r="8" spans="1:10" ht="18">
      <c r="D8" s="30" t="s">
        <v>43</v>
      </c>
      <c r="E8" s="30" t="s">
        <v>44</v>
      </c>
      <c r="F8" s="36" t="s">
        <v>56</v>
      </c>
    </row>
    <row r="9" spans="1:10">
      <c r="D9" s="31" t="s">
        <v>69</v>
      </c>
      <c r="E9" s="31" t="s">
        <v>70</v>
      </c>
      <c r="F9" s="37"/>
    </row>
    <row r="10" spans="1:10" ht="18">
      <c r="B10" s="36"/>
      <c r="C10" s="12" t="s">
        <v>37</v>
      </c>
      <c r="D10" s="32">
        <v>500</v>
      </c>
      <c r="E10" s="32">
        <v>300</v>
      </c>
      <c r="F10" s="32">
        <f>SUM(D10:E10)</f>
        <v>800</v>
      </c>
    </row>
    <row r="11" spans="1:10">
      <c r="B11" s="42" t="s">
        <v>36</v>
      </c>
      <c r="C11" s="13" t="s">
        <v>71</v>
      </c>
      <c r="D11" s="33"/>
      <c r="E11" s="33"/>
      <c r="F11" s="32"/>
    </row>
    <row r="12" spans="1:10" ht="18">
      <c r="B12" s="43"/>
      <c r="C12" s="12" t="s">
        <v>38</v>
      </c>
      <c r="D12" s="32">
        <v>70</v>
      </c>
      <c r="E12" s="32">
        <v>100</v>
      </c>
      <c r="F12" s="32">
        <f t="shared" ref="F11:F14" si="0">SUM(D12:E12)</f>
        <v>170</v>
      </c>
    </row>
    <row r="13" spans="1:10">
      <c r="B13" s="43" t="s">
        <v>77</v>
      </c>
      <c r="C13" s="13" t="s">
        <v>72</v>
      </c>
      <c r="D13" s="33"/>
      <c r="E13" s="33"/>
      <c r="F13" s="32"/>
    </row>
    <row r="14" spans="1:10" ht="18">
      <c r="B14" s="42" t="s">
        <v>78</v>
      </c>
      <c r="C14" s="12" t="s">
        <v>86</v>
      </c>
      <c r="D14" s="32">
        <v>30</v>
      </c>
      <c r="E14" s="32">
        <v>100</v>
      </c>
      <c r="F14" s="32">
        <f t="shared" si="0"/>
        <v>130</v>
      </c>
    </row>
    <row r="15" spans="1:10">
      <c r="B15" s="37"/>
      <c r="C15" s="13" t="s">
        <v>72</v>
      </c>
      <c r="D15" s="33"/>
      <c r="E15" s="33"/>
      <c r="F15" s="40"/>
    </row>
    <row r="16" spans="1:10" ht="18">
      <c r="C16" s="36" t="s">
        <v>55</v>
      </c>
      <c r="D16" s="26">
        <f>SUM(D10:D15)</f>
        <v>600</v>
      </c>
      <c r="E16" s="26">
        <f>SUM(E10:E15)</f>
        <v>500</v>
      </c>
      <c r="F16" s="32">
        <f>SUM(F10:F14)</f>
        <v>1100</v>
      </c>
    </row>
    <row r="17" spans="2:6">
      <c r="C17" s="37"/>
      <c r="D17" s="39"/>
      <c r="E17" s="39"/>
      <c r="F17" s="40"/>
    </row>
    <row r="22" spans="2:6">
      <c r="C22" s="1" t="s">
        <v>92</v>
      </c>
      <c r="D22" s="1" t="s">
        <v>93</v>
      </c>
    </row>
    <row r="23" spans="2:6">
      <c r="C23" s="1">
        <v>11</v>
      </c>
      <c r="D23" s="1">
        <f>D10</f>
        <v>500</v>
      </c>
      <c r="E23" s="1">
        <f>F10*D16/F16</f>
        <v>436.36363636363637</v>
      </c>
      <c r="F23" s="1">
        <f>(D23-E23)^2/E23</f>
        <v>9.2803030303030258</v>
      </c>
    </row>
    <row r="24" spans="2:6">
      <c r="C24" s="1">
        <v>12</v>
      </c>
      <c r="D24" s="1">
        <f>E10</f>
        <v>300</v>
      </c>
      <c r="E24" s="1">
        <f>F10*E16/F16</f>
        <v>363.63636363636363</v>
      </c>
      <c r="F24" s="1">
        <f t="shared" ref="F24:F28" si="1">(D24-E24)^2/E24</f>
        <v>11.136363636363633</v>
      </c>
    </row>
    <row r="25" spans="2:6">
      <c r="C25" s="1">
        <v>21</v>
      </c>
      <c r="D25" s="1">
        <f>D12</f>
        <v>70</v>
      </c>
      <c r="E25" s="1">
        <f>F12*D16/F16</f>
        <v>92.727272727272734</v>
      </c>
      <c r="F25" s="1">
        <f t="shared" si="1"/>
        <v>5.5704099821746915</v>
      </c>
    </row>
    <row r="26" spans="2:6">
      <c r="C26" s="1">
        <v>22</v>
      </c>
      <c r="D26" s="1">
        <f>E12</f>
        <v>100</v>
      </c>
      <c r="E26" s="1">
        <f>F12*E16/F16</f>
        <v>77.272727272727266</v>
      </c>
      <c r="F26" s="1">
        <f t="shared" si="1"/>
        <v>6.6844919786096302</v>
      </c>
    </row>
    <row r="27" spans="2:6">
      <c r="C27" s="1">
        <v>31</v>
      </c>
      <c r="D27" s="1">
        <f>D14</f>
        <v>30</v>
      </c>
      <c r="E27" s="1">
        <f>F14*D16/F16</f>
        <v>70.909090909090907</v>
      </c>
      <c r="F27" s="1">
        <f t="shared" si="1"/>
        <v>23.6013986013986</v>
      </c>
    </row>
    <row r="28" spans="2:6">
      <c r="C28" s="1">
        <v>32</v>
      </c>
      <c r="D28" s="1">
        <f>E14</f>
        <v>100</v>
      </c>
      <c r="E28" s="1">
        <f>F14*E16/F16</f>
        <v>59.090909090909093</v>
      </c>
      <c r="F28" s="1">
        <f t="shared" si="1"/>
        <v>28.32167832167832</v>
      </c>
    </row>
    <row r="29" spans="2:6">
      <c r="F29" s="1">
        <f>SUM(F23:F28)</f>
        <v>84.5946455505279</v>
      </c>
    </row>
    <row r="30" spans="2:6">
      <c r="F30" s="1">
        <f>_xlfn.CHISQ.INV(1-C32,C33)</f>
        <v>5.9914645471079799</v>
      </c>
    </row>
    <row r="32" spans="2:6">
      <c r="B32" s="1" t="s">
        <v>94</v>
      </c>
      <c r="C32" s="1">
        <v>0.05</v>
      </c>
      <c r="F32" s="1" t="s">
        <v>96</v>
      </c>
    </row>
    <row r="33" spans="2:3">
      <c r="B33" s="1" t="s">
        <v>95</v>
      </c>
      <c r="C33" s="1">
        <f>(2-1)*(3-1)</f>
        <v>2</v>
      </c>
    </row>
    <row r="37" spans="2:3">
      <c r="B37" s="1" t="s">
        <v>97</v>
      </c>
      <c r="C37" s="1" t="s">
        <v>99</v>
      </c>
    </row>
    <row r="38" spans="2:3">
      <c r="B38" s="1" t="s">
        <v>100</v>
      </c>
      <c r="C38" s="1" t="s">
        <v>98</v>
      </c>
    </row>
    <row r="40" spans="2:3">
      <c r="B40" s="1" t="s">
        <v>101</v>
      </c>
      <c r="C40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tabSelected="1" workbookViewId="0">
      <selection activeCell="M23" sqref="M23"/>
    </sheetView>
  </sheetViews>
  <sheetFormatPr baseColWidth="10" defaultColWidth="9" defaultRowHeight="14"/>
  <cols>
    <col min="1" max="16384" width="9" style="1"/>
  </cols>
  <sheetData>
    <row r="1" spans="1:14">
      <c r="A1" s="41" t="s">
        <v>74</v>
      </c>
    </row>
    <row r="2" spans="1:14">
      <c r="B2" s="27" t="s">
        <v>81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>
      <c r="B3" s="27" t="s">
        <v>91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5" spans="1:14">
      <c r="D5" s="20" t="s">
        <v>84</v>
      </c>
      <c r="E5" s="21"/>
      <c r="F5" s="22"/>
    </row>
    <row r="6" spans="1:14">
      <c r="D6" s="23" t="s">
        <v>85</v>
      </c>
      <c r="E6" s="24"/>
      <c r="F6" s="25"/>
    </row>
    <row r="7" spans="1:14" ht="18">
      <c r="D7" s="30" t="s">
        <v>43</v>
      </c>
      <c r="E7" s="30" t="s">
        <v>44</v>
      </c>
      <c r="F7" s="30" t="s">
        <v>87</v>
      </c>
      <c r="G7" s="36" t="s">
        <v>56</v>
      </c>
    </row>
    <row r="8" spans="1:14">
      <c r="D8" s="31" t="s">
        <v>88</v>
      </c>
      <c r="E8" s="31" t="s">
        <v>89</v>
      </c>
      <c r="F8" s="31" t="s">
        <v>90</v>
      </c>
      <c r="G8" s="37"/>
    </row>
    <row r="9" spans="1:14" ht="18">
      <c r="B9" s="36"/>
      <c r="C9" s="12" t="s">
        <v>37</v>
      </c>
      <c r="D9" s="32">
        <v>30</v>
      </c>
      <c r="E9" s="32">
        <v>10</v>
      </c>
      <c r="F9" s="32">
        <v>40</v>
      </c>
      <c r="G9" s="32">
        <f>SUM(D9:F9)</f>
        <v>80</v>
      </c>
    </row>
    <row r="10" spans="1:14">
      <c r="B10" s="42" t="s">
        <v>36</v>
      </c>
      <c r="C10" s="13" t="s">
        <v>88</v>
      </c>
      <c r="D10" s="33"/>
      <c r="E10" s="33"/>
      <c r="F10" s="33"/>
      <c r="G10" s="32">
        <f t="shared" ref="G10:G14" si="0">SUM(D10:F10)</f>
        <v>0</v>
      </c>
    </row>
    <row r="11" spans="1:14" ht="18">
      <c r="B11" s="42"/>
      <c r="C11" s="12" t="s">
        <v>38</v>
      </c>
      <c r="D11" s="32">
        <v>20</v>
      </c>
      <c r="E11" s="32">
        <v>40</v>
      </c>
      <c r="F11" s="32">
        <v>20</v>
      </c>
      <c r="G11" s="32">
        <f t="shared" si="0"/>
        <v>80</v>
      </c>
    </row>
    <row r="12" spans="1:14">
      <c r="B12" s="42" t="s">
        <v>82</v>
      </c>
      <c r="C12" s="13" t="s">
        <v>89</v>
      </c>
      <c r="D12" s="33"/>
      <c r="E12" s="33"/>
      <c r="F12" s="33"/>
      <c r="G12" s="32">
        <f t="shared" si="0"/>
        <v>0</v>
      </c>
    </row>
    <row r="13" spans="1:14" ht="18">
      <c r="B13" s="42" t="s">
        <v>83</v>
      </c>
      <c r="C13" s="12" t="s">
        <v>86</v>
      </c>
      <c r="D13" s="32">
        <v>10</v>
      </c>
      <c r="E13" s="32">
        <v>30</v>
      </c>
      <c r="F13" s="32">
        <v>50</v>
      </c>
      <c r="G13" s="32">
        <f t="shared" si="0"/>
        <v>90</v>
      </c>
    </row>
    <row r="14" spans="1:14">
      <c r="B14" s="37"/>
      <c r="C14" s="13" t="s">
        <v>90</v>
      </c>
      <c r="D14" s="33"/>
      <c r="E14" s="33"/>
      <c r="F14" s="33"/>
      <c r="G14" s="32">
        <f t="shared" si="0"/>
        <v>0</v>
      </c>
    </row>
    <row r="15" spans="1:14" ht="18">
      <c r="C15" s="36" t="s">
        <v>55</v>
      </c>
      <c r="D15" s="26">
        <f>SUM(D9:D13)</f>
        <v>60</v>
      </c>
      <c r="E15" s="26">
        <f t="shared" ref="E15:F15" si="1">SUM(E9:E13)</f>
        <v>80</v>
      </c>
      <c r="F15" s="26">
        <f t="shared" si="1"/>
        <v>110</v>
      </c>
      <c r="G15" s="26">
        <f>SUM(G9:G13)</f>
        <v>250</v>
      </c>
    </row>
    <row r="16" spans="1:14">
      <c r="C16" s="37"/>
      <c r="D16" s="39"/>
      <c r="E16" s="39"/>
      <c r="F16" s="39"/>
      <c r="G16" s="40"/>
    </row>
    <row r="19" spans="3:6">
      <c r="D19" s="1" t="s">
        <v>103</v>
      </c>
      <c r="E19" s="1">
        <v>0.01</v>
      </c>
    </row>
    <row r="20" spans="3:6">
      <c r="D20" s="1" t="s">
        <v>104</v>
      </c>
      <c r="E20" s="1">
        <f>(3-1)*(3-1)</f>
        <v>4</v>
      </c>
    </row>
    <row r="23" spans="3:6">
      <c r="C23" s="1" t="s">
        <v>92</v>
      </c>
      <c r="D23" s="1" t="s">
        <v>93</v>
      </c>
    </row>
    <row r="24" spans="3:6">
      <c r="C24" s="1">
        <v>11</v>
      </c>
      <c r="D24" s="1">
        <v>30</v>
      </c>
      <c r="E24" s="1">
        <f>G9*D15/G15</f>
        <v>19.2</v>
      </c>
      <c r="F24" s="1">
        <f>(D24-E24)^2/E24</f>
        <v>6.0750000000000011</v>
      </c>
    </row>
    <row r="25" spans="3:6">
      <c r="C25" s="1">
        <v>12</v>
      </c>
      <c r="D25" s="1">
        <v>10</v>
      </c>
      <c r="E25" s="1">
        <f>G9*E15/G15</f>
        <v>25.6</v>
      </c>
      <c r="F25" s="1">
        <f t="shared" ref="F25:F32" si="2">(D25-E25)^2/E25</f>
        <v>9.5062500000000014</v>
      </c>
    </row>
    <row r="26" spans="3:6">
      <c r="C26" s="1">
        <v>13</v>
      </c>
      <c r="D26" s="1">
        <v>40</v>
      </c>
      <c r="E26" s="1">
        <f>G9*F15/G15</f>
        <v>35.200000000000003</v>
      </c>
      <c r="F26" s="1">
        <f t="shared" si="2"/>
        <v>0.65454545454545376</v>
      </c>
    </row>
    <row r="27" spans="3:6">
      <c r="C27" s="1">
        <v>21</v>
      </c>
      <c r="D27" s="1">
        <v>20</v>
      </c>
      <c r="E27" s="1">
        <f>G11*D15/G15</f>
        <v>19.2</v>
      </c>
      <c r="F27" s="1">
        <f t="shared" si="2"/>
        <v>3.3333333333333395E-2</v>
      </c>
    </row>
    <row r="28" spans="3:6">
      <c r="C28" s="1">
        <v>22</v>
      </c>
      <c r="D28" s="1">
        <v>40</v>
      </c>
      <c r="E28" s="1">
        <f>G11*E15/G15</f>
        <v>25.6</v>
      </c>
      <c r="F28" s="1">
        <f t="shared" si="2"/>
        <v>8.0999999999999979</v>
      </c>
    </row>
    <row r="29" spans="3:6">
      <c r="C29" s="1">
        <v>23</v>
      </c>
      <c r="D29" s="1">
        <v>20</v>
      </c>
      <c r="E29" s="1">
        <f>G11*F15/G15</f>
        <v>35.200000000000003</v>
      </c>
      <c r="F29" s="1">
        <f t="shared" si="2"/>
        <v>6.5636363636363653</v>
      </c>
    </row>
    <row r="30" spans="3:6">
      <c r="C30" s="1">
        <v>31</v>
      </c>
      <c r="D30" s="1">
        <v>10</v>
      </c>
      <c r="E30" s="1">
        <f>G13*D15/G15</f>
        <v>21.6</v>
      </c>
      <c r="F30" s="1">
        <f t="shared" si="2"/>
        <v>6.2296296296296303</v>
      </c>
    </row>
    <row r="31" spans="3:6">
      <c r="C31" s="1">
        <v>32</v>
      </c>
      <c r="D31" s="1">
        <v>30</v>
      </c>
      <c r="E31" s="1">
        <f>G13*E15/G15</f>
        <v>28.8</v>
      </c>
      <c r="F31" s="1">
        <f t="shared" si="2"/>
        <v>4.999999999999994E-2</v>
      </c>
    </row>
    <row r="32" spans="3:6">
      <c r="C32" s="1">
        <v>33</v>
      </c>
      <c r="D32" s="1">
        <v>50</v>
      </c>
      <c r="E32" s="1">
        <f>G13*F15/G15</f>
        <v>39.6</v>
      </c>
      <c r="F32" s="1">
        <f t="shared" si="2"/>
        <v>2.7313131313131302</v>
      </c>
    </row>
    <row r="33" spans="4:6">
      <c r="F33" s="1">
        <f>SUM(F24:F32)</f>
        <v>39.94370791245791</v>
      </c>
    </row>
    <row r="34" spans="4:6">
      <c r="F34" s="1">
        <f>_xlfn.CHISQ.INV(1-E19,E20)</f>
        <v>13.276704135987615</v>
      </c>
    </row>
    <row r="38" spans="4:6">
      <c r="D38" s="1" t="s">
        <v>97</v>
      </c>
      <c r="E38" s="1" t="s">
        <v>105</v>
      </c>
    </row>
    <row r="39" spans="4:6">
      <c r="D39" s="1" t="s">
        <v>100</v>
      </c>
      <c r="E39" s="1" t="s">
        <v>106</v>
      </c>
    </row>
    <row r="41" spans="4:6">
      <c r="D41" s="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niezależności Chi2</vt:lpstr>
      <vt:lpstr>tablica kontyngencji</vt:lpstr>
      <vt:lpstr>zad 1</vt:lpstr>
      <vt:lpstr>zad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</dc:creator>
  <cp:lastModifiedBy>Maciej Gieparda</cp:lastModifiedBy>
  <dcterms:created xsi:type="dcterms:W3CDTF">2010-01-11T20:30:00Z</dcterms:created>
  <dcterms:modified xsi:type="dcterms:W3CDTF">2024-02-01T20:38:21Z</dcterms:modified>
</cp:coreProperties>
</file>