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FAE64020-1BA5-43BE-8613-2AC2A4F8E47B}" xr6:coauthVersionLast="47" xr6:coauthVersionMax="47" xr10:uidLastSave="{00000000-0000-0000-0000-000000000000}"/>
  <bookViews>
    <workbookView xWindow="-120" yWindow="-120" windowWidth="29040" windowHeight="15720" activeTab="3" xr2:uid="{91F27456-FFC5-466C-AF1A-2053A269BE5C}"/>
  </bookViews>
  <sheets>
    <sheet name="ekodom" sheetId="2" r:id="rId1"/>
    <sheet name="pomoc2" sheetId="3" r:id="rId2"/>
    <sheet name="1" sheetId="1" r:id="rId3"/>
    <sheet name="2" sheetId="4" r:id="rId4"/>
    <sheet name="3" sheetId="5" r:id="rId5"/>
  </sheets>
  <definedNames>
    <definedName name="ExternalData_1" localSheetId="2" hidden="1">'1'!$A$1:$B$366</definedName>
    <definedName name="ExternalData_1" localSheetId="4" hidden="1">'3'!$A$1:$B$366</definedName>
    <definedName name="ExternalData_1" localSheetId="0" hidden="1">ekodom!$A$1:$B$366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2" i="5"/>
  <c r="H2" i="5"/>
  <c r="J2" i="5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E274" i="5"/>
  <c r="F274" i="5" s="1"/>
  <c r="C274" i="5"/>
  <c r="D274" i="5" s="1"/>
  <c r="E273" i="5"/>
  <c r="F273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E265" i="5"/>
  <c r="F265" i="5" s="1"/>
  <c r="C265" i="5"/>
  <c r="D265" i="5" s="1"/>
  <c r="E264" i="5"/>
  <c r="F264" i="5" s="1"/>
  <c r="C264" i="5"/>
  <c r="D264" i="5" s="1"/>
  <c r="E263" i="5"/>
  <c r="F263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E257" i="5"/>
  <c r="E258" i="5" s="1"/>
  <c r="F258" i="5" s="1"/>
  <c r="C257" i="5"/>
  <c r="D257" i="5" s="1"/>
  <c r="E256" i="5"/>
  <c r="F256" i="5" s="1"/>
  <c r="C256" i="5"/>
  <c r="D256" i="5" s="1"/>
  <c r="C255" i="5"/>
  <c r="D255" i="5" s="1"/>
  <c r="C254" i="5"/>
  <c r="D254" i="5" s="1"/>
  <c r="C253" i="5"/>
  <c r="D253" i="5" s="1"/>
  <c r="C252" i="5"/>
  <c r="D252" i="5" s="1"/>
  <c r="E251" i="5"/>
  <c r="E252" i="5" s="1"/>
  <c r="F252" i="5" s="1"/>
  <c r="C251" i="5"/>
  <c r="D251" i="5" s="1"/>
  <c r="E250" i="5"/>
  <c r="F250" i="5" s="1"/>
  <c r="C250" i="5"/>
  <c r="D250" i="5" s="1"/>
  <c r="E249" i="5"/>
  <c r="F249" i="5" s="1"/>
  <c r="C249" i="5"/>
  <c r="D249" i="5" s="1"/>
  <c r="E248" i="5"/>
  <c r="F248" i="5" s="1"/>
  <c r="C248" i="5"/>
  <c r="D248" i="5" s="1"/>
  <c r="E247" i="5"/>
  <c r="F247" i="5" s="1"/>
  <c r="C247" i="5"/>
  <c r="D247" i="5" s="1"/>
  <c r="E246" i="5"/>
  <c r="F246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E224" i="5"/>
  <c r="E225" i="5" s="1"/>
  <c r="F225" i="5" s="1"/>
  <c r="C224" i="5"/>
  <c r="D224" i="5" s="1"/>
  <c r="E223" i="5"/>
  <c r="F223" i="5" s="1"/>
  <c r="C223" i="5"/>
  <c r="D223" i="5" s="1"/>
  <c r="E222" i="5"/>
  <c r="F222" i="5" s="1"/>
  <c r="C222" i="5"/>
  <c r="D222" i="5" s="1"/>
  <c r="E221" i="5"/>
  <c r="F221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E209" i="5"/>
  <c r="E210" i="5" s="1"/>
  <c r="F210" i="5" s="1"/>
  <c r="C209" i="5"/>
  <c r="D209" i="5" s="1"/>
  <c r="E208" i="5"/>
  <c r="F208" i="5" s="1"/>
  <c r="C208" i="5"/>
  <c r="D208" i="5" s="1"/>
  <c r="E207" i="5"/>
  <c r="F207" i="5" s="1"/>
  <c r="C207" i="5"/>
  <c r="D207" i="5" s="1"/>
  <c r="C206" i="5"/>
  <c r="D206" i="5" s="1"/>
  <c r="C205" i="5"/>
  <c r="D205" i="5" s="1"/>
  <c r="E204" i="5"/>
  <c r="F204" i="5" s="1"/>
  <c r="C204" i="5"/>
  <c r="D204" i="5" s="1"/>
  <c r="E203" i="5"/>
  <c r="F203" i="5" s="1"/>
  <c r="C203" i="5"/>
  <c r="D203" i="5" s="1"/>
  <c r="E202" i="5"/>
  <c r="F202" i="5" s="1"/>
  <c r="C202" i="5"/>
  <c r="D202" i="5" s="1"/>
  <c r="E201" i="5"/>
  <c r="F201" i="5" s="1"/>
  <c r="C201" i="5"/>
  <c r="D201" i="5" s="1"/>
  <c r="E200" i="5"/>
  <c r="F200" i="5" s="1"/>
  <c r="D200" i="5"/>
  <c r="C200" i="5"/>
  <c r="E199" i="5"/>
  <c r="F199" i="5" s="1"/>
  <c r="C199" i="5"/>
  <c r="D199" i="5" s="1"/>
  <c r="C198" i="5"/>
  <c r="D198" i="5" s="1"/>
  <c r="C197" i="5"/>
  <c r="D197" i="5" s="1"/>
  <c r="C196" i="5"/>
  <c r="D196" i="5" s="1"/>
  <c r="C195" i="5"/>
  <c r="D195" i="5" s="1"/>
  <c r="E194" i="5"/>
  <c r="E195" i="5" s="1"/>
  <c r="F195" i="5" s="1"/>
  <c r="C194" i="5"/>
  <c r="D194" i="5" s="1"/>
  <c r="E193" i="5"/>
  <c r="F193" i="5" s="1"/>
  <c r="C193" i="5"/>
  <c r="D193" i="5" s="1"/>
  <c r="C192" i="5"/>
  <c r="D192" i="5" s="1"/>
  <c r="C191" i="5"/>
  <c r="D191" i="5" s="1"/>
  <c r="C190" i="5"/>
  <c r="D190" i="5" s="1"/>
  <c r="E189" i="5"/>
  <c r="F189" i="5" s="1"/>
  <c r="C189" i="5"/>
  <c r="D189" i="5" s="1"/>
  <c r="E188" i="5"/>
  <c r="F188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E180" i="5"/>
  <c r="F180" i="5" s="1"/>
  <c r="C180" i="5"/>
  <c r="D180" i="5" s="1"/>
  <c r="E179" i="5"/>
  <c r="F179" i="5" s="1"/>
  <c r="C179" i="5"/>
  <c r="D179" i="5" s="1"/>
  <c r="E178" i="5"/>
  <c r="F178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E169" i="5"/>
  <c r="F169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E158" i="5"/>
  <c r="E159" i="5" s="1"/>
  <c r="F159" i="5" s="1"/>
  <c r="C158" i="5"/>
  <c r="D158" i="5" s="1"/>
  <c r="E157" i="5"/>
  <c r="F157" i="5" s="1"/>
  <c r="C157" i="5"/>
  <c r="D157" i="5" s="1"/>
  <c r="E156" i="5"/>
  <c r="F156" i="5" s="1"/>
  <c r="C156" i="5"/>
  <c r="D156" i="5" s="1"/>
  <c r="E155" i="5"/>
  <c r="F155" i="5" s="1"/>
  <c r="C155" i="5"/>
  <c r="D155" i="5" s="1"/>
  <c r="E154" i="5"/>
  <c r="F154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E140" i="5"/>
  <c r="E141" i="5" s="1"/>
  <c r="F141" i="5" s="1"/>
  <c r="C140" i="5"/>
  <c r="D140" i="5" s="1"/>
  <c r="E139" i="5"/>
  <c r="F139" i="5" s="1"/>
  <c r="C139" i="5"/>
  <c r="D139" i="5" s="1"/>
  <c r="E138" i="5"/>
  <c r="F138" i="5" s="1"/>
  <c r="C138" i="5"/>
  <c r="D138" i="5" s="1"/>
  <c r="E137" i="5"/>
  <c r="F137" i="5" s="1"/>
  <c r="C137" i="5"/>
  <c r="D137" i="5" s="1"/>
  <c r="C136" i="5"/>
  <c r="D136" i="5" s="1"/>
  <c r="C135" i="5"/>
  <c r="D135" i="5" s="1"/>
  <c r="C134" i="5"/>
  <c r="D134" i="5" s="1"/>
  <c r="C133" i="5"/>
  <c r="D133" i="5" s="1"/>
  <c r="E132" i="5"/>
  <c r="F132" i="5" s="1"/>
  <c r="C132" i="5"/>
  <c r="D132" i="5" s="1"/>
  <c r="E131" i="5"/>
  <c r="F131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E124" i="5"/>
  <c r="E125" i="5" s="1"/>
  <c r="E126" i="5" s="1"/>
  <c r="F126" i="5" s="1"/>
  <c r="C124" i="5"/>
  <c r="D124" i="5" s="1"/>
  <c r="E123" i="5"/>
  <c r="F123" i="5" s="1"/>
  <c r="C123" i="5"/>
  <c r="D123" i="5" s="1"/>
  <c r="E122" i="5"/>
  <c r="F122" i="5" s="1"/>
  <c r="C122" i="5"/>
  <c r="D122" i="5" s="1"/>
  <c r="E121" i="5"/>
  <c r="F121" i="5" s="1"/>
  <c r="C121" i="5"/>
  <c r="D121" i="5" s="1"/>
  <c r="E120" i="5"/>
  <c r="F120" i="5" s="1"/>
  <c r="D120" i="5"/>
  <c r="C120" i="5"/>
  <c r="E119" i="5"/>
  <c r="F119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E108" i="5"/>
  <c r="F108" i="5" s="1"/>
  <c r="C108" i="5"/>
  <c r="D108" i="5" s="1"/>
  <c r="E107" i="5"/>
  <c r="F107" i="5" s="1"/>
  <c r="C107" i="5"/>
  <c r="D107" i="5" s="1"/>
  <c r="E106" i="5"/>
  <c r="F106" i="5" s="1"/>
  <c r="C106" i="5"/>
  <c r="D106" i="5" s="1"/>
  <c r="C105" i="5"/>
  <c r="D105" i="5" s="1"/>
  <c r="E104" i="5"/>
  <c r="F104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E98" i="5"/>
  <c r="F98" i="5" s="1"/>
  <c r="C98" i="5"/>
  <c r="D98" i="5" s="1"/>
  <c r="E97" i="5"/>
  <c r="F97" i="5" s="1"/>
  <c r="C97" i="5"/>
  <c r="D97" i="5" s="1"/>
  <c r="C96" i="5"/>
  <c r="D96" i="5" s="1"/>
  <c r="C95" i="5"/>
  <c r="D95" i="5" s="1"/>
  <c r="C94" i="5"/>
  <c r="D94" i="5" s="1"/>
  <c r="E93" i="5"/>
  <c r="F93" i="5" s="1"/>
  <c r="C93" i="5"/>
  <c r="D93" i="5" s="1"/>
  <c r="E92" i="5"/>
  <c r="F92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G3" i="5" s="1"/>
  <c r="I3" i="5" s="1"/>
  <c r="J3" i="5" s="1"/>
  <c r="B378" i="3"/>
  <c r="B346" i="3"/>
  <c r="B315" i="3"/>
  <c r="B283" i="3"/>
  <c r="B252" i="3"/>
  <c r="B220" i="3"/>
  <c r="B188" i="3"/>
  <c r="B157" i="3"/>
  <c r="B125" i="3"/>
  <c r="B94" i="3"/>
  <c r="B62" i="3"/>
  <c r="B33" i="3"/>
  <c r="M2" i="1"/>
  <c r="H4" i="1"/>
  <c r="H5" i="1" s="1"/>
  <c r="H6" i="1" s="1"/>
  <c r="H7" i="1" s="1"/>
  <c r="H8" i="1" s="1"/>
  <c r="H9" i="1"/>
  <c r="H10" i="1"/>
  <c r="H11" i="1"/>
  <c r="H12" i="1"/>
  <c r="H13" i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/>
  <c r="H25" i="1"/>
  <c r="H26" i="1"/>
  <c r="H27" i="1"/>
  <c r="H28" i="1"/>
  <c r="H29" i="1" s="1"/>
  <c r="H30" i="1" s="1"/>
  <c r="H31" i="1" s="1"/>
  <c r="H32" i="1" s="1"/>
  <c r="H33" i="1" s="1"/>
  <c r="H34" i="1" s="1"/>
  <c r="H35" i="1" s="1"/>
  <c r="H36" i="1" s="1"/>
  <c r="H37" i="1"/>
  <c r="H38" i="1"/>
  <c r="H39" i="1"/>
  <c r="H40" i="1" s="1"/>
  <c r="H41" i="1" s="1"/>
  <c r="H42" i="1" s="1"/>
  <c r="H43" i="1"/>
  <c r="H44" i="1"/>
  <c r="H45" i="1"/>
  <c r="H46" i="1"/>
  <c r="H47" i="1"/>
  <c r="H48" i="1"/>
  <c r="H49" i="1"/>
  <c r="H50" i="1"/>
  <c r="H51" i="1"/>
  <c r="H52" i="1" s="1"/>
  <c r="H53" i="1" s="1"/>
  <c r="H54" i="1"/>
  <c r="H55" i="1" s="1"/>
  <c r="H56" i="1" s="1"/>
  <c r="H57" i="1" s="1"/>
  <c r="H58" i="1"/>
  <c r="H59" i="1"/>
  <c r="H60" i="1"/>
  <c r="H61" i="1"/>
  <c r="H62" i="1"/>
  <c r="H63" i="1"/>
  <c r="H64" i="1"/>
  <c r="H65" i="1"/>
  <c r="H66" i="1"/>
  <c r="H67" i="1" s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 s="1"/>
  <c r="H85" i="1" s="1"/>
  <c r="H86" i="1" s="1"/>
  <c r="H87" i="1" s="1"/>
  <c r="H88" i="1" s="1"/>
  <c r="H89" i="1" s="1"/>
  <c r="H90" i="1" s="1"/>
  <c r="H91" i="1"/>
  <c r="H92" i="1"/>
  <c r="H93" i="1"/>
  <c r="H94" i="1"/>
  <c r="H95" i="1"/>
  <c r="H96" i="1" s="1"/>
  <c r="H97" i="1"/>
  <c r="H98" i="1"/>
  <c r="H99" i="1" s="1"/>
  <c r="H100" i="1" s="1"/>
  <c r="H101" i="1" s="1"/>
  <c r="H102" i="1" s="1"/>
  <c r="H103" i="1" s="1"/>
  <c r="H104" i="1"/>
  <c r="H105" i="1" s="1"/>
  <c r="H106" i="1"/>
  <c r="H107" i="1"/>
  <c r="H108" i="1"/>
  <c r="H109" i="1"/>
  <c r="H110" i="1"/>
  <c r="H111" i="1" s="1"/>
  <c r="H112" i="1" s="1"/>
  <c r="H113" i="1" s="1"/>
  <c r="H114" i="1" s="1"/>
  <c r="H115" i="1" s="1"/>
  <c r="H116" i="1" s="1"/>
  <c r="H117" i="1" s="1"/>
  <c r="H118" i="1" s="1"/>
  <c r="H119" i="1"/>
  <c r="H120" i="1"/>
  <c r="H121" i="1"/>
  <c r="H122" i="1"/>
  <c r="H123" i="1"/>
  <c r="H124" i="1"/>
  <c r="H125" i="1" s="1"/>
  <c r="H126" i="1" s="1"/>
  <c r="H127" i="1" s="1"/>
  <c r="H128" i="1" s="1"/>
  <c r="H129" i="1" s="1"/>
  <c r="H130" i="1" s="1"/>
  <c r="H131" i="1"/>
  <c r="H132" i="1"/>
  <c r="H133" i="1"/>
  <c r="H134" i="1"/>
  <c r="H135" i="1" s="1"/>
  <c r="H136" i="1" s="1"/>
  <c r="H137" i="1"/>
  <c r="H138" i="1"/>
  <c r="H139" i="1"/>
  <c r="H140" i="1"/>
  <c r="H141" i="1"/>
  <c r="H142" i="1"/>
  <c r="H143" i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/>
  <c r="H155" i="1"/>
  <c r="H156" i="1"/>
  <c r="H157" i="1"/>
  <c r="H158" i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/>
  <c r="H170" i="1"/>
  <c r="H171" i="1" s="1"/>
  <c r="H172" i="1" s="1"/>
  <c r="H173" i="1" s="1"/>
  <c r="H174" i="1" s="1"/>
  <c r="H175" i="1" s="1"/>
  <c r="H176" i="1" s="1"/>
  <c r="H177" i="1" s="1"/>
  <c r="H178" i="1"/>
  <c r="H179" i="1"/>
  <c r="H180" i="1"/>
  <c r="H181" i="1"/>
  <c r="H182" i="1"/>
  <c r="H183" i="1" s="1"/>
  <c r="H184" i="1" s="1"/>
  <c r="H185" i="1" s="1"/>
  <c r="H186" i="1" s="1"/>
  <c r="H187" i="1" s="1"/>
  <c r="H188" i="1"/>
  <c r="H189" i="1"/>
  <c r="H190" i="1"/>
  <c r="H191" i="1"/>
  <c r="H192" i="1" s="1"/>
  <c r="H193" i="1"/>
  <c r="H194" i="1"/>
  <c r="H195" i="1" s="1"/>
  <c r="H196" i="1" s="1"/>
  <c r="H197" i="1" s="1"/>
  <c r="H198" i="1" s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/>
  <c r="H222" i="1"/>
  <c r="H223" i="1"/>
  <c r="H224" i="1"/>
  <c r="H225" i="1"/>
  <c r="H226" i="1"/>
  <c r="H227" i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/>
  <c r="H247" i="1"/>
  <c r="H248" i="1"/>
  <c r="H249" i="1"/>
  <c r="H250" i="1"/>
  <c r="H251" i="1"/>
  <c r="H252" i="1" s="1"/>
  <c r="H253" i="1" s="1"/>
  <c r="H254" i="1" s="1"/>
  <c r="H255" i="1" s="1"/>
  <c r="H256" i="1"/>
  <c r="H257" i="1"/>
  <c r="H258" i="1"/>
  <c r="H259" i="1" s="1"/>
  <c r="H260" i="1" s="1"/>
  <c r="H261" i="1" s="1"/>
  <c r="H262" i="1" s="1"/>
  <c r="H263" i="1"/>
  <c r="H264" i="1"/>
  <c r="H265" i="1"/>
  <c r="H266" i="1"/>
  <c r="H267" i="1" s="1"/>
  <c r="H268" i="1" s="1"/>
  <c r="H269" i="1" s="1"/>
  <c r="H270" i="1" s="1"/>
  <c r="H271" i="1" s="1"/>
  <c r="H272" i="1" s="1"/>
  <c r="H273" i="1"/>
  <c r="H274" i="1"/>
  <c r="H275" i="1"/>
  <c r="H276" i="1"/>
  <c r="H277" i="1"/>
  <c r="H278" i="1"/>
  <c r="H279" i="1" s="1"/>
  <c r="H280" i="1" s="1"/>
  <c r="H281" i="1" s="1"/>
  <c r="H282" i="1" s="1"/>
  <c r="H283" i="1" s="1"/>
  <c r="H284" i="1"/>
  <c r="H285" i="1"/>
  <c r="H286" i="1"/>
  <c r="H287" i="1"/>
  <c r="H288" i="1" s="1"/>
  <c r="H289" i="1" s="1"/>
  <c r="H290" i="1" s="1"/>
  <c r="H291" i="1" s="1"/>
  <c r="H292" i="1" s="1"/>
  <c r="H293" i="1" s="1"/>
  <c r="H294" i="1" s="1"/>
  <c r="H295" i="1" s="1"/>
  <c r="H296" i="1"/>
  <c r="H297" i="1"/>
  <c r="H298" i="1"/>
  <c r="H299" i="1"/>
  <c r="H300" i="1"/>
  <c r="H301" i="1"/>
  <c r="H302" i="1"/>
  <c r="H303" i="1" s="1"/>
  <c r="H304" i="1" s="1"/>
  <c r="H305" i="1" s="1"/>
  <c r="H306" i="1" s="1"/>
  <c r="H307" i="1" s="1"/>
  <c r="H308" i="1"/>
  <c r="H309" i="1"/>
  <c r="H310" i="1"/>
  <c r="H311" i="1"/>
  <c r="H312" i="1"/>
  <c r="H313" i="1"/>
  <c r="H314" i="1"/>
  <c r="H315" i="1"/>
  <c r="H316" i="1"/>
  <c r="H317" i="1" s="1"/>
  <c r="H318" i="1" s="1"/>
  <c r="H319" i="1" s="1"/>
  <c r="H320" i="1" s="1"/>
  <c r="H321" i="1" s="1"/>
  <c r="H322" i="1" s="1"/>
  <c r="H323" i="1" s="1"/>
  <c r="H324" i="1"/>
  <c r="H325" i="1"/>
  <c r="H326" i="1"/>
  <c r="H327" i="1"/>
  <c r="H328" i="1"/>
  <c r="H329" i="1" s="1"/>
  <c r="H330" i="1"/>
  <c r="H331" i="1"/>
  <c r="H332" i="1" s="1"/>
  <c r="H333" i="1" s="1"/>
  <c r="H334" i="1" s="1"/>
  <c r="H335" i="1" s="1"/>
  <c r="H336" i="1" s="1"/>
  <c r="H337" i="1" s="1"/>
  <c r="H338" i="1" s="1"/>
  <c r="H339" i="1" s="1"/>
  <c r="H340" i="1"/>
  <c r="H341" i="1"/>
  <c r="H342" i="1"/>
  <c r="H343" i="1" s="1"/>
  <c r="H344" i="1" s="1"/>
  <c r="H345" i="1" s="1"/>
  <c r="H346" i="1" s="1"/>
  <c r="H347" i="1" s="1"/>
  <c r="H348" i="1"/>
  <c r="H349" i="1"/>
  <c r="H350" i="1"/>
  <c r="H351" i="1"/>
  <c r="H352" i="1"/>
  <c r="H353" i="1" s="1"/>
  <c r="H354" i="1"/>
  <c r="H355" i="1"/>
  <c r="H356" i="1"/>
  <c r="H357" i="1"/>
  <c r="H358" i="1"/>
  <c r="H359" i="1"/>
  <c r="H360" i="1" s="1"/>
  <c r="H361" i="1"/>
  <c r="H362" i="1"/>
  <c r="H363" i="1"/>
  <c r="H364" i="1"/>
  <c r="H365" i="1" s="1"/>
  <c r="H366" i="1"/>
  <c r="H3" i="1"/>
  <c r="E92" i="1"/>
  <c r="F92" i="1" s="1"/>
  <c r="G92" i="1" s="1"/>
  <c r="G2" i="1"/>
  <c r="F3" i="1" a="1"/>
  <c r="F3" i="1" s="1"/>
  <c r="G3" i="1" s="1"/>
  <c r="F4" i="1" a="1"/>
  <c r="F4" i="1" s="1"/>
  <c r="G4" i="1" s="1"/>
  <c r="F5" i="1" a="1"/>
  <c r="F5" i="1" s="1"/>
  <c r="G5" i="1" s="1"/>
  <c r="F6" i="1" a="1"/>
  <c r="F6" i="1" s="1"/>
  <c r="G6" i="1" s="1"/>
  <c r="F7" i="1" a="1"/>
  <c r="F7" i="1" s="1"/>
  <c r="G7" i="1" s="1"/>
  <c r="F8" i="1" a="1"/>
  <c r="F8" i="1" s="1"/>
  <c r="G8" i="1" s="1"/>
  <c r="F9" i="1" a="1"/>
  <c r="F9" i="1" s="1"/>
  <c r="G9" i="1" s="1"/>
  <c r="F10" i="1" a="1"/>
  <c r="F10" i="1" s="1"/>
  <c r="G10" i="1" s="1"/>
  <c r="F11" i="1" a="1"/>
  <c r="F11" i="1" s="1"/>
  <c r="G11" i="1" s="1"/>
  <c r="F12" i="1" a="1"/>
  <c r="F12" i="1" s="1"/>
  <c r="G12" i="1" s="1"/>
  <c r="F13" i="1" a="1"/>
  <c r="F13" i="1" s="1"/>
  <c r="G13" i="1" s="1"/>
  <c r="F14" i="1" a="1"/>
  <c r="F14" i="1" s="1"/>
  <c r="G14" i="1" s="1"/>
  <c r="F15" i="1" a="1"/>
  <c r="F15" i="1" s="1"/>
  <c r="G15" i="1" s="1"/>
  <c r="F16" i="1" a="1"/>
  <c r="F16" i="1" s="1"/>
  <c r="G16" i="1" s="1"/>
  <c r="F17" i="1" a="1"/>
  <c r="F17" i="1" s="1"/>
  <c r="G17" i="1" s="1"/>
  <c r="F18" i="1" a="1"/>
  <c r="F18" i="1" s="1"/>
  <c r="G18" i="1" s="1"/>
  <c r="F19" i="1" a="1"/>
  <c r="F19" i="1" s="1"/>
  <c r="G19" i="1" s="1"/>
  <c r="F20" i="1" a="1"/>
  <c r="F20" i="1" s="1"/>
  <c r="G20" i="1" s="1"/>
  <c r="F21" i="1" a="1"/>
  <c r="F21" i="1" s="1"/>
  <c r="G21" i="1" s="1"/>
  <c r="F22" i="1" a="1"/>
  <c r="F22" i="1" s="1"/>
  <c r="G22" i="1" s="1"/>
  <c r="F23" i="1" a="1"/>
  <c r="F23" i="1" s="1"/>
  <c r="G23" i="1" s="1"/>
  <c r="F24" i="1" a="1"/>
  <c r="F24" i="1" s="1"/>
  <c r="G24" i="1" s="1"/>
  <c r="F25" i="1" a="1"/>
  <c r="F25" i="1" s="1"/>
  <c r="G25" i="1" s="1"/>
  <c r="F26" i="1" a="1"/>
  <c r="F26" i="1"/>
  <c r="G26" i="1" s="1"/>
  <c r="F27" i="1" a="1"/>
  <c r="F27" i="1" s="1"/>
  <c r="G27" i="1" s="1"/>
  <c r="F28" i="1" a="1"/>
  <c r="F28" i="1" s="1"/>
  <c r="G28" i="1" s="1"/>
  <c r="F29" i="1" a="1"/>
  <c r="F29" i="1" s="1"/>
  <c r="G29" i="1" s="1"/>
  <c r="F30" i="1" a="1"/>
  <c r="F30" i="1" s="1"/>
  <c r="G30" i="1" s="1"/>
  <c r="F31" i="1" a="1"/>
  <c r="F31" i="1" s="1"/>
  <c r="G31" i="1" s="1"/>
  <c r="F32" i="1" a="1"/>
  <c r="F32" i="1"/>
  <c r="G32" i="1" s="1"/>
  <c r="F33" i="1" a="1"/>
  <c r="F33" i="1" s="1"/>
  <c r="G33" i="1" s="1"/>
  <c r="F34" i="1" a="1"/>
  <c r="F34" i="1" s="1"/>
  <c r="G34" i="1" s="1"/>
  <c r="F35" i="1" a="1"/>
  <c r="F35" i="1" s="1"/>
  <c r="G35" i="1" s="1"/>
  <c r="F36" i="1" a="1"/>
  <c r="F36" i="1" s="1"/>
  <c r="G36" i="1" s="1"/>
  <c r="F37" i="1" a="1"/>
  <c r="F37" i="1" s="1"/>
  <c r="G37" i="1" s="1"/>
  <c r="F38" i="1" a="1"/>
  <c r="F38" i="1" s="1"/>
  <c r="G38" i="1" s="1"/>
  <c r="F39" i="1" a="1"/>
  <c r="F39" i="1" s="1"/>
  <c r="G39" i="1" s="1"/>
  <c r="F40" i="1" a="1"/>
  <c r="F40" i="1" s="1"/>
  <c r="G40" i="1" s="1"/>
  <c r="F41" i="1" a="1"/>
  <c r="F41" i="1" s="1"/>
  <c r="G41" i="1" s="1"/>
  <c r="F42" i="1" a="1"/>
  <c r="F42" i="1" s="1"/>
  <c r="G42" i="1" s="1"/>
  <c r="F43" i="1" a="1"/>
  <c r="F43" i="1" s="1"/>
  <c r="G43" i="1" s="1"/>
  <c r="F44" i="1" a="1"/>
  <c r="F44" i="1" s="1"/>
  <c r="G44" i="1" s="1"/>
  <c r="F45" i="1" a="1"/>
  <c r="F45" i="1" s="1"/>
  <c r="G45" i="1" s="1"/>
  <c r="F46" i="1" a="1"/>
  <c r="F46" i="1" s="1"/>
  <c r="G46" i="1" s="1"/>
  <c r="F47" i="1" a="1"/>
  <c r="F47" i="1" s="1"/>
  <c r="G47" i="1" s="1"/>
  <c r="F48" i="1" a="1"/>
  <c r="F48" i="1" s="1"/>
  <c r="G48" i="1" s="1"/>
  <c r="F49" i="1" a="1"/>
  <c r="F49" i="1" s="1"/>
  <c r="G49" i="1" s="1"/>
  <c r="F50" i="1" a="1"/>
  <c r="F50" i="1" s="1"/>
  <c r="G50" i="1" s="1"/>
  <c r="F51" i="1" a="1"/>
  <c r="F51" i="1" s="1"/>
  <c r="G51" i="1" s="1"/>
  <c r="F52" i="1" a="1"/>
  <c r="F52" i="1" s="1"/>
  <c r="G52" i="1" s="1"/>
  <c r="F53" i="1" a="1"/>
  <c r="F53" i="1" s="1"/>
  <c r="G53" i="1" s="1"/>
  <c r="F54" i="1" a="1"/>
  <c r="F54" i="1" s="1"/>
  <c r="G54" i="1" s="1"/>
  <c r="F55" i="1" a="1"/>
  <c r="F55" i="1" s="1"/>
  <c r="G55" i="1" s="1"/>
  <c r="F56" i="1" a="1"/>
  <c r="F56" i="1" s="1"/>
  <c r="G56" i="1" s="1"/>
  <c r="F57" i="1" a="1"/>
  <c r="F57" i="1" s="1"/>
  <c r="G57" i="1" s="1"/>
  <c r="F58" i="1" a="1"/>
  <c r="F58" i="1" s="1"/>
  <c r="G58" i="1" s="1"/>
  <c r="F59" i="1" a="1"/>
  <c r="F59" i="1" s="1"/>
  <c r="G59" i="1" s="1"/>
  <c r="F60" i="1" a="1"/>
  <c r="F60" i="1" s="1"/>
  <c r="G60" i="1" s="1"/>
  <c r="F61" i="1" a="1"/>
  <c r="F61" i="1" s="1"/>
  <c r="G61" i="1" s="1"/>
  <c r="F62" i="1" a="1"/>
  <c r="F62" i="1"/>
  <c r="G62" i="1" s="1"/>
  <c r="F63" i="1" a="1"/>
  <c r="F63" i="1" s="1"/>
  <c r="G63" i="1" s="1"/>
  <c r="F64" i="1" a="1"/>
  <c r="F64" i="1" s="1"/>
  <c r="G64" i="1" s="1"/>
  <c r="F65" i="1" a="1"/>
  <c r="F65" i="1" s="1"/>
  <c r="G65" i="1" s="1"/>
  <c r="F66" i="1" a="1"/>
  <c r="F66" i="1" s="1"/>
  <c r="G66" i="1" s="1"/>
  <c r="F67" i="1" a="1"/>
  <c r="F67" i="1" s="1"/>
  <c r="G67" i="1" s="1"/>
  <c r="F68" i="1" a="1"/>
  <c r="F68" i="1"/>
  <c r="G68" i="1" s="1"/>
  <c r="F69" i="1" a="1"/>
  <c r="F69" i="1" s="1"/>
  <c r="G69" i="1" s="1"/>
  <c r="F70" i="1" a="1"/>
  <c r="F70" i="1" s="1"/>
  <c r="G70" i="1" s="1"/>
  <c r="F71" i="1" a="1"/>
  <c r="F71" i="1" s="1"/>
  <c r="G71" i="1" s="1"/>
  <c r="F72" i="1" a="1"/>
  <c r="F72" i="1" s="1"/>
  <c r="G72" i="1" s="1"/>
  <c r="F73" i="1" a="1"/>
  <c r="F73" i="1" s="1"/>
  <c r="G73" i="1" s="1"/>
  <c r="F74" i="1" a="1"/>
  <c r="F74" i="1" s="1"/>
  <c r="G74" i="1" s="1"/>
  <c r="F75" i="1" a="1"/>
  <c r="F75" i="1" s="1"/>
  <c r="G75" i="1" s="1"/>
  <c r="F76" i="1" a="1"/>
  <c r="F76" i="1" s="1"/>
  <c r="G76" i="1" s="1"/>
  <c r="F77" i="1" a="1"/>
  <c r="F77" i="1" s="1"/>
  <c r="G77" i="1" s="1"/>
  <c r="F78" i="1" a="1"/>
  <c r="F78" i="1" s="1"/>
  <c r="G78" i="1" s="1"/>
  <c r="F79" i="1" a="1"/>
  <c r="F79" i="1" s="1"/>
  <c r="G79" i="1" s="1"/>
  <c r="F80" i="1" a="1"/>
  <c r="F80" i="1" s="1"/>
  <c r="G80" i="1" s="1"/>
  <c r="F81" i="1" a="1"/>
  <c r="F81" i="1" s="1"/>
  <c r="G81" i="1" s="1"/>
  <c r="F82" i="1" a="1"/>
  <c r="F82" i="1" s="1"/>
  <c r="G82" i="1" s="1"/>
  <c r="F83" i="1" a="1"/>
  <c r="F83" i="1" s="1"/>
  <c r="G83" i="1" s="1"/>
  <c r="F84" i="1" a="1"/>
  <c r="F84" i="1" s="1"/>
  <c r="G84" i="1" s="1"/>
  <c r="F85" i="1" a="1"/>
  <c r="F85" i="1" s="1"/>
  <c r="G85" i="1" s="1"/>
  <c r="F86" i="1" a="1"/>
  <c r="F86" i="1" s="1"/>
  <c r="G86" i="1" s="1"/>
  <c r="F87" i="1" a="1"/>
  <c r="F87" i="1" s="1"/>
  <c r="G87" i="1" s="1"/>
  <c r="F88" i="1" a="1"/>
  <c r="F88" i="1" s="1"/>
  <c r="G88" i="1" s="1"/>
  <c r="F89" i="1" a="1"/>
  <c r="F89" i="1" s="1"/>
  <c r="G89" i="1" s="1"/>
  <c r="F90" i="1" a="1"/>
  <c r="F90" i="1" s="1"/>
  <c r="G90" i="1" s="1"/>
  <c r="F91" i="1" a="1"/>
  <c r="F91" i="1" s="1"/>
  <c r="G91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66" i="1"/>
  <c r="G366" i="1" s="1"/>
  <c r="C366" i="1"/>
  <c r="D366" i="1" s="1"/>
  <c r="F365" i="1"/>
  <c r="G365" i="1" s="1"/>
  <c r="C365" i="1"/>
  <c r="D365" i="1" s="1"/>
  <c r="F364" i="1"/>
  <c r="G364" i="1" s="1"/>
  <c r="C364" i="1"/>
  <c r="D364" i="1" s="1"/>
  <c r="F363" i="1"/>
  <c r="G363" i="1" s="1"/>
  <c r="C363" i="1"/>
  <c r="D363" i="1" s="1"/>
  <c r="F362" i="1"/>
  <c r="G362" i="1" s="1"/>
  <c r="C362" i="1"/>
  <c r="D362" i="1" s="1"/>
  <c r="F361" i="1"/>
  <c r="G361" i="1" s="1"/>
  <c r="C361" i="1"/>
  <c r="D361" i="1" s="1"/>
  <c r="F360" i="1"/>
  <c r="G360" i="1" s="1"/>
  <c r="C360" i="1"/>
  <c r="D360" i="1" s="1"/>
  <c r="F359" i="1"/>
  <c r="G359" i="1" s="1"/>
  <c r="C359" i="1"/>
  <c r="D359" i="1" s="1"/>
  <c r="F358" i="1"/>
  <c r="G358" i="1" s="1"/>
  <c r="C358" i="1"/>
  <c r="D358" i="1" s="1"/>
  <c r="F357" i="1"/>
  <c r="G357" i="1" s="1"/>
  <c r="C357" i="1"/>
  <c r="D357" i="1" s="1"/>
  <c r="F356" i="1"/>
  <c r="G356" i="1" s="1"/>
  <c r="C356" i="1"/>
  <c r="D356" i="1" s="1"/>
  <c r="F355" i="1"/>
  <c r="G355" i="1" s="1"/>
  <c r="C355" i="1"/>
  <c r="D355" i="1" s="1"/>
  <c r="F354" i="1"/>
  <c r="G354" i="1" s="1"/>
  <c r="C354" i="1"/>
  <c r="D354" i="1" s="1"/>
  <c r="F353" i="1"/>
  <c r="G353" i="1" s="1"/>
  <c r="C353" i="1"/>
  <c r="D353" i="1" s="1"/>
  <c r="F352" i="1"/>
  <c r="G352" i="1" s="1"/>
  <c r="C352" i="1"/>
  <c r="D352" i="1" s="1"/>
  <c r="F351" i="1"/>
  <c r="G351" i="1" s="1"/>
  <c r="C351" i="1"/>
  <c r="D351" i="1" s="1"/>
  <c r="F350" i="1"/>
  <c r="G350" i="1" s="1"/>
  <c r="C350" i="1"/>
  <c r="D350" i="1" s="1"/>
  <c r="F349" i="1"/>
  <c r="G349" i="1" s="1"/>
  <c r="C349" i="1"/>
  <c r="D349" i="1" s="1"/>
  <c r="F348" i="1"/>
  <c r="G348" i="1" s="1"/>
  <c r="C348" i="1"/>
  <c r="D348" i="1" s="1"/>
  <c r="F347" i="1"/>
  <c r="G347" i="1" s="1"/>
  <c r="C347" i="1"/>
  <c r="D347" i="1" s="1"/>
  <c r="F346" i="1"/>
  <c r="G346" i="1" s="1"/>
  <c r="C346" i="1"/>
  <c r="D346" i="1" s="1"/>
  <c r="F345" i="1"/>
  <c r="G345" i="1" s="1"/>
  <c r="C345" i="1"/>
  <c r="D345" i="1" s="1"/>
  <c r="F344" i="1"/>
  <c r="G344" i="1" s="1"/>
  <c r="C344" i="1"/>
  <c r="D344" i="1" s="1"/>
  <c r="F343" i="1"/>
  <c r="G343" i="1" s="1"/>
  <c r="C343" i="1"/>
  <c r="D343" i="1" s="1"/>
  <c r="F342" i="1"/>
  <c r="G342" i="1" s="1"/>
  <c r="C342" i="1"/>
  <c r="D342" i="1" s="1"/>
  <c r="F341" i="1"/>
  <c r="G341" i="1" s="1"/>
  <c r="C341" i="1"/>
  <c r="D341" i="1" s="1"/>
  <c r="F340" i="1"/>
  <c r="G340" i="1" s="1"/>
  <c r="C340" i="1"/>
  <c r="D340" i="1" s="1"/>
  <c r="F339" i="1"/>
  <c r="G339" i="1" s="1"/>
  <c r="C339" i="1"/>
  <c r="D339" i="1" s="1"/>
  <c r="F338" i="1"/>
  <c r="G338" i="1" s="1"/>
  <c r="C338" i="1"/>
  <c r="D338" i="1" s="1"/>
  <c r="F337" i="1"/>
  <c r="G337" i="1" s="1"/>
  <c r="C337" i="1"/>
  <c r="D337" i="1" s="1"/>
  <c r="F336" i="1"/>
  <c r="G336" i="1" s="1"/>
  <c r="C336" i="1"/>
  <c r="D336" i="1" s="1"/>
  <c r="F335" i="1"/>
  <c r="G335" i="1" s="1"/>
  <c r="C335" i="1"/>
  <c r="D335" i="1" s="1"/>
  <c r="F334" i="1"/>
  <c r="G334" i="1" s="1"/>
  <c r="C334" i="1"/>
  <c r="D334" i="1" s="1"/>
  <c r="F333" i="1"/>
  <c r="G333" i="1" s="1"/>
  <c r="C333" i="1"/>
  <c r="D333" i="1" s="1"/>
  <c r="C332" i="1"/>
  <c r="D332" i="1" s="1"/>
  <c r="C331" i="1"/>
  <c r="D331" i="1" s="1"/>
  <c r="C330" i="1"/>
  <c r="D330" i="1" s="1"/>
  <c r="C329" i="1"/>
  <c r="D329" i="1" s="1"/>
  <c r="C328" i="1"/>
  <c r="D328" i="1" s="1"/>
  <c r="C327" i="1"/>
  <c r="D327" i="1" s="1"/>
  <c r="C326" i="1"/>
  <c r="D326" i="1" s="1"/>
  <c r="C325" i="1"/>
  <c r="D325" i="1" s="1"/>
  <c r="C324" i="1"/>
  <c r="D324" i="1" s="1"/>
  <c r="C323" i="1"/>
  <c r="D323" i="1" s="1"/>
  <c r="C322" i="1"/>
  <c r="D322" i="1" s="1"/>
  <c r="C321" i="1"/>
  <c r="D321" i="1" s="1"/>
  <c r="C320" i="1"/>
  <c r="D320" i="1" s="1"/>
  <c r="C319" i="1"/>
  <c r="D319" i="1" s="1"/>
  <c r="C318" i="1"/>
  <c r="D318" i="1" s="1"/>
  <c r="C317" i="1"/>
  <c r="D317" i="1" s="1"/>
  <c r="C316" i="1"/>
  <c r="D316" i="1" s="1"/>
  <c r="C315" i="1"/>
  <c r="D315" i="1" s="1"/>
  <c r="C314" i="1"/>
  <c r="D314" i="1" s="1"/>
  <c r="C313" i="1"/>
  <c r="D313" i="1" s="1"/>
  <c r="C312" i="1"/>
  <c r="D312" i="1" s="1"/>
  <c r="C311" i="1"/>
  <c r="D311" i="1" s="1"/>
  <c r="C310" i="1"/>
  <c r="D310" i="1" s="1"/>
  <c r="C309" i="1"/>
  <c r="D309" i="1" s="1"/>
  <c r="C308" i="1"/>
  <c r="D308" i="1" s="1"/>
  <c r="C307" i="1"/>
  <c r="D307" i="1" s="1"/>
  <c r="C306" i="1"/>
  <c r="D306" i="1" s="1"/>
  <c r="C305" i="1"/>
  <c r="D305" i="1" s="1"/>
  <c r="C304" i="1"/>
  <c r="D304" i="1" s="1"/>
  <c r="C303" i="1"/>
  <c r="D303" i="1" s="1"/>
  <c r="C302" i="1"/>
  <c r="D302" i="1" s="1"/>
  <c r="C301" i="1"/>
  <c r="D301" i="1" s="1"/>
  <c r="C300" i="1"/>
  <c r="D300" i="1" s="1"/>
  <c r="C299" i="1"/>
  <c r="D299" i="1" s="1"/>
  <c r="C298" i="1"/>
  <c r="D298" i="1" s="1"/>
  <c r="C297" i="1"/>
  <c r="D297" i="1" s="1"/>
  <c r="C296" i="1"/>
  <c r="D296" i="1" s="1"/>
  <c r="C295" i="1"/>
  <c r="D295" i="1" s="1"/>
  <c r="C294" i="1"/>
  <c r="D294" i="1" s="1"/>
  <c r="C293" i="1"/>
  <c r="D293" i="1" s="1"/>
  <c r="C292" i="1"/>
  <c r="D292" i="1" s="1"/>
  <c r="C291" i="1"/>
  <c r="D291" i="1" s="1"/>
  <c r="C290" i="1"/>
  <c r="D290" i="1" s="1"/>
  <c r="C289" i="1"/>
  <c r="D289" i="1" s="1"/>
  <c r="C288" i="1"/>
  <c r="D288" i="1" s="1"/>
  <c r="C287" i="1"/>
  <c r="D287" i="1" s="1"/>
  <c r="C286" i="1"/>
  <c r="D286" i="1" s="1"/>
  <c r="C285" i="1"/>
  <c r="D285" i="1" s="1"/>
  <c r="C284" i="1"/>
  <c r="D284" i="1" s="1"/>
  <c r="C283" i="1"/>
  <c r="D283" i="1" s="1"/>
  <c r="C282" i="1"/>
  <c r="D282" i="1" s="1"/>
  <c r="C281" i="1"/>
  <c r="D281" i="1" s="1"/>
  <c r="C280" i="1"/>
  <c r="D280" i="1" s="1"/>
  <c r="C279" i="1"/>
  <c r="D279" i="1" s="1"/>
  <c r="C278" i="1"/>
  <c r="D278" i="1" s="1"/>
  <c r="C277" i="1"/>
  <c r="D277" i="1" s="1"/>
  <c r="C276" i="1"/>
  <c r="D276" i="1" s="1"/>
  <c r="C275" i="1"/>
  <c r="D275" i="1" s="1"/>
  <c r="E274" i="1"/>
  <c r="F274" i="1" s="1"/>
  <c r="G274" i="1" s="1"/>
  <c r="C274" i="1"/>
  <c r="D274" i="1" s="1"/>
  <c r="E273" i="1"/>
  <c r="F273" i="1" s="1"/>
  <c r="G273" i="1" s="1"/>
  <c r="C273" i="1"/>
  <c r="D273" i="1" s="1"/>
  <c r="C272" i="1"/>
  <c r="D272" i="1" s="1"/>
  <c r="C271" i="1"/>
  <c r="D271" i="1" s="1"/>
  <c r="C270" i="1"/>
  <c r="D270" i="1" s="1"/>
  <c r="C269" i="1"/>
  <c r="D269" i="1" s="1"/>
  <c r="C268" i="1"/>
  <c r="D268" i="1" s="1"/>
  <c r="C267" i="1"/>
  <c r="D267" i="1" s="1"/>
  <c r="C266" i="1"/>
  <c r="D266" i="1" s="1"/>
  <c r="E265" i="1"/>
  <c r="F265" i="1" s="1"/>
  <c r="G265" i="1" s="1"/>
  <c r="C265" i="1"/>
  <c r="D265" i="1" s="1"/>
  <c r="E264" i="1"/>
  <c r="F264" i="1" s="1"/>
  <c r="G264" i="1" s="1"/>
  <c r="C264" i="1"/>
  <c r="D264" i="1" s="1"/>
  <c r="E263" i="1"/>
  <c r="F263" i="1" s="1"/>
  <c r="G263" i="1" s="1"/>
  <c r="C263" i="1"/>
  <c r="D263" i="1" s="1"/>
  <c r="C262" i="1"/>
  <c r="D262" i="1" s="1"/>
  <c r="D261" i="1"/>
  <c r="C261" i="1"/>
  <c r="C260" i="1"/>
  <c r="D260" i="1" s="1"/>
  <c r="C259" i="1"/>
  <c r="D259" i="1" s="1"/>
  <c r="D258" i="1"/>
  <c r="C258" i="1"/>
  <c r="E257" i="1"/>
  <c r="E258" i="1" s="1"/>
  <c r="F258" i="1" s="1"/>
  <c r="G258" i="1" s="1"/>
  <c r="C257" i="1"/>
  <c r="D257" i="1" s="1"/>
  <c r="E256" i="1"/>
  <c r="F256" i="1" s="1"/>
  <c r="G256" i="1" s="1"/>
  <c r="C256" i="1"/>
  <c r="D256" i="1" s="1"/>
  <c r="D255" i="1"/>
  <c r="C255" i="1"/>
  <c r="C254" i="1"/>
  <c r="D254" i="1" s="1"/>
  <c r="C253" i="1"/>
  <c r="D253" i="1" s="1"/>
  <c r="C252" i="1"/>
  <c r="D252" i="1" s="1"/>
  <c r="E251" i="1"/>
  <c r="E252" i="1" s="1"/>
  <c r="F252" i="1" s="1"/>
  <c r="G252" i="1" s="1"/>
  <c r="C251" i="1"/>
  <c r="D251" i="1" s="1"/>
  <c r="E250" i="1"/>
  <c r="F250" i="1" s="1"/>
  <c r="G250" i="1" s="1"/>
  <c r="C250" i="1"/>
  <c r="D250" i="1" s="1"/>
  <c r="E249" i="1"/>
  <c r="F249" i="1" s="1"/>
  <c r="G249" i="1" s="1"/>
  <c r="C249" i="1"/>
  <c r="D249" i="1" s="1"/>
  <c r="E248" i="1"/>
  <c r="F248" i="1" s="1"/>
  <c r="G248" i="1" s="1"/>
  <c r="C248" i="1"/>
  <c r="D248" i="1" s="1"/>
  <c r="E247" i="1"/>
  <c r="F247" i="1" s="1"/>
  <c r="G247" i="1" s="1"/>
  <c r="C247" i="1"/>
  <c r="D247" i="1" s="1"/>
  <c r="E246" i="1"/>
  <c r="F246" i="1" s="1"/>
  <c r="G246" i="1" s="1"/>
  <c r="C246" i="1"/>
  <c r="D246" i="1" s="1"/>
  <c r="C245" i="1"/>
  <c r="D245" i="1" s="1"/>
  <c r="C244" i="1"/>
  <c r="D244" i="1" s="1"/>
  <c r="D243" i="1"/>
  <c r="C243" i="1"/>
  <c r="C242" i="1"/>
  <c r="D242" i="1" s="1"/>
  <c r="C241" i="1"/>
  <c r="D241" i="1" s="1"/>
  <c r="C240" i="1"/>
  <c r="D240" i="1" s="1"/>
  <c r="C239" i="1"/>
  <c r="D239" i="1" s="1"/>
  <c r="C238" i="1"/>
  <c r="D238" i="1" s="1"/>
  <c r="C237" i="1"/>
  <c r="D237" i="1" s="1"/>
  <c r="C236" i="1"/>
  <c r="D236" i="1" s="1"/>
  <c r="C235" i="1"/>
  <c r="D235" i="1" s="1"/>
  <c r="D234" i="1"/>
  <c r="C234" i="1"/>
  <c r="C233" i="1"/>
  <c r="D233" i="1" s="1"/>
  <c r="C232" i="1"/>
  <c r="D232" i="1" s="1"/>
  <c r="C231" i="1"/>
  <c r="D231" i="1" s="1"/>
  <c r="C230" i="1"/>
  <c r="D230" i="1" s="1"/>
  <c r="C229" i="1"/>
  <c r="D229" i="1" s="1"/>
  <c r="C228" i="1"/>
  <c r="D228" i="1" s="1"/>
  <c r="C227" i="1"/>
  <c r="D227" i="1" s="1"/>
  <c r="C226" i="1"/>
  <c r="D226" i="1" s="1"/>
  <c r="C225" i="1"/>
  <c r="D225" i="1" s="1"/>
  <c r="E224" i="1"/>
  <c r="E225" i="1" s="1"/>
  <c r="F225" i="1" s="1"/>
  <c r="G225" i="1" s="1"/>
  <c r="C224" i="1"/>
  <c r="D224" i="1" s="1"/>
  <c r="E223" i="1"/>
  <c r="F223" i="1" s="1"/>
  <c r="G223" i="1" s="1"/>
  <c r="C223" i="1"/>
  <c r="D223" i="1" s="1"/>
  <c r="E222" i="1"/>
  <c r="F222" i="1" s="1"/>
  <c r="G222" i="1" s="1"/>
  <c r="C222" i="1"/>
  <c r="D222" i="1" s="1"/>
  <c r="E221" i="1"/>
  <c r="F221" i="1" s="1"/>
  <c r="G221" i="1" s="1"/>
  <c r="C221" i="1"/>
  <c r="D221" i="1" s="1"/>
  <c r="C220" i="1"/>
  <c r="D220" i="1" s="1"/>
  <c r="C219" i="1"/>
  <c r="D219" i="1" s="1"/>
  <c r="C218" i="1"/>
  <c r="D218" i="1" s="1"/>
  <c r="C217" i="1"/>
  <c r="D217" i="1" s="1"/>
  <c r="D216" i="1"/>
  <c r="C216" i="1"/>
  <c r="C215" i="1"/>
  <c r="D215" i="1" s="1"/>
  <c r="C214" i="1"/>
  <c r="D214" i="1" s="1"/>
  <c r="C213" i="1"/>
  <c r="D213" i="1" s="1"/>
  <c r="C212" i="1"/>
  <c r="D212" i="1" s="1"/>
  <c r="C211" i="1"/>
  <c r="D211" i="1" s="1"/>
  <c r="C210" i="1"/>
  <c r="D210" i="1" s="1"/>
  <c r="E209" i="1"/>
  <c r="E210" i="1" s="1"/>
  <c r="F210" i="1" s="1"/>
  <c r="G210" i="1" s="1"/>
  <c r="C209" i="1"/>
  <c r="D209" i="1" s="1"/>
  <c r="E208" i="1"/>
  <c r="F208" i="1" s="1"/>
  <c r="G208" i="1" s="1"/>
  <c r="C208" i="1"/>
  <c r="D208" i="1" s="1"/>
  <c r="E207" i="1"/>
  <c r="F207" i="1" s="1"/>
  <c r="G207" i="1" s="1"/>
  <c r="C207" i="1"/>
  <c r="D207" i="1" s="1"/>
  <c r="C206" i="1"/>
  <c r="D206" i="1" s="1"/>
  <c r="C205" i="1"/>
  <c r="D205" i="1" s="1"/>
  <c r="E204" i="1"/>
  <c r="E205" i="1" s="1"/>
  <c r="F205" i="1" s="1"/>
  <c r="G205" i="1" s="1"/>
  <c r="C204" i="1"/>
  <c r="D204" i="1" s="1"/>
  <c r="E203" i="1"/>
  <c r="F203" i="1" s="1"/>
  <c r="G203" i="1" s="1"/>
  <c r="C203" i="1"/>
  <c r="D203" i="1" s="1"/>
  <c r="E202" i="1"/>
  <c r="F202" i="1" s="1"/>
  <c r="G202" i="1" s="1"/>
  <c r="C202" i="1"/>
  <c r="D202" i="1" s="1"/>
  <c r="E201" i="1"/>
  <c r="F201" i="1" s="1"/>
  <c r="G201" i="1" s="1"/>
  <c r="C201" i="1"/>
  <c r="D201" i="1" s="1"/>
  <c r="E200" i="1"/>
  <c r="F200" i="1" s="1"/>
  <c r="G200" i="1" s="1"/>
  <c r="C200" i="1"/>
  <c r="D200" i="1" s="1"/>
  <c r="E199" i="1"/>
  <c r="F199" i="1" s="1"/>
  <c r="G199" i="1" s="1"/>
  <c r="C199" i="1"/>
  <c r="D199" i="1" s="1"/>
  <c r="C198" i="1"/>
  <c r="D198" i="1" s="1"/>
  <c r="C197" i="1"/>
  <c r="D197" i="1" s="1"/>
  <c r="C196" i="1"/>
  <c r="D196" i="1" s="1"/>
  <c r="C195" i="1"/>
  <c r="D195" i="1" s="1"/>
  <c r="E194" i="1"/>
  <c r="F194" i="1" s="1"/>
  <c r="G194" i="1" s="1"/>
  <c r="C194" i="1"/>
  <c r="D194" i="1" s="1"/>
  <c r="E193" i="1"/>
  <c r="F193" i="1" s="1"/>
  <c r="G193" i="1" s="1"/>
  <c r="C193" i="1"/>
  <c r="D193" i="1" s="1"/>
  <c r="C192" i="1"/>
  <c r="D192" i="1" s="1"/>
  <c r="C191" i="1"/>
  <c r="D191" i="1" s="1"/>
  <c r="C190" i="1"/>
  <c r="D190" i="1" s="1"/>
  <c r="E189" i="1"/>
  <c r="E190" i="1" s="1"/>
  <c r="F190" i="1" s="1"/>
  <c r="G190" i="1" s="1"/>
  <c r="C189" i="1"/>
  <c r="D189" i="1" s="1"/>
  <c r="E188" i="1"/>
  <c r="F188" i="1" s="1"/>
  <c r="G188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E180" i="1"/>
  <c r="E181" i="1" s="1"/>
  <c r="F181" i="1" s="1"/>
  <c r="G181" i="1" s="1"/>
  <c r="C180" i="1"/>
  <c r="D180" i="1" s="1"/>
  <c r="E179" i="1"/>
  <c r="F179" i="1" s="1"/>
  <c r="G179" i="1" s="1"/>
  <c r="C179" i="1"/>
  <c r="D179" i="1" s="1"/>
  <c r="E178" i="1"/>
  <c r="F178" i="1" s="1"/>
  <c r="G178" i="1" s="1"/>
  <c r="C178" i="1"/>
  <c r="D178" i="1" s="1"/>
  <c r="C177" i="1"/>
  <c r="D177" i="1" s="1"/>
  <c r="C176" i="1"/>
  <c r="D176" i="1" s="1"/>
  <c r="C175" i="1"/>
  <c r="D175" i="1" s="1"/>
  <c r="D174" i="1"/>
  <c r="C174" i="1"/>
  <c r="C173" i="1"/>
  <c r="D173" i="1" s="1"/>
  <c r="C172" i="1"/>
  <c r="D172" i="1" s="1"/>
  <c r="C171" i="1"/>
  <c r="D171" i="1" s="1"/>
  <c r="C170" i="1"/>
  <c r="D170" i="1" s="1"/>
  <c r="E169" i="1"/>
  <c r="E170" i="1" s="1"/>
  <c r="F170" i="1" s="1"/>
  <c r="G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E158" i="1"/>
  <c r="F158" i="1" s="1"/>
  <c r="G158" i="1" s="1"/>
  <c r="C158" i="1"/>
  <c r="D158" i="1" s="1"/>
  <c r="E157" i="1"/>
  <c r="F157" i="1" s="1"/>
  <c r="G157" i="1" s="1"/>
  <c r="C157" i="1"/>
  <c r="D157" i="1" s="1"/>
  <c r="E156" i="1"/>
  <c r="F156" i="1" s="1"/>
  <c r="G156" i="1" s="1"/>
  <c r="C156" i="1"/>
  <c r="D156" i="1" s="1"/>
  <c r="E155" i="1"/>
  <c r="F155" i="1" s="1"/>
  <c r="G155" i="1" s="1"/>
  <c r="C155" i="1"/>
  <c r="D155" i="1" s="1"/>
  <c r="E154" i="1"/>
  <c r="F154" i="1" s="1"/>
  <c r="G154" i="1" s="1"/>
  <c r="C154" i="1"/>
  <c r="D154" i="1" s="1"/>
  <c r="C153" i="1"/>
  <c r="D153" i="1" s="1"/>
  <c r="C152" i="1"/>
  <c r="D152" i="1" s="1"/>
  <c r="C151" i="1"/>
  <c r="D151" i="1" s="1"/>
  <c r="D150" i="1"/>
  <c r="C150" i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E140" i="1"/>
  <c r="F140" i="1" s="1"/>
  <c r="G140" i="1" s="1"/>
  <c r="C140" i="1"/>
  <c r="D140" i="1" s="1"/>
  <c r="E139" i="1"/>
  <c r="F139" i="1" s="1"/>
  <c r="G139" i="1" s="1"/>
  <c r="C139" i="1"/>
  <c r="D139" i="1" s="1"/>
  <c r="E138" i="1"/>
  <c r="F138" i="1" s="1"/>
  <c r="G138" i="1" s="1"/>
  <c r="C138" i="1"/>
  <c r="D138" i="1" s="1"/>
  <c r="E137" i="1"/>
  <c r="F137" i="1" s="1"/>
  <c r="G137" i="1" s="1"/>
  <c r="C137" i="1"/>
  <c r="D137" i="1" s="1"/>
  <c r="C136" i="1"/>
  <c r="D136" i="1" s="1"/>
  <c r="C135" i="1"/>
  <c r="D135" i="1" s="1"/>
  <c r="C134" i="1"/>
  <c r="D134" i="1" s="1"/>
  <c r="C133" i="1"/>
  <c r="D133" i="1" s="1"/>
  <c r="E132" i="1"/>
  <c r="F132" i="1" s="1"/>
  <c r="G132" i="1" s="1"/>
  <c r="C132" i="1"/>
  <c r="D132" i="1" s="1"/>
  <c r="E131" i="1"/>
  <c r="F131" i="1" s="1"/>
  <c r="G131" i="1" s="1"/>
  <c r="C131" i="1"/>
  <c r="D131" i="1" s="1"/>
  <c r="C130" i="1"/>
  <c r="D130" i="1" s="1"/>
  <c r="D129" i="1"/>
  <c r="C129" i="1"/>
  <c r="C128" i="1"/>
  <c r="D128" i="1" s="1"/>
  <c r="C127" i="1"/>
  <c r="D127" i="1" s="1"/>
  <c r="C126" i="1"/>
  <c r="D126" i="1" s="1"/>
  <c r="C125" i="1"/>
  <c r="D125" i="1" s="1"/>
  <c r="E124" i="1"/>
  <c r="E125" i="1" s="1"/>
  <c r="F125" i="1" s="1"/>
  <c r="G125" i="1" s="1"/>
  <c r="C124" i="1"/>
  <c r="D124" i="1" s="1"/>
  <c r="E123" i="1"/>
  <c r="C123" i="1"/>
  <c r="D123" i="1" s="1"/>
  <c r="E122" i="1"/>
  <c r="C122" i="1"/>
  <c r="D122" i="1" s="1"/>
  <c r="E121" i="1"/>
  <c r="F121" i="1" s="1"/>
  <c r="G121" i="1" s="1"/>
  <c r="C121" i="1"/>
  <c r="D121" i="1" s="1"/>
  <c r="E120" i="1"/>
  <c r="F120" i="1" s="1"/>
  <c r="G120" i="1" s="1"/>
  <c r="C120" i="1"/>
  <c r="D120" i="1" s="1"/>
  <c r="E119" i="1"/>
  <c r="F119" i="1" s="1"/>
  <c r="G119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E108" i="1"/>
  <c r="F108" i="1" s="1"/>
  <c r="G108" i="1" s="1"/>
  <c r="C108" i="1"/>
  <c r="D108" i="1" s="1"/>
  <c r="E107" i="1"/>
  <c r="F107" i="1" s="1"/>
  <c r="G107" i="1" s="1"/>
  <c r="C107" i="1"/>
  <c r="D107" i="1" s="1"/>
  <c r="E106" i="1"/>
  <c r="F106" i="1" s="1"/>
  <c r="G106" i="1" s="1"/>
  <c r="C106" i="1"/>
  <c r="D106" i="1" s="1"/>
  <c r="C105" i="1"/>
  <c r="D105" i="1" s="1"/>
  <c r="E104" i="1"/>
  <c r="E105" i="1" s="1"/>
  <c r="F105" i="1" s="1"/>
  <c r="G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E98" i="1"/>
  <c r="E99" i="1" s="1"/>
  <c r="F99" i="1" s="1"/>
  <c r="G99" i="1" s="1"/>
  <c r="C98" i="1"/>
  <c r="D98" i="1" s="1"/>
  <c r="E97" i="1"/>
  <c r="F97" i="1" s="1"/>
  <c r="G97" i="1" s="1"/>
  <c r="C97" i="1"/>
  <c r="D97" i="1" s="1"/>
  <c r="C96" i="1"/>
  <c r="D96" i="1" s="1"/>
  <c r="C95" i="1"/>
  <c r="D95" i="1" s="1"/>
  <c r="C94" i="1"/>
  <c r="D94" i="1" s="1"/>
  <c r="E93" i="1"/>
  <c r="F93" i="1" s="1"/>
  <c r="G93" i="1" s="1"/>
  <c r="C93" i="1"/>
  <c r="D93" i="1" s="1"/>
  <c r="C92" i="1"/>
  <c r="D92" i="1" s="1"/>
  <c r="C91" i="1"/>
  <c r="D91" i="1" s="1"/>
  <c r="D90" i="1"/>
  <c r="C90" i="1"/>
  <c r="C89" i="1"/>
  <c r="D89" i="1" s="1"/>
  <c r="C88" i="1"/>
  <c r="D88" i="1" s="1"/>
  <c r="D87" i="1"/>
  <c r="C87" i="1"/>
  <c r="C86" i="1"/>
  <c r="D86" i="1" s="1"/>
  <c r="D85" i="1"/>
  <c r="C85" i="1"/>
  <c r="C84" i="1"/>
  <c r="D84" i="1" s="1"/>
  <c r="D83" i="1"/>
  <c r="C83" i="1"/>
  <c r="C82" i="1"/>
  <c r="D82" i="1" s="1"/>
  <c r="D81" i="1"/>
  <c r="C81" i="1"/>
  <c r="C80" i="1"/>
  <c r="D80" i="1" s="1"/>
  <c r="C79" i="1"/>
  <c r="D79" i="1" s="1"/>
  <c r="D78" i="1"/>
  <c r="C78" i="1"/>
  <c r="D77" i="1"/>
  <c r="C77" i="1"/>
  <c r="C76" i="1"/>
  <c r="D76" i="1" s="1"/>
  <c r="C75" i="1"/>
  <c r="D75" i="1" s="1"/>
  <c r="D74" i="1"/>
  <c r="C74" i="1"/>
  <c r="C73" i="1"/>
  <c r="D73" i="1" s="1"/>
  <c r="C72" i="1"/>
  <c r="D72" i="1" s="1"/>
  <c r="D71" i="1"/>
  <c r="C71" i="1"/>
  <c r="D70" i="1"/>
  <c r="C70" i="1"/>
  <c r="C69" i="1"/>
  <c r="D69" i="1" s="1"/>
  <c r="C68" i="1"/>
  <c r="D68" i="1" s="1"/>
  <c r="D67" i="1"/>
  <c r="C67" i="1"/>
  <c r="C66" i="1"/>
  <c r="D66" i="1" s="1"/>
  <c r="C65" i="1"/>
  <c r="D65" i="1" s="1"/>
  <c r="C64" i="1"/>
  <c r="D64" i="1" s="1"/>
  <c r="D63" i="1"/>
  <c r="C63" i="1"/>
  <c r="C62" i="1"/>
  <c r="D62" i="1" s="1"/>
  <c r="D61" i="1"/>
  <c r="C61" i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D48" i="1"/>
  <c r="C48" i="1"/>
  <c r="C47" i="1"/>
  <c r="D47" i="1" s="1"/>
  <c r="D46" i="1"/>
  <c r="C46" i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D37" i="1"/>
  <c r="C37" i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D19" i="1"/>
  <c r="C19" i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D12" i="1"/>
  <c r="C12" i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D3" i="1"/>
  <c r="C3" i="1"/>
  <c r="C2" i="1"/>
  <c r="D2" i="1" s="1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92" i="2"/>
  <c r="E93" i="2"/>
  <c r="E94" i="2"/>
  <c r="E95" i="2"/>
  <c r="E96" i="2" s="1"/>
  <c r="E97" i="2"/>
  <c r="E98" i="2"/>
  <c r="E99" i="2" s="1"/>
  <c r="E100" i="2" s="1"/>
  <c r="E101" i="2" s="1"/>
  <c r="E102" i="2" s="1"/>
  <c r="E103" i="2" s="1"/>
  <c r="E104" i="2"/>
  <c r="E105" i="2" s="1"/>
  <c r="E106" i="2"/>
  <c r="E107" i="2"/>
  <c r="E108" i="2"/>
  <c r="E109" i="2"/>
  <c r="E110" i="2" s="1"/>
  <c r="E111" i="2" s="1"/>
  <c r="E112" i="2" s="1"/>
  <c r="E113" i="2" s="1"/>
  <c r="E114" i="2" s="1"/>
  <c r="E115" i="2" s="1"/>
  <c r="E116" i="2" s="1"/>
  <c r="E117" i="2" s="1"/>
  <c r="E118" i="2" s="1"/>
  <c r="E119" i="2"/>
  <c r="E120" i="2"/>
  <c r="E121" i="2"/>
  <c r="E122" i="2"/>
  <c r="E123" i="2"/>
  <c r="E124" i="2"/>
  <c r="E125" i="2"/>
  <c r="E126" i="2" s="1"/>
  <c r="E127" i="2" s="1"/>
  <c r="E128" i="2" s="1"/>
  <c r="E129" i="2" s="1"/>
  <c r="E130" i="2" s="1"/>
  <c r="E131" i="2"/>
  <c r="E132" i="2"/>
  <c r="E133" i="2"/>
  <c r="E134" i="2" s="1"/>
  <c r="E135" i="2" s="1"/>
  <c r="E136" i="2" s="1"/>
  <c r="E137" i="2"/>
  <c r="E138" i="2"/>
  <c r="E139" i="2"/>
  <c r="E140" i="2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/>
  <c r="E155" i="2"/>
  <c r="E156" i="2"/>
  <c r="E157" i="2"/>
  <c r="E158" i="2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/>
  <c r="E170" i="2" s="1"/>
  <c r="E171" i="2" s="1"/>
  <c r="E172" i="2" s="1"/>
  <c r="E173" i="2" s="1"/>
  <c r="E174" i="2" s="1"/>
  <c r="E175" i="2" s="1"/>
  <c r="E176" i="2" s="1"/>
  <c r="E177" i="2" s="1"/>
  <c r="E178" i="2"/>
  <c r="E179" i="2"/>
  <c r="E180" i="2"/>
  <c r="E181" i="2"/>
  <c r="E182" i="2" s="1"/>
  <c r="E183" i="2" s="1"/>
  <c r="E184" i="2" s="1"/>
  <c r="E185" i="2" s="1"/>
  <c r="E186" i="2" s="1"/>
  <c r="E187" i="2" s="1"/>
  <c r="E188" i="2"/>
  <c r="E189" i="2"/>
  <c r="E190" i="2"/>
  <c r="E191" i="2"/>
  <c r="E192" i="2" s="1"/>
  <c r="E193" i="2"/>
  <c r="E194" i="2"/>
  <c r="E195" i="2" s="1"/>
  <c r="E196" i="2" s="1"/>
  <c r="E197" i="2" s="1"/>
  <c r="E198" i="2" s="1"/>
  <c r="E199" i="2"/>
  <c r="E200" i="2"/>
  <c r="E201" i="2"/>
  <c r="E202" i="2"/>
  <c r="E203" i="2"/>
  <c r="E204" i="2"/>
  <c r="E205" i="2"/>
  <c r="E206" i="2" s="1"/>
  <c r="E207" i="2"/>
  <c r="E208" i="2"/>
  <c r="E209" i="2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/>
  <c r="E222" i="2"/>
  <c r="E223" i="2"/>
  <c r="E224" i="2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/>
  <c r="E247" i="2"/>
  <c r="E248" i="2"/>
  <c r="E249" i="2"/>
  <c r="E250" i="2"/>
  <c r="E251" i="2"/>
  <c r="E252" i="2" s="1"/>
  <c r="E253" i="2" s="1"/>
  <c r="E254" i="2" s="1"/>
  <c r="E255" i="2" s="1"/>
  <c r="E256" i="2"/>
  <c r="E257" i="2"/>
  <c r="E258" i="2" s="1"/>
  <c r="E259" i="2" s="1"/>
  <c r="E260" i="2" s="1"/>
  <c r="E261" i="2" s="1"/>
  <c r="E262" i="2" s="1"/>
  <c r="E263" i="2"/>
  <c r="E264" i="2"/>
  <c r="E265" i="2"/>
  <c r="E266" i="2" s="1"/>
  <c r="E267" i="2" s="1"/>
  <c r="E268" i="2" s="1"/>
  <c r="E269" i="2" s="1"/>
  <c r="E270" i="2" s="1"/>
  <c r="E271" i="2" s="1"/>
  <c r="E272" i="2" s="1"/>
  <c r="E273" i="2"/>
  <c r="E274" i="2"/>
  <c r="E92" i="2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H3" i="5" l="1"/>
  <c r="G4" i="5"/>
  <c r="I2" i="5"/>
  <c r="F257" i="5"/>
  <c r="F209" i="5"/>
  <c r="F125" i="5"/>
  <c r="F124" i="5"/>
  <c r="F194" i="5"/>
  <c r="F158" i="5"/>
  <c r="F251" i="5"/>
  <c r="F224" i="5"/>
  <c r="F140" i="5"/>
  <c r="E190" i="5"/>
  <c r="F190" i="5" s="1"/>
  <c r="E105" i="5"/>
  <c r="F105" i="5" s="1"/>
  <c r="E266" i="5"/>
  <c r="E109" i="5"/>
  <c r="E142" i="5"/>
  <c r="E133" i="5"/>
  <c r="F133" i="5" s="1"/>
  <c r="E205" i="5"/>
  <c r="F205" i="5" s="1"/>
  <c r="E181" i="5"/>
  <c r="F181" i="5" s="1"/>
  <c r="E127" i="5"/>
  <c r="F127" i="5" s="1"/>
  <c r="E99" i="5"/>
  <c r="F99" i="5" s="1"/>
  <c r="E226" i="5"/>
  <c r="F226" i="5" s="1"/>
  <c r="E253" i="5"/>
  <c r="F253" i="5" s="1"/>
  <c r="E211" i="5"/>
  <c r="F211" i="5" s="1"/>
  <c r="E259" i="5"/>
  <c r="F259" i="5" s="1"/>
  <c r="E160" i="5"/>
  <c r="F160" i="5" s="1"/>
  <c r="E94" i="5"/>
  <c r="F94" i="5" s="1"/>
  <c r="E170" i="5"/>
  <c r="F170" i="5" s="1"/>
  <c r="E196" i="5"/>
  <c r="F196" i="5" s="1"/>
  <c r="B379" i="3"/>
  <c r="F123" i="1"/>
  <c r="G123" i="1" s="1"/>
  <c r="F122" i="1"/>
  <c r="G122" i="1" s="1"/>
  <c r="F98" i="1"/>
  <c r="G98" i="1" s="1"/>
  <c r="F257" i="1"/>
  <c r="G257" i="1" s="1"/>
  <c r="F124" i="1"/>
  <c r="G124" i="1" s="1"/>
  <c r="F169" i="1"/>
  <c r="G169" i="1" s="1"/>
  <c r="F204" i="1"/>
  <c r="G204" i="1" s="1"/>
  <c r="F180" i="1"/>
  <c r="G180" i="1" s="1"/>
  <c r="F251" i="1"/>
  <c r="G251" i="1" s="1"/>
  <c r="F189" i="1"/>
  <c r="G189" i="1" s="1"/>
  <c r="F224" i="1"/>
  <c r="G224" i="1" s="1"/>
  <c r="F104" i="1"/>
  <c r="G104" i="1" s="1"/>
  <c r="F209" i="1"/>
  <c r="G209" i="1" s="1"/>
  <c r="E266" i="1"/>
  <c r="E182" i="1"/>
  <c r="E126" i="1"/>
  <c r="E141" i="1"/>
  <c r="E191" i="1"/>
  <c r="E100" i="1"/>
  <c r="E94" i="1"/>
  <c r="E192" i="1"/>
  <c r="E259" i="1"/>
  <c r="E253" i="1"/>
  <c r="E109" i="1"/>
  <c r="E133" i="1"/>
  <c r="E211" i="1"/>
  <c r="E226" i="1"/>
  <c r="E206" i="1"/>
  <c r="E159" i="1"/>
  <c r="E195" i="1"/>
  <c r="E171" i="1"/>
  <c r="I4" i="5" l="1"/>
  <c r="E191" i="5"/>
  <c r="F191" i="5" s="1"/>
  <c r="E143" i="5"/>
  <c r="F143" i="5" s="1"/>
  <c r="F142" i="5"/>
  <c r="E267" i="5"/>
  <c r="F266" i="5"/>
  <c r="E110" i="5"/>
  <c r="F109" i="5"/>
  <c r="E134" i="5"/>
  <c r="F134" i="5" s="1"/>
  <c r="E182" i="5"/>
  <c r="F182" i="5" s="1"/>
  <c r="E206" i="5"/>
  <c r="F206" i="5" s="1"/>
  <c r="E260" i="5"/>
  <c r="F260" i="5" s="1"/>
  <c r="E212" i="5"/>
  <c r="F212" i="5" s="1"/>
  <c r="E100" i="5"/>
  <c r="F100" i="5" s="1"/>
  <c r="E128" i="5"/>
  <c r="F128" i="5" s="1"/>
  <c r="E197" i="5"/>
  <c r="F197" i="5" s="1"/>
  <c r="E227" i="5"/>
  <c r="F227" i="5" s="1"/>
  <c r="E95" i="5"/>
  <c r="F95" i="5" s="1"/>
  <c r="E161" i="5"/>
  <c r="F161" i="5" s="1"/>
  <c r="E254" i="5"/>
  <c r="F254" i="5" s="1"/>
  <c r="E171" i="5"/>
  <c r="F171" i="5" s="1"/>
  <c r="E142" i="1"/>
  <c r="F171" i="1"/>
  <c r="G171" i="1" s="1"/>
  <c r="F100" i="1"/>
  <c r="G100" i="1" s="1"/>
  <c r="F195" i="1"/>
  <c r="G195" i="1" s="1"/>
  <c r="F226" i="1"/>
  <c r="G226" i="1" s="1"/>
  <c r="F211" i="1"/>
  <c r="G211" i="1" s="1"/>
  <c r="F133" i="1"/>
  <c r="G133" i="1" s="1"/>
  <c r="F253" i="1"/>
  <c r="G253" i="1" s="1"/>
  <c r="F259" i="1"/>
  <c r="G259" i="1" s="1"/>
  <c r="F191" i="1"/>
  <c r="G191" i="1" s="1"/>
  <c r="F206" i="1"/>
  <c r="G206" i="1" s="1"/>
  <c r="F192" i="1"/>
  <c r="G192" i="1" s="1"/>
  <c r="F141" i="1"/>
  <c r="G141" i="1" s="1"/>
  <c r="F94" i="1"/>
  <c r="G94" i="1" s="1"/>
  <c r="F142" i="1"/>
  <c r="G142" i="1" s="1"/>
  <c r="F159" i="1"/>
  <c r="G159" i="1" s="1"/>
  <c r="F109" i="1"/>
  <c r="G109" i="1" s="1"/>
  <c r="E267" i="1"/>
  <c r="F266" i="1"/>
  <c r="G266" i="1" s="1"/>
  <c r="E183" i="1"/>
  <c r="F182" i="1"/>
  <c r="G182" i="1" s="1"/>
  <c r="E127" i="1"/>
  <c r="F126" i="1"/>
  <c r="G126" i="1" s="1"/>
  <c r="E227" i="1"/>
  <c r="E260" i="1"/>
  <c r="E212" i="1"/>
  <c r="E196" i="1"/>
  <c r="E95" i="1"/>
  <c r="E254" i="1"/>
  <c r="E134" i="1"/>
  <c r="E160" i="1"/>
  <c r="E110" i="1"/>
  <c r="E143" i="1"/>
  <c r="E172" i="1"/>
  <c r="E101" i="1"/>
  <c r="J4" i="5" l="1"/>
  <c r="H4" i="5"/>
  <c r="G5" i="5" s="1"/>
  <c r="I5" i="5" s="1"/>
  <c r="E192" i="5"/>
  <c r="F192" i="5" s="1"/>
  <c r="F110" i="5"/>
  <c r="E111" i="5"/>
  <c r="E144" i="5"/>
  <c r="E268" i="5"/>
  <c r="F267" i="5"/>
  <c r="E135" i="5"/>
  <c r="F135" i="5" s="1"/>
  <c r="E183" i="5"/>
  <c r="F183" i="5" s="1"/>
  <c r="E198" i="5"/>
  <c r="F198" i="5" s="1"/>
  <c r="E129" i="5"/>
  <c r="F129" i="5" s="1"/>
  <c r="E172" i="5"/>
  <c r="F172" i="5" s="1"/>
  <c r="E255" i="5"/>
  <c r="F255" i="5" s="1"/>
  <c r="E162" i="5"/>
  <c r="F162" i="5" s="1"/>
  <c r="E101" i="5"/>
  <c r="F101" i="5" s="1"/>
  <c r="E213" i="5"/>
  <c r="F213" i="5" s="1"/>
  <c r="E96" i="5"/>
  <c r="F96" i="5" s="1"/>
  <c r="E228" i="5"/>
  <c r="F228" i="5" s="1"/>
  <c r="E261" i="5"/>
  <c r="F261" i="5" s="1"/>
  <c r="E128" i="1"/>
  <c r="F134" i="1"/>
  <c r="G134" i="1" s="1"/>
  <c r="F196" i="1"/>
  <c r="G196" i="1" s="1"/>
  <c r="F212" i="1"/>
  <c r="G212" i="1" s="1"/>
  <c r="F227" i="1"/>
  <c r="G227" i="1" s="1"/>
  <c r="F128" i="1"/>
  <c r="G128" i="1" s="1"/>
  <c r="F143" i="1"/>
  <c r="G143" i="1" s="1"/>
  <c r="F101" i="1"/>
  <c r="G101" i="1" s="1"/>
  <c r="F160" i="1"/>
  <c r="G160" i="1" s="1"/>
  <c r="F254" i="1"/>
  <c r="G254" i="1" s="1"/>
  <c r="F110" i="1"/>
  <c r="G110" i="1" s="1"/>
  <c r="F95" i="1"/>
  <c r="G95" i="1" s="1"/>
  <c r="F260" i="1"/>
  <c r="G260" i="1" s="1"/>
  <c r="F172" i="1"/>
  <c r="G172" i="1" s="1"/>
  <c r="F183" i="1"/>
  <c r="G183" i="1" s="1"/>
  <c r="E184" i="1"/>
  <c r="F127" i="1"/>
  <c r="G127" i="1" s="1"/>
  <c r="E268" i="1"/>
  <c r="F267" i="1"/>
  <c r="G267" i="1" s="1"/>
  <c r="E213" i="1"/>
  <c r="E135" i="1"/>
  <c r="E261" i="1"/>
  <c r="E197" i="1"/>
  <c r="E111" i="1"/>
  <c r="E161" i="1"/>
  <c r="E102" i="1"/>
  <c r="E228" i="1"/>
  <c r="E144" i="1"/>
  <c r="E129" i="1"/>
  <c r="E255" i="1"/>
  <c r="E173" i="1"/>
  <c r="E96" i="1"/>
  <c r="J5" i="5" l="1"/>
  <c r="H5" i="5"/>
  <c r="G6" i="5" s="1"/>
  <c r="I6" i="5" s="1"/>
  <c r="F111" i="5"/>
  <c r="E112" i="5"/>
  <c r="F144" i="5"/>
  <c r="E145" i="5"/>
  <c r="F268" i="5"/>
  <c r="E269" i="5"/>
  <c r="E136" i="5"/>
  <c r="F136" i="5" s="1"/>
  <c r="E184" i="5"/>
  <c r="F184" i="5" s="1"/>
  <c r="E229" i="5"/>
  <c r="F229" i="5" s="1"/>
  <c r="E173" i="5"/>
  <c r="F173" i="5" s="1"/>
  <c r="E102" i="5"/>
  <c r="F102" i="5" s="1"/>
  <c r="E163" i="5"/>
  <c r="F163" i="5" s="1"/>
  <c r="E130" i="5"/>
  <c r="F130" i="5" s="1"/>
  <c r="E262" i="5"/>
  <c r="F262" i="5" s="1"/>
  <c r="E214" i="5"/>
  <c r="F214" i="5" s="1"/>
  <c r="E185" i="1"/>
  <c r="F161" i="1"/>
  <c r="G161" i="1" s="1"/>
  <c r="F102" i="1"/>
  <c r="G102" i="1" s="1"/>
  <c r="F228" i="1"/>
  <c r="G228" i="1" s="1"/>
  <c r="F135" i="1"/>
  <c r="G135" i="1" s="1"/>
  <c r="F197" i="1"/>
  <c r="G197" i="1" s="1"/>
  <c r="F213" i="1"/>
  <c r="G213" i="1" s="1"/>
  <c r="F185" i="1"/>
  <c r="G185" i="1" s="1"/>
  <c r="F173" i="1"/>
  <c r="G173" i="1" s="1"/>
  <c r="F255" i="1"/>
  <c r="G255" i="1" s="1"/>
  <c r="F129" i="1"/>
  <c r="G129" i="1" s="1"/>
  <c r="F96" i="1"/>
  <c r="G96" i="1" s="1"/>
  <c r="F111" i="1"/>
  <c r="G111" i="1" s="1"/>
  <c r="F261" i="1"/>
  <c r="G261" i="1" s="1"/>
  <c r="F144" i="1"/>
  <c r="G144" i="1" s="1"/>
  <c r="F184" i="1"/>
  <c r="G184" i="1" s="1"/>
  <c r="F268" i="1"/>
  <c r="G268" i="1" s="1"/>
  <c r="E269" i="1"/>
  <c r="E130" i="1"/>
  <c r="E145" i="1"/>
  <c r="E136" i="1"/>
  <c r="E262" i="1"/>
  <c r="E186" i="1"/>
  <c r="E103" i="1"/>
  <c r="E162" i="1"/>
  <c r="E112" i="1"/>
  <c r="E198" i="1"/>
  <c r="E229" i="1"/>
  <c r="E174" i="1"/>
  <c r="E214" i="1"/>
  <c r="J6" i="5" l="1"/>
  <c r="H6" i="5"/>
  <c r="G7" i="5" s="1"/>
  <c r="I7" i="5" s="1"/>
  <c r="F112" i="5"/>
  <c r="E113" i="5"/>
  <c r="F269" i="5"/>
  <c r="E270" i="5"/>
  <c r="F145" i="5"/>
  <c r="E146" i="5"/>
  <c r="E185" i="5"/>
  <c r="F185" i="5" s="1"/>
  <c r="E215" i="5"/>
  <c r="F215" i="5" s="1"/>
  <c r="E103" i="5"/>
  <c r="F103" i="5" s="1"/>
  <c r="E174" i="5"/>
  <c r="F174" i="5" s="1"/>
  <c r="E164" i="5"/>
  <c r="F164" i="5" s="1"/>
  <c r="E230" i="5"/>
  <c r="F230" i="5" s="1"/>
  <c r="F103" i="1"/>
  <c r="G103" i="1" s="1"/>
  <c r="F229" i="1"/>
  <c r="G229" i="1" s="1"/>
  <c r="F186" i="1"/>
  <c r="G186" i="1" s="1"/>
  <c r="F136" i="1"/>
  <c r="G136" i="1" s="1"/>
  <c r="F145" i="1"/>
  <c r="G145" i="1" s="1"/>
  <c r="F214" i="1"/>
  <c r="G214" i="1" s="1"/>
  <c r="F198" i="1"/>
  <c r="G198" i="1" s="1"/>
  <c r="F112" i="1"/>
  <c r="G112" i="1" s="1"/>
  <c r="F262" i="1"/>
  <c r="G262" i="1" s="1"/>
  <c r="F174" i="1"/>
  <c r="G174" i="1" s="1"/>
  <c r="F130" i="1"/>
  <c r="G130" i="1" s="1"/>
  <c r="F162" i="1"/>
  <c r="G162" i="1" s="1"/>
  <c r="F269" i="1"/>
  <c r="G269" i="1" s="1"/>
  <c r="E270" i="1"/>
  <c r="E230" i="1"/>
  <c r="E175" i="1"/>
  <c r="E163" i="1"/>
  <c r="E146" i="1"/>
  <c r="E187" i="1"/>
  <c r="E113" i="1"/>
  <c r="E215" i="1"/>
  <c r="J7" i="5" l="1"/>
  <c r="H7" i="5"/>
  <c r="G8" i="5" s="1"/>
  <c r="I8" i="5"/>
  <c r="F146" i="5"/>
  <c r="E147" i="5"/>
  <c r="F270" i="5"/>
  <c r="E271" i="5"/>
  <c r="F113" i="5"/>
  <c r="E114" i="5"/>
  <c r="E186" i="5"/>
  <c r="F186" i="5" s="1"/>
  <c r="E231" i="5"/>
  <c r="F231" i="5" s="1"/>
  <c r="E216" i="5"/>
  <c r="F216" i="5" s="1"/>
  <c r="E165" i="5"/>
  <c r="F165" i="5" s="1"/>
  <c r="E175" i="5"/>
  <c r="F175" i="5" s="1"/>
  <c r="F187" i="1"/>
  <c r="G187" i="1" s="1"/>
  <c r="F113" i="1"/>
  <c r="G113" i="1" s="1"/>
  <c r="F163" i="1"/>
  <c r="G163" i="1" s="1"/>
  <c r="F146" i="1"/>
  <c r="G146" i="1" s="1"/>
  <c r="F230" i="1"/>
  <c r="G230" i="1" s="1"/>
  <c r="F175" i="1"/>
  <c r="G175" i="1" s="1"/>
  <c r="F215" i="1"/>
  <c r="G215" i="1" s="1"/>
  <c r="F270" i="1"/>
  <c r="G270" i="1" s="1"/>
  <c r="E271" i="1"/>
  <c r="E216" i="1"/>
  <c r="E164" i="1"/>
  <c r="E176" i="1"/>
  <c r="E231" i="1"/>
  <c r="E147" i="1"/>
  <c r="E114" i="1"/>
  <c r="J8" i="5" l="1"/>
  <c r="H8" i="5"/>
  <c r="G9" i="5" s="1"/>
  <c r="I9" i="5"/>
  <c r="F147" i="5"/>
  <c r="E148" i="5"/>
  <c r="F271" i="5"/>
  <c r="E272" i="5"/>
  <c r="F272" i="5" s="1"/>
  <c r="F114" i="5"/>
  <c r="E115" i="5"/>
  <c r="E187" i="5"/>
  <c r="F187" i="5" s="1"/>
  <c r="E176" i="5"/>
  <c r="F176" i="5" s="1"/>
  <c r="E166" i="5"/>
  <c r="F166" i="5" s="1"/>
  <c r="E217" i="5"/>
  <c r="F217" i="5" s="1"/>
  <c r="E232" i="5"/>
  <c r="F232" i="5" s="1"/>
  <c r="F147" i="1"/>
  <c r="G147" i="1" s="1"/>
  <c r="F114" i="1"/>
  <c r="G114" i="1" s="1"/>
  <c r="F164" i="1"/>
  <c r="G164" i="1" s="1"/>
  <c r="F231" i="1"/>
  <c r="G231" i="1" s="1"/>
  <c r="F176" i="1"/>
  <c r="G176" i="1" s="1"/>
  <c r="F216" i="1"/>
  <c r="G216" i="1" s="1"/>
  <c r="F271" i="1"/>
  <c r="G271" i="1" s="1"/>
  <c r="E272" i="1"/>
  <c r="E232" i="1"/>
  <c r="E148" i="1"/>
  <c r="E177" i="1"/>
  <c r="E115" i="1"/>
  <c r="E165" i="1"/>
  <c r="E217" i="1"/>
  <c r="J9" i="5" l="1"/>
  <c r="H9" i="5"/>
  <c r="G10" i="5" s="1"/>
  <c r="I10" i="5" s="1"/>
  <c r="F115" i="5"/>
  <c r="E116" i="5"/>
  <c r="F148" i="5"/>
  <c r="E149" i="5"/>
  <c r="E218" i="5"/>
  <c r="F218" i="5" s="1"/>
  <c r="E177" i="5"/>
  <c r="F177" i="5" s="1"/>
  <c r="E233" i="5"/>
  <c r="F233" i="5" s="1"/>
  <c r="E167" i="5"/>
  <c r="F167" i="5" s="1"/>
  <c r="F165" i="1"/>
  <c r="G165" i="1" s="1"/>
  <c r="F115" i="1"/>
  <c r="G115" i="1" s="1"/>
  <c r="F177" i="1"/>
  <c r="G177" i="1" s="1"/>
  <c r="F148" i="1"/>
  <c r="G148" i="1" s="1"/>
  <c r="F232" i="1"/>
  <c r="G232" i="1" s="1"/>
  <c r="F217" i="1"/>
  <c r="G217" i="1" s="1"/>
  <c r="F272" i="1"/>
  <c r="G272" i="1" s="1"/>
  <c r="E218" i="1"/>
  <c r="E166" i="1"/>
  <c r="E116" i="1"/>
  <c r="E149" i="1"/>
  <c r="E233" i="1"/>
  <c r="J10" i="5" l="1"/>
  <c r="H10" i="5"/>
  <c r="G11" i="5" s="1"/>
  <c r="I11" i="5" s="1"/>
  <c r="F149" i="5"/>
  <c r="E150" i="5"/>
  <c r="F116" i="5"/>
  <c r="E117" i="5"/>
  <c r="E234" i="5"/>
  <c r="F234" i="5" s="1"/>
  <c r="E219" i="5"/>
  <c r="F219" i="5" s="1"/>
  <c r="E168" i="5"/>
  <c r="F168" i="5" s="1"/>
  <c r="F149" i="1"/>
  <c r="G149" i="1" s="1"/>
  <c r="F116" i="1"/>
  <c r="G116" i="1" s="1"/>
  <c r="F166" i="1"/>
  <c r="G166" i="1" s="1"/>
  <c r="F218" i="1"/>
  <c r="G218" i="1" s="1"/>
  <c r="F233" i="1"/>
  <c r="G233" i="1" s="1"/>
  <c r="E150" i="1"/>
  <c r="E219" i="1"/>
  <c r="E234" i="1"/>
  <c r="E117" i="1"/>
  <c r="E167" i="1"/>
  <c r="J11" i="5" l="1"/>
  <c r="H11" i="5"/>
  <c r="G12" i="5" s="1"/>
  <c r="I12" i="5"/>
  <c r="F117" i="5"/>
  <c r="E118" i="5"/>
  <c r="F118" i="5" s="1"/>
  <c r="F150" i="5"/>
  <c r="E151" i="5"/>
  <c r="E220" i="5"/>
  <c r="F220" i="5" s="1"/>
  <c r="E235" i="5"/>
  <c r="F235" i="5" s="1"/>
  <c r="F167" i="1"/>
  <c r="G167" i="1" s="1"/>
  <c r="F150" i="1"/>
  <c r="G150" i="1" s="1"/>
  <c r="F117" i="1"/>
  <c r="G117" i="1" s="1"/>
  <c r="F234" i="1"/>
  <c r="G234" i="1" s="1"/>
  <c r="F219" i="1"/>
  <c r="G219" i="1" s="1"/>
  <c r="E220" i="1"/>
  <c r="E151" i="1"/>
  <c r="E168" i="1"/>
  <c r="E118" i="1"/>
  <c r="E235" i="1"/>
  <c r="J12" i="5" l="1"/>
  <c r="H12" i="5"/>
  <c r="G13" i="5" s="1"/>
  <c r="I13" i="5"/>
  <c r="F151" i="5"/>
  <c r="E152" i="5"/>
  <c r="E236" i="5"/>
  <c r="F236" i="5" s="1"/>
  <c r="F168" i="1"/>
  <c r="G168" i="1" s="1"/>
  <c r="F220" i="1"/>
  <c r="G220" i="1" s="1"/>
  <c r="F235" i="1"/>
  <c r="G235" i="1" s="1"/>
  <c r="F118" i="1"/>
  <c r="G118" i="1" s="1"/>
  <c r="F151" i="1"/>
  <c r="G151" i="1" s="1"/>
  <c r="E236" i="1"/>
  <c r="E152" i="1"/>
  <c r="J13" i="5" l="1"/>
  <c r="H13" i="5"/>
  <c r="G14" i="5" s="1"/>
  <c r="I14" i="5"/>
  <c r="F152" i="5"/>
  <c r="E153" i="5"/>
  <c r="F153" i="5" s="1"/>
  <c r="E237" i="5"/>
  <c r="F237" i="5" s="1"/>
  <c r="F152" i="1"/>
  <c r="G152" i="1" s="1"/>
  <c r="F236" i="1"/>
  <c r="G236" i="1" s="1"/>
  <c r="E237" i="1"/>
  <c r="E153" i="1"/>
  <c r="J14" i="5" l="1"/>
  <c r="H14" i="5"/>
  <c r="G15" i="5" s="1"/>
  <c r="I15" i="5"/>
  <c r="E238" i="5"/>
  <c r="F238" i="5" s="1"/>
  <c r="F153" i="1"/>
  <c r="G153" i="1" s="1"/>
  <c r="F237" i="1"/>
  <c r="G237" i="1" s="1"/>
  <c r="E238" i="1"/>
  <c r="J15" i="5" l="1"/>
  <c r="H15" i="5"/>
  <c r="G16" i="5" s="1"/>
  <c r="I16" i="5" s="1"/>
  <c r="E239" i="5"/>
  <c r="F239" i="5" s="1"/>
  <c r="F238" i="1"/>
  <c r="G238" i="1" s="1"/>
  <c r="E239" i="1"/>
  <c r="J16" i="5" l="1"/>
  <c r="H16" i="5"/>
  <c r="G17" i="5" s="1"/>
  <c r="I17" i="5" s="1"/>
  <c r="E240" i="5"/>
  <c r="F240" i="5" s="1"/>
  <c r="F239" i="1"/>
  <c r="G239" i="1" s="1"/>
  <c r="E240" i="1"/>
  <c r="J17" i="5" l="1"/>
  <c r="H17" i="5"/>
  <c r="G18" i="5" s="1"/>
  <c r="I18" i="5" s="1"/>
  <c r="E241" i="5"/>
  <c r="F241" i="5" s="1"/>
  <c r="F240" i="1"/>
  <c r="G240" i="1" s="1"/>
  <c r="E241" i="1"/>
  <c r="J18" i="5" l="1"/>
  <c r="H18" i="5"/>
  <c r="G19" i="5" s="1"/>
  <c r="I19" i="5" s="1"/>
  <c r="E242" i="5"/>
  <c r="F242" i="5" s="1"/>
  <c r="F241" i="1"/>
  <c r="G241" i="1" s="1"/>
  <c r="E242" i="1"/>
  <c r="J19" i="5" l="1"/>
  <c r="H19" i="5"/>
  <c r="G20" i="5" s="1"/>
  <c r="I20" i="5"/>
  <c r="E243" i="5"/>
  <c r="F243" i="5" s="1"/>
  <c r="F242" i="1"/>
  <c r="G242" i="1" s="1"/>
  <c r="E243" i="1"/>
  <c r="J20" i="5" l="1"/>
  <c r="H20" i="5"/>
  <c r="G21" i="5" s="1"/>
  <c r="I21" i="5"/>
  <c r="E244" i="5"/>
  <c r="F244" i="5" s="1"/>
  <c r="F243" i="1"/>
  <c r="G243" i="1" s="1"/>
  <c r="E244" i="1"/>
  <c r="J21" i="5" l="1"/>
  <c r="H21" i="5"/>
  <c r="G22" i="5" s="1"/>
  <c r="I22" i="5" s="1"/>
  <c r="E245" i="5"/>
  <c r="F244" i="1"/>
  <c r="G244" i="1" s="1"/>
  <c r="E245" i="1"/>
  <c r="J22" i="5" l="1"/>
  <c r="H22" i="5"/>
  <c r="G23" i="5" s="1"/>
  <c r="I23" i="5" s="1"/>
  <c r="F245" i="5"/>
  <c r="F245" i="1"/>
  <c r="G245" i="1" s="1"/>
  <c r="K3" i="1" s="1"/>
  <c r="J23" i="5" l="1"/>
  <c r="H23" i="5"/>
  <c r="G24" i="5" s="1"/>
  <c r="I24" i="5" s="1"/>
  <c r="J24" i="5" l="1"/>
  <c r="H24" i="5"/>
  <c r="G25" i="5" s="1"/>
  <c r="I25" i="5" s="1"/>
  <c r="J25" i="5" l="1"/>
  <c r="H25" i="5"/>
  <c r="G26" i="5" s="1"/>
  <c r="I26" i="5" s="1"/>
  <c r="J26" i="5" l="1"/>
  <c r="H26" i="5"/>
  <c r="G27" i="5" s="1"/>
  <c r="I27" i="5"/>
  <c r="J27" i="5" l="1"/>
  <c r="H27" i="5"/>
  <c r="G28" i="5" s="1"/>
  <c r="I28" i="5" s="1"/>
  <c r="J28" i="5" l="1"/>
  <c r="H28" i="5"/>
  <c r="G29" i="5" s="1"/>
  <c r="I29" i="5" s="1"/>
  <c r="J29" i="5" l="1"/>
  <c r="H29" i="5"/>
  <c r="G30" i="5" s="1"/>
  <c r="I30" i="5" s="1"/>
  <c r="J30" i="5" l="1"/>
  <c r="H30" i="5"/>
  <c r="G31" i="5" s="1"/>
  <c r="I31" i="5" s="1"/>
  <c r="J31" i="5" l="1"/>
  <c r="H31" i="5"/>
  <c r="G32" i="5" s="1"/>
  <c r="I32" i="5" s="1"/>
  <c r="J32" i="5" l="1"/>
  <c r="H32" i="5"/>
  <c r="G33" i="5" s="1"/>
  <c r="I33" i="5" s="1"/>
  <c r="J33" i="5" l="1"/>
  <c r="H33" i="5"/>
  <c r="G34" i="5" s="1"/>
  <c r="I34" i="5" s="1"/>
  <c r="J34" i="5" l="1"/>
  <c r="H34" i="5"/>
  <c r="G35" i="5" s="1"/>
  <c r="I35" i="5" s="1"/>
  <c r="J35" i="5" l="1"/>
  <c r="H35" i="5"/>
  <c r="G36" i="5" s="1"/>
  <c r="I36" i="5" s="1"/>
  <c r="J36" i="5" l="1"/>
  <c r="H36" i="5"/>
  <c r="G37" i="5" s="1"/>
  <c r="I37" i="5" s="1"/>
  <c r="J37" i="5" l="1"/>
  <c r="H37" i="5"/>
  <c r="G38" i="5" s="1"/>
  <c r="I38" i="5" s="1"/>
  <c r="J38" i="5" l="1"/>
  <c r="H38" i="5"/>
  <c r="G39" i="5" s="1"/>
  <c r="I39" i="5" s="1"/>
  <c r="J39" i="5" l="1"/>
  <c r="H39" i="5"/>
  <c r="G40" i="5" s="1"/>
  <c r="I40" i="5" s="1"/>
  <c r="J40" i="5" l="1"/>
  <c r="H40" i="5"/>
  <c r="G41" i="5" s="1"/>
  <c r="I41" i="5"/>
  <c r="J41" i="5" l="1"/>
  <c r="H41" i="5"/>
  <c r="G42" i="5" s="1"/>
  <c r="I42" i="5"/>
  <c r="J42" i="5" l="1"/>
  <c r="H42" i="5"/>
  <c r="G43" i="5" s="1"/>
  <c r="I43" i="5"/>
  <c r="J43" i="5" l="1"/>
  <c r="H43" i="5"/>
  <c r="G44" i="5" s="1"/>
  <c r="I44" i="5"/>
  <c r="J44" i="5" l="1"/>
  <c r="H44" i="5"/>
  <c r="G45" i="5" s="1"/>
  <c r="I45" i="5"/>
  <c r="J45" i="5" l="1"/>
  <c r="H45" i="5"/>
  <c r="G46" i="5" s="1"/>
  <c r="I46" i="5"/>
  <c r="J46" i="5" l="1"/>
  <c r="H46" i="5"/>
  <c r="G47" i="5" s="1"/>
  <c r="I47" i="5" s="1"/>
  <c r="J47" i="5" l="1"/>
  <c r="H47" i="5"/>
  <c r="G48" i="5" s="1"/>
  <c r="I48" i="5"/>
  <c r="J48" i="5" l="1"/>
  <c r="H48" i="5"/>
  <c r="G49" i="5" s="1"/>
  <c r="I49" i="5"/>
  <c r="J49" i="5" l="1"/>
  <c r="H49" i="5"/>
  <c r="G50" i="5" s="1"/>
  <c r="I50" i="5"/>
  <c r="J50" i="5" l="1"/>
  <c r="H50" i="5"/>
  <c r="G51" i="5" s="1"/>
  <c r="I51" i="5"/>
  <c r="J51" i="5" l="1"/>
  <c r="H51" i="5"/>
  <c r="G52" i="5" s="1"/>
  <c r="I52" i="5"/>
  <c r="J52" i="5" l="1"/>
  <c r="H52" i="5"/>
  <c r="G53" i="5" s="1"/>
  <c r="I53" i="5"/>
  <c r="J53" i="5" l="1"/>
  <c r="H53" i="5"/>
  <c r="G54" i="5" s="1"/>
  <c r="I54" i="5" s="1"/>
  <c r="J54" i="5" l="1"/>
  <c r="H54" i="5"/>
  <c r="G55" i="5" s="1"/>
  <c r="I55" i="5"/>
  <c r="J55" i="5" l="1"/>
  <c r="H55" i="5"/>
  <c r="G56" i="5" s="1"/>
  <c r="I56" i="5"/>
  <c r="J56" i="5" l="1"/>
  <c r="H56" i="5"/>
  <c r="G57" i="5" s="1"/>
  <c r="I57" i="5"/>
  <c r="J57" i="5" l="1"/>
  <c r="H57" i="5"/>
  <c r="G58" i="5" s="1"/>
  <c r="I58" i="5"/>
  <c r="J58" i="5" l="1"/>
  <c r="H58" i="5"/>
  <c r="G59" i="5" s="1"/>
  <c r="I59" i="5" s="1"/>
  <c r="J59" i="5" l="1"/>
  <c r="H59" i="5"/>
  <c r="G60" i="5" s="1"/>
  <c r="I60" i="5"/>
  <c r="J60" i="5" l="1"/>
  <c r="H60" i="5"/>
  <c r="G61" i="5" s="1"/>
  <c r="I61" i="5"/>
  <c r="J61" i="5" l="1"/>
  <c r="H61" i="5"/>
  <c r="G62" i="5" s="1"/>
  <c r="I62" i="5"/>
  <c r="J62" i="5" l="1"/>
  <c r="H62" i="5"/>
  <c r="G63" i="5" s="1"/>
  <c r="I63" i="5"/>
  <c r="J63" i="5" l="1"/>
  <c r="H63" i="5"/>
  <c r="G64" i="5" s="1"/>
  <c r="I64" i="5" s="1"/>
  <c r="J64" i="5" l="1"/>
  <c r="H64" i="5"/>
  <c r="G65" i="5" s="1"/>
  <c r="I65" i="5"/>
  <c r="J65" i="5" l="1"/>
  <c r="H65" i="5"/>
  <c r="G66" i="5" s="1"/>
  <c r="I66" i="5" s="1"/>
  <c r="J66" i="5" l="1"/>
  <c r="H66" i="5"/>
  <c r="G67" i="5" s="1"/>
  <c r="I67" i="5" s="1"/>
  <c r="J67" i="5" l="1"/>
  <c r="H67" i="5"/>
  <c r="G68" i="5" s="1"/>
  <c r="I68" i="5" s="1"/>
  <c r="J68" i="5" l="1"/>
  <c r="H68" i="5"/>
  <c r="G69" i="5" s="1"/>
  <c r="I69" i="5" s="1"/>
  <c r="J69" i="5" l="1"/>
  <c r="H69" i="5"/>
  <c r="G70" i="5" s="1"/>
  <c r="I70" i="5" s="1"/>
  <c r="J70" i="5" l="1"/>
  <c r="H70" i="5"/>
  <c r="G71" i="5" s="1"/>
  <c r="I71" i="5" s="1"/>
  <c r="J71" i="5" l="1"/>
  <c r="H71" i="5"/>
  <c r="G72" i="5" s="1"/>
  <c r="I72" i="5" s="1"/>
  <c r="J72" i="5" l="1"/>
  <c r="H72" i="5"/>
  <c r="G73" i="5" s="1"/>
  <c r="I73" i="5" s="1"/>
  <c r="J73" i="5" l="1"/>
  <c r="H73" i="5"/>
  <c r="G74" i="5" s="1"/>
  <c r="I74" i="5" s="1"/>
  <c r="J74" i="5" l="1"/>
  <c r="H74" i="5"/>
  <c r="G75" i="5" s="1"/>
  <c r="I75" i="5" s="1"/>
  <c r="J75" i="5" l="1"/>
  <c r="H75" i="5"/>
  <c r="G76" i="5" s="1"/>
  <c r="I76" i="5" s="1"/>
  <c r="J76" i="5" l="1"/>
  <c r="H76" i="5"/>
  <c r="G77" i="5" s="1"/>
  <c r="I77" i="5"/>
  <c r="J77" i="5" l="1"/>
  <c r="H77" i="5"/>
  <c r="G78" i="5" s="1"/>
  <c r="I78" i="5"/>
  <c r="J78" i="5" l="1"/>
  <c r="H78" i="5"/>
  <c r="G79" i="5" s="1"/>
  <c r="I79" i="5"/>
  <c r="J79" i="5" l="1"/>
  <c r="H79" i="5"/>
  <c r="G80" i="5" s="1"/>
  <c r="I80" i="5" s="1"/>
  <c r="J80" i="5" l="1"/>
  <c r="H80" i="5"/>
  <c r="G81" i="5" s="1"/>
  <c r="I81" i="5"/>
  <c r="J81" i="5" l="1"/>
  <c r="H81" i="5"/>
  <c r="G82" i="5" s="1"/>
  <c r="I82" i="5"/>
  <c r="J82" i="5" l="1"/>
  <c r="H82" i="5"/>
  <c r="G83" i="5" s="1"/>
  <c r="I83" i="5"/>
  <c r="J83" i="5" l="1"/>
  <c r="H83" i="5"/>
  <c r="G84" i="5" s="1"/>
  <c r="I84" i="5"/>
  <c r="J84" i="5" l="1"/>
  <c r="H84" i="5"/>
  <c r="G85" i="5" s="1"/>
  <c r="I85" i="5"/>
  <c r="J85" i="5" l="1"/>
  <c r="H85" i="5"/>
  <c r="G86" i="5" s="1"/>
  <c r="I86" i="5"/>
  <c r="J86" i="5" l="1"/>
  <c r="H86" i="5"/>
  <c r="G87" i="5" s="1"/>
  <c r="I87" i="5"/>
  <c r="J87" i="5" l="1"/>
  <c r="H87" i="5"/>
  <c r="G88" i="5" s="1"/>
  <c r="I88" i="5" s="1"/>
  <c r="J88" i="5" l="1"/>
  <c r="H88" i="5"/>
  <c r="G89" i="5" s="1"/>
  <c r="I89" i="5"/>
  <c r="J89" i="5" l="1"/>
  <c r="H89" i="5"/>
  <c r="G90" i="5" s="1"/>
  <c r="I90" i="5"/>
  <c r="J90" i="5" l="1"/>
  <c r="H90" i="5"/>
  <c r="G91" i="5" s="1"/>
  <c r="I91" i="5"/>
  <c r="J91" i="5" l="1"/>
  <c r="H91" i="5"/>
  <c r="G92" i="5" s="1"/>
  <c r="I92" i="5"/>
  <c r="J92" i="5" l="1"/>
  <c r="H92" i="5"/>
  <c r="G93" i="5" s="1"/>
  <c r="I93" i="5"/>
  <c r="J93" i="5" l="1"/>
  <c r="H93" i="5"/>
  <c r="G94" i="5" s="1"/>
  <c r="I94" i="5"/>
  <c r="J94" i="5" l="1"/>
  <c r="H94" i="5"/>
  <c r="G95" i="5" s="1"/>
  <c r="I95" i="5" s="1"/>
  <c r="J95" i="5" l="1"/>
  <c r="H95" i="5"/>
  <c r="G96" i="5" s="1"/>
  <c r="I96" i="5" s="1"/>
  <c r="J96" i="5" l="1"/>
  <c r="H96" i="5"/>
  <c r="G97" i="5" s="1"/>
  <c r="I97" i="5"/>
  <c r="J97" i="5" l="1"/>
  <c r="H97" i="5"/>
  <c r="G98" i="5" s="1"/>
  <c r="I98" i="5" s="1"/>
  <c r="J98" i="5" l="1"/>
  <c r="H98" i="5"/>
  <c r="G99" i="5" s="1"/>
  <c r="I99" i="5" s="1"/>
  <c r="J99" i="5" l="1"/>
  <c r="H99" i="5"/>
  <c r="G100" i="5" s="1"/>
  <c r="I100" i="5" s="1"/>
  <c r="J100" i="5" l="1"/>
  <c r="H100" i="5"/>
  <c r="G101" i="5" s="1"/>
  <c r="I101" i="5" s="1"/>
  <c r="J101" i="5" l="1"/>
  <c r="H101" i="5"/>
  <c r="G102" i="5" s="1"/>
  <c r="I102" i="5" s="1"/>
  <c r="J102" i="5" l="1"/>
  <c r="H102" i="5"/>
  <c r="G103" i="5" s="1"/>
  <c r="I103" i="5" s="1"/>
  <c r="J103" i="5" l="1"/>
  <c r="H103" i="5"/>
  <c r="G104" i="5" s="1"/>
  <c r="I104" i="5" s="1"/>
  <c r="J104" i="5" l="1"/>
  <c r="H104" i="5"/>
  <c r="G105" i="5" s="1"/>
  <c r="I105" i="5" s="1"/>
  <c r="J105" i="5" l="1"/>
  <c r="H105" i="5"/>
  <c r="G106" i="5" s="1"/>
  <c r="I106" i="5" s="1"/>
  <c r="J106" i="5" l="1"/>
  <c r="H106" i="5"/>
  <c r="G107" i="5" s="1"/>
  <c r="I107" i="5" s="1"/>
  <c r="J107" i="5" l="1"/>
  <c r="H107" i="5"/>
  <c r="G108" i="5" s="1"/>
  <c r="I108" i="5" s="1"/>
  <c r="J108" i="5" l="1"/>
  <c r="H108" i="5"/>
  <c r="G109" i="5" s="1"/>
  <c r="I109" i="5" s="1"/>
  <c r="J109" i="5" l="1"/>
  <c r="H109" i="5"/>
  <c r="G110" i="5" s="1"/>
  <c r="I110" i="5" s="1"/>
  <c r="J110" i="5" l="1"/>
  <c r="H110" i="5"/>
  <c r="G111" i="5" s="1"/>
  <c r="I111" i="5" s="1"/>
  <c r="J111" i="5" l="1"/>
  <c r="H111" i="5"/>
  <c r="G112" i="5" s="1"/>
  <c r="I112" i="5"/>
  <c r="J112" i="5" l="1"/>
  <c r="H112" i="5"/>
  <c r="G113" i="5" s="1"/>
  <c r="I113" i="5"/>
  <c r="J113" i="5" l="1"/>
  <c r="H113" i="5"/>
  <c r="G114" i="5" s="1"/>
  <c r="I114" i="5" s="1"/>
  <c r="J114" i="5" l="1"/>
  <c r="H114" i="5"/>
  <c r="G115" i="5" s="1"/>
  <c r="I115" i="5" s="1"/>
  <c r="J115" i="5" l="1"/>
  <c r="H115" i="5"/>
  <c r="G116" i="5" s="1"/>
  <c r="I116" i="5" s="1"/>
  <c r="J116" i="5" l="1"/>
  <c r="H116" i="5"/>
  <c r="G117" i="5" s="1"/>
  <c r="I117" i="5" s="1"/>
  <c r="J117" i="5" l="1"/>
  <c r="H117" i="5"/>
  <c r="G118" i="5" s="1"/>
  <c r="I118" i="5" s="1"/>
  <c r="J118" i="5" l="1"/>
  <c r="H118" i="5"/>
  <c r="G119" i="5" s="1"/>
  <c r="I119" i="5"/>
  <c r="J119" i="5" l="1"/>
  <c r="H119" i="5"/>
  <c r="G120" i="5" s="1"/>
  <c r="I120" i="5"/>
  <c r="J120" i="5" l="1"/>
  <c r="H120" i="5"/>
  <c r="G121" i="5" s="1"/>
  <c r="I121" i="5" s="1"/>
  <c r="J121" i="5" l="1"/>
  <c r="H121" i="5"/>
  <c r="G122" i="5" s="1"/>
  <c r="I122" i="5" s="1"/>
  <c r="J122" i="5" l="1"/>
  <c r="H122" i="5"/>
  <c r="G123" i="5" s="1"/>
  <c r="I123" i="5" s="1"/>
  <c r="J123" i="5" l="1"/>
  <c r="H123" i="5"/>
  <c r="G124" i="5" s="1"/>
  <c r="I124" i="5" s="1"/>
  <c r="J124" i="5" l="1"/>
  <c r="H124" i="5"/>
  <c r="G125" i="5" s="1"/>
  <c r="I125" i="5" s="1"/>
  <c r="J125" i="5" l="1"/>
  <c r="H125" i="5"/>
  <c r="G126" i="5" s="1"/>
  <c r="I126" i="5" s="1"/>
  <c r="J126" i="5" l="1"/>
  <c r="H126" i="5"/>
  <c r="G127" i="5" s="1"/>
  <c r="I127" i="5" s="1"/>
  <c r="J127" i="5" l="1"/>
  <c r="H127" i="5"/>
  <c r="G128" i="5" s="1"/>
  <c r="I128" i="5" s="1"/>
  <c r="J128" i="5" l="1"/>
  <c r="H128" i="5"/>
  <c r="G129" i="5" s="1"/>
  <c r="I129" i="5" s="1"/>
  <c r="J129" i="5" l="1"/>
  <c r="H129" i="5"/>
  <c r="G130" i="5" s="1"/>
  <c r="I130" i="5" s="1"/>
  <c r="J130" i="5" l="1"/>
  <c r="H130" i="5"/>
  <c r="G131" i="5" s="1"/>
  <c r="I131" i="5" s="1"/>
  <c r="J131" i="5" l="1"/>
  <c r="H131" i="5"/>
  <c r="G132" i="5" s="1"/>
  <c r="I132" i="5" s="1"/>
  <c r="J132" i="5" l="1"/>
  <c r="H132" i="5"/>
  <c r="G133" i="5" s="1"/>
  <c r="I133" i="5" s="1"/>
  <c r="J133" i="5" l="1"/>
  <c r="H133" i="5"/>
  <c r="G134" i="5" s="1"/>
  <c r="I134" i="5" s="1"/>
  <c r="J134" i="5" l="1"/>
  <c r="H134" i="5"/>
  <c r="G135" i="5" s="1"/>
  <c r="I135" i="5" s="1"/>
  <c r="J135" i="5" l="1"/>
  <c r="H135" i="5"/>
  <c r="G136" i="5" s="1"/>
  <c r="I136" i="5" s="1"/>
  <c r="J136" i="5" l="1"/>
  <c r="H136" i="5"/>
  <c r="G137" i="5" s="1"/>
  <c r="I137" i="5" s="1"/>
  <c r="J137" i="5" l="1"/>
  <c r="H137" i="5"/>
  <c r="G138" i="5" s="1"/>
  <c r="I138" i="5" s="1"/>
  <c r="J138" i="5" l="1"/>
  <c r="H138" i="5"/>
  <c r="G139" i="5" s="1"/>
  <c r="I139" i="5" s="1"/>
  <c r="J139" i="5" l="1"/>
  <c r="H139" i="5"/>
  <c r="G140" i="5" s="1"/>
  <c r="I140" i="5" s="1"/>
  <c r="J140" i="5" l="1"/>
  <c r="H140" i="5"/>
  <c r="G141" i="5" s="1"/>
  <c r="I141" i="5" s="1"/>
  <c r="J141" i="5" l="1"/>
  <c r="H141" i="5"/>
  <c r="G142" i="5" s="1"/>
  <c r="I142" i="5" s="1"/>
  <c r="J142" i="5" l="1"/>
  <c r="H142" i="5"/>
  <c r="G143" i="5" s="1"/>
  <c r="I143" i="5" s="1"/>
  <c r="J143" i="5" l="1"/>
  <c r="H143" i="5"/>
  <c r="G144" i="5" s="1"/>
  <c r="I144" i="5" s="1"/>
  <c r="J144" i="5" l="1"/>
  <c r="H144" i="5"/>
  <c r="G145" i="5" s="1"/>
  <c r="I145" i="5" s="1"/>
  <c r="J145" i="5" l="1"/>
  <c r="H145" i="5"/>
  <c r="G146" i="5" s="1"/>
  <c r="I146" i="5" s="1"/>
  <c r="J146" i="5" l="1"/>
  <c r="H146" i="5"/>
  <c r="G147" i="5" s="1"/>
  <c r="I147" i="5" s="1"/>
  <c r="J147" i="5" l="1"/>
  <c r="H147" i="5"/>
  <c r="G148" i="5" s="1"/>
  <c r="I148" i="5" s="1"/>
  <c r="J148" i="5" l="1"/>
  <c r="H148" i="5"/>
  <c r="G149" i="5" s="1"/>
  <c r="I149" i="5" s="1"/>
  <c r="J149" i="5" l="1"/>
  <c r="H149" i="5"/>
  <c r="G150" i="5" s="1"/>
  <c r="I150" i="5" s="1"/>
  <c r="J150" i="5" l="1"/>
  <c r="H150" i="5"/>
  <c r="G151" i="5" s="1"/>
  <c r="I151" i="5" s="1"/>
  <c r="J151" i="5" l="1"/>
  <c r="H151" i="5"/>
  <c r="G152" i="5" s="1"/>
  <c r="I152" i="5" s="1"/>
  <c r="J152" i="5" l="1"/>
  <c r="H152" i="5"/>
  <c r="G153" i="5" s="1"/>
  <c r="I153" i="5" s="1"/>
  <c r="J153" i="5" l="1"/>
  <c r="H153" i="5"/>
  <c r="G154" i="5" s="1"/>
  <c r="I154" i="5" s="1"/>
  <c r="J154" i="5" l="1"/>
  <c r="H154" i="5"/>
  <c r="G155" i="5" s="1"/>
  <c r="I155" i="5" s="1"/>
  <c r="J155" i="5" l="1"/>
  <c r="H155" i="5"/>
  <c r="G156" i="5" s="1"/>
  <c r="I156" i="5" s="1"/>
  <c r="J156" i="5" l="1"/>
  <c r="H156" i="5"/>
  <c r="G157" i="5" s="1"/>
  <c r="I157" i="5" s="1"/>
  <c r="J157" i="5" l="1"/>
  <c r="H157" i="5"/>
  <c r="G158" i="5" s="1"/>
  <c r="I158" i="5" s="1"/>
  <c r="J158" i="5" l="1"/>
  <c r="H158" i="5"/>
  <c r="G159" i="5" s="1"/>
  <c r="I159" i="5" s="1"/>
  <c r="J159" i="5" l="1"/>
  <c r="H159" i="5"/>
  <c r="G160" i="5" s="1"/>
  <c r="I160" i="5" s="1"/>
  <c r="J160" i="5" l="1"/>
  <c r="H160" i="5"/>
  <c r="G161" i="5" s="1"/>
  <c r="I161" i="5" s="1"/>
  <c r="J161" i="5" l="1"/>
  <c r="H161" i="5"/>
  <c r="G162" i="5" s="1"/>
  <c r="I162" i="5"/>
  <c r="J162" i="5" l="1"/>
  <c r="H162" i="5"/>
  <c r="G163" i="5" s="1"/>
  <c r="I163" i="5" s="1"/>
  <c r="J163" i="5" l="1"/>
  <c r="H163" i="5"/>
  <c r="G164" i="5" s="1"/>
  <c r="I164" i="5" s="1"/>
  <c r="J164" i="5" l="1"/>
  <c r="H164" i="5"/>
  <c r="G165" i="5" s="1"/>
  <c r="I165" i="5" s="1"/>
  <c r="J165" i="5" l="1"/>
  <c r="H165" i="5"/>
  <c r="G166" i="5" s="1"/>
  <c r="I166" i="5" s="1"/>
  <c r="J166" i="5" l="1"/>
  <c r="H166" i="5"/>
  <c r="G167" i="5" s="1"/>
  <c r="I167" i="5" s="1"/>
  <c r="J167" i="5" l="1"/>
  <c r="H167" i="5"/>
  <c r="G168" i="5" s="1"/>
  <c r="I168" i="5" s="1"/>
  <c r="J168" i="5" l="1"/>
  <c r="H168" i="5"/>
  <c r="G169" i="5" s="1"/>
  <c r="I169" i="5"/>
  <c r="J169" i="5" l="1"/>
  <c r="H169" i="5"/>
  <c r="G170" i="5" s="1"/>
  <c r="I170" i="5" s="1"/>
  <c r="J170" i="5" l="1"/>
  <c r="H170" i="5"/>
  <c r="G171" i="5" s="1"/>
  <c r="I171" i="5" s="1"/>
  <c r="J171" i="5" l="1"/>
  <c r="H171" i="5"/>
  <c r="G172" i="5" s="1"/>
  <c r="I172" i="5" s="1"/>
  <c r="J172" i="5" l="1"/>
  <c r="H172" i="5"/>
  <c r="G173" i="5" s="1"/>
  <c r="I173" i="5" s="1"/>
  <c r="J173" i="5" l="1"/>
  <c r="H173" i="5"/>
  <c r="G174" i="5" s="1"/>
  <c r="I174" i="5" s="1"/>
  <c r="J174" i="5" l="1"/>
  <c r="H174" i="5"/>
  <c r="G175" i="5" s="1"/>
  <c r="I175" i="5"/>
  <c r="J175" i="5" l="1"/>
  <c r="H175" i="5"/>
  <c r="G176" i="5" s="1"/>
  <c r="I176" i="5"/>
  <c r="J176" i="5" l="1"/>
  <c r="H176" i="5"/>
  <c r="G177" i="5" s="1"/>
  <c r="I177" i="5"/>
  <c r="J177" i="5" l="1"/>
  <c r="H177" i="5"/>
  <c r="G178" i="5" s="1"/>
  <c r="I178" i="5"/>
  <c r="J178" i="5" l="1"/>
  <c r="H178" i="5"/>
  <c r="G179" i="5" s="1"/>
  <c r="I179" i="5" s="1"/>
  <c r="J179" i="5" l="1"/>
  <c r="H179" i="5"/>
  <c r="G180" i="5" s="1"/>
  <c r="I180" i="5" s="1"/>
  <c r="J180" i="5" l="1"/>
  <c r="H180" i="5"/>
  <c r="G181" i="5" s="1"/>
  <c r="I181" i="5" s="1"/>
  <c r="J181" i="5" l="1"/>
  <c r="H181" i="5"/>
  <c r="G182" i="5" s="1"/>
  <c r="I182" i="5" s="1"/>
  <c r="J182" i="5" l="1"/>
  <c r="H182" i="5"/>
  <c r="G183" i="5" s="1"/>
  <c r="I183" i="5" s="1"/>
  <c r="J183" i="5" l="1"/>
  <c r="H183" i="5"/>
  <c r="G184" i="5" s="1"/>
  <c r="I184" i="5" s="1"/>
  <c r="J184" i="5" l="1"/>
  <c r="H184" i="5"/>
  <c r="G185" i="5" s="1"/>
  <c r="I185" i="5" s="1"/>
  <c r="J185" i="5" l="1"/>
  <c r="H185" i="5"/>
  <c r="G186" i="5" s="1"/>
  <c r="I186" i="5"/>
  <c r="J186" i="5" l="1"/>
  <c r="H186" i="5"/>
  <c r="G187" i="5" s="1"/>
  <c r="I187" i="5" s="1"/>
  <c r="J187" i="5" l="1"/>
  <c r="H187" i="5"/>
  <c r="G188" i="5" s="1"/>
  <c r="I188" i="5" s="1"/>
  <c r="J188" i="5" l="1"/>
  <c r="H188" i="5"/>
  <c r="G189" i="5" s="1"/>
  <c r="I189" i="5" s="1"/>
  <c r="J189" i="5" l="1"/>
  <c r="H189" i="5"/>
  <c r="G190" i="5" s="1"/>
  <c r="I190" i="5" s="1"/>
  <c r="J190" i="5" l="1"/>
  <c r="H190" i="5"/>
  <c r="G191" i="5" s="1"/>
  <c r="I191" i="5" s="1"/>
  <c r="J191" i="5" l="1"/>
  <c r="H191" i="5"/>
  <c r="G192" i="5" s="1"/>
  <c r="I192" i="5" s="1"/>
  <c r="J192" i="5" l="1"/>
  <c r="H192" i="5"/>
  <c r="G193" i="5" s="1"/>
  <c r="I193" i="5" s="1"/>
  <c r="J193" i="5" l="1"/>
  <c r="H193" i="5"/>
  <c r="G194" i="5" s="1"/>
  <c r="I194" i="5" s="1"/>
  <c r="J194" i="5" l="1"/>
  <c r="H194" i="5"/>
  <c r="G195" i="5" s="1"/>
  <c r="I195" i="5"/>
  <c r="J195" i="5" l="1"/>
  <c r="H195" i="5"/>
  <c r="G196" i="5" s="1"/>
  <c r="I196" i="5"/>
  <c r="J196" i="5" l="1"/>
  <c r="H196" i="5"/>
  <c r="G197" i="5" s="1"/>
  <c r="I197" i="5"/>
  <c r="J197" i="5" l="1"/>
  <c r="H197" i="5"/>
  <c r="G198" i="5" s="1"/>
  <c r="I198" i="5"/>
  <c r="J198" i="5" l="1"/>
  <c r="H198" i="5"/>
  <c r="G199" i="5" s="1"/>
  <c r="I199" i="5"/>
  <c r="J199" i="5" l="1"/>
  <c r="H199" i="5"/>
  <c r="G200" i="5" s="1"/>
  <c r="I200" i="5" s="1"/>
  <c r="J200" i="5" l="1"/>
  <c r="H200" i="5"/>
  <c r="G201" i="5" s="1"/>
  <c r="I201" i="5" s="1"/>
  <c r="J201" i="5" l="1"/>
  <c r="H201" i="5"/>
  <c r="G202" i="5" s="1"/>
  <c r="I202" i="5" s="1"/>
  <c r="J202" i="5" l="1"/>
  <c r="H202" i="5"/>
  <c r="G203" i="5" s="1"/>
  <c r="I203" i="5" s="1"/>
  <c r="J203" i="5" l="1"/>
  <c r="H203" i="5"/>
  <c r="G204" i="5" s="1"/>
  <c r="I204" i="5"/>
  <c r="J204" i="5" l="1"/>
  <c r="H204" i="5"/>
  <c r="G205" i="5" s="1"/>
  <c r="I205" i="5" s="1"/>
  <c r="J205" i="5" l="1"/>
  <c r="H205" i="5"/>
  <c r="G206" i="5" s="1"/>
  <c r="I206" i="5" s="1"/>
  <c r="J206" i="5" l="1"/>
  <c r="H206" i="5"/>
  <c r="G207" i="5" s="1"/>
  <c r="I207" i="5" s="1"/>
  <c r="J207" i="5" l="1"/>
  <c r="H207" i="5"/>
  <c r="G208" i="5" s="1"/>
  <c r="I208" i="5" s="1"/>
  <c r="J208" i="5" l="1"/>
  <c r="H208" i="5"/>
  <c r="G209" i="5" s="1"/>
  <c r="I209" i="5" s="1"/>
  <c r="J209" i="5" l="1"/>
  <c r="H209" i="5"/>
  <c r="G210" i="5" s="1"/>
  <c r="I210" i="5" s="1"/>
  <c r="J210" i="5" l="1"/>
  <c r="H210" i="5"/>
  <c r="G211" i="5" s="1"/>
  <c r="I211" i="5" s="1"/>
  <c r="J211" i="5" l="1"/>
  <c r="H211" i="5"/>
  <c r="G212" i="5" s="1"/>
  <c r="I212" i="5" s="1"/>
  <c r="J212" i="5" l="1"/>
  <c r="H212" i="5"/>
  <c r="G213" i="5" s="1"/>
  <c r="I213" i="5" s="1"/>
  <c r="J213" i="5" l="1"/>
  <c r="H213" i="5"/>
  <c r="G214" i="5" s="1"/>
  <c r="I214" i="5" s="1"/>
  <c r="J214" i="5" l="1"/>
  <c r="H214" i="5"/>
  <c r="G215" i="5" s="1"/>
  <c r="I215" i="5" s="1"/>
  <c r="J215" i="5" l="1"/>
  <c r="H215" i="5"/>
  <c r="G216" i="5" s="1"/>
  <c r="I216" i="5" s="1"/>
  <c r="J216" i="5" l="1"/>
  <c r="H216" i="5"/>
  <c r="G217" i="5" s="1"/>
  <c r="I217" i="5" s="1"/>
  <c r="J217" i="5" l="1"/>
  <c r="H217" i="5"/>
  <c r="G218" i="5" s="1"/>
  <c r="I218" i="5" s="1"/>
  <c r="J218" i="5" l="1"/>
  <c r="H218" i="5"/>
  <c r="G219" i="5" s="1"/>
  <c r="I219" i="5"/>
  <c r="J219" i="5" l="1"/>
  <c r="H219" i="5"/>
  <c r="G220" i="5" s="1"/>
  <c r="I220" i="5" s="1"/>
  <c r="J220" i="5" l="1"/>
  <c r="H220" i="5"/>
  <c r="G221" i="5" s="1"/>
  <c r="I221" i="5"/>
  <c r="J221" i="5" l="1"/>
  <c r="H221" i="5"/>
  <c r="G222" i="5" s="1"/>
  <c r="I222" i="5" s="1"/>
  <c r="J222" i="5" l="1"/>
  <c r="H222" i="5"/>
  <c r="G223" i="5" s="1"/>
  <c r="I223" i="5" s="1"/>
  <c r="J223" i="5" l="1"/>
  <c r="H223" i="5"/>
  <c r="G224" i="5" s="1"/>
  <c r="I224" i="5" s="1"/>
  <c r="J224" i="5" l="1"/>
  <c r="H224" i="5"/>
  <c r="G225" i="5" s="1"/>
  <c r="I225" i="5" s="1"/>
  <c r="J225" i="5" l="1"/>
  <c r="H225" i="5"/>
  <c r="G226" i="5" s="1"/>
  <c r="I226" i="5" s="1"/>
  <c r="J226" i="5" l="1"/>
  <c r="H226" i="5"/>
  <c r="G227" i="5" s="1"/>
  <c r="I227" i="5" s="1"/>
  <c r="J227" i="5" l="1"/>
  <c r="H227" i="5"/>
  <c r="G228" i="5" s="1"/>
  <c r="I228" i="5" s="1"/>
  <c r="J228" i="5" l="1"/>
  <c r="H228" i="5"/>
  <c r="G229" i="5" s="1"/>
  <c r="I229" i="5" s="1"/>
  <c r="J229" i="5" l="1"/>
  <c r="H229" i="5"/>
  <c r="G230" i="5" s="1"/>
  <c r="I230" i="5" s="1"/>
  <c r="J230" i="5" l="1"/>
  <c r="H230" i="5"/>
  <c r="G231" i="5" s="1"/>
  <c r="I231" i="5" s="1"/>
  <c r="J231" i="5" l="1"/>
  <c r="H231" i="5"/>
  <c r="G232" i="5" s="1"/>
  <c r="I232" i="5" s="1"/>
  <c r="J232" i="5" l="1"/>
  <c r="H232" i="5"/>
  <c r="G233" i="5" s="1"/>
  <c r="I233" i="5" s="1"/>
  <c r="J233" i="5" l="1"/>
  <c r="H233" i="5"/>
  <c r="G234" i="5" s="1"/>
  <c r="I234" i="5"/>
  <c r="J234" i="5" l="1"/>
  <c r="H234" i="5"/>
  <c r="G235" i="5" s="1"/>
  <c r="I235" i="5"/>
  <c r="J235" i="5" l="1"/>
  <c r="H235" i="5"/>
  <c r="G236" i="5" s="1"/>
  <c r="I236" i="5"/>
  <c r="J236" i="5" l="1"/>
  <c r="H236" i="5"/>
  <c r="G237" i="5" s="1"/>
  <c r="I237" i="5" s="1"/>
  <c r="J237" i="5" l="1"/>
  <c r="H237" i="5"/>
  <c r="G238" i="5" s="1"/>
  <c r="I238" i="5" s="1"/>
  <c r="J238" i="5" l="1"/>
  <c r="H238" i="5"/>
  <c r="G239" i="5" s="1"/>
  <c r="I239" i="5" s="1"/>
  <c r="J239" i="5" l="1"/>
  <c r="H239" i="5"/>
  <c r="G240" i="5" s="1"/>
  <c r="I240" i="5" s="1"/>
  <c r="J240" i="5" l="1"/>
  <c r="H240" i="5"/>
  <c r="G241" i="5" s="1"/>
  <c r="I241" i="5" s="1"/>
  <c r="J241" i="5" l="1"/>
  <c r="H241" i="5"/>
  <c r="G242" i="5" s="1"/>
  <c r="I242" i="5" s="1"/>
  <c r="J242" i="5" l="1"/>
  <c r="H242" i="5"/>
  <c r="G243" i="5" s="1"/>
  <c r="I243" i="5" s="1"/>
  <c r="J243" i="5" l="1"/>
  <c r="H243" i="5"/>
  <c r="G244" i="5" s="1"/>
  <c r="I244" i="5" s="1"/>
  <c r="J244" i="5" l="1"/>
  <c r="H244" i="5"/>
  <c r="G245" i="5" s="1"/>
  <c r="I245" i="5" s="1"/>
  <c r="J245" i="5" l="1"/>
  <c r="H245" i="5"/>
  <c r="G246" i="5" s="1"/>
  <c r="I246" i="5" s="1"/>
  <c r="J246" i="5" l="1"/>
  <c r="H246" i="5"/>
  <c r="G247" i="5" s="1"/>
  <c r="I247" i="5" s="1"/>
  <c r="J247" i="5" l="1"/>
  <c r="H247" i="5"/>
  <c r="G248" i="5" s="1"/>
  <c r="I248" i="5" s="1"/>
  <c r="J248" i="5" l="1"/>
  <c r="H248" i="5"/>
  <c r="G249" i="5" s="1"/>
  <c r="I249" i="5" s="1"/>
  <c r="J249" i="5" l="1"/>
  <c r="H249" i="5"/>
  <c r="G250" i="5" s="1"/>
  <c r="I250" i="5" s="1"/>
  <c r="J250" i="5" l="1"/>
  <c r="H250" i="5"/>
  <c r="G251" i="5" s="1"/>
  <c r="I251" i="5" s="1"/>
  <c r="J251" i="5" l="1"/>
  <c r="H251" i="5"/>
  <c r="G252" i="5" s="1"/>
  <c r="I252" i="5" s="1"/>
  <c r="J252" i="5" l="1"/>
  <c r="H252" i="5"/>
  <c r="G253" i="5" s="1"/>
  <c r="I253" i="5" s="1"/>
  <c r="J253" i="5" l="1"/>
  <c r="H253" i="5"/>
  <c r="G254" i="5" s="1"/>
  <c r="I254" i="5" s="1"/>
  <c r="J254" i="5" l="1"/>
  <c r="H254" i="5"/>
  <c r="G255" i="5" s="1"/>
  <c r="I255" i="5" s="1"/>
  <c r="J255" i="5" l="1"/>
  <c r="H255" i="5"/>
  <c r="G256" i="5" s="1"/>
  <c r="I256" i="5" s="1"/>
  <c r="J256" i="5" l="1"/>
  <c r="H256" i="5"/>
  <c r="G257" i="5" s="1"/>
  <c r="I257" i="5" s="1"/>
  <c r="J257" i="5" l="1"/>
  <c r="H257" i="5"/>
  <c r="G258" i="5" s="1"/>
  <c r="I258" i="5" s="1"/>
  <c r="J258" i="5" l="1"/>
  <c r="H258" i="5"/>
  <c r="G259" i="5" s="1"/>
  <c r="I259" i="5" s="1"/>
  <c r="J259" i="5" l="1"/>
  <c r="H259" i="5"/>
  <c r="G260" i="5" s="1"/>
  <c r="I260" i="5" s="1"/>
  <c r="J260" i="5" l="1"/>
  <c r="H260" i="5"/>
  <c r="G261" i="5" s="1"/>
  <c r="I261" i="5" s="1"/>
  <c r="J261" i="5" l="1"/>
  <c r="H261" i="5"/>
  <c r="G262" i="5" s="1"/>
  <c r="I262" i="5" s="1"/>
  <c r="J262" i="5" l="1"/>
  <c r="H262" i="5"/>
  <c r="G263" i="5" s="1"/>
  <c r="I263" i="5" s="1"/>
  <c r="J263" i="5" l="1"/>
  <c r="H263" i="5"/>
  <c r="G264" i="5" s="1"/>
  <c r="I264" i="5" s="1"/>
  <c r="J264" i="5" l="1"/>
  <c r="H264" i="5"/>
  <c r="G265" i="5" s="1"/>
  <c r="I265" i="5" s="1"/>
  <c r="J265" i="5" l="1"/>
  <c r="H265" i="5"/>
  <c r="G266" i="5" s="1"/>
  <c r="I266" i="5" s="1"/>
  <c r="J266" i="5" l="1"/>
  <c r="H266" i="5"/>
  <c r="G267" i="5" s="1"/>
  <c r="I267" i="5" s="1"/>
  <c r="J267" i="5" l="1"/>
  <c r="H267" i="5"/>
  <c r="G268" i="5" s="1"/>
  <c r="I268" i="5" s="1"/>
  <c r="J268" i="5" l="1"/>
  <c r="H268" i="5"/>
  <c r="G269" i="5" s="1"/>
  <c r="I269" i="5" s="1"/>
  <c r="J269" i="5" l="1"/>
  <c r="H269" i="5"/>
  <c r="G270" i="5" s="1"/>
  <c r="I270" i="5"/>
  <c r="J270" i="5" l="1"/>
  <c r="H270" i="5"/>
  <c r="G271" i="5" s="1"/>
  <c r="I271" i="5"/>
  <c r="J271" i="5" l="1"/>
  <c r="H271" i="5"/>
  <c r="G272" i="5" s="1"/>
  <c r="I272" i="5"/>
  <c r="J272" i="5" l="1"/>
  <c r="H272" i="5"/>
  <c r="G273" i="5" s="1"/>
  <c r="I273" i="5"/>
  <c r="J273" i="5" l="1"/>
  <c r="H273" i="5"/>
  <c r="G274" i="5" s="1"/>
  <c r="I274" i="5" s="1"/>
  <c r="J274" i="5" l="1"/>
  <c r="H274" i="5"/>
  <c r="G275" i="5" s="1"/>
  <c r="I275" i="5" s="1"/>
  <c r="J275" i="5" l="1"/>
  <c r="H275" i="5"/>
  <c r="G276" i="5" s="1"/>
  <c r="I276" i="5" s="1"/>
  <c r="J276" i="5" l="1"/>
  <c r="H276" i="5"/>
  <c r="G277" i="5" s="1"/>
  <c r="I277" i="5" s="1"/>
  <c r="J277" i="5" l="1"/>
  <c r="H277" i="5"/>
  <c r="G278" i="5" s="1"/>
  <c r="I278" i="5" s="1"/>
  <c r="J278" i="5" l="1"/>
  <c r="H278" i="5"/>
  <c r="G279" i="5" s="1"/>
  <c r="I279" i="5" s="1"/>
  <c r="J279" i="5" l="1"/>
  <c r="H279" i="5"/>
  <c r="G280" i="5" s="1"/>
  <c r="I280" i="5" s="1"/>
  <c r="J280" i="5" l="1"/>
  <c r="H280" i="5"/>
  <c r="G281" i="5" s="1"/>
  <c r="I281" i="5" s="1"/>
  <c r="J281" i="5" l="1"/>
  <c r="H281" i="5"/>
  <c r="G282" i="5" s="1"/>
  <c r="I282" i="5" s="1"/>
  <c r="J282" i="5" l="1"/>
  <c r="H282" i="5"/>
  <c r="G283" i="5" s="1"/>
  <c r="I283" i="5" s="1"/>
  <c r="J283" i="5" l="1"/>
  <c r="H283" i="5"/>
  <c r="G284" i="5" s="1"/>
  <c r="I284" i="5" s="1"/>
  <c r="J284" i="5" l="1"/>
  <c r="H284" i="5"/>
  <c r="G285" i="5" s="1"/>
  <c r="I285" i="5" s="1"/>
  <c r="J285" i="5" l="1"/>
  <c r="H285" i="5"/>
  <c r="G286" i="5" s="1"/>
  <c r="I286" i="5" s="1"/>
  <c r="J286" i="5" l="1"/>
  <c r="H286" i="5"/>
  <c r="G287" i="5" s="1"/>
  <c r="I287" i="5" s="1"/>
  <c r="J287" i="5" l="1"/>
  <c r="H287" i="5"/>
  <c r="G288" i="5" s="1"/>
  <c r="I288" i="5" s="1"/>
  <c r="J288" i="5" l="1"/>
  <c r="H288" i="5"/>
  <c r="G289" i="5" s="1"/>
  <c r="I289" i="5" s="1"/>
  <c r="J289" i="5" l="1"/>
  <c r="H289" i="5"/>
  <c r="G290" i="5" s="1"/>
  <c r="I290" i="5" s="1"/>
  <c r="J290" i="5" l="1"/>
  <c r="H290" i="5"/>
  <c r="G291" i="5" s="1"/>
  <c r="I291" i="5" s="1"/>
  <c r="J291" i="5" l="1"/>
  <c r="H291" i="5"/>
  <c r="G292" i="5" s="1"/>
  <c r="I292" i="5" s="1"/>
  <c r="J292" i="5" l="1"/>
  <c r="H292" i="5"/>
  <c r="G293" i="5" s="1"/>
  <c r="I293" i="5" s="1"/>
  <c r="J293" i="5" l="1"/>
  <c r="H293" i="5"/>
  <c r="G294" i="5" s="1"/>
  <c r="I294" i="5" s="1"/>
  <c r="J294" i="5" l="1"/>
  <c r="H294" i="5"/>
  <c r="G295" i="5" s="1"/>
  <c r="I295" i="5" s="1"/>
  <c r="J295" i="5" l="1"/>
  <c r="H295" i="5"/>
  <c r="G296" i="5" s="1"/>
  <c r="I296" i="5" s="1"/>
  <c r="J296" i="5" l="1"/>
  <c r="H296" i="5"/>
  <c r="G297" i="5" s="1"/>
  <c r="I297" i="5" s="1"/>
  <c r="J297" i="5" l="1"/>
  <c r="H297" i="5"/>
  <c r="G298" i="5" s="1"/>
  <c r="I298" i="5" s="1"/>
  <c r="J298" i="5" l="1"/>
  <c r="H298" i="5"/>
  <c r="G299" i="5" s="1"/>
  <c r="I299" i="5" s="1"/>
  <c r="J299" i="5" l="1"/>
  <c r="H299" i="5"/>
  <c r="G300" i="5" s="1"/>
  <c r="I300" i="5" s="1"/>
  <c r="J300" i="5" l="1"/>
  <c r="H300" i="5"/>
  <c r="G301" i="5" s="1"/>
  <c r="I301" i="5" s="1"/>
  <c r="J301" i="5" l="1"/>
  <c r="H301" i="5"/>
  <c r="G302" i="5" s="1"/>
  <c r="I302" i="5" s="1"/>
  <c r="J302" i="5" l="1"/>
  <c r="H302" i="5"/>
  <c r="G303" i="5" s="1"/>
  <c r="I303" i="5" s="1"/>
  <c r="J303" i="5" l="1"/>
  <c r="H303" i="5"/>
  <c r="G304" i="5" s="1"/>
  <c r="I304" i="5" s="1"/>
  <c r="J304" i="5" l="1"/>
  <c r="H304" i="5"/>
  <c r="G305" i="5" s="1"/>
  <c r="I305" i="5" s="1"/>
  <c r="J305" i="5" l="1"/>
  <c r="H305" i="5"/>
  <c r="G306" i="5" s="1"/>
  <c r="I306" i="5"/>
  <c r="J306" i="5" l="1"/>
  <c r="H306" i="5"/>
  <c r="G307" i="5" s="1"/>
  <c r="I307" i="5" s="1"/>
  <c r="J307" i="5" l="1"/>
  <c r="H307" i="5"/>
  <c r="G308" i="5" s="1"/>
  <c r="I308" i="5" s="1"/>
  <c r="J308" i="5" l="1"/>
  <c r="H308" i="5"/>
  <c r="G309" i="5" s="1"/>
  <c r="I309" i="5" s="1"/>
  <c r="J309" i="5" l="1"/>
  <c r="H309" i="5"/>
  <c r="G310" i="5" s="1"/>
  <c r="I310" i="5" s="1"/>
  <c r="J310" i="5" l="1"/>
  <c r="H310" i="5"/>
  <c r="G311" i="5" s="1"/>
  <c r="I311" i="5" s="1"/>
  <c r="J311" i="5" l="1"/>
  <c r="H311" i="5"/>
  <c r="G312" i="5" s="1"/>
  <c r="I312" i="5" s="1"/>
  <c r="J312" i="5" l="1"/>
  <c r="H312" i="5"/>
  <c r="G313" i="5" s="1"/>
  <c r="I313" i="5" s="1"/>
  <c r="J313" i="5" l="1"/>
  <c r="H313" i="5"/>
  <c r="G314" i="5" s="1"/>
  <c r="I314" i="5" s="1"/>
  <c r="J314" i="5" l="1"/>
  <c r="H314" i="5"/>
  <c r="G315" i="5" s="1"/>
  <c r="I315" i="5" s="1"/>
  <c r="J315" i="5" l="1"/>
  <c r="H315" i="5"/>
  <c r="G316" i="5" s="1"/>
  <c r="I316" i="5" s="1"/>
  <c r="J316" i="5" l="1"/>
  <c r="H316" i="5"/>
  <c r="G317" i="5" s="1"/>
  <c r="I317" i="5"/>
  <c r="J317" i="5" l="1"/>
  <c r="H317" i="5"/>
  <c r="G318" i="5" s="1"/>
  <c r="I318" i="5" s="1"/>
  <c r="J318" i="5" l="1"/>
  <c r="H318" i="5"/>
  <c r="G319" i="5" s="1"/>
  <c r="I319" i="5" s="1"/>
  <c r="J319" i="5" l="1"/>
  <c r="H319" i="5"/>
  <c r="G320" i="5" s="1"/>
  <c r="I320" i="5" s="1"/>
  <c r="J320" i="5" l="1"/>
  <c r="H320" i="5"/>
  <c r="G321" i="5" s="1"/>
  <c r="I321" i="5" s="1"/>
  <c r="J321" i="5" l="1"/>
  <c r="H321" i="5"/>
  <c r="G322" i="5" s="1"/>
  <c r="I322" i="5" s="1"/>
  <c r="J322" i="5" l="1"/>
  <c r="H322" i="5"/>
  <c r="G323" i="5" s="1"/>
  <c r="I323" i="5" s="1"/>
  <c r="J323" i="5" l="1"/>
  <c r="H323" i="5"/>
  <c r="G324" i="5" s="1"/>
  <c r="I324" i="5" s="1"/>
  <c r="J324" i="5" l="1"/>
  <c r="H324" i="5"/>
  <c r="G325" i="5" s="1"/>
  <c r="I325" i="5" s="1"/>
  <c r="J325" i="5" l="1"/>
  <c r="H325" i="5"/>
  <c r="G326" i="5" s="1"/>
  <c r="I326" i="5" s="1"/>
  <c r="J326" i="5" l="1"/>
  <c r="H326" i="5"/>
  <c r="G327" i="5" s="1"/>
  <c r="I327" i="5" s="1"/>
  <c r="J327" i="5" l="1"/>
  <c r="H327" i="5"/>
  <c r="G328" i="5" s="1"/>
  <c r="I328" i="5" s="1"/>
  <c r="J328" i="5" l="1"/>
  <c r="H328" i="5"/>
  <c r="G329" i="5" s="1"/>
  <c r="I329" i="5" s="1"/>
  <c r="J329" i="5" l="1"/>
  <c r="H329" i="5"/>
  <c r="G330" i="5" s="1"/>
  <c r="I330" i="5" s="1"/>
  <c r="J330" i="5" l="1"/>
  <c r="H330" i="5"/>
  <c r="G331" i="5" s="1"/>
  <c r="I331" i="5" s="1"/>
  <c r="J331" i="5" l="1"/>
  <c r="H331" i="5"/>
  <c r="G332" i="5" s="1"/>
  <c r="I332" i="5" s="1"/>
  <c r="J332" i="5" l="1"/>
  <c r="H332" i="5"/>
  <c r="G333" i="5" s="1"/>
  <c r="I333" i="5" s="1"/>
  <c r="J333" i="5" l="1"/>
  <c r="H333" i="5"/>
  <c r="G334" i="5" s="1"/>
  <c r="I334" i="5"/>
  <c r="J334" i="5" l="1"/>
  <c r="H334" i="5"/>
  <c r="G335" i="5" s="1"/>
  <c r="I335" i="5" s="1"/>
  <c r="J335" i="5" l="1"/>
  <c r="H335" i="5"/>
  <c r="G336" i="5" s="1"/>
  <c r="I336" i="5" s="1"/>
  <c r="J336" i="5" l="1"/>
  <c r="H336" i="5"/>
  <c r="G337" i="5" s="1"/>
  <c r="I337" i="5" s="1"/>
  <c r="J337" i="5" l="1"/>
  <c r="H337" i="5"/>
  <c r="G338" i="5" s="1"/>
  <c r="I338" i="5" s="1"/>
  <c r="J338" i="5" l="1"/>
  <c r="H338" i="5"/>
  <c r="G339" i="5" s="1"/>
  <c r="I339" i="5" s="1"/>
  <c r="J339" i="5" l="1"/>
  <c r="H339" i="5"/>
  <c r="G340" i="5" s="1"/>
  <c r="I340" i="5" s="1"/>
  <c r="J340" i="5" l="1"/>
  <c r="H340" i="5"/>
  <c r="G341" i="5" s="1"/>
  <c r="I341" i="5" s="1"/>
  <c r="J341" i="5" l="1"/>
  <c r="H341" i="5"/>
  <c r="G342" i="5" s="1"/>
  <c r="I342" i="5" s="1"/>
  <c r="J342" i="5" l="1"/>
  <c r="H342" i="5"/>
  <c r="G343" i="5" s="1"/>
  <c r="I343" i="5" s="1"/>
  <c r="J343" i="5" l="1"/>
  <c r="H343" i="5"/>
  <c r="G344" i="5" s="1"/>
  <c r="I344" i="5" s="1"/>
  <c r="J344" i="5" l="1"/>
  <c r="H344" i="5"/>
  <c r="G345" i="5" s="1"/>
  <c r="I345" i="5" s="1"/>
  <c r="J345" i="5" l="1"/>
  <c r="H345" i="5"/>
  <c r="G346" i="5" s="1"/>
  <c r="I346" i="5" s="1"/>
  <c r="J346" i="5" l="1"/>
  <c r="H346" i="5"/>
  <c r="G347" i="5" s="1"/>
  <c r="I347" i="5" s="1"/>
  <c r="J347" i="5" l="1"/>
  <c r="H347" i="5"/>
  <c r="G348" i="5" s="1"/>
  <c r="I348" i="5" s="1"/>
  <c r="J348" i="5" l="1"/>
  <c r="H348" i="5"/>
  <c r="G349" i="5" s="1"/>
  <c r="I349" i="5" s="1"/>
  <c r="J349" i="5" l="1"/>
  <c r="H349" i="5"/>
  <c r="G350" i="5" s="1"/>
  <c r="I350" i="5" s="1"/>
  <c r="J350" i="5" l="1"/>
  <c r="H350" i="5"/>
  <c r="G351" i="5" s="1"/>
  <c r="I351" i="5" s="1"/>
  <c r="J351" i="5" l="1"/>
  <c r="H351" i="5"/>
  <c r="G352" i="5" s="1"/>
  <c r="I352" i="5" s="1"/>
  <c r="J352" i="5" l="1"/>
  <c r="H352" i="5"/>
  <c r="G353" i="5" s="1"/>
  <c r="I353" i="5" s="1"/>
  <c r="J353" i="5" l="1"/>
  <c r="H353" i="5"/>
  <c r="G354" i="5" s="1"/>
  <c r="I354" i="5" s="1"/>
  <c r="J354" i="5" l="1"/>
  <c r="H354" i="5"/>
  <c r="G355" i="5" s="1"/>
  <c r="I355" i="5" s="1"/>
  <c r="J355" i="5" l="1"/>
  <c r="H355" i="5"/>
  <c r="G356" i="5" s="1"/>
  <c r="I356" i="5" s="1"/>
  <c r="J356" i="5" l="1"/>
  <c r="H356" i="5"/>
  <c r="G357" i="5" s="1"/>
  <c r="I357" i="5" s="1"/>
  <c r="J357" i="5" l="1"/>
  <c r="H357" i="5"/>
  <c r="G358" i="5" s="1"/>
  <c r="I358" i="5" s="1"/>
  <c r="J358" i="5" l="1"/>
  <c r="H358" i="5"/>
  <c r="G359" i="5" s="1"/>
  <c r="I359" i="5" s="1"/>
  <c r="J359" i="5" l="1"/>
  <c r="H359" i="5"/>
  <c r="G360" i="5" s="1"/>
  <c r="I360" i="5" s="1"/>
  <c r="J360" i="5" l="1"/>
  <c r="H360" i="5"/>
  <c r="G361" i="5" s="1"/>
  <c r="I361" i="5" s="1"/>
  <c r="J361" i="5" l="1"/>
  <c r="H361" i="5"/>
  <c r="G362" i="5" s="1"/>
  <c r="I362" i="5" s="1"/>
  <c r="J362" i="5" l="1"/>
  <c r="H362" i="5"/>
  <c r="G363" i="5" s="1"/>
  <c r="I363" i="5" s="1"/>
  <c r="J363" i="5" l="1"/>
  <c r="H363" i="5"/>
  <c r="G364" i="5" s="1"/>
  <c r="I364" i="5" s="1"/>
  <c r="J364" i="5" l="1"/>
  <c r="H364" i="5"/>
  <c r="G365" i="5" s="1"/>
  <c r="I365" i="5" s="1"/>
  <c r="J365" i="5" l="1"/>
  <c r="H365" i="5"/>
  <c r="G366" i="5" s="1"/>
  <c r="I366" i="5" s="1"/>
  <c r="J366" i="5" l="1"/>
  <c r="H3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A9CD4-ADA4-471A-B427-795238344148}" keepAlive="1" name="Zapytanie — ekodom" description="Połączenie z zapytaniem „ekodom” w skoroszycie." type="5" refreshedVersion="8" background="1" saveData="1">
    <dbPr connection="Provider=Microsoft.Mashup.OleDb.1;Data Source=$Workbook$;Location=ekodom;Extended Properties=&quot;&quot;" command="SELECT * FROM [ekodom]"/>
  </connection>
  <connection id="2" xr16:uid="{B45BC1C4-97DF-4098-8F64-5983C3F0BC55}" keepAlive="1" name="Zapytanie — ekodom (2)" description="Połączenie z zapytaniem „ekodom (2)” w skoroszycie." type="5" refreshedVersion="8" background="1" saveData="1">
    <dbPr connection="Provider=Microsoft.Mashup.OleDb.1;Data Source=$Workbook$;Location=&quot;ekodom (2)&quot;;Extended Properties=&quot;&quot;" command="SELECT * FROM [ekodom (2)]"/>
  </connection>
  <connection id="3" xr16:uid="{F41B7C9B-3202-410E-B9CE-A483A27F0F86}" keepAlive="1" name="Zapytanie — ekodom (3)" description="Połączenie z zapytaniem „ekodom (3)” w skoroszycie." type="5" refreshedVersion="8" background="1" saveData="1">
    <dbPr connection="Provider=Microsoft.Mashup.OleDb.1;Data Source=$Workbook$;Location=&quot;ekodom (3)&quot;;Extended Properties=&quot;&quot;" command="SELECT * FROM [ekodom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<sst xmlns="http://schemas.openxmlformats.org/spreadsheetml/2006/main" count="57" uniqueCount="40">
  <si>
    <t>Data</t>
  </si>
  <si>
    <t>retencja</t>
  </si>
  <si>
    <t>dzien tyg</t>
  </si>
  <si>
    <t>uzycie</t>
  </si>
  <si>
    <t>podelwanie</t>
  </si>
  <si>
    <t>Kolumna1</t>
  </si>
  <si>
    <t>sucho</t>
  </si>
  <si>
    <t>a)</t>
  </si>
  <si>
    <t>b)</t>
  </si>
  <si>
    <t>Kolumna2</t>
  </si>
  <si>
    <t>Miesiąc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</si>
  <si>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</si>
  <si>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</si>
  <si>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</si>
  <si>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</si>
  <si>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</si>
  <si>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</si>
  <si>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</si>
  <si>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</si>
  <si>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</si>
  <si>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</si>
  <si>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</si>
  <si>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</si>
  <si>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1 Suma</t>
  </si>
  <si>
    <t>2 Suma</t>
  </si>
  <si>
    <t>3 Suma</t>
  </si>
  <si>
    <t>4 Suma</t>
  </si>
  <si>
    <t>5 Suma</t>
  </si>
  <si>
    <t>6 Suma</t>
  </si>
  <si>
    <t>7 Suma</t>
  </si>
  <si>
    <t>8 Suma</t>
  </si>
  <si>
    <t>9 Suma</t>
  </si>
  <si>
    <t>10 Suma</t>
  </si>
  <si>
    <t>11 Suma</t>
  </si>
  <si>
    <t>12 Suma</t>
  </si>
  <si>
    <t>Suma końcowa</t>
  </si>
  <si>
    <t>zbiornik przed</t>
  </si>
  <si>
    <t>zbiornik po</t>
  </si>
  <si>
    <t>czy zabraklo</t>
  </si>
  <si>
    <t>pobranie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</si>
</sst>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14" fontId="0" fillId="0" borderId="1" xfId="0" applyNumberFormat="1" applyFont="1" applyBorder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1" fontId="1" fillId="0" borderId="0" xfId="0" applyNumberFormat="1" applyFont="1"/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ilosc</a:t>
            </a:r>
            <a:r>
              <a:rPr lang="pl-PL" baseline="0"/>
              <a:t> retencji wody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retencja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'2'!$A$2:$A$13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'2'!$B$2:$B$13</c:f>
              <c:numCache>
                <c:formatCode>General</c:formatCode>
                <c:ptCount val="12"/>
                <c:pt idx="0">
                  <c:v>2452</c:v>
                </c:pt>
                <c:pt idx="1">
                  <c:v>1381</c:v>
                </c:pt>
                <c:pt idx="2">
                  <c:v>3755</c:v>
                </c:pt>
                <c:pt idx="3">
                  <c:v>4213</c:v>
                </c:pt>
                <c:pt idx="4">
                  <c:v>3935</c:v>
                </c:pt>
                <c:pt idx="5">
                  <c:v>5566</c:v>
                </c:pt>
                <c:pt idx="6">
                  <c:v>6516</c:v>
                </c:pt>
                <c:pt idx="7">
                  <c:v>2698</c:v>
                </c:pt>
                <c:pt idx="8">
                  <c:v>5680</c:v>
                </c:pt>
                <c:pt idx="9">
                  <c:v>12225</c:v>
                </c:pt>
                <c:pt idx="10">
                  <c:v>14761</c:v>
                </c:pt>
                <c:pt idx="11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6-4C2B-B96C-04BDE05C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824928"/>
        <c:axId val="523823488"/>
      </c:barChart>
      <c:catAx>
        <c:axId val="5238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3823488"/>
        <c:crosses val="autoZero"/>
        <c:auto val="1"/>
        <c:lblAlgn val="ctr"/>
        <c:lblOffset val="100"/>
        <c:noMultiLvlLbl val="0"/>
      </c:catAx>
      <c:valAx>
        <c:axId val="5238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382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71437</xdr:rowOff>
    </xdr:from>
    <xdr:to>
      <xdr:col>18</xdr:col>
      <xdr:colOff>228600</xdr:colOff>
      <xdr:row>25</xdr:row>
      <xdr:rowOff>147637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32688B0-1FB3-88EA-3871-5F27CBE78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CB163-C998-48C0-B0B3-812F85B43724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Data" tableColumnId="1"/>
      <queryTableField id="2" name="retencja" tableColumnId="2"/>
      <queryTableField id="3" dataBound="0" tableColumnId="3"/>
      <queryTableField id="4" dataBound="0" tableColumnId="4"/>
      <queryTableField id="6" dataBound="0" tableColumnId="6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CF490F-2278-4B41-9673-889C2CF62AAD}" autoFormatId="16" applyNumberFormats="0" applyBorderFormats="0" applyFontFormats="0" applyPatternFormats="0" applyAlignmentFormats="0" applyWidthHeightFormats="0">
  <queryTableRefresh nextId="9" unboundColumnsRight="6">
    <queryTableFields count="8">
      <queryTableField id="1" name="Data" tableColumnId="1"/>
      <queryTableField id="2" name="retencja" tableColumnId="2"/>
      <queryTableField id="3" dataBound="0" tableColumnId="3"/>
      <queryTableField id="4" dataBound="0" tableColumnId="4"/>
      <queryTableField id="6" dataBound="0" tableColumnId="6"/>
      <queryTableField id="5" dataBound="0" tableColumnId="5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9BA57B-9A6F-4A1C-993D-C5BA9DE71044}" autoFormatId="16" applyNumberFormats="0" applyBorderFormats="0" applyFontFormats="0" applyPatternFormats="0" applyAlignmentFormats="0" applyWidthHeightFormats="0">
  <queryTableRefresh nextId="11" unboundColumnsRight="8">
    <queryTableFields count="10">
      <queryTableField id="1" name="Data" tableColumnId="1"/>
      <queryTableField id="2" name="retencja" tableColumnId="2"/>
      <queryTableField id="3" dataBound="0" tableColumnId="3"/>
      <queryTableField id="4" dataBound="0" tableColumnId="4"/>
      <queryTableField id="6" dataBound="0" tableColumnId="6"/>
      <queryTableField id="5" dataBound="0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78326-1CD9-4A3F-BFD1-7D9B45B1C8D9}" name="ekodom" displayName="ekodom" ref="A1:F366" tableType="queryTable" totalsRowShown="0">
  <autoFilter ref="A1:F366" xr:uid="{19178326-1CD9-4A3F-BFD1-7D9B45B1C8D9}"/>
  <tableColumns count="6">
    <tableColumn id="1" xr3:uid="{703BE55F-A7C7-4295-8C3F-17FE879AA49B}" uniqueName="1" name="Data" queryTableFieldId="1" dataDxfId="17"/>
    <tableColumn id="2" xr3:uid="{17AABF42-6FFC-4FF6-996A-AF0FCB307215}" uniqueName="2" name="retencja" queryTableFieldId="2"/>
    <tableColumn id="3" xr3:uid="{A1F50AED-2453-42CD-BF02-947EF0C2CECE}" uniqueName="3" name="dzien tyg" queryTableFieldId="3" dataDxfId="16">
      <calculatedColumnFormula>WEEKDAY(ekodom[[#This Row],[Data]])</calculatedColumnFormula>
    </tableColumn>
    <tableColumn id="4" xr3:uid="{72858300-E07D-435F-90F8-94B024B180A4}" uniqueName="4" name="uzycie" queryTableFieldId="4" dataDxfId="15">
      <calculatedColumnFormula>IF(ekodom[[#This Row],[dzien tyg]]=4, 260,190)</calculatedColumnFormula>
    </tableColumn>
    <tableColumn id="6" xr3:uid="{204F1B09-F738-4E07-A9AF-3B4C1E0C0F81}" uniqueName="6" name="sucho" queryTableFieldId="6"/>
    <tableColumn id="5" xr3:uid="{66027986-D371-4F55-81ED-3F8E8B77532C}" uniqueName="5" name="podelwanie" queryTableFieldId="5" dataDxfId="14">
      <calculatedColumnFormula array="1">IF(AND(ekodom[[#This Row],[Data]]&gt;=DATE(YEAR(ekodom[[#This Row],[Data]]),4,1), ekodom[[#This Row],[Data]]&lt;=DATE(YEAR(ekodom[[#This Row],[Data]]),9,30)), JE,"")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EF363-1249-4825-B5AF-4C319B84DA44}" name="ekodom3" displayName="ekodom3" ref="A1:H366" tableType="queryTable" totalsRowShown="0">
  <autoFilter ref="A1:H366" xr:uid="{E83EF363-1249-4825-B5AF-4C319B84DA44}"/>
  <tableColumns count="8">
    <tableColumn id="1" xr3:uid="{1603A746-0D44-48CE-8457-B7A03D4F7AD7}" uniqueName="1" name="Data" queryTableFieldId="1" dataDxfId="13"/>
    <tableColumn id="2" xr3:uid="{1CCB3BF8-115B-41C1-AF68-155BC035890C}" uniqueName="2" name="retencja" queryTableFieldId="2"/>
    <tableColumn id="3" xr3:uid="{64C69E6A-ED5A-411C-8287-45BF1F086187}" uniqueName="3" name="dzien tyg" queryTableFieldId="3" dataDxfId="12">
      <calculatedColumnFormula>WEEKDAY(ekodom3[[#This Row],[Data]])</calculatedColumnFormula>
    </tableColumn>
    <tableColumn id="4" xr3:uid="{12B82634-E054-4A2A-8212-FFCA817B9B39}" uniqueName="4" name="uzycie" queryTableFieldId="4" dataDxfId="11">
      <calculatedColumnFormula>IF(ekodom3[[#This Row],[dzien tyg]]=4, 260,190)</calculatedColumnFormula>
    </tableColumn>
    <tableColumn id="6" xr3:uid="{B912820E-5134-454D-91EC-5E5E3287BFCB}" uniqueName="6" name="sucho" queryTableFieldId="6"/>
    <tableColumn id="5" xr3:uid="{515AD961-5D07-42B6-B134-35B1E35412D7}" uniqueName="5" name="podelwanie" queryTableFieldId="5" dataDxfId="10">
      <calculatedColumnFormula array="1">IF(AND(ekodom3[[#This Row],[Data]]&gt;=DATE(YEAR(ekodom3[[#This Row],[Data]]),4,1), ekodom3[[#This Row],[Data]]&lt;=DATE(YEAR(ekodom3[[#This Row],[Data]]),9,30)), JE,"")</calculatedColumnFormula>
    </tableColumn>
    <tableColumn id="7" xr3:uid="{F2A2C361-98F9-4A3B-BEA5-84C9F0825787}" uniqueName="7" name="Kolumna1" queryTableFieldId="7" dataDxfId="9">
      <calculatedColumnFormula>IF(ekodom3[[#This Row],[podelwanie]]=300,1,"")</calculatedColumnFormula>
    </tableColumn>
    <tableColumn id="8" xr3:uid="{9B8CA391-1394-4B77-8FA2-341A74C8CCD9}" uniqueName="8" name="Kolumna2" queryTableFieldId="8" dataDxfId="8">
      <calculatedColumnFormula>IF(ekodom3[[#This Row],[retencja]]&lt;&gt;0,0,E91+1)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1F6E2-EE71-47B8-8EC8-AC460267C052}" name="ekodom4" displayName="ekodom4" ref="A1:J366" tableType="queryTable" totalsRowShown="0">
  <autoFilter ref="A1:J366" xr:uid="{88D1F6E2-EE71-47B8-8EC8-AC460267C052}"/>
  <tableColumns count="10">
    <tableColumn id="1" xr3:uid="{ED9EFCB3-AA45-47E4-A117-C727844A431A}" uniqueName="1" name="Data" queryTableFieldId="1" dataDxfId="7"/>
    <tableColumn id="2" xr3:uid="{4443C166-C0AF-4435-B4B9-065532B27721}" uniqueName="2" name="retencja" queryTableFieldId="2"/>
    <tableColumn id="3" xr3:uid="{CA463D65-7E08-4B09-A4FD-CFD1ECB50FB2}" uniqueName="3" name="dzien tyg" queryTableFieldId="3" dataDxfId="6">
      <calculatedColumnFormula>WEEKDAY(ekodom4[[#This Row],[Data]])</calculatedColumnFormula>
    </tableColumn>
    <tableColumn id="4" xr3:uid="{072E5B7B-EBFB-4BB0-A0BA-D0A5B3F0E37F}" uniqueName="4" name="uzycie" queryTableFieldId="4" dataDxfId="5">
      <calculatedColumnFormula>IF(ekodom4[[#This Row],[dzien tyg]]=4, 260,190)</calculatedColumnFormula>
    </tableColumn>
    <tableColumn id="6" xr3:uid="{6AE3702C-31C9-4920-9F6B-213AD5540972}" uniqueName="6" name="sucho" queryTableFieldId="6"/>
    <tableColumn id="5" xr3:uid="{C5D942B2-9B6E-4D72-AB14-98C386C95676}" uniqueName="5" name="podelwanie" queryTableFieldId="5" dataDxfId="4">
      <calculatedColumnFormula array="1">IF(AND(ekodom4[[#This Row],[Data]]&gt;=DATE(YEAR(ekodom4[[#This Row],[Data]]),4,1), ekodom4[[#This Row],[Data]]&lt;=DATE(YEAR(ekodom4[[#This Row],[Data]]),9,30)), JE,"")</calculatedColumnFormula>
    </tableColumn>
    <tableColumn id="7" xr3:uid="{43A968D1-C2B5-4B23-BEED-7D92B62E2D41}" uniqueName="7" name="zbiornik przed" queryTableFieldId="7" dataDxfId="3"/>
    <tableColumn id="8" xr3:uid="{7E4AC534-2992-4EC3-A546-3538DF3FE22D}" uniqueName="8" name="zbiornik po" queryTableFieldId="8" dataDxfId="0">
      <calculatedColumnFormula>IF(ekodom4[[#This Row],[czy zabraklo]]=1, 0,ekodom4[[#This Row],[zbiornik przed]]-ekodom4[[#This Row],[uzycie]]-ekodom4[[#This Row],[podelwanie]])</calculatedColumnFormula>
    </tableColumn>
    <tableColumn id="9" xr3:uid="{4DC7A8AE-E0B6-46E9-A1F8-9CB06BC9D184}" uniqueName="9" name="czy zabraklo" queryTableFieldId="9" dataDxfId="2">
      <calculatedColumnFormula>IF(ekodom4[[#This Row],[zbiornik przed]]-ekodom4[[#This Row],[uzycie]]-ekodom4[[#This Row],[podelwanie]]&lt;0,1,"")</calculatedColumnFormula>
    </tableColumn>
    <tableColumn id="10" xr3:uid="{31F02A15-0525-4F94-A6CA-3397BC056D2C}" uniqueName="10" name="pobranie" queryTableFieldId="10" dataDxfId="1">
      <calculatedColumnFormula>IF(ekodom4[[#This Row],[czy zabraklo]]=1,(ekodom4[[#This Row],[zbiornik przed]] - ekodom4[[#This Row],[uzycie]]-ekodom4[[#This Row],[podelwanie]])*-1,"")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BF9-EBC6-408F-BE9A-27484528EA11}">
  <dimension ref="A1:F366"/>
  <sheetViews>
    <sheetView workbookViewId="0">
      <selection sqref="A1:F1048576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9.85546875" bestFit="1" customWidth="1"/>
    <col min="5" max="5" width="9.8554687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 s="1">
        <v>44562</v>
      </c>
      <c r="B2">
        <v>0</v>
      </c>
      <c r="C2">
        <f>WEEKDAY(ekodom[[#This Row],[Data]])</f>
        <v>7</v>
      </c>
      <c r="D2">
        <f>IF(ekodom[[#This Row],[dzien tyg]]=4, 260,190)</f>
        <v>190</v>
      </c>
    </row>
    <row r="3" spans="1:6" x14ac:dyDescent="0.25">
      <c r="A3" s="1">
        <v>44563</v>
      </c>
      <c r="B3">
        <v>0</v>
      </c>
      <c r="C3">
        <f>WEEKDAY(ekodom[[#This Row],[Data]])</f>
        <v>1</v>
      </c>
      <c r="D3">
        <f>IF(ekodom[[#This Row],[dzien tyg]]=4, 260,190)</f>
        <v>190</v>
      </c>
      <c r="F3" t="str" cm="1">
        <f t="array" ref="F3">IF(AND(ekodom[[#This Row],[Data]]&gt;=DATE(YEAR(ekodom[[#This Row],[Data]]),4,1), ekodom[[#This Row],[Data]]&lt;=DATE(YEAR(ekodom[[#This Row],[Data]]),9,30)), JE,"")</f>
        <v/>
      </c>
    </row>
    <row r="4" spans="1:6" x14ac:dyDescent="0.25">
      <c r="A4" s="1">
        <v>44564</v>
      </c>
      <c r="B4">
        <v>0</v>
      </c>
      <c r="C4">
        <f>WEEKDAY(ekodom[[#This Row],[Data]])</f>
        <v>2</v>
      </c>
      <c r="D4">
        <f>IF(ekodom[[#This Row],[dzien tyg]]=4, 260,190)</f>
        <v>190</v>
      </c>
      <c r="F4" t="str" cm="1">
        <f t="array" ref="F4">IF(AND(ekodom[[#This Row],[Data]]&gt;=DATE(YEAR(ekodom[[#This Row],[Data]]),4,1), ekodom[[#This Row],[Data]]&lt;=DATE(YEAR(ekodom[[#This Row],[Data]]),9,30)), JE,"")</f>
        <v/>
      </c>
    </row>
    <row r="5" spans="1:6" x14ac:dyDescent="0.25">
      <c r="A5" s="1">
        <v>44565</v>
      </c>
      <c r="B5">
        <v>0</v>
      </c>
      <c r="C5">
        <f>WEEKDAY(ekodom[[#This Row],[Data]])</f>
        <v>3</v>
      </c>
      <c r="D5">
        <f>IF(ekodom[[#This Row],[dzien tyg]]=4, 260,190)</f>
        <v>190</v>
      </c>
      <c r="F5" t="str" cm="1">
        <f t="array" ref="F5">IF(AND(ekodom[[#This Row],[Data]]&gt;=DATE(YEAR(ekodom[[#This Row],[Data]]),4,1), ekodom[[#This Row],[Data]]&lt;=DATE(YEAR(ekodom[[#This Row],[Data]]),9,30)), JE,"")</f>
        <v/>
      </c>
    </row>
    <row r="6" spans="1:6" x14ac:dyDescent="0.25">
      <c r="A6" s="1">
        <v>44566</v>
      </c>
      <c r="B6">
        <v>0</v>
      </c>
      <c r="C6">
        <f>WEEKDAY(ekodom[[#This Row],[Data]])</f>
        <v>4</v>
      </c>
      <c r="D6">
        <f>IF(ekodom[[#This Row],[dzien tyg]]=4, 260,190)</f>
        <v>260</v>
      </c>
      <c r="F6" t="str" cm="1">
        <f t="array" ref="F6">IF(AND(ekodom[[#This Row],[Data]]&gt;=DATE(YEAR(ekodom[[#This Row],[Data]]),4,1), ekodom[[#This Row],[Data]]&lt;=DATE(YEAR(ekodom[[#This Row],[Data]]),9,30)), JE,"")</f>
        <v/>
      </c>
    </row>
    <row r="7" spans="1:6" x14ac:dyDescent="0.25">
      <c r="A7" s="1">
        <v>44567</v>
      </c>
      <c r="B7">
        <v>0</v>
      </c>
      <c r="C7">
        <f>WEEKDAY(ekodom[[#This Row],[Data]])</f>
        <v>5</v>
      </c>
      <c r="D7">
        <f>IF(ekodom[[#This Row],[dzien tyg]]=4, 260,190)</f>
        <v>190</v>
      </c>
      <c r="F7" t="str" cm="1">
        <f t="array" ref="F7">IF(AND(ekodom[[#This Row],[Data]]&gt;=DATE(YEAR(ekodom[[#This Row],[Data]]),4,1), ekodom[[#This Row],[Data]]&lt;=DATE(YEAR(ekodom[[#This Row],[Data]]),9,30)), JE,"")</f>
        <v/>
      </c>
    </row>
    <row r="8" spans="1:6" x14ac:dyDescent="0.25">
      <c r="A8" s="1">
        <v>44568</v>
      </c>
      <c r="B8">
        <v>0</v>
      </c>
      <c r="C8">
        <f>WEEKDAY(ekodom[[#This Row],[Data]])</f>
        <v>6</v>
      </c>
      <c r="D8">
        <f>IF(ekodom[[#This Row],[dzien tyg]]=4, 260,190)</f>
        <v>190</v>
      </c>
      <c r="F8" t="str" cm="1">
        <f t="array" ref="F8">IF(AND(ekodom[[#This Row],[Data]]&gt;=DATE(YEAR(ekodom[[#This Row],[Data]]),4,1), ekodom[[#This Row],[Data]]&lt;=DATE(YEAR(ekodom[[#This Row],[Data]]),9,30)), JE,"")</f>
        <v/>
      </c>
    </row>
    <row r="9" spans="1:6" x14ac:dyDescent="0.25">
      <c r="A9" s="1">
        <v>44569</v>
      </c>
      <c r="B9">
        <v>41</v>
      </c>
      <c r="C9">
        <f>WEEKDAY(ekodom[[#This Row],[Data]])</f>
        <v>7</v>
      </c>
      <c r="D9">
        <f>IF(ekodom[[#This Row],[dzien tyg]]=4, 260,190)</f>
        <v>190</v>
      </c>
      <c r="F9" t="str" cm="1">
        <f t="array" ref="F9">IF(AND(ekodom[[#This Row],[Data]]&gt;=DATE(YEAR(ekodom[[#This Row],[Data]]),4,1), ekodom[[#This Row],[Data]]&lt;=DATE(YEAR(ekodom[[#This Row],[Data]]),9,30)), JE,"")</f>
        <v/>
      </c>
    </row>
    <row r="10" spans="1:6" x14ac:dyDescent="0.25">
      <c r="A10" s="1">
        <v>44570</v>
      </c>
      <c r="B10">
        <v>79</v>
      </c>
      <c r="C10">
        <f>WEEKDAY(ekodom[[#This Row],[Data]])</f>
        <v>1</v>
      </c>
      <c r="D10">
        <f>IF(ekodom[[#This Row],[dzien tyg]]=4, 260,190)</f>
        <v>190</v>
      </c>
      <c r="F10" t="str" cm="1">
        <f t="array" ref="F10">IF(AND(ekodom[[#This Row],[Data]]&gt;=DATE(YEAR(ekodom[[#This Row],[Data]]),4,1), ekodom[[#This Row],[Data]]&lt;=DATE(YEAR(ekodom[[#This Row],[Data]]),9,30)), JE,"")</f>
        <v/>
      </c>
    </row>
    <row r="11" spans="1:6" x14ac:dyDescent="0.25">
      <c r="A11" s="1">
        <v>44571</v>
      </c>
      <c r="B11">
        <v>163</v>
      </c>
      <c r="C11">
        <f>WEEKDAY(ekodom[[#This Row],[Data]])</f>
        <v>2</v>
      </c>
      <c r="D11">
        <f>IF(ekodom[[#This Row],[dzien tyg]]=4, 260,190)</f>
        <v>190</v>
      </c>
      <c r="F11" t="str" cm="1">
        <f t="array" ref="F11">IF(AND(ekodom[[#This Row],[Data]]&gt;=DATE(YEAR(ekodom[[#This Row],[Data]]),4,1), ekodom[[#This Row],[Data]]&lt;=DATE(YEAR(ekodom[[#This Row],[Data]]),9,30)), JE,"")</f>
        <v/>
      </c>
    </row>
    <row r="12" spans="1:6" x14ac:dyDescent="0.25">
      <c r="A12" s="1">
        <v>44572</v>
      </c>
      <c r="B12">
        <v>259</v>
      </c>
      <c r="C12">
        <f>WEEKDAY(ekodom[[#This Row],[Data]])</f>
        <v>3</v>
      </c>
      <c r="D12">
        <f>IF(ekodom[[#This Row],[dzien tyg]]=4, 260,190)</f>
        <v>190</v>
      </c>
      <c r="F12" t="str" cm="1">
        <f t="array" ref="F12">IF(AND(ekodom[[#This Row],[Data]]&gt;=DATE(YEAR(ekodom[[#This Row],[Data]]),4,1), ekodom[[#This Row],[Data]]&lt;=DATE(YEAR(ekodom[[#This Row],[Data]]),9,30)), JE,"")</f>
        <v/>
      </c>
    </row>
    <row r="13" spans="1:6" x14ac:dyDescent="0.25">
      <c r="A13" s="1">
        <v>44573</v>
      </c>
      <c r="B13">
        <v>368</v>
      </c>
      <c r="C13">
        <f>WEEKDAY(ekodom[[#This Row],[Data]])</f>
        <v>4</v>
      </c>
      <c r="D13">
        <f>IF(ekodom[[#This Row],[dzien tyg]]=4, 260,190)</f>
        <v>260</v>
      </c>
      <c r="F13" t="str" cm="1">
        <f t="array" ref="F13">IF(AND(ekodom[[#This Row],[Data]]&gt;=DATE(YEAR(ekodom[[#This Row],[Data]]),4,1), ekodom[[#This Row],[Data]]&lt;=DATE(YEAR(ekodom[[#This Row],[Data]]),9,30)), JE,"")</f>
        <v/>
      </c>
    </row>
    <row r="14" spans="1:6" x14ac:dyDescent="0.25">
      <c r="A14" s="1">
        <v>44574</v>
      </c>
      <c r="B14">
        <v>45</v>
      </c>
      <c r="C14">
        <f>WEEKDAY(ekodom[[#This Row],[Data]])</f>
        <v>5</v>
      </c>
      <c r="D14">
        <f>IF(ekodom[[#This Row],[dzien tyg]]=4, 260,190)</f>
        <v>190</v>
      </c>
      <c r="F14" t="str" cm="1">
        <f t="array" ref="F14">IF(AND(ekodom[[#This Row],[Data]]&gt;=DATE(YEAR(ekodom[[#This Row],[Data]]),4,1), ekodom[[#This Row],[Data]]&lt;=DATE(YEAR(ekodom[[#This Row],[Data]]),9,30)), JE,"")</f>
        <v/>
      </c>
    </row>
    <row r="15" spans="1:6" x14ac:dyDescent="0.25">
      <c r="A15" s="1">
        <v>44575</v>
      </c>
      <c r="B15">
        <v>0</v>
      </c>
      <c r="C15">
        <f>WEEKDAY(ekodom[[#This Row],[Data]])</f>
        <v>6</v>
      </c>
      <c r="D15">
        <f>IF(ekodom[[#This Row],[dzien tyg]]=4, 260,190)</f>
        <v>190</v>
      </c>
      <c r="F15" t="str" cm="1">
        <f t="array" ref="F15">IF(AND(ekodom[[#This Row],[Data]]&gt;=DATE(YEAR(ekodom[[#This Row],[Data]]),4,1), ekodom[[#This Row],[Data]]&lt;=DATE(YEAR(ekodom[[#This Row],[Data]]),9,30)), JE,"")</f>
        <v/>
      </c>
    </row>
    <row r="16" spans="1:6" x14ac:dyDescent="0.25">
      <c r="A16" s="1">
        <v>44576</v>
      </c>
      <c r="B16">
        <v>0</v>
      </c>
      <c r="C16">
        <f>WEEKDAY(ekodom[[#This Row],[Data]])</f>
        <v>7</v>
      </c>
      <c r="D16">
        <f>IF(ekodom[[#This Row],[dzien tyg]]=4, 260,190)</f>
        <v>190</v>
      </c>
      <c r="F16" t="str" cm="1">
        <f t="array" ref="F16">IF(AND(ekodom[[#This Row],[Data]]&gt;=DATE(YEAR(ekodom[[#This Row],[Data]]),4,1), ekodom[[#This Row],[Data]]&lt;=DATE(YEAR(ekodom[[#This Row],[Data]]),9,30)), JE,"")</f>
        <v/>
      </c>
    </row>
    <row r="17" spans="1:6" x14ac:dyDescent="0.25">
      <c r="A17" s="1">
        <v>44577</v>
      </c>
      <c r="B17">
        <v>0</v>
      </c>
      <c r="C17">
        <f>WEEKDAY(ekodom[[#This Row],[Data]])</f>
        <v>1</v>
      </c>
      <c r="D17">
        <f>IF(ekodom[[#This Row],[dzien tyg]]=4, 260,190)</f>
        <v>190</v>
      </c>
      <c r="F17" t="str" cm="1">
        <f t="array" ref="F17">IF(AND(ekodom[[#This Row],[Data]]&gt;=DATE(YEAR(ekodom[[#This Row],[Data]]),4,1), ekodom[[#This Row],[Data]]&lt;=DATE(YEAR(ekodom[[#This Row],[Data]]),9,30)), JE,"")</f>
        <v/>
      </c>
    </row>
    <row r="18" spans="1:6" x14ac:dyDescent="0.25">
      <c r="A18" s="1">
        <v>44578</v>
      </c>
      <c r="B18">
        <v>0</v>
      </c>
      <c r="C18">
        <f>WEEKDAY(ekodom[[#This Row],[Data]])</f>
        <v>2</v>
      </c>
      <c r="D18">
        <f>IF(ekodom[[#This Row],[dzien tyg]]=4, 260,190)</f>
        <v>190</v>
      </c>
      <c r="F18" t="str" cm="1">
        <f t="array" ref="F18">IF(AND(ekodom[[#This Row],[Data]]&gt;=DATE(YEAR(ekodom[[#This Row],[Data]]),4,1), ekodom[[#This Row],[Data]]&lt;=DATE(YEAR(ekodom[[#This Row],[Data]]),9,30)), JE,"")</f>
        <v/>
      </c>
    </row>
    <row r="19" spans="1:6" x14ac:dyDescent="0.25">
      <c r="A19" s="1">
        <v>44579</v>
      </c>
      <c r="B19">
        <v>0</v>
      </c>
      <c r="C19">
        <f>WEEKDAY(ekodom[[#This Row],[Data]])</f>
        <v>3</v>
      </c>
      <c r="D19">
        <f>IF(ekodom[[#This Row],[dzien tyg]]=4, 260,190)</f>
        <v>190</v>
      </c>
      <c r="F19" t="str" cm="1">
        <f t="array" ref="F19">IF(AND(ekodom[[#This Row],[Data]]&gt;=DATE(YEAR(ekodom[[#This Row],[Data]]),4,1), ekodom[[#This Row],[Data]]&lt;=DATE(YEAR(ekodom[[#This Row],[Data]]),9,30)), JE,"")</f>
        <v/>
      </c>
    </row>
    <row r="20" spans="1:6" x14ac:dyDescent="0.25">
      <c r="A20" s="1">
        <v>44580</v>
      </c>
      <c r="B20">
        <v>0</v>
      </c>
      <c r="C20">
        <f>WEEKDAY(ekodom[[#This Row],[Data]])</f>
        <v>4</v>
      </c>
      <c r="D20">
        <f>IF(ekodom[[#This Row],[dzien tyg]]=4, 260,190)</f>
        <v>260</v>
      </c>
      <c r="F20" t="str" cm="1">
        <f t="array" ref="F20">IF(AND(ekodom[[#This Row],[Data]]&gt;=DATE(YEAR(ekodom[[#This Row],[Data]]),4,1), ekodom[[#This Row],[Data]]&lt;=DATE(YEAR(ekodom[[#This Row],[Data]]),9,30)), JE,"")</f>
        <v/>
      </c>
    </row>
    <row r="21" spans="1:6" x14ac:dyDescent="0.25">
      <c r="A21" s="1">
        <v>44581</v>
      </c>
      <c r="B21">
        <v>0</v>
      </c>
      <c r="C21">
        <f>WEEKDAY(ekodom[[#This Row],[Data]])</f>
        <v>5</v>
      </c>
      <c r="D21">
        <f>IF(ekodom[[#This Row],[dzien tyg]]=4, 260,190)</f>
        <v>190</v>
      </c>
      <c r="F21" t="str" cm="1">
        <f t="array" ref="F21">IF(AND(ekodom[[#This Row],[Data]]&gt;=DATE(YEAR(ekodom[[#This Row],[Data]]),4,1), ekodom[[#This Row],[Data]]&lt;=DATE(YEAR(ekodom[[#This Row],[Data]]),9,30)), JE,"")</f>
        <v/>
      </c>
    </row>
    <row r="22" spans="1:6" x14ac:dyDescent="0.25">
      <c r="A22" s="1">
        <v>44582</v>
      </c>
      <c r="B22">
        <v>0</v>
      </c>
      <c r="C22">
        <f>WEEKDAY(ekodom[[#This Row],[Data]])</f>
        <v>6</v>
      </c>
      <c r="D22">
        <f>IF(ekodom[[#This Row],[dzien tyg]]=4, 260,190)</f>
        <v>190</v>
      </c>
      <c r="F22" t="str" cm="1">
        <f t="array" ref="F22">IF(AND(ekodom[[#This Row],[Data]]&gt;=DATE(YEAR(ekodom[[#This Row],[Data]]),4,1), ekodom[[#This Row],[Data]]&lt;=DATE(YEAR(ekodom[[#This Row],[Data]]),9,30)), JE,"")</f>
        <v/>
      </c>
    </row>
    <row r="23" spans="1:6" x14ac:dyDescent="0.25">
      <c r="A23" s="1">
        <v>44583</v>
      </c>
      <c r="B23">
        <v>0</v>
      </c>
      <c r="C23">
        <f>WEEKDAY(ekodom[[#This Row],[Data]])</f>
        <v>7</v>
      </c>
      <c r="D23">
        <f>IF(ekodom[[#This Row],[dzien tyg]]=4, 260,190)</f>
        <v>190</v>
      </c>
      <c r="F23" t="str" cm="1">
        <f t="array" ref="F23">IF(AND(ekodom[[#This Row],[Data]]&gt;=DATE(YEAR(ekodom[[#This Row],[Data]]),4,1), ekodom[[#This Row],[Data]]&lt;=DATE(YEAR(ekodom[[#This Row],[Data]]),9,30)), JE,"")</f>
        <v/>
      </c>
    </row>
    <row r="24" spans="1:6" x14ac:dyDescent="0.25">
      <c r="A24" s="1">
        <v>44584</v>
      </c>
      <c r="B24">
        <v>33</v>
      </c>
      <c r="C24">
        <f>WEEKDAY(ekodom[[#This Row],[Data]])</f>
        <v>1</v>
      </c>
      <c r="D24">
        <f>IF(ekodom[[#This Row],[dzien tyg]]=4, 260,190)</f>
        <v>190</v>
      </c>
      <c r="F24" t="str" cm="1">
        <f t="array" ref="F24">IF(AND(ekodom[[#This Row],[Data]]&gt;=DATE(YEAR(ekodom[[#This Row],[Data]]),4,1), ekodom[[#This Row],[Data]]&lt;=DATE(YEAR(ekodom[[#This Row],[Data]]),9,30)), JE,"")</f>
        <v/>
      </c>
    </row>
    <row r="25" spans="1:6" x14ac:dyDescent="0.25">
      <c r="A25" s="1">
        <v>44585</v>
      </c>
      <c r="B25">
        <v>75</v>
      </c>
      <c r="C25">
        <f>WEEKDAY(ekodom[[#This Row],[Data]])</f>
        <v>2</v>
      </c>
      <c r="D25">
        <f>IF(ekodom[[#This Row],[dzien tyg]]=4, 260,190)</f>
        <v>190</v>
      </c>
      <c r="F25" t="str" cm="1">
        <f t="array" ref="F25">IF(AND(ekodom[[#This Row],[Data]]&gt;=DATE(YEAR(ekodom[[#This Row],[Data]]),4,1), ekodom[[#This Row],[Data]]&lt;=DATE(YEAR(ekodom[[#This Row],[Data]]),9,30)), JE,"")</f>
        <v/>
      </c>
    </row>
    <row r="26" spans="1:6" x14ac:dyDescent="0.25">
      <c r="A26" s="1">
        <v>44586</v>
      </c>
      <c r="B26">
        <v>537</v>
      </c>
      <c r="C26">
        <f>WEEKDAY(ekodom[[#This Row],[Data]])</f>
        <v>3</v>
      </c>
      <c r="D26">
        <f>IF(ekodom[[#This Row],[dzien tyg]]=4, 260,190)</f>
        <v>190</v>
      </c>
      <c r="F26" t="str" cm="1">
        <f t="array" ref="F26">IF(AND(ekodom[[#This Row],[Data]]&gt;=DATE(YEAR(ekodom[[#This Row],[Data]]),4,1), ekodom[[#This Row],[Data]]&lt;=DATE(YEAR(ekodom[[#This Row],[Data]]),9,30)), JE,"")</f>
        <v/>
      </c>
    </row>
    <row r="27" spans="1:6" x14ac:dyDescent="0.25">
      <c r="A27" s="1">
        <v>44587</v>
      </c>
      <c r="B27">
        <v>826</v>
      </c>
      <c r="C27">
        <f>WEEKDAY(ekodom[[#This Row],[Data]])</f>
        <v>4</v>
      </c>
      <c r="D27">
        <f>IF(ekodom[[#This Row],[dzien tyg]]=4, 260,190)</f>
        <v>260</v>
      </c>
      <c r="F27" t="str" cm="1">
        <f t="array" ref="F27">IF(AND(ekodom[[#This Row],[Data]]&gt;=DATE(YEAR(ekodom[[#This Row],[Data]]),4,1), ekodom[[#This Row],[Data]]&lt;=DATE(YEAR(ekodom[[#This Row],[Data]]),9,30)), JE,"")</f>
        <v/>
      </c>
    </row>
    <row r="28" spans="1:6" x14ac:dyDescent="0.25">
      <c r="A28" s="1">
        <v>44588</v>
      </c>
      <c r="B28">
        <v>26</v>
      </c>
      <c r="C28">
        <f>WEEKDAY(ekodom[[#This Row],[Data]])</f>
        <v>5</v>
      </c>
      <c r="D28">
        <f>IF(ekodom[[#This Row],[dzien tyg]]=4, 260,190)</f>
        <v>190</v>
      </c>
      <c r="F28" t="str" cm="1">
        <f t="array" ref="F28">IF(AND(ekodom[[#This Row],[Data]]&gt;=DATE(YEAR(ekodom[[#This Row],[Data]]),4,1), ekodom[[#This Row],[Data]]&lt;=DATE(YEAR(ekodom[[#This Row],[Data]]),9,30)), JE,"")</f>
        <v/>
      </c>
    </row>
    <row r="29" spans="1:6" x14ac:dyDescent="0.25">
      <c r="A29" s="1">
        <v>44589</v>
      </c>
      <c r="B29">
        <v>0</v>
      </c>
      <c r="C29">
        <f>WEEKDAY(ekodom[[#This Row],[Data]])</f>
        <v>6</v>
      </c>
      <c r="D29">
        <f>IF(ekodom[[#This Row],[dzien tyg]]=4, 260,190)</f>
        <v>190</v>
      </c>
      <c r="F29" t="str" cm="1">
        <f t="array" ref="F29">IF(AND(ekodom[[#This Row],[Data]]&gt;=DATE(YEAR(ekodom[[#This Row],[Data]]),4,1), ekodom[[#This Row],[Data]]&lt;=DATE(YEAR(ekodom[[#This Row],[Data]]),9,30)), JE,"")</f>
        <v/>
      </c>
    </row>
    <row r="30" spans="1:6" x14ac:dyDescent="0.25">
      <c r="A30" s="1">
        <v>44590</v>
      </c>
      <c r="B30">
        <v>0</v>
      </c>
      <c r="C30">
        <f>WEEKDAY(ekodom[[#This Row],[Data]])</f>
        <v>7</v>
      </c>
      <c r="D30">
        <f>IF(ekodom[[#This Row],[dzien tyg]]=4, 260,190)</f>
        <v>190</v>
      </c>
      <c r="F30" t="str" cm="1">
        <f t="array" ref="F30">IF(AND(ekodom[[#This Row],[Data]]&gt;=DATE(YEAR(ekodom[[#This Row],[Data]]),4,1), ekodom[[#This Row],[Data]]&lt;=DATE(YEAR(ekodom[[#This Row],[Data]]),9,30)), JE,"")</f>
        <v/>
      </c>
    </row>
    <row r="31" spans="1:6" x14ac:dyDescent="0.25">
      <c r="A31" s="1">
        <v>44591</v>
      </c>
      <c r="B31">
        <v>0</v>
      </c>
      <c r="C31">
        <f>WEEKDAY(ekodom[[#This Row],[Data]])</f>
        <v>1</v>
      </c>
      <c r="D31">
        <f>IF(ekodom[[#This Row],[dzien tyg]]=4, 260,190)</f>
        <v>190</v>
      </c>
      <c r="F31" t="str" cm="1">
        <f t="array" ref="F31">IF(AND(ekodom[[#This Row],[Data]]&gt;=DATE(YEAR(ekodom[[#This Row],[Data]]),4,1), ekodom[[#This Row],[Data]]&lt;=DATE(YEAR(ekodom[[#This Row],[Data]]),9,30)), JE,"")</f>
        <v/>
      </c>
    </row>
    <row r="32" spans="1:6" x14ac:dyDescent="0.25">
      <c r="A32" s="1">
        <v>44592</v>
      </c>
      <c r="B32">
        <v>0</v>
      </c>
      <c r="C32">
        <f>WEEKDAY(ekodom[[#This Row],[Data]])</f>
        <v>2</v>
      </c>
      <c r="D32">
        <f>IF(ekodom[[#This Row],[dzien tyg]]=4, 260,190)</f>
        <v>190</v>
      </c>
      <c r="F32" t="str" cm="1">
        <f t="array" ref="F32">IF(AND(ekodom[[#This Row],[Data]]&gt;=DATE(YEAR(ekodom[[#This Row],[Data]]),4,1), ekodom[[#This Row],[Data]]&lt;=DATE(YEAR(ekodom[[#This Row],[Data]]),9,30)), JE,"")</f>
        <v/>
      </c>
    </row>
    <row r="33" spans="1:6" x14ac:dyDescent="0.25">
      <c r="A33" s="1">
        <v>44593</v>
      </c>
      <c r="B33">
        <v>0</v>
      </c>
      <c r="C33">
        <f>WEEKDAY(ekodom[[#This Row],[Data]])</f>
        <v>3</v>
      </c>
      <c r="D33">
        <f>IF(ekodom[[#This Row],[dzien tyg]]=4, 260,190)</f>
        <v>190</v>
      </c>
      <c r="F33" t="str" cm="1">
        <f t="array" ref="F33">IF(AND(ekodom[[#This Row],[Data]]&gt;=DATE(YEAR(ekodom[[#This Row],[Data]]),4,1), ekodom[[#This Row],[Data]]&lt;=DATE(YEAR(ekodom[[#This Row],[Data]]),9,30)), JE,"")</f>
        <v/>
      </c>
    </row>
    <row r="34" spans="1:6" x14ac:dyDescent="0.25">
      <c r="A34" s="1">
        <v>44594</v>
      </c>
      <c r="B34">
        <v>0</v>
      </c>
      <c r="C34">
        <f>WEEKDAY(ekodom[[#This Row],[Data]])</f>
        <v>4</v>
      </c>
      <c r="D34">
        <f>IF(ekodom[[#This Row],[dzien tyg]]=4, 260,190)</f>
        <v>260</v>
      </c>
      <c r="F34" t="str" cm="1">
        <f t="array" ref="F34">IF(AND(ekodom[[#This Row],[Data]]&gt;=DATE(YEAR(ekodom[[#This Row],[Data]]),4,1), ekodom[[#This Row],[Data]]&lt;=DATE(YEAR(ekodom[[#This Row],[Data]]),9,30)), JE,"")</f>
        <v/>
      </c>
    </row>
    <row r="35" spans="1:6" x14ac:dyDescent="0.25">
      <c r="A35" s="1">
        <v>44595</v>
      </c>
      <c r="B35">
        <v>0</v>
      </c>
      <c r="C35">
        <f>WEEKDAY(ekodom[[#This Row],[Data]])</f>
        <v>5</v>
      </c>
      <c r="D35">
        <f>IF(ekodom[[#This Row],[dzien tyg]]=4, 260,190)</f>
        <v>190</v>
      </c>
      <c r="F35" t="str" cm="1">
        <f t="array" ref="F35">IF(AND(ekodom[[#This Row],[Data]]&gt;=DATE(YEAR(ekodom[[#This Row],[Data]]),4,1), ekodom[[#This Row],[Data]]&lt;=DATE(YEAR(ekodom[[#This Row],[Data]]),9,30)), JE,"")</f>
        <v/>
      </c>
    </row>
    <row r="36" spans="1:6" x14ac:dyDescent="0.25">
      <c r="A36" s="1">
        <v>44596</v>
      </c>
      <c r="B36">
        <v>0</v>
      </c>
      <c r="C36">
        <f>WEEKDAY(ekodom[[#This Row],[Data]])</f>
        <v>6</v>
      </c>
      <c r="D36">
        <f>IF(ekodom[[#This Row],[dzien tyg]]=4, 260,190)</f>
        <v>190</v>
      </c>
      <c r="F36" t="str" cm="1">
        <f t="array" ref="F36">IF(AND(ekodom[[#This Row],[Data]]&gt;=DATE(YEAR(ekodom[[#This Row],[Data]]),4,1), ekodom[[#This Row],[Data]]&lt;=DATE(YEAR(ekodom[[#This Row],[Data]]),9,30)), JE,"")</f>
        <v/>
      </c>
    </row>
    <row r="37" spans="1:6" x14ac:dyDescent="0.25">
      <c r="A37" s="1">
        <v>44597</v>
      </c>
      <c r="B37">
        <v>97</v>
      </c>
      <c r="C37">
        <f>WEEKDAY(ekodom[[#This Row],[Data]])</f>
        <v>7</v>
      </c>
      <c r="D37">
        <f>IF(ekodom[[#This Row],[dzien tyg]]=4, 260,190)</f>
        <v>190</v>
      </c>
      <c r="F37" t="str" cm="1">
        <f t="array" ref="F37">IF(AND(ekodom[[#This Row],[Data]]&gt;=DATE(YEAR(ekodom[[#This Row],[Data]]),4,1), ekodom[[#This Row],[Data]]&lt;=DATE(YEAR(ekodom[[#This Row],[Data]]),9,30)), JE,"")</f>
        <v/>
      </c>
    </row>
    <row r="38" spans="1:6" x14ac:dyDescent="0.25">
      <c r="A38" s="1">
        <v>44598</v>
      </c>
      <c r="B38">
        <v>0</v>
      </c>
      <c r="C38">
        <f>WEEKDAY(ekodom[[#This Row],[Data]])</f>
        <v>1</v>
      </c>
      <c r="D38">
        <f>IF(ekodom[[#This Row],[dzien tyg]]=4, 260,190)</f>
        <v>190</v>
      </c>
      <c r="F38" t="str" cm="1">
        <f t="array" ref="F38">IF(AND(ekodom[[#This Row],[Data]]&gt;=DATE(YEAR(ekodom[[#This Row],[Data]]),4,1), ekodom[[#This Row],[Data]]&lt;=DATE(YEAR(ekodom[[#This Row],[Data]]),9,30)), JE,"")</f>
        <v/>
      </c>
    </row>
    <row r="39" spans="1:6" x14ac:dyDescent="0.25">
      <c r="A39" s="1">
        <v>44599</v>
      </c>
      <c r="B39">
        <v>99</v>
      </c>
      <c r="C39">
        <f>WEEKDAY(ekodom[[#This Row],[Data]])</f>
        <v>2</v>
      </c>
      <c r="D39">
        <f>IF(ekodom[[#This Row],[dzien tyg]]=4, 260,190)</f>
        <v>190</v>
      </c>
      <c r="F39" t="str" cm="1">
        <f t="array" ref="F39">IF(AND(ekodom[[#This Row],[Data]]&gt;=DATE(YEAR(ekodom[[#This Row],[Data]]),4,1), ekodom[[#This Row],[Data]]&lt;=DATE(YEAR(ekodom[[#This Row],[Data]]),9,30)), JE,"")</f>
        <v/>
      </c>
    </row>
    <row r="40" spans="1:6" x14ac:dyDescent="0.25">
      <c r="A40" s="1">
        <v>44600</v>
      </c>
      <c r="B40">
        <v>0</v>
      </c>
      <c r="C40">
        <f>WEEKDAY(ekodom[[#This Row],[Data]])</f>
        <v>3</v>
      </c>
      <c r="D40">
        <f>IF(ekodom[[#This Row],[dzien tyg]]=4, 260,190)</f>
        <v>190</v>
      </c>
      <c r="F40" t="str" cm="1">
        <f t="array" ref="F40">IF(AND(ekodom[[#This Row],[Data]]&gt;=DATE(YEAR(ekodom[[#This Row],[Data]]),4,1), ekodom[[#This Row],[Data]]&lt;=DATE(YEAR(ekodom[[#This Row],[Data]]),9,30)), JE,"")</f>
        <v/>
      </c>
    </row>
    <row r="41" spans="1:6" x14ac:dyDescent="0.25">
      <c r="A41" s="1">
        <v>44601</v>
      </c>
      <c r="B41">
        <v>0</v>
      </c>
      <c r="C41">
        <f>WEEKDAY(ekodom[[#This Row],[Data]])</f>
        <v>4</v>
      </c>
      <c r="D41">
        <f>IF(ekodom[[#This Row],[dzien tyg]]=4, 260,190)</f>
        <v>260</v>
      </c>
      <c r="F41" t="str" cm="1">
        <f t="array" ref="F41">IF(AND(ekodom[[#This Row],[Data]]&gt;=DATE(YEAR(ekodom[[#This Row],[Data]]),4,1), ekodom[[#This Row],[Data]]&lt;=DATE(YEAR(ekodom[[#This Row],[Data]]),9,30)), JE,"")</f>
        <v/>
      </c>
    </row>
    <row r="42" spans="1:6" x14ac:dyDescent="0.25">
      <c r="A42" s="1">
        <v>44602</v>
      </c>
      <c r="B42">
        <v>0</v>
      </c>
      <c r="C42">
        <f>WEEKDAY(ekodom[[#This Row],[Data]])</f>
        <v>5</v>
      </c>
      <c r="D42">
        <f>IF(ekodom[[#This Row],[dzien tyg]]=4, 260,190)</f>
        <v>190</v>
      </c>
      <c r="F42" t="str" cm="1">
        <f t="array" ref="F42">IF(AND(ekodom[[#This Row],[Data]]&gt;=DATE(YEAR(ekodom[[#This Row],[Data]]),4,1), ekodom[[#This Row],[Data]]&lt;=DATE(YEAR(ekodom[[#This Row],[Data]]),9,30)), JE,"")</f>
        <v/>
      </c>
    </row>
    <row r="43" spans="1:6" x14ac:dyDescent="0.25">
      <c r="A43" s="1">
        <v>44603</v>
      </c>
      <c r="B43">
        <v>97</v>
      </c>
      <c r="C43">
        <f>WEEKDAY(ekodom[[#This Row],[Data]])</f>
        <v>6</v>
      </c>
      <c r="D43">
        <f>IF(ekodom[[#This Row],[dzien tyg]]=4, 260,190)</f>
        <v>190</v>
      </c>
      <c r="F43" t="str" cm="1">
        <f t="array" ref="F43">IF(AND(ekodom[[#This Row],[Data]]&gt;=DATE(YEAR(ekodom[[#This Row],[Data]]),4,1), ekodom[[#This Row],[Data]]&lt;=DATE(YEAR(ekodom[[#This Row],[Data]]),9,30)), JE,"")</f>
        <v/>
      </c>
    </row>
    <row r="44" spans="1:6" x14ac:dyDescent="0.25">
      <c r="A44" s="1">
        <v>44604</v>
      </c>
      <c r="B44">
        <v>83</v>
      </c>
      <c r="C44">
        <f>WEEKDAY(ekodom[[#This Row],[Data]])</f>
        <v>7</v>
      </c>
      <c r="D44">
        <f>IF(ekodom[[#This Row],[dzien tyg]]=4, 260,190)</f>
        <v>190</v>
      </c>
      <c r="F44" t="str" cm="1">
        <f t="array" ref="F44">IF(AND(ekodom[[#This Row],[Data]]&gt;=DATE(YEAR(ekodom[[#This Row],[Data]]),4,1), ekodom[[#This Row],[Data]]&lt;=DATE(YEAR(ekodom[[#This Row],[Data]]),9,30)), JE,"")</f>
        <v/>
      </c>
    </row>
    <row r="45" spans="1:6" x14ac:dyDescent="0.25">
      <c r="A45" s="1">
        <v>44605</v>
      </c>
      <c r="B45">
        <v>77</v>
      </c>
      <c r="C45">
        <f>WEEKDAY(ekodom[[#This Row],[Data]])</f>
        <v>1</v>
      </c>
      <c r="D45">
        <f>IF(ekodom[[#This Row],[dzien tyg]]=4, 260,190)</f>
        <v>190</v>
      </c>
      <c r="F45" t="str" cm="1">
        <f t="array" ref="F45">IF(AND(ekodom[[#This Row],[Data]]&gt;=DATE(YEAR(ekodom[[#This Row],[Data]]),4,1), ekodom[[#This Row],[Data]]&lt;=DATE(YEAR(ekodom[[#This Row],[Data]]),9,30)), JE,"")</f>
        <v/>
      </c>
    </row>
    <row r="46" spans="1:6" x14ac:dyDescent="0.25">
      <c r="A46" s="1">
        <v>44606</v>
      </c>
      <c r="B46">
        <v>195</v>
      </c>
      <c r="C46">
        <f>WEEKDAY(ekodom[[#This Row],[Data]])</f>
        <v>2</v>
      </c>
      <c r="D46">
        <f>IF(ekodom[[#This Row],[dzien tyg]]=4, 260,190)</f>
        <v>190</v>
      </c>
      <c r="F46" t="str" cm="1">
        <f t="array" ref="F46">IF(AND(ekodom[[#This Row],[Data]]&gt;=DATE(YEAR(ekodom[[#This Row],[Data]]),4,1), ekodom[[#This Row],[Data]]&lt;=DATE(YEAR(ekodom[[#This Row],[Data]]),9,30)), JE,"")</f>
        <v/>
      </c>
    </row>
    <row r="47" spans="1:6" x14ac:dyDescent="0.25">
      <c r="A47" s="1">
        <v>44607</v>
      </c>
      <c r="B47">
        <v>145</v>
      </c>
      <c r="C47">
        <f>WEEKDAY(ekodom[[#This Row],[Data]])</f>
        <v>3</v>
      </c>
      <c r="D47">
        <f>IF(ekodom[[#This Row],[dzien tyg]]=4, 260,190)</f>
        <v>190</v>
      </c>
      <c r="F47" t="str" cm="1">
        <f t="array" ref="F47">IF(AND(ekodom[[#This Row],[Data]]&gt;=DATE(YEAR(ekodom[[#This Row],[Data]]),4,1), ekodom[[#This Row],[Data]]&lt;=DATE(YEAR(ekodom[[#This Row],[Data]]),9,30)), JE,"")</f>
        <v/>
      </c>
    </row>
    <row r="48" spans="1:6" x14ac:dyDescent="0.25">
      <c r="A48" s="1">
        <v>44608</v>
      </c>
      <c r="B48">
        <v>90</v>
      </c>
      <c r="C48">
        <f>WEEKDAY(ekodom[[#This Row],[Data]])</f>
        <v>4</v>
      </c>
      <c r="D48">
        <f>IF(ekodom[[#This Row],[dzien tyg]]=4, 260,190)</f>
        <v>260</v>
      </c>
      <c r="F48" t="str" cm="1">
        <f t="array" ref="F48">IF(AND(ekodom[[#This Row],[Data]]&gt;=DATE(YEAR(ekodom[[#This Row],[Data]]),4,1), ekodom[[#This Row],[Data]]&lt;=DATE(YEAR(ekodom[[#This Row],[Data]]),9,30)), JE,"")</f>
        <v/>
      </c>
    </row>
    <row r="49" spans="1:6" x14ac:dyDescent="0.25">
      <c r="A49" s="1">
        <v>44609</v>
      </c>
      <c r="B49">
        <v>0</v>
      </c>
      <c r="C49">
        <f>WEEKDAY(ekodom[[#This Row],[Data]])</f>
        <v>5</v>
      </c>
      <c r="D49">
        <f>IF(ekodom[[#This Row],[dzien tyg]]=4, 260,190)</f>
        <v>190</v>
      </c>
      <c r="F49" t="str" cm="1">
        <f t="array" ref="F49">IF(AND(ekodom[[#This Row],[Data]]&gt;=DATE(YEAR(ekodom[[#This Row],[Data]]),4,1), ekodom[[#This Row],[Data]]&lt;=DATE(YEAR(ekodom[[#This Row],[Data]]),9,30)), JE,"")</f>
        <v/>
      </c>
    </row>
    <row r="50" spans="1:6" x14ac:dyDescent="0.25">
      <c r="A50" s="1">
        <v>44610</v>
      </c>
      <c r="B50">
        <v>0</v>
      </c>
      <c r="C50">
        <f>WEEKDAY(ekodom[[#This Row],[Data]])</f>
        <v>6</v>
      </c>
      <c r="D50">
        <f>IF(ekodom[[#This Row],[dzien tyg]]=4, 260,190)</f>
        <v>190</v>
      </c>
      <c r="F50" t="str" cm="1">
        <f t="array" ref="F50">IF(AND(ekodom[[#This Row],[Data]]&gt;=DATE(YEAR(ekodom[[#This Row],[Data]]),4,1), ekodom[[#This Row],[Data]]&lt;=DATE(YEAR(ekodom[[#This Row],[Data]]),9,30)), JE,"")</f>
        <v/>
      </c>
    </row>
    <row r="51" spans="1:6" x14ac:dyDescent="0.25">
      <c r="A51" s="1">
        <v>44611</v>
      </c>
      <c r="B51">
        <v>93</v>
      </c>
      <c r="C51">
        <f>WEEKDAY(ekodom[[#This Row],[Data]])</f>
        <v>7</v>
      </c>
      <c r="D51">
        <f>IF(ekodom[[#This Row],[dzien tyg]]=4, 260,190)</f>
        <v>190</v>
      </c>
      <c r="F51" t="str" cm="1">
        <f t="array" ref="F51">IF(AND(ekodom[[#This Row],[Data]]&gt;=DATE(YEAR(ekodom[[#This Row],[Data]]),4,1), ekodom[[#This Row],[Data]]&lt;=DATE(YEAR(ekodom[[#This Row],[Data]]),9,30)), JE,"")</f>
        <v/>
      </c>
    </row>
    <row r="52" spans="1:6" x14ac:dyDescent="0.25">
      <c r="A52" s="1">
        <v>44612</v>
      </c>
      <c r="B52">
        <v>0</v>
      </c>
      <c r="C52">
        <f>WEEKDAY(ekodom[[#This Row],[Data]])</f>
        <v>1</v>
      </c>
      <c r="D52">
        <f>IF(ekodom[[#This Row],[dzien tyg]]=4, 260,190)</f>
        <v>190</v>
      </c>
      <c r="F52" t="str" cm="1">
        <f t="array" ref="F52">IF(AND(ekodom[[#This Row],[Data]]&gt;=DATE(YEAR(ekodom[[#This Row],[Data]]),4,1), ekodom[[#This Row],[Data]]&lt;=DATE(YEAR(ekodom[[#This Row],[Data]]),9,30)), JE,"")</f>
        <v/>
      </c>
    </row>
    <row r="53" spans="1:6" x14ac:dyDescent="0.25">
      <c r="A53" s="1">
        <v>44613</v>
      </c>
      <c r="B53">
        <v>0</v>
      </c>
      <c r="C53">
        <f>WEEKDAY(ekodom[[#This Row],[Data]])</f>
        <v>2</v>
      </c>
      <c r="D53">
        <f>IF(ekodom[[#This Row],[dzien tyg]]=4, 260,190)</f>
        <v>190</v>
      </c>
      <c r="F53" t="str" cm="1">
        <f t="array" ref="F53">IF(AND(ekodom[[#This Row],[Data]]&gt;=DATE(YEAR(ekodom[[#This Row],[Data]]),4,1), ekodom[[#This Row],[Data]]&lt;=DATE(YEAR(ekodom[[#This Row],[Data]]),9,30)), JE,"")</f>
        <v/>
      </c>
    </row>
    <row r="54" spans="1:6" x14ac:dyDescent="0.25">
      <c r="A54" s="1">
        <v>44614</v>
      </c>
      <c r="B54">
        <v>93</v>
      </c>
      <c r="C54">
        <f>WEEKDAY(ekodom[[#This Row],[Data]])</f>
        <v>3</v>
      </c>
      <c r="D54">
        <f>IF(ekodom[[#This Row],[dzien tyg]]=4, 260,190)</f>
        <v>190</v>
      </c>
      <c r="F54" t="str" cm="1">
        <f t="array" ref="F54">IF(AND(ekodom[[#This Row],[Data]]&gt;=DATE(YEAR(ekodom[[#This Row],[Data]]),4,1), ekodom[[#This Row],[Data]]&lt;=DATE(YEAR(ekodom[[#This Row],[Data]]),9,30)), JE,"")</f>
        <v/>
      </c>
    </row>
    <row r="55" spans="1:6" x14ac:dyDescent="0.25">
      <c r="A55" s="1">
        <v>44615</v>
      </c>
      <c r="B55">
        <v>0</v>
      </c>
      <c r="C55">
        <f>WEEKDAY(ekodom[[#This Row],[Data]])</f>
        <v>4</v>
      </c>
      <c r="D55">
        <f>IF(ekodom[[#This Row],[dzien tyg]]=4, 260,190)</f>
        <v>260</v>
      </c>
      <c r="F55" t="str" cm="1">
        <f t="array" ref="F55">IF(AND(ekodom[[#This Row],[Data]]&gt;=DATE(YEAR(ekodom[[#This Row],[Data]]),4,1), ekodom[[#This Row],[Data]]&lt;=DATE(YEAR(ekodom[[#This Row],[Data]]),9,30)), JE,"")</f>
        <v/>
      </c>
    </row>
    <row r="56" spans="1:6" x14ac:dyDescent="0.25">
      <c r="A56" s="1">
        <v>44616</v>
      </c>
      <c r="B56">
        <v>0</v>
      </c>
      <c r="C56">
        <f>WEEKDAY(ekodom[[#This Row],[Data]])</f>
        <v>5</v>
      </c>
      <c r="D56">
        <f>IF(ekodom[[#This Row],[dzien tyg]]=4, 260,190)</f>
        <v>190</v>
      </c>
      <c r="F56" t="str" cm="1">
        <f t="array" ref="F56">IF(AND(ekodom[[#This Row],[Data]]&gt;=DATE(YEAR(ekodom[[#This Row],[Data]]),4,1), ekodom[[#This Row],[Data]]&lt;=DATE(YEAR(ekodom[[#This Row],[Data]]),9,30)), JE,"")</f>
        <v/>
      </c>
    </row>
    <row r="57" spans="1:6" x14ac:dyDescent="0.25">
      <c r="A57" s="1">
        <v>44617</v>
      </c>
      <c r="B57">
        <v>0</v>
      </c>
      <c r="C57">
        <f>WEEKDAY(ekodom[[#This Row],[Data]])</f>
        <v>6</v>
      </c>
      <c r="D57">
        <f>IF(ekodom[[#This Row],[dzien tyg]]=4, 260,190)</f>
        <v>190</v>
      </c>
      <c r="F57" t="str" cm="1">
        <f t="array" ref="F57">IF(AND(ekodom[[#This Row],[Data]]&gt;=DATE(YEAR(ekodom[[#This Row],[Data]]),4,1), ekodom[[#This Row],[Data]]&lt;=DATE(YEAR(ekodom[[#This Row],[Data]]),9,30)), JE,"")</f>
        <v/>
      </c>
    </row>
    <row r="58" spans="1:6" x14ac:dyDescent="0.25">
      <c r="A58" s="1">
        <v>44618</v>
      </c>
      <c r="B58">
        <v>228</v>
      </c>
      <c r="C58">
        <f>WEEKDAY(ekodom[[#This Row],[Data]])</f>
        <v>7</v>
      </c>
      <c r="D58">
        <f>IF(ekodom[[#This Row],[dzien tyg]]=4, 260,190)</f>
        <v>190</v>
      </c>
      <c r="F58" t="str" cm="1">
        <f t="array" ref="F58">IF(AND(ekodom[[#This Row],[Data]]&gt;=DATE(YEAR(ekodom[[#This Row],[Data]]),4,1), ekodom[[#This Row],[Data]]&lt;=DATE(YEAR(ekodom[[#This Row],[Data]]),9,30)), JE,"")</f>
        <v/>
      </c>
    </row>
    <row r="59" spans="1:6" x14ac:dyDescent="0.25">
      <c r="A59" s="1">
        <v>44619</v>
      </c>
      <c r="B59">
        <v>0</v>
      </c>
      <c r="C59">
        <f>WEEKDAY(ekodom[[#This Row],[Data]])</f>
        <v>1</v>
      </c>
      <c r="D59">
        <f>IF(ekodom[[#This Row],[dzien tyg]]=4, 260,190)</f>
        <v>190</v>
      </c>
      <c r="F59" t="str" cm="1">
        <f t="array" ref="F59">IF(AND(ekodom[[#This Row],[Data]]&gt;=DATE(YEAR(ekodom[[#This Row],[Data]]),4,1), ekodom[[#This Row],[Data]]&lt;=DATE(YEAR(ekodom[[#This Row],[Data]]),9,30)), JE,"")</f>
        <v/>
      </c>
    </row>
    <row r="60" spans="1:6" x14ac:dyDescent="0.25">
      <c r="A60" s="1">
        <v>44620</v>
      </c>
      <c r="B60">
        <v>84</v>
      </c>
      <c r="C60">
        <f>WEEKDAY(ekodom[[#This Row],[Data]])</f>
        <v>2</v>
      </c>
      <c r="D60">
        <f>IF(ekodom[[#This Row],[dzien tyg]]=4, 260,190)</f>
        <v>190</v>
      </c>
      <c r="F60" t="str" cm="1">
        <f t="array" ref="F60">IF(AND(ekodom[[#This Row],[Data]]&gt;=DATE(YEAR(ekodom[[#This Row],[Data]]),4,1), ekodom[[#This Row],[Data]]&lt;=DATE(YEAR(ekodom[[#This Row],[Data]]),9,30)), JE,"")</f>
        <v/>
      </c>
    </row>
    <row r="61" spans="1:6" x14ac:dyDescent="0.25">
      <c r="A61" s="1">
        <v>44621</v>
      </c>
      <c r="B61">
        <v>90</v>
      </c>
      <c r="C61">
        <f>WEEKDAY(ekodom[[#This Row],[Data]])</f>
        <v>3</v>
      </c>
      <c r="D61">
        <f>IF(ekodom[[#This Row],[dzien tyg]]=4, 260,190)</f>
        <v>190</v>
      </c>
      <c r="F61" t="str" cm="1">
        <f t="array" ref="F61">IF(AND(ekodom[[#This Row],[Data]]&gt;=DATE(YEAR(ekodom[[#This Row],[Data]]),4,1), ekodom[[#This Row],[Data]]&lt;=DATE(YEAR(ekodom[[#This Row],[Data]]),9,30)), JE,"")</f>
        <v/>
      </c>
    </row>
    <row r="62" spans="1:6" x14ac:dyDescent="0.25">
      <c r="A62" s="1">
        <v>44622</v>
      </c>
      <c r="B62">
        <v>0</v>
      </c>
      <c r="C62">
        <f>WEEKDAY(ekodom[[#This Row],[Data]])</f>
        <v>4</v>
      </c>
      <c r="D62">
        <f>IF(ekodom[[#This Row],[dzien tyg]]=4, 260,190)</f>
        <v>260</v>
      </c>
      <c r="F62" t="str" cm="1">
        <f t="array" ref="F62">IF(AND(ekodom[[#This Row],[Data]]&gt;=DATE(YEAR(ekodom[[#This Row],[Data]]),4,1), ekodom[[#This Row],[Data]]&lt;=DATE(YEAR(ekodom[[#This Row],[Data]]),9,30)), JE,"")</f>
        <v/>
      </c>
    </row>
    <row r="63" spans="1:6" x14ac:dyDescent="0.25">
      <c r="A63" s="1">
        <v>44623</v>
      </c>
      <c r="B63">
        <v>93</v>
      </c>
      <c r="C63">
        <f>WEEKDAY(ekodom[[#This Row],[Data]])</f>
        <v>5</v>
      </c>
      <c r="D63">
        <f>IF(ekodom[[#This Row],[dzien tyg]]=4, 260,190)</f>
        <v>190</v>
      </c>
      <c r="F63" t="str" cm="1">
        <f t="array" ref="F63">IF(AND(ekodom[[#This Row],[Data]]&gt;=DATE(YEAR(ekodom[[#This Row],[Data]]),4,1), ekodom[[#This Row],[Data]]&lt;=DATE(YEAR(ekodom[[#This Row],[Data]]),9,30)), JE,"")</f>
        <v/>
      </c>
    </row>
    <row r="64" spans="1:6" x14ac:dyDescent="0.25">
      <c r="A64" s="1">
        <v>44624</v>
      </c>
      <c r="B64">
        <v>1189</v>
      </c>
      <c r="C64">
        <f>WEEKDAY(ekodom[[#This Row],[Data]])</f>
        <v>6</v>
      </c>
      <c r="D64">
        <f>IF(ekodom[[#This Row],[dzien tyg]]=4, 260,190)</f>
        <v>190</v>
      </c>
      <c r="F64" t="str" cm="1">
        <f t="array" ref="F64">IF(AND(ekodom[[#This Row],[Data]]&gt;=DATE(YEAR(ekodom[[#This Row],[Data]]),4,1), ekodom[[#This Row],[Data]]&lt;=DATE(YEAR(ekodom[[#This Row],[Data]]),9,30)), JE,"")</f>
        <v/>
      </c>
    </row>
    <row r="65" spans="1:6" x14ac:dyDescent="0.25">
      <c r="A65" s="1">
        <v>44625</v>
      </c>
      <c r="B65">
        <v>139</v>
      </c>
      <c r="C65">
        <f>WEEKDAY(ekodom[[#This Row],[Data]])</f>
        <v>7</v>
      </c>
      <c r="D65">
        <f>IF(ekodom[[#This Row],[dzien tyg]]=4, 260,190)</f>
        <v>190</v>
      </c>
      <c r="F65" t="str" cm="1">
        <f t="array" ref="F65">IF(AND(ekodom[[#This Row],[Data]]&gt;=DATE(YEAR(ekodom[[#This Row],[Data]]),4,1), ekodom[[#This Row],[Data]]&lt;=DATE(YEAR(ekodom[[#This Row],[Data]]),9,30)), JE,"")</f>
        <v/>
      </c>
    </row>
    <row r="66" spans="1:6" x14ac:dyDescent="0.25">
      <c r="A66" s="1">
        <v>44626</v>
      </c>
      <c r="B66">
        <v>0</v>
      </c>
      <c r="C66">
        <f>WEEKDAY(ekodom[[#This Row],[Data]])</f>
        <v>1</v>
      </c>
      <c r="D66">
        <f>IF(ekodom[[#This Row],[dzien tyg]]=4, 260,190)</f>
        <v>190</v>
      </c>
      <c r="F66" t="str" cm="1">
        <f t="array" ref="F66">IF(AND(ekodom[[#This Row],[Data]]&gt;=DATE(YEAR(ekodom[[#This Row],[Data]]),4,1), ekodom[[#This Row],[Data]]&lt;=DATE(YEAR(ekodom[[#This Row],[Data]]),9,30)), JE,"")</f>
        <v/>
      </c>
    </row>
    <row r="67" spans="1:6" x14ac:dyDescent="0.25">
      <c r="A67" s="1">
        <v>44627</v>
      </c>
      <c r="B67">
        <v>0</v>
      </c>
      <c r="C67">
        <f>WEEKDAY(ekodom[[#This Row],[Data]])</f>
        <v>2</v>
      </c>
      <c r="D67">
        <f>IF(ekodom[[#This Row],[dzien tyg]]=4, 260,190)</f>
        <v>190</v>
      </c>
      <c r="F67" t="str" cm="1">
        <f t="array" ref="F67">IF(AND(ekodom[[#This Row],[Data]]&gt;=DATE(YEAR(ekodom[[#This Row],[Data]]),4,1), ekodom[[#This Row],[Data]]&lt;=DATE(YEAR(ekodom[[#This Row],[Data]]),9,30)), JE,"")</f>
        <v/>
      </c>
    </row>
    <row r="68" spans="1:6" x14ac:dyDescent="0.25">
      <c r="A68" s="1">
        <v>44628</v>
      </c>
      <c r="B68">
        <v>75</v>
      </c>
      <c r="C68">
        <f>WEEKDAY(ekodom[[#This Row],[Data]])</f>
        <v>3</v>
      </c>
      <c r="D68">
        <f>IF(ekodom[[#This Row],[dzien tyg]]=4, 260,190)</f>
        <v>190</v>
      </c>
      <c r="F68" t="str" cm="1">
        <f t="array" ref="F68">IF(AND(ekodom[[#This Row],[Data]]&gt;=DATE(YEAR(ekodom[[#This Row],[Data]]),4,1), ekodom[[#This Row],[Data]]&lt;=DATE(YEAR(ekodom[[#This Row],[Data]]),9,30)), JE,"")</f>
        <v/>
      </c>
    </row>
    <row r="69" spans="1:6" x14ac:dyDescent="0.25">
      <c r="A69" s="1">
        <v>44629</v>
      </c>
      <c r="B69">
        <v>612</v>
      </c>
      <c r="C69">
        <f>WEEKDAY(ekodom[[#This Row],[Data]])</f>
        <v>4</v>
      </c>
      <c r="D69">
        <f>IF(ekodom[[#This Row],[dzien tyg]]=4, 260,190)</f>
        <v>260</v>
      </c>
      <c r="F69" t="str" cm="1">
        <f t="array" ref="F69">IF(AND(ekodom[[#This Row],[Data]]&gt;=DATE(YEAR(ekodom[[#This Row],[Data]]),4,1), ekodom[[#This Row],[Data]]&lt;=DATE(YEAR(ekodom[[#This Row],[Data]]),9,30)), JE,"")</f>
        <v/>
      </c>
    </row>
    <row r="70" spans="1:6" x14ac:dyDescent="0.25">
      <c r="A70" s="1">
        <v>44630</v>
      </c>
      <c r="B70">
        <v>0</v>
      </c>
      <c r="C70">
        <f>WEEKDAY(ekodom[[#This Row],[Data]])</f>
        <v>5</v>
      </c>
      <c r="D70">
        <f>IF(ekodom[[#This Row],[dzien tyg]]=4, 260,190)</f>
        <v>190</v>
      </c>
      <c r="F70" t="str" cm="1">
        <f t="array" ref="F70">IF(AND(ekodom[[#This Row],[Data]]&gt;=DATE(YEAR(ekodom[[#This Row],[Data]]),4,1), ekodom[[#This Row],[Data]]&lt;=DATE(YEAR(ekodom[[#This Row],[Data]]),9,30)), JE,"")</f>
        <v/>
      </c>
    </row>
    <row r="71" spans="1:6" x14ac:dyDescent="0.25">
      <c r="A71" s="1">
        <v>44631</v>
      </c>
      <c r="B71">
        <v>137</v>
      </c>
      <c r="C71">
        <f>WEEKDAY(ekodom[[#This Row],[Data]])</f>
        <v>6</v>
      </c>
      <c r="D71">
        <f>IF(ekodom[[#This Row],[dzien tyg]]=4, 260,190)</f>
        <v>190</v>
      </c>
      <c r="F71" t="str" cm="1">
        <f t="array" ref="F71">IF(AND(ekodom[[#This Row],[Data]]&gt;=DATE(YEAR(ekodom[[#This Row],[Data]]),4,1), ekodom[[#This Row],[Data]]&lt;=DATE(YEAR(ekodom[[#This Row],[Data]]),9,30)), JE,"")</f>
        <v/>
      </c>
    </row>
    <row r="72" spans="1:6" x14ac:dyDescent="0.25">
      <c r="A72" s="1">
        <v>44632</v>
      </c>
      <c r="B72">
        <v>122</v>
      </c>
      <c r="C72">
        <f>WEEKDAY(ekodom[[#This Row],[Data]])</f>
        <v>7</v>
      </c>
      <c r="D72">
        <f>IF(ekodom[[#This Row],[dzien tyg]]=4, 260,190)</f>
        <v>190</v>
      </c>
      <c r="F72" t="str" cm="1">
        <f t="array" ref="F72">IF(AND(ekodom[[#This Row],[Data]]&gt;=DATE(YEAR(ekodom[[#This Row],[Data]]),4,1), ekodom[[#This Row],[Data]]&lt;=DATE(YEAR(ekodom[[#This Row],[Data]]),9,30)), JE,"")</f>
        <v/>
      </c>
    </row>
    <row r="73" spans="1:6" x14ac:dyDescent="0.25">
      <c r="A73" s="1">
        <v>44633</v>
      </c>
      <c r="B73">
        <v>0</v>
      </c>
      <c r="C73">
        <f>WEEKDAY(ekodom[[#This Row],[Data]])</f>
        <v>1</v>
      </c>
      <c r="D73">
        <f>IF(ekodom[[#This Row],[dzien tyg]]=4, 260,190)</f>
        <v>190</v>
      </c>
      <c r="F73" t="str" cm="1">
        <f t="array" ref="F73">IF(AND(ekodom[[#This Row],[Data]]&gt;=DATE(YEAR(ekodom[[#This Row],[Data]]),4,1), ekodom[[#This Row],[Data]]&lt;=DATE(YEAR(ekodom[[#This Row],[Data]]),9,30)), JE,"")</f>
        <v/>
      </c>
    </row>
    <row r="74" spans="1:6" x14ac:dyDescent="0.25">
      <c r="A74" s="1">
        <v>44634</v>
      </c>
      <c r="B74">
        <v>0</v>
      </c>
      <c r="C74">
        <f>WEEKDAY(ekodom[[#This Row],[Data]])</f>
        <v>2</v>
      </c>
      <c r="D74">
        <f>IF(ekodom[[#This Row],[dzien tyg]]=4, 260,190)</f>
        <v>190</v>
      </c>
      <c r="F74" t="str" cm="1">
        <f t="array" ref="F74">IF(AND(ekodom[[#This Row],[Data]]&gt;=DATE(YEAR(ekodom[[#This Row],[Data]]),4,1), ekodom[[#This Row],[Data]]&lt;=DATE(YEAR(ekodom[[#This Row],[Data]]),9,30)), JE,"")</f>
        <v/>
      </c>
    </row>
    <row r="75" spans="1:6" x14ac:dyDescent="0.25">
      <c r="A75" s="1">
        <v>44635</v>
      </c>
      <c r="B75">
        <v>88</v>
      </c>
      <c r="C75">
        <f>WEEKDAY(ekodom[[#This Row],[Data]])</f>
        <v>3</v>
      </c>
      <c r="D75">
        <f>IF(ekodom[[#This Row],[dzien tyg]]=4, 260,190)</f>
        <v>190</v>
      </c>
      <c r="F75" t="str" cm="1">
        <f t="array" ref="F75">IF(AND(ekodom[[#This Row],[Data]]&gt;=DATE(YEAR(ekodom[[#This Row],[Data]]),4,1), ekodom[[#This Row],[Data]]&lt;=DATE(YEAR(ekodom[[#This Row],[Data]]),9,30)), JE,"")</f>
        <v/>
      </c>
    </row>
    <row r="76" spans="1:6" x14ac:dyDescent="0.25">
      <c r="A76" s="1">
        <v>44636</v>
      </c>
      <c r="B76">
        <v>112</v>
      </c>
      <c r="C76">
        <f>WEEKDAY(ekodom[[#This Row],[Data]])</f>
        <v>4</v>
      </c>
      <c r="D76">
        <f>IF(ekodom[[#This Row],[dzien tyg]]=4, 260,190)</f>
        <v>260</v>
      </c>
      <c r="F76" t="str" cm="1">
        <f t="array" ref="F76">IF(AND(ekodom[[#This Row],[Data]]&gt;=DATE(YEAR(ekodom[[#This Row],[Data]]),4,1), ekodom[[#This Row],[Data]]&lt;=DATE(YEAR(ekodom[[#This Row],[Data]]),9,30)), JE,"")</f>
        <v/>
      </c>
    </row>
    <row r="77" spans="1:6" x14ac:dyDescent="0.25">
      <c r="A77" s="1">
        <v>44637</v>
      </c>
      <c r="B77">
        <v>82</v>
      </c>
      <c r="C77">
        <f>WEEKDAY(ekodom[[#This Row],[Data]])</f>
        <v>5</v>
      </c>
      <c r="D77">
        <f>IF(ekodom[[#This Row],[dzien tyg]]=4, 260,190)</f>
        <v>190</v>
      </c>
      <c r="F77" t="str" cm="1">
        <f t="array" ref="F77">IF(AND(ekodom[[#This Row],[Data]]&gt;=DATE(YEAR(ekodom[[#This Row],[Data]]),4,1), ekodom[[#This Row],[Data]]&lt;=DATE(YEAR(ekodom[[#This Row],[Data]]),9,30)), JE,"")</f>
        <v/>
      </c>
    </row>
    <row r="78" spans="1:6" x14ac:dyDescent="0.25">
      <c r="A78" s="1">
        <v>44638</v>
      </c>
      <c r="B78">
        <v>174</v>
      </c>
      <c r="C78">
        <f>WEEKDAY(ekodom[[#This Row],[Data]])</f>
        <v>6</v>
      </c>
      <c r="D78">
        <f>IF(ekodom[[#This Row],[dzien tyg]]=4, 260,190)</f>
        <v>190</v>
      </c>
      <c r="F78" t="str" cm="1">
        <f t="array" ref="F78">IF(AND(ekodom[[#This Row],[Data]]&gt;=DATE(YEAR(ekodom[[#This Row],[Data]]),4,1), ekodom[[#This Row],[Data]]&lt;=DATE(YEAR(ekodom[[#This Row],[Data]]),9,30)), JE,"")</f>
        <v/>
      </c>
    </row>
    <row r="79" spans="1:6" x14ac:dyDescent="0.25">
      <c r="A79" s="1">
        <v>44639</v>
      </c>
      <c r="B79">
        <v>279</v>
      </c>
      <c r="C79">
        <f>WEEKDAY(ekodom[[#This Row],[Data]])</f>
        <v>7</v>
      </c>
      <c r="D79">
        <f>IF(ekodom[[#This Row],[dzien tyg]]=4, 260,190)</f>
        <v>190</v>
      </c>
      <c r="F79" t="str" cm="1">
        <f t="array" ref="F79">IF(AND(ekodom[[#This Row],[Data]]&gt;=DATE(YEAR(ekodom[[#This Row],[Data]]),4,1), ekodom[[#This Row],[Data]]&lt;=DATE(YEAR(ekodom[[#This Row],[Data]]),9,30)), JE,"")</f>
        <v/>
      </c>
    </row>
    <row r="80" spans="1:6" x14ac:dyDescent="0.25">
      <c r="A80" s="1">
        <v>44640</v>
      </c>
      <c r="B80">
        <v>125</v>
      </c>
      <c r="C80">
        <f>WEEKDAY(ekodom[[#This Row],[Data]])</f>
        <v>1</v>
      </c>
      <c r="D80">
        <f>IF(ekodom[[#This Row],[dzien tyg]]=4, 260,190)</f>
        <v>190</v>
      </c>
      <c r="F80" t="str" cm="1">
        <f t="array" ref="F80">IF(AND(ekodom[[#This Row],[Data]]&gt;=DATE(YEAR(ekodom[[#This Row],[Data]]),4,1), ekodom[[#This Row],[Data]]&lt;=DATE(YEAR(ekodom[[#This Row],[Data]]),9,30)), JE,"")</f>
        <v/>
      </c>
    </row>
    <row r="81" spans="1:6" x14ac:dyDescent="0.25">
      <c r="A81" s="1">
        <v>44641</v>
      </c>
      <c r="B81">
        <v>123</v>
      </c>
      <c r="C81">
        <f>WEEKDAY(ekodom[[#This Row],[Data]])</f>
        <v>2</v>
      </c>
      <c r="D81">
        <f>IF(ekodom[[#This Row],[dzien tyg]]=4, 260,190)</f>
        <v>190</v>
      </c>
      <c r="F81" t="str" cm="1">
        <f t="array" ref="F81">IF(AND(ekodom[[#This Row],[Data]]&gt;=DATE(YEAR(ekodom[[#This Row],[Data]]),4,1), ekodom[[#This Row],[Data]]&lt;=DATE(YEAR(ekodom[[#This Row],[Data]]),9,30)), JE,"")</f>
        <v/>
      </c>
    </row>
    <row r="82" spans="1:6" x14ac:dyDescent="0.25">
      <c r="A82" s="1">
        <v>44642</v>
      </c>
      <c r="B82">
        <v>108</v>
      </c>
      <c r="C82">
        <f>WEEKDAY(ekodom[[#This Row],[Data]])</f>
        <v>3</v>
      </c>
      <c r="D82">
        <f>IF(ekodom[[#This Row],[dzien tyg]]=4, 260,190)</f>
        <v>190</v>
      </c>
      <c r="F82" t="str" cm="1">
        <f t="array" ref="F82">IF(AND(ekodom[[#This Row],[Data]]&gt;=DATE(YEAR(ekodom[[#This Row],[Data]]),4,1), ekodom[[#This Row],[Data]]&lt;=DATE(YEAR(ekodom[[#This Row],[Data]]),9,30)), JE,"")</f>
        <v/>
      </c>
    </row>
    <row r="83" spans="1:6" x14ac:dyDescent="0.25">
      <c r="A83" s="1">
        <v>44643</v>
      </c>
      <c r="B83">
        <v>0</v>
      </c>
      <c r="C83">
        <f>WEEKDAY(ekodom[[#This Row],[Data]])</f>
        <v>4</v>
      </c>
      <c r="D83">
        <f>IF(ekodom[[#This Row],[dzien tyg]]=4, 260,190)</f>
        <v>260</v>
      </c>
      <c r="F83" t="str" cm="1">
        <f t="array" ref="F83">IF(AND(ekodom[[#This Row],[Data]]&gt;=DATE(YEAR(ekodom[[#This Row],[Data]]),4,1), ekodom[[#This Row],[Data]]&lt;=DATE(YEAR(ekodom[[#This Row],[Data]]),9,30)), JE,"")</f>
        <v/>
      </c>
    </row>
    <row r="84" spans="1:6" x14ac:dyDescent="0.25">
      <c r="A84" s="1">
        <v>44644</v>
      </c>
      <c r="B84">
        <v>0</v>
      </c>
      <c r="C84">
        <f>WEEKDAY(ekodom[[#This Row],[Data]])</f>
        <v>5</v>
      </c>
      <c r="D84">
        <f>IF(ekodom[[#This Row],[dzien tyg]]=4, 260,190)</f>
        <v>190</v>
      </c>
      <c r="F84" t="str" cm="1">
        <f t="array" ref="F84">IF(AND(ekodom[[#This Row],[Data]]&gt;=DATE(YEAR(ekodom[[#This Row],[Data]]),4,1), ekodom[[#This Row],[Data]]&lt;=DATE(YEAR(ekodom[[#This Row],[Data]]),9,30)), JE,"")</f>
        <v/>
      </c>
    </row>
    <row r="85" spans="1:6" x14ac:dyDescent="0.25">
      <c r="A85" s="1">
        <v>44645</v>
      </c>
      <c r="B85">
        <v>0</v>
      </c>
      <c r="C85">
        <f>WEEKDAY(ekodom[[#This Row],[Data]])</f>
        <v>6</v>
      </c>
      <c r="D85">
        <f>IF(ekodom[[#This Row],[dzien tyg]]=4, 260,190)</f>
        <v>190</v>
      </c>
      <c r="F85" t="str" cm="1">
        <f t="array" ref="F85">IF(AND(ekodom[[#This Row],[Data]]&gt;=DATE(YEAR(ekodom[[#This Row],[Data]]),4,1), ekodom[[#This Row],[Data]]&lt;=DATE(YEAR(ekodom[[#This Row],[Data]]),9,30)), JE,"")</f>
        <v/>
      </c>
    </row>
    <row r="86" spans="1:6" x14ac:dyDescent="0.25">
      <c r="A86" s="1">
        <v>44646</v>
      </c>
      <c r="B86">
        <v>0</v>
      </c>
      <c r="C86">
        <f>WEEKDAY(ekodom[[#This Row],[Data]])</f>
        <v>7</v>
      </c>
      <c r="D86">
        <f>IF(ekodom[[#This Row],[dzien tyg]]=4, 260,190)</f>
        <v>190</v>
      </c>
      <c r="F86" t="str" cm="1">
        <f t="array" ref="F86">IF(AND(ekodom[[#This Row],[Data]]&gt;=DATE(YEAR(ekodom[[#This Row],[Data]]),4,1), ekodom[[#This Row],[Data]]&lt;=DATE(YEAR(ekodom[[#This Row],[Data]]),9,30)), JE,"")</f>
        <v/>
      </c>
    </row>
    <row r="87" spans="1:6" x14ac:dyDescent="0.25">
      <c r="A87" s="1">
        <v>44647</v>
      </c>
      <c r="B87">
        <v>0</v>
      </c>
      <c r="C87">
        <f>WEEKDAY(ekodom[[#This Row],[Data]])</f>
        <v>1</v>
      </c>
      <c r="D87">
        <f>IF(ekodom[[#This Row],[dzien tyg]]=4, 260,190)</f>
        <v>190</v>
      </c>
      <c r="F87" t="str" cm="1">
        <f t="array" ref="F87">IF(AND(ekodom[[#This Row],[Data]]&gt;=DATE(YEAR(ekodom[[#This Row],[Data]]),4,1), ekodom[[#This Row],[Data]]&lt;=DATE(YEAR(ekodom[[#This Row],[Data]]),9,30)), JE,"")</f>
        <v/>
      </c>
    </row>
    <row r="88" spans="1:6" x14ac:dyDescent="0.25">
      <c r="A88" s="1">
        <v>44648</v>
      </c>
      <c r="B88">
        <v>0</v>
      </c>
      <c r="C88">
        <f>WEEKDAY(ekodom[[#This Row],[Data]])</f>
        <v>2</v>
      </c>
      <c r="D88">
        <f>IF(ekodom[[#This Row],[dzien tyg]]=4, 260,190)</f>
        <v>190</v>
      </c>
      <c r="F88" t="str" cm="1">
        <f t="array" ref="F88">IF(AND(ekodom[[#This Row],[Data]]&gt;=DATE(YEAR(ekodom[[#This Row],[Data]]),4,1), ekodom[[#This Row],[Data]]&lt;=DATE(YEAR(ekodom[[#This Row],[Data]]),9,30)), JE,"")</f>
        <v/>
      </c>
    </row>
    <row r="89" spans="1:6" x14ac:dyDescent="0.25">
      <c r="A89" s="1">
        <v>44649</v>
      </c>
      <c r="B89">
        <v>0</v>
      </c>
      <c r="C89">
        <f>WEEKDAY(ekodom[[#This Row],[Data]])</f>
        <v>3</v>
      </c>
      <c r="D89">
        <f>IF(ekodom[[#This Row],[dzien tyg]]=4, 260,190)</f>
        <v>190</v>
      </c>
      <c r="F89" t="str" cm="1">
        <f t="array" ref="F89">IF(AND(ekodom[[#This Row],[Data]]&gt;=DATE(YEAR(ekodom[[#This Row],[Data]]),4,1), ekodom[[#This Row],[Data]]&lt;=DATE(YEAR(ekodom[[#This Row],[Data]]),9,30)), JE,"")</f>
        <v/>
      </c>
    </row>
    <row r="90" spans="1:6" x14ac:dyDescent="0.25">
      <c r="A90" s="1">
        <v>44650</v>
      </c>
      <c r="B90">
        <v>0</v>
      </c>
      <c r="C90">
        <f>WEEKDAY(ekodom[[#This Row],[Data]])</f>
        <v>4</v>
      </c>
      <c r="D90">
        <f>IF(ekodom[[#This Row],[dzien tyg]]=4, 260,190)</f>
        <v>260</v>
      </c>
      <c r="F90" t="str" cm="1">
        <f t="array" ref="F90">IF(AND(ekodom[[#This Row],[Data]]&gt;=DATE(YEAR(ekodom[[#This Row],[Data]]),4,1), ekodom[[#This Row],[Data]]&lt;=DATE(YEAR(ekodom[[#This Row],[Data]]),9,30)), JE,"")</f>
        <v/>
      </c>
    </row>
    <row r="91" spans="1:6" x14ac:dyDescent="0.25">
      <c r="A91" s="1">
        <v>44651</v>
      </c>
      <c r="B91">
        <v>207</v>
      </c>
      <c r="C91">
        <f>WEEKDAY(ekodom[[#This Row],[Data]])</f>
        <v>5</v>
      </c>
      <c r="D91">
        <f>IF(ekodom[[#This Row],[dzien tyg]]=4, 260,190)</f>
        <v>190</v>
      </c>
      <c r="F91" t="str" cm="1">
        <f t="array" ref="F91">IF(AND(ekodom[[#This Row],[Data]]&gt;=DATE(YEAR(ekodom[[#This Row],[Data]]),4,1), ekodom[[#This Row],[Data]]&lt;=DATE(YEAR(ekodom[[#This Row],[Data]]),9,30)), JE,"")</f>
        <v/>
      </c>
    </row>
    <row r="92" spans="1:6" x14ac:dyDescent="0.25">
      <c r="A92" s="1">
        <v>44652</v>
      </c>
      <c r="B92">
        <v>1299</v>
      </c>
      <c r="C92">
        <f>WEEKDAY(ekodom[[#This Row],[Data]])</f>
        <v>6</v>
      </c>
      <c r="D92">
        <f>IF(ekodom[[#This Row],[dzien tyg]]=4, 260,190)</f>
        <v>190</v>
      </c>
      <c r="E92">
        <f>IF(ekodom[[#This Row],[retencja]]&lt;&gt;0,0,IF(E91=5, 1, E91+1))</f>
        <v>0</v>
      </c>
      <c r="F92" t="str">
        <f>IF(ekodom[[#This Row],[sucho]]=5,300,"")</f>
        <v/>
      </c>
    </row>
    <row r="93" spans="1:6" x14ac:dyDescent="0.25">
      <c r="A93" s="1">
        <v>44653</v>
      </c>
      <c r="B93">
        <v>218</v>
      </c>
      <c r="C93">
        <f>WEEKDAY(ekodom[[#This Row],[Data]])</f>
        <v>7</v>
      </c>
      <c r="D93">
        <f>IF(ekodom[[#This Row],[dzien tyg]]=4, 260,190)</f>
        <v>190</v>
      </c>
      <c r="E93">
        <f>IF(ekodom[[#This Row],[retencja]]&lt;&gt;0,0,IF(E92=5, 1, E92+1))</f>
        <v>0</v>
      </c>
      <c r="F93" t="str">
        <f>IF(ekodom[[#This Row],[sucho]]=5,300,"")</f>
        <v/>
      </c>
    </row>
    <row r="94" spans="1:6" x14ac:dyDescent="0.25">
      <c r="A94" s="1">
        <v>44654</v>
      </c>
      <c r="B94">
        <v>0</v>
      </c>
      <c r="C94">
        <f>WEEKDAY(ekodom[[#This Row],[Data]])</f>
        <v>1</v>
      </c>
      <c r="D94">
        <f>IF(ekodom[[#This Row],[dzien tyg]]=4, 260,190)</f>
        <v>190</v>
      </c>
      <c r="E94">
        <f>IF(ekodom[[#This Row],[retencja]]&lt;&gt;0,0,IF(E93=5, 1, E93+1))</f>
        <v>1</v>
      </c>
      <c r="F94" t="str">
        <f>IF(ekodom[[#This Row],[sucho]]=5,300,"")</f>
        <v/>
      </c>
    </row>
    <row r="95" spans="1:6" x14ac:dyDescent="0.25">
      <c r="A95" s="1">
        <v>44655</v>
      </c>
      <c r="B95">
        <v>0</v>
      </c>
      <c r="C95">
        <f>WEEKDAY(ekodom[[#This Row],[Data]])</f>
        <v>2</v>
      </c>
      <c r="D95">
        <f>IF(ekodom[[#This Row],[dzien tyg]]=4, 260,190)</f>
        <v>190</v>
      </c>
      <c r="E95">
        <f>IF(ekodom[[#This Row],[retencja]]&lt;&gt;0,0,IF(E94=5, 1, E94+1))</f>
        <v>2</v>
      </c>
      <c r="F95" t="str">
        <f>IF(ekodom[[#This Row],[sucho]]=5,300,"")</f>
        <v/>
      </c>
    </row>
    <row r="96" spans="1:6" x14ac:dyDescent="0.25">
      <c r="A96" s="1">
        <v>44656</v>
      </c>
      <c r="B96">
        <v>0</v>
      </c>
      <c r="C96">
        <f>WEEKDAY(ekodom[[#This Row],[Data]])</f>
        <v>3</v>
      </c>
      <c r="D96">
        <f>IF(ekodom[[#This Row],[dzien tyg]]=4, 260,190)</f>
        <v>190</v>
      </c>
      <c r="E96">
        <f>IF(ekodom[[#This Row],[retencja]]&lt;&gt;0,0,IF(E95=5, 1, E95+1))</f>
        <v>3</v>
      </c>
      <c r="F96" t="str">
        <f>IF(ekodom[[#This Row],[sucho]]=5,300,"")</f>
        <v/>
      </c>
    </row>
    <row r="97" spans="1:6" x14ac:dyDescent="0.25">
      <c r="A97" s="1">
        <v>44657</v>
      </c>
      <c r="B97">
        <v>220</v>
      </c>
      <c r="C97">
        <f>WEEKDAY(ekodom[[#This Row],[Data]])</f>
        <v>4</v>
      </c>
      <c r="D97">
        <f>IF(ekodom[[#This Row],[dzien tyg]]=4, 260,190)</f>
        <v>260</v>
      </c>
      <c r="E97">
        <f>IF(ekodom[[#This Row],[retencja]]&lt;&gt;0,0,IF(E96=5, 1, E96+1))</f>
        <v>0</v>
      </c>
      <c r="F97" t="str">
        <f>IF(ekodom[[#This Row],[sucho]]=5,300,"")</f>
        <v/>
      </c>
    </row>
    <row r="98" spans="1:6" x14ac:dyDescent="0.25">
      <c r="A98" s="1">
        <v>44658</v>
      </c>
      <c r="B98">
        <v>72</v>
      </c>
      <c r="C98">
        <f>WEEKDAY(ekodom[[#This Row],[Data]])</f>
        <v>5</v>
      </c>
      <c r="D98">
        <f>IF(ekodom[[#This Row],[dzien tyg]]=4, 260,190)</f>
        <v>190</v>
      </c>
      <c r="E98">
        <f>IF(ekodom[[#This Row],[retencja]]&lt;&gt;0,0,IF(E97=5, 1, E97+1))</f>
        <v>0</v>
      </c>
      <c r="F98" t="str">
        <f>IF(ekodom[[#This Row],[sucho]]=5,300,"")</f>
        <v/>
      </c>
    </row>
    <row r="99" spans="1:6" x14ac:dyDescent="0.25">
      <c r="A99" s="1">
        <v>44659</v>
      </c>
      <c r="B99">
        <v>0</v>
      </c>
      <c r="C99">
        <f>WEEKDAY(ekodom[[#This Row],[Data]])</f>
        <v>6</v>
      </c>
      <c r="D99">
        <f>IF(ekodom[[#This Row],[dzien tyg]]=4, 260,190)</f>
        <v>190</v>
      </c>
      <c r="E99">
        <f>IF(ekodom[[#This Row],[retencja]]&lt;&gt;0,0,IF(E98=5, 1, E98+1))</f>
        <v>1</v>
      </c>
      <c r="F99" t="str">
        <f>IF(ekodom[[#This Row],[sucho]]=5,300,"")</f>
        <v/>
      </c>
    </row>
    <row r="100" spans="1:6" x14ac:dyDescent="0.25">
      <c r="A100" s="1">
        <v>44660</v>
      </c>
      <c r="B100">
        <v>0</v>
      </c>
      <c r="C100">
        <f>WEEKDAY(ekodom[[#This Row],[Data]])</f>
        <v>7</v>
      </c>
      <c r="D100">
        <f>IF(ekodom[[#This Row],[dzien tyg]]=4, 260,190)</f>
        <v>190</v>
      </c>
      <c r="E100">
        <f>IF(ekodom[[#This Row],[retencja]]&lt;&gt;0,0,IF(E99=5, 1, E99+1))</f>
        <v>2</v>
      </c>
      <c r="F100" t="str">
        <f>IF(ekodom[[#This Row],[sucho]]=5,300,"")</f>
        <v/>
      </c>
    </row>
    <row r="101" spans="1:6" x14ac:dyDescent="0.25">
      <c r="A101" s="1">
        <v>44661</v>
      </c>
      <c r="B101">
        <v>0</v>
      </c>
      <c r="C101">
        <f>WEEKDAY(ekodom[[#This Row],[Data]])</f>
        <v>1</v>
      </c>
      <c r="D101">
        <f>IF(ekodom[[#This Row],[dzien tyg]]=4, 260,190)</f>
        <v>190</v>
      </c>
      <c r="E101">
        <f>IF(ekodom[[#This Row],[retencja]]&lt;&gt;0,0,IF(E100=5, 1, E100+1))</f>
        <v>3</v>
      </c>
      <c r="F101" t="str">
        <f>IF(ekodom[[#This Row],[sucho]]=5,300,"")</f>
        <v/>
      </c>
    </row>
    <row r="102" spans="1:6" x14ac:dyDescent="0.25">
      <c r="A102" s="1">
        <v>44662</v>
      </c>
      <c r="B102">
        <v>0</v>
      </c>
      <c r="C102">
        <f>WEEKDAY(ekodom[[#This Row],[Data]])</f>
        <v>2</v>
      </c>
      <c r="D102">
        <f>IF(ekodom[[#This Row],[dzien tyg]]=4, 260,190)</f>
        <v>190</v>
      </c>
      <c r="E102">
        <f>IF(ekodom[[#This Row],[retencja]]&lt;&gt;0,0,IF(E101=5, 1, E101+1))</f>
        <v>4</v>
      </c>
      <c r="F102" t="str">
        <f>IF(ekodom[[#This Row],[sucho]]=5,300,"")</f>
        <v/>
      </c>
    </row>
    <row r="103" spans="1:6" x14ac:dyDescent="0.25">
      <c r="A103" s="1">
        <v>44663</v>
      </c>
      <c r="B103">
        <v>0</v>
      </c>
      <c r="C103">
        <f>WEEKDAY(ekodom[[#This Row],[Data]])</f>
        <v>3</v>
      </c>
      <c r="D103">
        <f>IF(ekodom[[#This Row],[dzien tyg]]=4, 260,190)</f>
        <v>190</v>
      </c>
      <c r="E103">
        <f>IF(ekodom[[#This Row],[retencja]]&lt;&gt;0,0,IF(E102=5, 1, E102+1))</f>
        <v>5</v>
      </c>
      <c r="F103">
        <f>IF(ekodom[[#This Row],[sucho]]=5,300,"")</f>
        <v>300</v>
      </c>
    </row>
    <row r="104" spans="1:6" x14ac:dyDescent="0.25">
      <c r="A104" s="1">
        <v>44664</v>
      </c>
      <c r="B104">
        <v>205</v>
      </c>
      <c r="C104">
        <f>WEEKDAY(ekodom[[#This Row],[Data]])</f>
        <v>4</v>
      </c>
      <c r="D104">
        <f>IF(ekodom[[#This Row],[dzien tyg]]=4, 260,190)</f>
        <v>260</v>
      </c>
      <c r="E104">
        <f>IF(ekodom[[#This Row],[retencja]]&lt;&gt;0,0,IF(E103=5, 1, E103+1))</f>
        <v>0</v>
      </c>
      <c r="F104" t="str">
        <f>IF(ekodom[[#This Row],[sucho]]=5,300,"")</f>
        <v/>
      </c>
    </row>
    <row r="105" spans="1:6" x14ac:dyDescent="0.25">
      <c r="A105" s="1">
        <v>44665</v>
      </c>
      <c r="B105">
        <v>0</v>
      </c>
      <c r="C105">
        <f>WEEKDAY(ekodom[[#This Row],[Data]])</f>
        <v>5</v>
      </c>
      <c r="D105">
        <f>IF(ekodom[[#This Row],[dzien tyg]]=4, 260,190)</f>
        <v>190</v>
      </c>
      <c r="E105">
        <f>IF(ekodom[[#This Row],[retencja]]&lt;&gt;0,0,IF(E104=5, 1, E104+1))</f>
        <v>1</v>
      </c>
      <c r="F105" t="str">
        <f>IF(ekodom[[#This Row],[sucho]]=5,300,"")</f>
        <v/>
      </c>
    </row>
    <row r="106" spans="1:6" x14ac:dyDescent="0.25">
      <c r="A106" s="1">
        <v>44666</v>
      </c>
      <c r="B106">
        <v>436</v>
      </c>
      <c r="C106">
        <f>WEEKDAY(ekodom[[#This Row],[Data]])</f>
        <v>6</v>
      </c>
      <c r="D106">
        <f>IF(ekodom[[#This Row],[dzien tyg]]=4, 260,190)</f>
        <v>190</v>
      </c>
      <c r="E106">
        <f>IF(ekodom[[#This Row],[retencja]]&lt;&gt;0,0,IF(E105=5, 1, E105+1))</f>
        <v>0</v>
      </c>
      <c r="F106" t="str">
        <f>IF(ekodom[[#This Row],[sucho]]=5,300,"")</f>
        <v/>
      </c>
    </row>
    <row r="107" spans="1:6" x14ac:dyDescent="0.25">
      <c r="A107" s="1">
        <v>44667</v>
      </c>
      <c r="B107">
        <v>622</v>
      </c>
      <c r="C107">
        <f>WEEKDAY(ekodom[[#This Row],[Data]])</f>
        <v>7</v>
      </c>
      <c r="D107">
        <f>IF(ekodom[[#This Row],[dzien tyg]]=4, 260,190)</f>
        <v>190</v>
      </c>
      <c r="E107">
        <f>IF(ekodom[[#This Row],[retencja]]&lt;&gt;0,0,IF(E106=5, 1, E106+1))</f>
        <v>0</v>
      </c>
      <c r="F107" t="str">
        <f>IF(ekodom[[#This Row],[sucho]]=5,300,"")</f>
        <v/>
      </c>
    </row>
    <row r="108" spans="1:6" x14ac:dyDescent="0.25">
      <c r="A108" s="1">
        <v>44668</v>
      </c>
      <c r="B108">
        <v>34</v>
      </c>
      <c r="C108">
        <f>WEEKDAY(ekodom[[#This Row],[Data]])</f>
        <v>1</v>
      </c>
      <c r="D108">
        <f>IF(ekodom[[#This Row],[dzien tyg]]=4, 260,190)</f>
        <v>190</v>
      </c>
      <c r="E108">
        <f>IF(ekodom[[#This Row],[retencja]]&lt;&gt;0,0,IF(E107=5, 1, E107+1))</f>
        <v>0</v>
      </c>
      <c r="F108" t="str">
        <f>IF(ekodom[[#This Row],[sucho]]=5,300,"")</f>
        <v/>
      </c>
    </row>
    <row r="109" spans="1:6" x14ac:dyDescent="0.25">
      <c r="A109" s="1">
        <v>44669</v>
      </c>
      <c r="B109">
        <v>0</v>
      </c>
      <c r="C109">
        <f>WEEKDAY(ekodom[[#This Row],[Data]])</f>
        <v>2</v>
      </c>
      <c r="D109">
        <f>IF(ekodom[[#This Row],[dzien tyg]]=4, 260,190)</f>
        <v>190</v>
      </c>
      <c r="E109">
        <f>IF(ekodom[[#This Row],[retencja]]&lt;&gt;0,0,IF(E108=5, 1, E108+1))</f>
        <v>1</v>
      </c>
      <c r="F109" t="str">
        <f>IF(ekodom[[#This Row],[sucho]]=5,300,"")</f>
        <v/>
      </c>
    </row>
    <row r="110" spans="1:6" x14ac:dyDescent="0.25">
      <c r="A110" s="1">
        <v>44670</v>
      </c>
      <c r="B110">
        <v>0</v>
      </c>
      <c r="C110">
        <f>WEEKDAY(ekodom[[#This Row],[Data]])</f>
        <v>3</v>
      </c>
      <c r="D110">
        <f>IF(ekodom[[#This Row],[dzien tyg]]=4, 260,190)</f>
        <v>190</v>
      </c>
      <c r="E110">
        <f>IF(ekodom[[#This Row],[retencja]]&lt;&gt;0,0,IF(E109=5, 1, E109+1))</f>
        <v>2</v>
      </c>
      <c r="F110" t="str">
        <f>IF(ekodom[[#This Row],[sucho]]=5,300,"")</f>
        <v/>
      </c>
    </row>
    <row r="111" spans="1:6" x14ac:dyDescent="0.25">
      <c r="A111" s="1">
        <v>44671</v>
      </c>
      <c r="B111">
        <v>0</v>
      </c>
      <c r="C111">
        <f>WEEKDAY(ekodom[[#This Row],[Data]])</f>
        <v>4</v>
      </c>
      <c r="D111">
        <f>IF(ekodom[[#This Row],[dzien tyg]]=4, 260,190)</f>
        <v>260</v>
      </c>
      <c r="E111">
        <f>IF(ekodom[[#This Row],[retencja]]&lt;&gt;0,0,IF(E110=5, 1, E110+1))</f>
        <v>3</v>
      </c>
      <c r="F111" t="str">
        <f>IF(ekodom[[#This Row],[sucho]]=5,300,"")</f>
        <v/>
      </c>
    </row>
    <row r="112" spans="1:6" x14ac:dyDescent="0.25">
      <c r="A112" s="1">
        <v>44672</v>
      </c>
      <c r="B112">
        <v>0</v>
      </c>
      <c r="C112">
        <f>WEEKDAY(ekodom[[#This Row],[Data]])</f>
        <v>5</v>
      </c>
      <c r="D112">
        <f>IF(ekodom[[#This Row],[dzien tyg]]=4, 260,190)</f>
        <v>190</v>
      </c>
      <c r="E112">
        <f>IF(ekodom[[#This Row],[retencja]]&lt;&gt;0,0,IF(E111=5, 1, E111+1))</f>
        <v>4</v>
      </c>
      <c r="F112" t="str">
        <f>IF(ekodom[[#This Row],[sucho]]=5,300,"")</f>
        <v/>
      </c>
    </row>
    <row r="113" spans="1:6" x14ac:dyDescent="0.25">
      <c r="A113" s="1">
        <v>44673</v>
      </c>
      <c r="B113">
        <v>0</v>
      </c>
      <c r="C113">
        <f>WEEKDAY(ekodom[[#This Row],[Data]])</f>
        <v>6</v>
      </c>
      <c r="D113">
        <f>IF(ekodom[[#This Row],[dzien tyg]]=4, 260,190)</f>
        <v>190</v>
      </c>
      <c r="E113">
        <f>IF(ekodom[[#This Row],[retencja]]&lt;&gt;0,0,IF(E112=5, 1, E112+1))</f>
        <v>5</v>
      </c>
      <c r="F113">
        <f>IF(ekodom[[#This Row],[sucho]]=5,300,"")</f>
        <v>300</v>
      </c>
    </row>
    <row r="114" spans="1:6" x14ac:dyDescent="0.25">
      <c r="A114" s="1">
        <v>44674</v>
      </c>
      <c r="B114">
        <v>0</v>
      </c>
      <c r="C114">
        <f>WEEKDAY(ekodom[[#This Row],[Data]])</f>
        <v>7</v>
      </c>
      <c r="D114">
        <f>IF(ekodom[[#This Row],[dzien tyg]]=4, 260,190)</f>
        <v>190</v>
      </c>
      <c r="E114">
        <f>IF(ekodom[[#This Row],[retencja]]&lt;&gt;0,0,IF(E113=5, 1, E113+1))</f>
        <v>1</v>
      </c>
      <c r="F114" t="str">
        <f>IF(ekodom[[#This Row],[sucho]]=5,300,"")</f>
        <v/>
      </c>
    </row>
    <row r="115" spans="1:6" x14ac:dyDescent="0.25">
      <c r="A115" s="1">
        <v>44675</v>
      </c>
      <c r="B115">
        <v>0</v>
      </c>
      <c r="C115">
        <f>WEEKDAY(ekodom[[#This Row],[Data]])</f>
        <v>1</v>
      </c>
      <c r="D115">
        <f>IF(ekodom[[#This Row],[dzien tyg]]=4, 260,190)</f>
        <v>190</v>
      </c>
      <c r="E115">
        <f>IF(ekodom[[#This Row],[retencja]]&lt;&gt;0,0,IF(E114=5, 1, E114+1))</f>
        <v>2</v>
      </c>
      <c r="F115" t="str">
        <f>IF(ekodom[[#This Row],[sucho]]=5,300,"")</f>
        <v/>
      </c>
    </row>
    <row r="116" spans="1:6" x14ac:dyDescent="0.25">
      <c r="A116" s="1">
        <v>44676</v>
      </c>
      <c r="B116">
        <v>0</v>
      </c>
      <c r="C116">
        <f>WEEKDAY(ekodom[[#This Row],[Data]])</f>
        <v>2</v>
      </c>
      <c r="D116">
        <f>IF(ekodom[[#This Row],[dzien tyg]]=4, 260,190)</f>
        <v>190</v>
      </c>
      <c r="E116">
        <f>IF(ekodom[[#This Row],[retencja]]&lt;&gt;0,0,IF(E115=5, 1, E115+1))</f>
        <v>3</v>
      </c>
      <c r="F116" t="str">
        <f>IF(ekodom[[#This Row],[sucho]]=5,300,"")</f>
        <v/>
      </c>
    </row>
    <row r="117" spans="1:6" x14ac:dyDescent="0.25">
      <c r="A117" s="1">
        <v>44677</v>
      </c>
      <c r="B117">
        <v>0</v>
      </c>
      <c r="C117">
        <f>WEEKDAY(ekodom[[#This Row],[Data]])</f>
        <v>3</v>
      </c>
      <c r="D117">
        <f>IF(ekodom[[#This Row],[dzien tyg]]=4, 260,190)</f>
        <v>190</v>
      </c>
      <c r="E117">
        <f>IF(ekodom[[#This Row],[retencja]]&lt;&gt;0,0,IF(E116=5, 1, E116+1))</f>
        <v>4</v>
      </c>
      <c r="F117" t="str">
        <f>IF(ekodom[[#This Row],[sucho]]=5,300,"")</f>
        <v/>
      </c>
    </row>
    <row r="118" spans="1:6" x14ac:dyDescent="0.25">
      <c r="A118" s="1">
        <v>44678</v>
      </c>
      <c r="B118">
        <v>0</v>
      </c>
      <c r="C118">
        <f>WEEKDAY(ekodom[[#This Row],[Data]])</f>
        <v>4</v>
      </c>
      <c r="D118">
        <f>IF(ekodom[[#This Row],[dzien tyg]]=4, 260,190)</f>
        <v>260</v>
      </c>
      <c r="E118">
        <f>IF(ekodom[[#This Row],[retencja]]&lt;&gt;0,0,IF(E117=5, 1, E117+1))</f>
        <v>5</v>
      </c>
      <c r="F118">
        <f>IF(ekodom[[#This Row],[sucho]]=5,300,"")</f>
        <v>300</v>
      </c>
    </row>
    <row r="119" spans="1:6" x14ac:dyDescent="0.25">
      <c r="A119" s="1">
        <v>44679</v>
      </c>
      <c r="B119">
        <v>36</v>
      </c>
      <c r="C119">
        <f>WEEKDAY(ekodom[[#This Row],[Data]])</f>
        <v>5</v>
      </c>
      <c r="D119">
        <f>IF(ekodom[[#This Row],[dzien tyg]]=4, 260,190)</f>
        <v>190</v>
      </c>
      <c r="E119">
        <f>IF(ekodom[[#This Row],[retencja]]&lt;&gt;0,0,IF(E118=5, 1, E118+1))</f>
        <v>0</v>
      </c>
      <c r="F119" t="str">
        <f>IF(ekodom[[#This Row],[sucho]]=5,300,"")</f>
        <v/>
      </c>
    </row>
    <row r="120" spans="1:6" x14ac:dyDescent="0.25">
      <c r="A120" s="1">
        <v>44680</v>
      </c>
      <c r="B120">
        <v>542</v>
      </c>
      <c r="C120">
        <f>WEEKDAY(ekodom[[#This Row],[Data]])</f>
        <v>6</v>
      </c>
      <c r="D120">
        <f>IF(ekodom[[#This Row],[dzien tyg]]=4, 260,190)</f>
        <v>190</v>
      </c>
      <c r="E120">
        <f>IF(ekodom[[#This Row],[retencja]]&lt;&gt;0,0,IF(E119=5, 1, E119+1))</f>
        <v>0</v>
      </c>
      <c r="F120" t="str">
        <f>IF(ekodom[[#This Row],[sucho]]=5,300,"")</f>
        <v/>
      </c>
    </row>
    <row r="121" spans="1:6" x14ac:dyDescent="0.25">
      <c r="A121" s="1">
        <v>44681</v>
      </c>
      <c r="B121">
        <v>529</v>
      </c>
      <c r="C121">
        <f>WEEKDAY(ekodom[[#This Row],[Data]])</f>
        <v>7</v>
      </c>
      <c r="D121">
        <f>IF(ekodom[[#This Row],[dzien tyg]]=4, 260,190)</f>
        <v>190</v>
      </c>
      <c r="E121">
        <f>IF(ekodom[[#This Row],[retencja]]&lt;&gt;0,0,IF(E120=5, 1, E120+1))</f>
        <v>0</v>
      </c>
      <c r="F121" t="str">
        <f>IF(ekodom[[#This Row],[sucho]]=5,300,"")</f>
        <v/>
      </c>
    </row>
    <row r="122" spans="1:6" x14ac:dyDescent="0.25">
      <c r="A122" s="1">
        <v>44682</v>
      </c>
      <c r="B122">
        <v>890</v>
      </c>
      <c r="C122">
        <f>WEEKDAY(ekodom[[#This Row],[Data]])</f>
        <v>1</v>
      </c>
      <c r="D122">
        <f>IF(ekodom[[#This Row],[dzien tyg]]=4, 260,190)</f>
        <v>190</v>
      </c>
      <c r="E122">
        <f>IF(ekodom[[#This Row],[retencja]]&lt;&gt;0,0,IF(E121=5, 1, E121+1))</f>
        <v>0</v>
      </c>
      <c r="F122" t="str">
        <f>IF(ekodom[[#This Row],[sucho]]=5,300,"")</f>
        <v/>
      </c>
    </row>
    <row r="123" spans="1:6" x14ac:dyDescent="0.25">
      <c r="A123" s="1">
        <v>44683</v>
      </c>
      <c r="B123">
        <v>609</v>
      </c>
      <c r="C123">
        <f>WEEKDAY(ekodom[[#This Row],[Data]])</f>
        <v>2</v>
      </c>
      <c r="D123">
        <f>IF(ekodom[[#This Row],[dzien tyg]]=4, 260,190)</f>
        <v>190</v>
      </c>
      <c r="E123">
        <f>IF(ekodom[[#This Row],[retencja]]&lt;&gt;0,0,IF(E122=5, 1, E122+1))</f>
        <v>0</v>
      </c>
      <c r="F123" t="str">
        <f>IF(ekodom[[#This Row],[sucho]]=5,300,"")</f>
        <v/>
      </c>
    </row>
    <row r="124" spans="1:6" x14ac:dyDescent="0.25">
      <c r="A124" s="1">
        <v>44684</v>
      </c>
      <c r="B124">
        <v>79</v>
      </c>
      <c r="C124">
        <f>WEEKDAY(ekodom[[#This Row],[Data]])</f>
        <v>3</v>
      </c>
      <c r="D124">
        <f>IF(ekodom[[#This Row],[dzien tyg]]=4, 260,190)</f>
        <v>190</v>
      </c>
      <c r="E124">
        <f>IF(ekodom[[#This Row],[retencja]]&lt;&gt;0,0,IF(E123=5, 1, E123+1))</f>
        <v>0</v>
      </c>
      <c r="F124" t="str">
        <f>IF(ekodom[[#This Row],[sucho]]=5,300,"")</f>
        <v/>
      </c>
    </row>
    <row r="125" spans="1:6" x14ac:dyDescent="0.25">
      <c r="A125" s="1">
        <v>44685</v>
      </c>
      <c r="B125">
        <v>0</v>
      </c>
      <c r="C125">
        <f>WEEKDAY(ekodom[[#This Row],[Data]])</f>
        <v>4</v>
      </c>
      <c r="D125">
        <f>IF(ekodom[[#This Row],[dzien tyg]]=4, 260,190)</f>
        <v>260</v>
      </c>
      <c r="E125">
        <f>IF(ekodom[[#This Row],[retencja]]&lt;&gt;0,0,IF(E124=5, 1, E124+1))</f>
        <v>1</v>
      </c>
      <c r="F125" t="str">
        <f>IF(ekodom[[#This Row],[sucho]]=5,300,"")</f>
        <v/>
      </c>
    </row>
    <row r="126" spans="1:6" x14ac:dyDescent="0.25">
      <c r="A126" s="1">
        <v>44686</v>
      </c>
      <c r="B126">
        <v>0</v>
      </c>
      <c r="C126">
        <f>WEEKDAY(ekodom[[#This Row],[Data]])</f>
        <v>5</v>
      </c>
      <c r="D126">
        <f>IF(ekodom[[#This Row],[dzien tyg]]=4, 260,190)</f>
        <v>190</v>
      </c>
      <c r="E126">
        <f>IF(ekodom[[#This Row],[retencja]]&lt;&gt;0,0,IF(E125=5, 1, E125+1))</f>
        <v>2</v>
      </c>
      <c r="F126" t="str">
        <f>IF(ekodom[[#This Row],[sucho]]=5,300,"")</f>
        <v/>
      </c>
    </row>
    <row r="127" spans="1:6" x14ac:dyDescent="0.25">
      <c r="A127" s="1">
        <v>44687</v>
      </c>
      <c r="B127">
        <v>0</v>
      </c>
      <c r="C127">
        <f>WEEKDAY(ekodom[[#This Row],[Data]])</f>
        <v>6</v>
      </c>
      <c r="D127">
        <f>IF(ekodom[[#This Row],[dzien tyg]]=4, 260,190)</f>
        <v>190</v>
      </c>
      <c r="E127">
        <f>IF(ekodom[[#This Row],[retencja]]&lt;&gt;0,0,IF(E126=5, 1, E126+1))</f>
        <v>3</v>
      </c>
      <c r="F127" t="str">
        <f>IF(ekodom[[#This Row],[sucho]]=5,300,"")</f>
        <v/>
      </c>
    </row>
    <row r="128" spans="1:6" x14ac:dyDescent="0.25">
      <c r="A128" s="1">
        <v>44688</v>
      </c>
      <c r="B128">
        <v>0</v>
      </c>
      <c r="C128">
        <f>WEEKDAY(ekodom[[#This Row],[Data]])</f>
        <v>7</v>
      </c>
      <c r="D128">
        <f>IF(ekodom[[#This Row],[dzien tyg]]=4, 260,190)</f>
        <v>190</v>
      </c>
      <c r="E128">
        <f>IF(ekodom[[#This Row],[retencja]]&lt;&gt;0,0,IF(E127=5, 1, E127+1))</f>
        <v>4</v>
      </c>
      <c r="F128" t="str">
        <f>IF(ekodom[[#This Row],[sucho]]=5,300,"")</f>
        <v/>
      </c>
    </row>
    <row r="129" spans="1:6" x14ac:dyDescent="0.25">
      <c r="A129" s="1">
        <v>44689</v>
      </c>
      <c r="B129">
        <v>0</v>
      </c>
      <c r="C129">
        <f>WEEKDAY(ekodom[[#This Row],[Data]])</f>
        <v>1</v>
      </c>
      <c r="D129">
        <f>IF(ekodom[[#This Row],[dzien tyg]]=4, 260,190)</f>
        <v>190</v>
      </c>
      <c r="E129">
        <f>IF(ekodom[[#This Row],[retencja]]&lt;&gt;0,0,IF(E128=5, 1, E128+1))</f>
        <v>5</v>
      </c>
      <c r="F129">
        <f>IF(ekodom[[#This Row],[sucho]]=5,300,"")</f>
        <v>300</v>
      </c>
    </row>
    <row r="130" spans="1:6" x14ac:dyDescent="0.25">
      <c r="A130" s="1">
        <v>44690</v>
      </c>
      <c r="B130">
        <v>0</v>
      </c>
      <c r="C130">
        <f>WEEKDAY(ekodom[[#This Row],[Data]])</f>
        <v>2</v>
      </c>
      <c r="D130">
        <f>IF(ekodom[[#This Row],[dzien tyg]]=4, 260,190)</f>
        <v>190</v>
      </c>
      <c r="E130">
        <f>IF(ekodom[[#This Row],[retencja]]&lt;&gt;0,0,IF(E129=5, 1, E129+1))</f>
        <v>1</v>
      </c>
      <c r="F130" t="str">
        <f>IF(ekodom[[#This Row],[sucho]]=5,300,"")</f>
        <v/>
      </c>
    </row>
    <row r="131" spans="1:6" x14ac:dyDescent="0.25">
      <c r="A131" s="1">
        <v>44691</v>
      </c>
      <c r="B131">
        <v>467</v>
      </c>
      <c r="C131">
        <f>WEEKDAY(ekodom[[#This Row],[Data]])</f>
        <v>3</v>
      </c>
      <c r="D131">
        <f>IF(ekodom[[#This Row],[dzien tyg]]=4, 260,190)</f>
        <v>190</v>
      </c>
      <c r="E131">
        <f>IF(ekodom[[#This Row],[retencja]]&lt;&gt;0,0,IF(E130=5, 1, E130+1))</f>
        <v>0</v>
      </c>
      <c r="F131" t="str">
        <f>IF(ekodom[[#This Row],[sucho]]=5,300,"")</f>
        <v/>
      </c>
    </row>
    <row r="132" spans="1:6" x14ac:dyDescent="0.25">
      <c r="A132" s="1">
        <v>44692</v>
      </c>
      <c r="B132">
        <v>234</v>
      </c>
      <c r="C132">
        <f>WEEKDAY(ekodom[[#This Row],[Data]])</f>
        <v>4</v>
      </c>
      <c r="D132">
        <f>IF(ekodom[[#This Row],[dzien tyg]]=4, 260,190)</f>
        <v>260</v>
      </c>
      <c r="E132">
        <f>IF(ekodom[[#This Row],[retencja]]&lt;&gt;0,0,IF(E131=5, 1, E131+1))</f>
        <v>0</v>
      </c>
      <c r="F132" t="str">
        <f>IF(ekodom[[#This Row],[sucho]]=5,300,"")</f>
        <v/>
      </c>
    </row>
    <row r="133" spans="1:6" x14ac:dyDescent="0.25">
      <c r="A133" s="1">
        <v>44693</v>
      </c>
      <c r="B133">
        <v>0</v>
      </c>
      <c r="C133">
        <f>WEEKDAY(ekodom[[#This Row],[Data]])</f>
        <v>5</v>
      </c>
      <c r="D133">
        <f>IF(ekodom[[#This Row],[dzien tyg]]=4, 260,190)</f>
        <v>190</v>
      </c>
      <c r="E133">
        <f>IF(ekodom[[#This Row],[retencja]]&lt;&gt;0,0,IF(E132=5, 1, E132+1))</f>
        <v>1</v>
      </c>
      <c r="F133" t="str">
        <f>IF(ekodom[[#This Row],[sucho]]=5,300,"")</f>
        <v/>
      </c>
    </row>
    <row r="134" spans="1:6" x14ac:dyDescent="0.25">
      <c r="A134" s="1">
        <v>44694</v>
      </c>
      <c r="B134">
        <v>0</v>
      </c>
      <c r="C134">
        <f>WEEKDAY(ekodom[[#This Row],[Data]])</f>
        <v>6</v>
      </c>
      <c r="D134">
        <f>IF(ekodom[[#This Row],[dzien tyg]]=4, 260,190)</f>
        <v>190</v>
      </c>
      <c r="E134">
        <f>IF(ekodom[[#This Row],[retencja]]&lt;&gt;0,0,IF(E133=5, 1, E133+1))</f>
        <v>2</v>
      </c>
      <c r="F134" t="str">
        <f>IF(ekodom[[#This Row],[sucho]]=5,300,"")</f>
        <v/>
      </c>
    </row>
    <row r="135" spans="1:6" x14ac:dyDescent="0.25">
      <c r="A135" s="1">
        <v>44695</v>
      </c>
      <c r="B135">
        <v>0</v>
      </c>
      <c r="C135">
        <f>WEEKDAY(ekodom[[#This Row],[Data]])</f>
        <v>7</v>
      </c>
      <c r="D135">
        <f>IF(ekodom[[#This Row],[dzien tyg]]=4, 260,190)</f>
        <v>190</v>
      </c>
      <c r="E135">
        <f>IF(ekodom[[#This Row],[retencja]]&lt;&gt;0,0,IF(E134=5, 1, E134+1))</f>
        <v>3</v>
      </c>
      <c r="F135" t="str">
        <f>IF(ekodom[[#This Row],[sucho]]=5,300,"")</f>
        <v/>
      </c>
    </row>
    <row r="136" spans="1:6" x14ac:dyDescent="0.25">
      <c r="A136" s="1">
        <v>44696</v>
      </c>
      <c r="B136">
        <v>0</v>
      </c>
      <c r="C136">
        <f>WEEKDAY(ekodom[[#This Row],[Data]])</f>
        <v>1</v>
      </c>
      <c r="D136">
        <f>IF(ekodom[[#This Row],[dzien tyg]]=4, 260,190)</f>
        <v>190</v>
      </c>
      <c r="E136">
        <f>IF(ekodom[[#This Row],[retencja]]&lt;&gt;0,0,IF(E135=5, 1, E135+1))</f>
        <v>4</v>
      </c>
      <c r="F136" t="str">
        <f>IF(ekodom[[#This Row],[sucho]]=5,300,"")</f>
        <v/>
      </c>
    </row>
    <row r="137" spans="1:6" x14ac:dyDescent="0.25">
      <c r="A137" s="1">
        <v>44697</v>
      </c>
      <c r="B137">
        <v>65</v>
      </c>
      <c r="C137">
        <f>WEEKDAY(ekodom[[#This Row],[Data]])</f>
        <v>2</v>
      </c>
      <c r="D137">
        <f>IF(ekodom[[#This Row],[dzien tyg]]=4, 260,190)</f>
        <v>190</v>
      </c>
      <c r="E137">
        <f>IF(ekodom[[#This Row],[retencja]]&lt;&gt;0,0,IF(E136=5, 1, E136+1))</f>
        <v>0</v>
      </c>
      <c r="F137" t="str">
        <f>IF(ekodom[[#This Row],[sucho]]=5,300,"")</f>
        <v/>
      </c>
    </row>
    <row r="138" spans="1:6" x14ac:dyDescent="0.25">
      <c r="A138" s="1">
        <v>44698</v>
      </c>
      <c r="B138">
        <v>781</v>
      </c>
      <c r="C138">
        <f>WEEKDAY(ekodom[[#This Row],[Data]])</f>
        <v>3</v>
      </c>
      <c r="D138">
        <f>IF(ekodom[[#This Row],[dzien tyg]]=4, 260,190)</f>
        <v>190</v>
      </c>
      <c r="E138">
        <f>IF(ekodom[[#This Row],[retencja]]&lt;&gt;0,0,IF(E137=5, 1, E137+1))</f>
        <v>0</v>
      </c>
      <c r="F138" t="str">
        <f>IF(ekodom[[#This Row],[sucho]]=5,300,"")</f>
        <v/>
      </c>
    </row>
    <row r="139" spans="1:6" x14ac:dyDescent="0.25">
      <c r="A139" s="1">
        <v>44699</v>
      </c>
      <c r="B139">
        <v>778</v>
      </c>
      <c r="C139">
        <f>WEEKDAY(ekodom[[#This Row],[Data]])</f>
        <v>4</v>
      </c>
      <c r="D139">
        <f>IF(ekodom[[#This Row],[dzien tyg]]=4, 260,190)</f>
        <v>260</v>
      </c>
      <c r="E139">
        <f>IF(ekodom[[#This Row],[retencja]]&lt;&gt;0,0,IF(E138=5, 1, E138+1))</f>
        <v>0</v>
      </c>
      <c r="F139" t="str">
        <f>IF(ekodom[[#This Row],[sucho]]=5,300,"")</f>
        <v/>
      </c>
    </row>
    <row r="140" spans="1:6" x14ac:dyDescent="0.25">
      <c r="A140" s="1">
        <v>44700</v>
      </c>
      <c r="B140">
        <v>32</v>
      </c>
      <c r="C140">
        <f>WEEKDAY(ekodom[[#This Row],[Data]])</f>
        <v>5</v>
      </c>
      <c r="D140">
        <f>IF(ekodom[[#This Row],[dzien tyg]]=4, 260,190)</f>
        <v>190</v>
      </c>
      <c r="E140">
        <f>IF(ekodom[[#This Row],[retencja]]&lt;&gt;0,0,IF(E139=5, 1, E139+1))</f>
        <v>0</v>
      </c>
      <c r="F140" t="str">
        <f>IF(ekodom[[#This Row],[sucho]]=5,300,"")</f>
        <v/>
      </c>
    </row>
    <row r="141" spans="1:6" x14ac:dyDescent="0.25">
      <c r="A141" s="1">
        <v>44701</v>
      </c>
      <c r="B141">
        <v>0</v>
      </c>
      <c r="C141">
        <f>WEEKDAY(ekodom[[#This Row],[Data]])</f>
        <v>6</v>
      </c>
      <c r="D141">
        <f>IF(ekodom[[#This Row],[dzien tyg]]=4, 260,190)</f>
        <v>190</v>
      </c>
      <c r="E141">
        <f>IF(ekodom[[#This Row],[retencja]]&lt;&gt;0,0,IF(E140=5, 1, E140+1))</f>
        <v>1</v>
      </c>
      <c r="F141" t="str">
        <f>IF(ekodom[[#This Row],[sucho]]=5,300,"")</f>
        <v/>
      </c>
    </row>
    <row r="142" spans="1:6" x14ac:dyDescent="0.25">
      <c r="A142" s="1">
        <v>44702</v>
      </c>
      <c r="B142">
        <v>0</v>
      </c>
      <c r="C142">
        <f>WEEKDAY(ekodom[[#This Row],[Data]])</f>
        <v>7</v>
      </c>
      <c r="D142">
        <f>IF(ekodom[[#This Row],[dzien tyg]]=4, 260,190)</f>
        <v>190</v>
      </c>
      <c r="E142">
        <f>IF(ekodom[[#This Row],[retencja]]&lt;&gt;0,0,IF(E141=5, 1, E141+1))</f>
        <v>2</v>
      </c>
      <c r="F142" t="str">
        <f>IF(ekodom[[#This Row],[sucho]]=5,300,"")</f>
        <v/>
      </c>
    </row>
    <row r="143" spans="1:6" x14ac:dyDescent="0.25">
      <c r="A143" s="1">
        <v>44703</v>
      </c>
      <c r="B143">
        <v>0</v>
      </c>
      <c r="C143">
        <f>WEEKDAY(ekodom[[#This Row],[Data]])</f>
        <v>1</v>
      </c>
      <c r="D143">
        <f>IF(ekodom[[#This Row],[dzien tyg]]=4, 260,190)</f>
        <v>190</v>
      </c>
      <c r="E143">
        <f>IF(ekodom[[#This Row],[retencja]]&lt;&gt;0,0,IF(E142=5, 1, E142+1))</f>
        <v>3</v>
      </c>
      <c r="F143" t="str">
        <f>IF(ekodom[[#This Row],[sucho]]=5,300,"")</f>
        <v/>
      </c>
    </row>
    <row r="144" spans="1:6" x14ac:dyDescent="0.25">
      <c r="A144" s="1">
        <v>44704</v>
      </c>
      <c r="B144">
        <v>0</v>
      </c>
      <c r="C144">
        <f>WEEKDAY(ekodom[[#This Row],[Data]])</f>
        <v>2</v>
      </c>
      <c r="D144">
        <f>IF(ekodom[[#This Row],[dzien tyg]]=4, 260,190)</f>
        <v>190</v>
      </c>
      <c r="E144">
        <f>IF(ekodom[[#This Row],[retencja]]&lt;&gt;0,0,IF(E143=5, 1, E143+1))</f>
        <v>4</v>
      </c>
      <c r="F144" t="str">
        <f>IF(ekodom[[#This Row],[sucho]]=5,300,"")</f>
        <v/>
      </c>
    </row>
    <row r="145" spans="1:6" x14ac:dyDescent="0.25">
      <c r="A145" s="1">
        <v>44705</v>
      </c>
      <c r="B145">
        <v>0</v>
      </c>
      <c r="C145">
        <f>WEEKDAY(ekodom[[#This Row],[Data]])</f>
        <v>3</v>
      </c>
      <c r="D145">
        <f>IF(ekodom[[#This Row],[dzien tyg]]=4, 260,190)</f>
        <v>190</v>
      </c>
      <c r="E145">
        <f>IF(ekodom[[#This Row],[retencja]]&lt;&gt;0,0,IF(E144=5, 1, E144+1))</f>
        <v>5</v>
      </c>
      <c r="F145">
        <f>IF(ekodom[[#This Row],[sucho]]=5,300,"")</f>
        <v>300</v>
      </c>
    </row>
    <row r="146" spans="1:6" x14ac:dyDescent="0.25">
      <c r="A146" s="1">
        <v>44706</v>
      </c>
      <c r="B146">
        <v>0</v>
      </c>
      <c r="C146">
        <f>WEEKDAY(ekodom[[#This Row],[Data]])</f>
        <v>4</v>
      </c>
      <c r="D146">
        <f>IF(ekodom[[#This Row],[dzien tyg]]=4, 260,190)</f>
        <v>260</v>
      </c>
      <c r="E146">
        <f>IF(ekodom[[#This Row],[retencja]]&lt;&gt;0,0,IF(E145=5, 1, E145+1))</f>
        <v>1</v>
      </c>
      <c r="F146" t="str">
        <f>IF(ekodom[[#This Row],[sucho]]=5,300,"")</f>
        <v/>
      </c>
    </row>
    <row r="147" spans="1:6" x14ac:dyDescent="0.25">
      <c r="A147" s="1">
        <v>44707</v>
      </c>
      <c r="B147">
        <v>0</v>
      </c>
      <c r="C147">
        <f>WEEKDAY(ekodom[[#This Row],[Data]])</f>
        <v>5</v>
      </c>
      <c r="D147">
        <f>IF(ekodom[[#This Row],[dzien tyg]]=4, 260,190)</f>
        <v>190</v>
      </c>
      <c r="E147">
        <f>IF(ekodom[[#This Row],[retencja]]&lt;&gt;0,0,IF(E146=5, 1, E146+1))</f>
        <v>2</v>
      </c>
      <c r="F147" t="str">
        <f>IF(ekodom[[#This Row],[sucho]]=5,300,"")</f>
        <v/>
      </c>
    </row>
    <row r="148" spans="1:6" x14ac:dyDescent="0.25">
      <c r="A148" s="1">
        <v>44708</v>
      </c>
      <c r="B148">
        <v>0</v>
      </c>
      <c r="C148">
        <f>WEEKDAY(ekodom[[#This Row],[Data]])</f>
        <v>6</v>
      </c>
      <c r="D148">
        <f>IF(ekodom[[#This Row],[dzien tyg]]=4, 260,190)</f>
        <v>190</v>
      </c>
      <c r="E148">
        <f>IF(ekodom[[#This Row],[retencja]]&lt;&gt;0,0,IF(E147=5, 1, E147+1))</f>
        <v>3</v>
      </c>
      <c r="F148" t="str">
        <f>IF(ekodom[[#This Row],[sucho]]=5,300,"")</f>
        <v/>
      </c>
    </row>
    <row r="149" spans="1:6" x14ac:dyDescent="0.25">
      <c r="A149" s="1">
        <v>44709</v>
      </c>
      <c r="B149">
        <v>0</v>
      </c>
      <c r="C149">
        <f>WEEKDAY(ekodom[[#This Row],[Data]])</f>
        <v>7</v>
      </c>
      <c r="D149">
        <f>IF(ekodom[[#This Row],[dzien tyg]]=4, 260,190)</f>
        <v>190</v>
      </c>
      <c r="E149">
        <f>IF(ekodom[[#This Row],[retencja]]&lt;&gt;0,0,IF(E148=5, 1, E148+1))</f>
        <v>4</v>
      </c>
      <c r="F149" t="str">
        <f>IF(ekodom[[#This Row],[sucho]]=5,300,"")</f>
        <v/>
      </c>
    </row>
    <row r="150" spans="1:6" x14ac:dyDescent="0.25">
      <c r="A150" s="1">
        <v>44710</v>
      </c>
      <c r="B150">
        <v>0</v>
      </c>
      <c r="C150">
        <f>WEEKDAY(ekodom[[#This Row],[Data]])</f>
        <v>1</v>
      </c>
      <c r="D150">
        <f>IF(ekodom[[#This Row],[dzien tyg]]=4, 260,190)</f>
        <v>190</v>
      </c>
      <c r="E150">
        <f>IF(ekodom[[#This Row],[retencja]]&lt;&gt;0,0,IF(E149=5, 1, E149+1))</f>
        <v>5</v>
      </c>
      <c r="F150">
        <f>IF(ekodom[[#This Row],[sucho]]=5,300,"")</f>
        <v>300</v>
      </c>
    </row>
    <row r="151" spans="1:6" x14ac:dyDescent="0.25">
      <c r="A151" s="1">
        <v>44711</v>
      </c>
      <c r="B151">
        <v>0</v>
      </c>
      <c r="C151">
        <f>WEEKDAY(ekodom[[#This Row],[Data]])</f>
        <v>2</v>
      </c>
      <c r="D151">
        <f>IF(ekodom[[#This Row],[dzien tyg]]=4, 260,190)</f>
        <v>190</v>
      </c>
      <c r="E151">
        <f>IF(ekodom[[#This Row],[retencja]]&lt;&gt;0,0,IF(E150=5, 1, E150+1))</f>
        <v>1</v>
      </c>
      <c r="F151" t="str">
        <f>IF(ekodom[[#This Row],[sucho]]=5,300,"")</f>
        <v/>
      </c>
    </row>
    <row r="152" spans="1:6" x14ac:dyDescent="0.25">
      <c r="A152" s="1">
        <v>44712</v>
      </c>
      <c r="B152">
        <v>0</v>
      </c>
      <c r="C152">
        <f>WEEKDAY(ekodom[[#This Row],[Data]])</f>
        <v>3</v>
      </c>
      <c r="D152">
        <f>IF(ekodom[[#This Row],[dzien tyg]]=4, 260,190)</f>
        <v>190</v>
      </c>
      <c r="E152">
        <f>IF(ekodom[[#This Row],[retencja]]&lt;&gt;0,0,IF(E151=5, 1, E151+1))</f>
        <v>2</v>
      </c>
      <c r="F152" t="str">
        <f>IF(ekodom[[#This Row],[sucho]]=5,300,"")</f>
        <v/>
      </c>
    </row>
    <row r="153" spans="1:6" x14ac:dyDescent="0.25">
      <c r="A153" s="1">
        <v>44713</v>
      </c>
      <c r="B153">
        <v>0</v>
      </c>
      <c r="C153">
        <f>WEEKDAY(ekodom[[#This Row],[Data]])</f>
        <v>4</v>
      </c>
      <c r="D153">
        <f>IF(ekodom[[#This Row],[dzien tyg]]=4, 260,190)</f>
        <v>260</v>
      </c>
      <c r="E153">
        <f>IF(ekodom[[#This Row],[retencja]]&lt;&gt;0,0,IF(E152=5, 1, E152+1))</f>
        <v>3</v>
      </c>
      <c r="F153" t="str">
        <f>IF(ekodom[[#This Row],[sucho]]=5,300,"")</f>
        <v/>
      </c>
    </row>
    <row r="154" spans="1:6" x14ac:dyDescent="0.25">
      <c r="A154" s="1">
        <v>44714</v>
      </c>
      <c r="B154">
        <v>18</v>
      </c>
      <c r="C154">
        <f>WEEKDAY(ekodom[[#This Row],[Data]])</f>
        <v>5</v>
      </c>
      <c r="D154">
        <f>IF(ekodom[[#This Row],[dzien tyg]]=4, 260,190)</f>
        <v>190</v>
      </c>
      <c r="E154">
        <f>IF(ekodom[[#This Row],[retencja]]&lt;&gt;0,0,IF(E153=5, 1, E153+1))</f>
        <v>0</v>
      </c>
      <c r="F154" t="str">
        <f>IF(ekodom[[#This Row],[sucho]]=5,300,"")</f>
        <v/>
      </c>
    </row>
    <row r="155" spans="1:6" x14ac:dyDescent="0.25">
      <c r="A155" s="1">
        <v>44715</v>
      </c>
      <c r="B155">
        <v>525</v>
      </c>
      <c r="C155">
        <f>WEEKDAY(ekodom[[#This Row],[Data]])</f>
        <v>6</v>
      </c>
      <c r="D155">
        <f>IF(ekodom[[#This Row],[dzien tyg]]=4, 260,190)</f>
        <v>190</v>
      </c>
      <c r="E155">
        <f>IF(ekodom[[#This Row],[retencja]]&lt;&gt;0,0,IF(E154=5, 1, E154+1))</f>
        <v>0</v>
      </c>
      <c r="F155" t="str">
        <f>IF(ekodom[[#This Row],[sucho]]=5,300,"")</f>
        <v/>
      </c>
    </row>
    <row r="156" spans="1:6" x14ac:dyDescent="0.25">
      <c r="A156" s="1">
        <v>44716</v>
      </c>
      <c r="B156">
        <v>697</v>
      </c>
      <c r="C156">
        <f>WEEKDAY(ekodom[[#This Row],[Data]])</f>
        <v>7</v>
      </c>
      <c r="D156">
        <f>IF(ekodom[[#This Row],[dzien tyg]]=4, 260,190)</f>
        <v>190</v>
      </c>
      <c r="E156">
        <f>IF(ekodom[[#This Row],[retencja]]&lt;&gt;0,0,IF(E155=5, 1, E155+1))</f>
        <v>0</v>
      </c>
      <c r="F156" t="str">
        <f>IF(ekodom[[#This Row],[sucho]]=5,300,"")</f>
        <v/>
      </c>
    </row>
    <row r="157" spans="1:6" x14ac:dyDescent="0.25">
      <c r="A157" s="1">
        <v>44717</v>
      </c>
      <c r="B157">
        <v>786</v>
      </c>
      <c r="C157">
        <f>WEEKDAY(ekodom[[#This Row],[Data]])</f>
        <v>1</v>
      </c>
      <c r="D157">
        <f>IF(ekodom[[#This Row],[dzien tyg]]=4, 260,190)</f>
        <v>190</v>
      </c>
      <c r="E157">
        <f>IF(ekodom[[#This Row],[retencja]]&lt;&gt;0,0,IF(E156=5, 1, E156+1))</f>
        <v>0</v>
      </c>
      <c r="F157" t="str">
        <f>IF(ekodom[[#This Row],[sucho]]=5,300,"")</f>
        <v/>
      </c>
    </row>
    <row r="158" spans="1:6" x14ac:dyDescent="0.25">
      <c r="A158" s="1">
        <v>44718</v>
      </c>
      <c r="B158">
        <v>792</v>
      </c>
      <c r="C158">
        <f>WEEKDAY(ekodom[[#This Row],[Data]])</f>
        <v>2</v>
      </c>
      <c r="D158">
        <f>IF(ekodom[[#This Row],[dzien tyg]]=4, 260,190)</f>
        <v>190</v>
      </c>
      <c r="E158">
        <f>IF(ekodom[[#This Row],[retencja]]&lt;&gt;0,0,IF(E157=5, 1, E157+1))</f>
        <v>0</v>
      </c>
      <c r="F158" t="str">
        <f>IF(ekodom[[#This Row],[sucho]]=5,300,"")</f>
        <v/>
      </c>
    </row>
    <row r="159" spans="1:6" x14ac:dyDescent="0.25">
      <c r="A159" s="1">
        <v>44719</v>
      </c>
      <c r="B159">
        <v>0</v>
      </c>
      <c r="C159">
        <f>WEEKDAY(ekodom[[#This Row],[Data]])</f>
        <v>3</v>
      </c>
      <c r="D159">
        <f>IF(ekodom[[#This Row],[dzien tyg]]=4, 260,190)</f>
        <v>190</v>
      </c>
      <c r="E159">
        <f>IF(ekodom[[#This Row],[retencja]]&lt;&gt;0,0,IF(E158=5, 1, E158+1))</f>
        <v>1</v>
      </c>
      <c r="F159" t="str">
        <f>IF(ekodom[[#This Row],[sucho]]=5,300,"")</f>
        <v/>
      </c>
    </row>
    <row r="160" spans="1:6" x14ac:dyDescent="0.25">
      <c r="A160" s="1">
        <v>44720</v>
      </c>
      <c r="B160">
        <v>0</v>
      </c>
      <c r="C160">
        <f>WEEKDAY(ekodom[[#This Row],[Data]])</f>
        <v>4</v>
      </c>
      <c r="D160">
        <f>IF(ekodom[[#This Row],[dzien tyg]]=4, 260,190)</f>
        <v>260</v>
      </c>
      <c r="E160">
        <f>IF(ekodom[[#This Row],[retencja]]&lt;&gt;0,0,IF(E159=5, 1, E159+1))</f>
        <v>2</v>
      </c>
      <c r="F160" t="str">
        <f>IF(ekodom[[#This Row],[sucho]]=5,300,"")</f>
        <v/>
      </c>
    </row>
    <row r="161" spans="1:6" x14ac:dyDescent="0.25">
      <c r="A161" s="1">
        <v>44721</v>
      </c>
      <c r="B161">
        <v>0</v>
      </c>
      <c r="C161">
        <f>WEEKDAY(ekodom[[#This Row],[Data]])</f>
        <v>5</v>
      </c>
      <c r="D161">
        <f>IF(ekodom[[#This Row],[dzien tyg]]=4, 260,190)</f>
        <v>190</v>
      </c>
      <c r="E161">
        <f>IF(ekodom[[#This Row],[retencja]]&lt;&gt;0,0,IF(E160=5, 1, E160+1))</f>
        <v>3</v>
      </c>
      <c r="F161" t="str">
        <f>IF(ekodom[[#This Row],[sucho]]=5,300,"")</f>
        <v/>
      </c>
    </row>
    <row r="162" spans="1:6" x14ac:dyDescent="0.25">
      <c r="A162" s="1">
        <v>44722</v>
      </c>
      <c r="B162">
        <v>0</v>
      </c>
      <c r="C162">
        <f>WEEKDAY(ekodom[[#This Row],[Data]])</f>
        <v>6</v>
      </c>
      <c r="D162">
        <f>IF(ekodom[[#This Row],[dzien tyg]]=4, 260,190)</f>
        <v>190</v>
      </c>
      <c r="E162">
        <f>IF(ekodom[[#This Row],[retencja]]&lt;&gt;0,0,IF(E161=5, 1, E161+1))</f>
        <v>4</v>
      </c>
      <c r="F162" t="str">
        <f>IF(ekodom[[#This Row],[sucho]]=5,300,"")</f>
        <v/>
      </c>
    </row>
    <row r="163" spans="1:6" x14ac:dyDescent="0.25">
      <c r="A163" s="1">
        <v>44723</v>
      </c>
      <c r="B163">
        <v>0</v>
      </c>
      <c r="C163">
        <f>WEEKDAY(ekodom[[#This Row],[Data]])</f>
        <v>7</v>
      </c>
      <c r="D163">
        <f>IF(ekodom[[#This Row],[dzien tyg]]=4, 260,190)</f>
        <v>190</v>
      </c>
      <c r="E163">
        <f>IF(ekodom[[#This Row],[retencja]]&lt;&gt;0,0,IF(E162=5, 1, E162+1))</f>
        <v>5</v>
      </c>
      <c r="F163">
        <f>IF(ekodom[[#This Row],[sucho]]=5,300,"")</f>
        <v>300</v>
      </c>
    </row>
    <row r="164" spans="1:6" x14ac:dyDescent="0.25">
      <c r="A164" s="1">
        <v>44724</v>
      </c>
      <c r="B164">
        <v>0</v>
      </c>
      <c r="C164">
        <f>WEEKDAY(ekodom[[#This Row],[Data]])</f>
        <v>1</v>
      </c>
      <c r="D164">
        <f>IF(ekodom[[#This Row],[dzien tyg]]=4, 260,190)</f>
        <v>190</v>
      </c>
      <c r="E164">
        <f>IF(ekodom[[#This Row],[retencja]]&lt;&gt;0,0,IF(E163=5, 1, E163+1))</f>
        <v>1</v>
      </c>
      <c r="F164" t="str">
        <f>IF(ekodom[[#This Row],[sucho]]=5,300,"")</f>
        <v/>
      </c>
    </row>
    <row r="165" spans="1:6" x14ac:dyDescent="0.25">
      <c r="A165" s="1">
        <v>44725</v>
      </c>
      <c r="B165">
        <v>0</v>
      </c>
      <c r="C165">
        <f>WEEKDAY(ekodom[[#This Row],[Data]])</f>
        <v>2</v>
      </c>
      <c r="D165">
        <f>IF(ekodom[[#This Row],[dzien tyg]]=4, 260,190)</f>
        <v>190</v>
      </c>
      <c r="E165">
        <f>IF(ekodom[[#This Row],[retencja]]&lt;&gt;0,0,IF(E164=5, 1, E164+1))</f>
        <v>2</v>
      </c>
      <c r="F165" t="str">
        <f>IF(ekodom[[#This Row],[sucho]]=5,300,"")</f>
        <v/>
      </c>
    </row>
    <row r="166" spans="1:6" x14ac:dyDescent="0.25">
      <c r="A166" s="1">
        <v>44726</v>
      </c>
      <c r="B166">
        <v>0</v>
      </c>
      <c r="C166">
        <f>WEEKDAY(ekodom[[#This Row],[Data]])</f>
        <v>3</v>
      </c>
      <c r="D166">
        <f>IF(ekodom[[#This Row],[dzien tyg]]=4, 260,190)</f>
        <v>190</v>
      </c>
      <c r="E166">
        <f>IF(ekodom[[#This Row],[retencja]]&lt;&gt;0,0,IF(E165=5, 1, E165+1))</f>
        <v>3</v>
      </c>
      <c r="F166" t="str">
        <f>IF(ekodom[[#This Row],[sucho]]=5,300,"")</f>
        <v/>
      </c>
    </row>
    <row r="167" spans="1:6" x14ac:dyDescent="0.25">
      <c r="A167" s="1">
        <v>44727</v>
      </c>
      <c r="B167">
        <v>0</v>
      </c>
      <c r="C167">
        <f>WEEKDAY(ekodom[[#This Row],[Data]])</f>
        <v>4</v>
      </c>
      <c r="D167">
        <f>IF(ekodom[[#This Row],[dzien tyg]]=4, 260,190)</f>
        <v>260</v>
      </c>
      <c r="E167">
        <f>IF(ekodom[[#This Row],[retencja]]&lt;&gt;0,0,IF(E166=5, 1, E166+1))</f>
        <v>4</v>
      </c>
      <c r="F167" t="str">
        <f>IF(ekodom[[#This Row],[sucho]]=5,300,"")</f>
        <v/>
      </c>
    </row>
    <row r="168" spans="1:6" x14ac:dyDescent="0.25">
      <c r="A168" s="1">
        <v>44728</v>
      </c>
      <c r="B168">
        <v>0</v>
      </c>
      <c r="C168">
        <f>WEEKDAY(ekodom[[#This Row],[Data]])</f>
        <v>5</v>
      </c>
      <c r="D168">
        <f>IF(ekodom[[#This Row],[dzien tyg]]=4, 260,190)</f>
        <v>190</v>
      </c>
      <c r="E168">
        <f>IF(ekodom[[#This Row],[retencja]]&lt;&gt;0,0,IF(E167=5, 1, E167+1))</f>
        <v>5</v>
      </c>
      <c r="F168">
        <f>IF(ekodom[[#This Row],[sucho]]=5,300,"")</f>
        <v>300</v>
      </c>
    </row>
    <row r="169" spans="1:6" x14ac:dyDescent="0.25">
      <c r="A169" s="1">
        <v>44729</v>
      </c>
      <c r="B169">
        <v>998</v>
      </c>
      <c r="C169">
        <f>WEEKDAY(ekodom[[#This Row],[Data]])</f>
        <v>6</v>
      </c>
      <c r="D169">
        <f>IF(ekodom[[#This Row],[dzien tyg]]=4, 260,190)</f>
        <v>190</v>
      </c>
      <c r="E169">
        <f>IF(ekodom[[#This Row],[retencja]]&lt;&gt;0,0,IF(E168=5, 1, E168+1))</f>
        <v>0</v>
      </c>
      <c r="F169" t="str">
        <f>IF(ekodom[[#This Row],[sucho]]=5,300,"")</f>
        <v/>
      </c>
    </row>
    <row r="170" spans="1:6" x14ac:dyDescent="0.25">
      <c r="A170" s="1">
        <v>44730</v>
      </c>
      <c r="B170">
        <v>0</v>
      </c>
      <c r="C170">
        <f>WEEKDAY(ekodom[[#This Row],[Data]])</f>
        <v>7</v>
      </c>
      <c r="D170">
        <f>IF(ekodom[[#This Row],[dzien tyg]]=4, 260,190)</f>
        <v>190</v>
      </c>
      <c r="E170">
        <f>IF(ekodom[[#This Row],[retencja]]&lt;&gt;0,0,IF(E169=5, 1, E169+1))</f>
        <v>1</v>
      </c>
      <c r="F170" t="str">
        <f>IF(ekodom[[#This Row],[sucho]]=5,300,"")</f>
        <v/>
      </c>
    </row>
    <row r="171" spans="1:6" x14ac:dyDescent="0.25">
      <c r="A171" s="1">
        <v>44731</v>
      </c>
      <c r="B171">
        <v>0</v>
      </c>
      <c r="C171">
        <f>WEEKDAY(ekodom[[#This Row],[Data]])</f>
        <v>1</v>
      </c>
      <c r="D171">
        <f>IF(ekodom[[#This Row],[dzien tyg]]=4, 260,190)</f>
        <v>190</v>
      </c>
      <c r="E171">
        <f>IF(ekodom[[#This Row],[retencja]]&lt;&gt;0,0,IF(E170=5, 1, E170+1))</f>
        <v>2</v>
      </c>
      <c r="F171" t="str">
        <f>IF(ekodom[[#This Row],[sucho]]=5,300,"")</f>
        <v/>
      </c>
    </row>
    <row r="172" spans="1:6" x14ac:dyDescent="0.25">
      <c r="A172" s="1">
        <v>44732</v>
      </c>
      <c r="B172">
        <v>0</v>
      </c>
      <c r="C172">
        <f>WEEKDAY(ekodom[[#This Row],[Data]])</f>
        <v>2</v>
      </c>
      <c r="D172">
        <f>IF(ekodom[[#This Row],[dzien tyg]]=4, 260,190)</f>
        <v>190</v>
      </c>
      <c r="E172">
        <f>IF(ekodom[[#This Row],[retencja]]&lt;&gt;0,0,IF(E171=5, 1, E171+1))</f>
        <v>3</v>
      </c>
      <c r="F172" t="str">
        <f>IF(ekodom[[#This Row],[sucho]]=5,300,"")</f>
        <v/>
      </c>
    </row>
    <row r="173" spans="1:6" x14ac:dyDescent="0.25">
      <c r="A173" s="1">
        <v>44733</v>
      </c>
      <c r="B173">
        <v>0</v>
      </c>
      <c r="C173">
        <f>WEEKDAY(ekodom[[#This Row],[Data]])</f>
        <v>3</v>
      </c>
      <c r="D173">
        <f>IF(ekodom[[#This Row],[dzien tyg]]=4, 260,190)</f>
        <v>190</v>
      </c>
      <c r="E173">
        <f>IF(ekodom[[#This Row],[retencja]]&lt;&gt;0,0,IF(E172=5, 1, E172+1))</f>
        <v>4</v>
      </c>
      <c r="F173" t="str">
        <f>IF(ekodom[[#This Row],[sucho]]=5,300,"")</f>
        <v/>
      </c>
    </row>
    <row r="174" spans="1:6" x14ac:dyDescent="0.25">
      <c r="A174" s="1">
        <v>44734</v>
      </c>
      <c r="B174">
        <v>0</v>
      </c>
      <c r="C174">
        <f>WEEKDAY(ekodom[[#This Row],[Data]])</f>
        <v>4</v>
      </c>
      <c r="D174">
        <f>IF(ekodom[[#This Row],[dzien tyg]]=4, 260,190)</f>
        <v>260</v>
      </c>
      <c r="E174">
        <f>IF(ekodom[[#This Row],[retencja]]&lt;&gt;0,0,IF(E173=5, 1, E173+1))</f>
        <v>5</v>
      </c>
      <c r="F174">
        <f>IF(ekodom[[#This Row],[sucho]]=5,300,"")</f>
        <v>300</v>
      </c>
    </row>
    <row r="175" spans="1:6" x14ac:dyDescent="0.25">
      <c r="A175" s="1">
        <v>44735</v>
      </c>
      <c r="B175">
        <v>0</v>
      </c>
      <c r="C175">
        <f>WEEKDAY(ekodom[[#This Row],[Data]])</f>
        <v>5</v>
      </c>
      <c r="D175">
        <f>IF(ekodom[[#This Row],[dzien tyg]]=4, 260,190)</f>
        <v>190</v>
      </c>
      <c r="E175">
        <f>IF(ekodom[[#This Row],[retencja]]&lt;&gt;0,0,IF(E174=5, 1, E174+1))</f>
        <v>1</v>
      </c>
      <c r="F175" t="str">
        <f>IF(ekodom[[#This Row],[sucho]]=5,300,"")</f>
        <v/>
      </c>
    </row>
    <row r="176" spans="1:6" x14ac:dyDescent="0.25">
      <c r="A176" s="1">
        <v>44736</v>
      </c>
      <c r="B176">
        <v>0</v>
      </c>
      <c r="C176">
        <f>WEEKDAY(ekodom[[#This Row],[Data]])</f>
        <v>6</v>
      </c>
      <c r="D176">
        <f>IF(ekodom[[#This Row],[dzien tyg]]=4, 260,190)</f>
        <v>190</v>
      </c>
      <c r="E176">
        <f>IF(ekodom[[#This Row],[retencja]]&lt;&gt;0,0,IF(E175=5, 1, E175+1))</f>
        <v>2</v>
      </c>
      <c r="F176" t="str">
        <f>IF(ekodom[[#This Row],[sucho]]=5,300,"")</f>
        <v/>
      </c>
    </row>
    <row r="177" spans="1:6" x14ac:dyDescent="0.25">
      <c r="A177" s="1">
        <v>44737</v>
      </c>
      <c r="B177">
        <v>0</v>
      </c>
      <c r="C177">
        <f>WEEKDAY(ekodom[[#This Row],[Data]])</f>
        <v>7</v>
      </c>
      <c r="D177">
        <f>IF(ekodom[[#This Row],[dzien tyg]]=4, 260,190)</f>
        <v>190</v>
      </c>
      <c r="E177">
        <f>IF(ekodom[[#This Row],[retencja]]&lt;&gt;0,0,IF(E176=5, 1, E176+1))</f>
        <v>3</v>
      </c>
      <c r="F177" t="str">
        <f>IF(ekodom[[#This Row],[sucho]]=5,300,"")</f>
        <v/>
      </c>
    </row>
    <row r="178" spans="1:6" x14ac:dyDescent="0.25">
      <c r="A178" s="1">
        <v>44738</v>
      </c>
      <c r="B178">
        <v>540</v>
      </c>
      <c r="C178">
        <f>WEEKDAY(ekodom[[#This Row],[Data]])</f>
        <v>1</v>
      </c>
      <c r="D178">
        <f>IF(ekodom[[#This Row],[dzien tyg]]=4, 260,190)</f>
        <v>190</v>
      </c>
      <c r="E178">
        <f>IF(ekodom[[#This Row],[retencja]]&lt;&gt;0,0,IF(E177=5, 1, E177+1))</f>
        <v>0</v>
      </c>
      <c r="F178" t="str">
        <f>IF(ekodom[[#This Row],[sucho]]=5,300,"")</f>
        <v/>
      </c>
    </row>
    <row r="179" spans="1:6" x14ac:dyDescent="0.25">
      <c r="A179" s="1">
        <v>44739</v>
      </c>
      <c r="B179">
        <v>607</v>
      </c>
      <c r="C179">
        <f>WEEKDAY(ekodom[[#This Row],[Data]])</f>
        <v>2</v>
      </c>
      <c r="D179">
        <f>IF(ekodom[[#This Row],[dzien tyg]]=4, 260,190)</f>
        <v>190</v>
      </c>
      <c r="E179">
        <f>IF(ekodom[[#This Row],[retencja]]&lt;&gt;0,0,IF(E178=5, 1, E178+1))</f>
        <v>0</v>
      </c>
      <c r="F179" t="str">
        <f>IF(ekodom[[#This Row],[sucho]]=5,300,"")</f>
        <v/>
      </c>
    </row>
    <row r="180" spans="1:6" x14ac:dyDescent="0.25">
      <c r="A180" s="1">
        <v>44740</v>
      </c>
      <c r="B180">
        <v>603</v>
      </c>
      <c r="C180">
        <f>WEEKDAY(ekodom[[#This Row],[Data]])</f>
        <v>3</v>
      </c>
      <c r="D180">
        <f>IF(ekodom[[#This Row],[dzien tyg]]=4, 260,190)</f>
        <v>190</v>
      </c>
      <c r="E180">
        <f>IF(ekodom[[#This Row],[retencja]]&lt;&gt;0,0,IF(E179=5, 1, E179+1))</f>
        <v>0</v>
      </c>
      <c r="F180" t="str">
        <f>IF(ekodom[[#This Row],[sucho]]=5,300,"")</f>
        <v/>
      </c>
    </row>
    <row r="181" spans="1:6" x14ac:dyDescent="0.25">
      <c r="A181" s="1">
        <v>44741</v>
      </c>
      <c r="B181">
        <v>0</v>
      </c>
      <c r="C181">
        <f>WEEKDAY(ekodom[[#This Row],[Data]])</f>
        <v>4</v>
      </c>
      <c r="D181">
        <f>IF(ekodom[[#This Row],[dzien tyg]]=4, 260,190)</f>
        <v>260</v>
      </c>
      <c r="E181">
        <f>IF(ekodom[[#This Row],[retencja]]&lt;&gt;0,0,IF(E180=5, 1, E180+1))</f>
        <v>1</v>
      </c>
      <c r="F181" t="str">
        <f>IF(ekodom[[#This Row],[sucho]]=5,300,"")</f>
        <v/>
      </c>
    </row>
    <row r="182" spans="1:6" x14ac:dyDescent="0.25">
      <c r="A182" s="1">
        <v>44742</v>
      </c>
      <c r="B182">
        <v>0</v>
      </c>
      <c r="C182">
        <f>WEEKDAY(ekodom[[#This Row],[Data]])</f>
        <v>5</v>
      </c>
      <c r="D182">
        <f>IF(ekodom[[#This Row],[dzien tyg]]=4, 260,190)</f>
        <v>190</v>
      </c>
      <c r="E182">
        <f>IF(ekodom[[#This Row],[retencja]]&lt;&gt;0,0,IF(E181=5, 1, E181+1))</f>
        <v>2</v>
      </c>
      <c r="F182" t="str">
        <f>IF(ekodom[[#This Row],[sucho]]=5,300,"")</f>
        <v/>
      </c>
    </row>
    <row r="183" spans="1:6" x14ac:dyDescent="0.25">
      <c r="A183" s="1">
        <v>44743</v>
      </c>
      <c r="B183">
        <v>0</v>
      </c>
      <c r="C183">
        <f>WEEKDAY(ekodom[[#This Row],[Data]])</f>
        <v>6</v>
      </c>
      <c r="D183">
        <f>IF(ekodom[[#This Row],[dzien tyg]]=4, 260,190)</f>
        <v>190</v>
      </c>
      <c r="E183">
        <f>IF(ekodom[[#This Row],[retencja]]&lt;&gt;0,0,IF(E182=5, 1, E182+1))</f>
        <v>3</v>
      </c>
      <c r="F183" t="str">
        <f>IF(ekodom[[#This Row],[sucho]]=5,300,"")</f>
        <v/>
      </c>
    </row>
    <row r="184" spans="1:6" x14ac:dyDescent="0.25">
      <c r="A184" s="1">
        <v>44744</v>
      </c>
      <c r="B184">
        <v>0</v>
      </c>
      <c r="C184">
        <f>WEEKDAY(ekodom[[#This Row],[Data]])</f>
        <v>7</v>
      </c>
      <c r="D184">
        <f>IF(ekodom[[#This Row],[dzien tyg]]=4, 260,190)</f>
        <v>190</v>
      </c>
      <c r="E184">
        <f>IF(ekodom[[#This Row],[retencja]]&lt;&gt;0,0,IF(E183=5, 1, E183+1))</f>
        <v>4</v>
      </c>
      <c r="F184" t="str">
        <f>IF(ekodom[[#This Row],[sucho]]=5,300,"")</f>
        <v/>
      </c>
    </row>
    <row r="185" spans="1:6" x14ac:dyDescent="0.25">
      <c r="A185" s="1">
        <v>44745</v>
      </c>
      <c r="B185">
        <v>0</v>
      </c>
      <c r="C185">
        <f>WEEKDAY(ekodom[[#This Row],[Data]])</f>
        <v>1</v>
      </c>
      <c r="D185">
        <f>IF(ekodom[[#This Row],[dzien tyg]]=4, 260,190)</f>
        <v>190</v>
      </c>
      <c r="E185">
        <f>IF(ekodom[[#This Row],[retencja]]&lt;&gt;0,0,IF(E184=5, 1, E184+1))</f>
        <v>5</v>
      </c>
      <c r="F185">
        <f>IF(ekodom[[#This Row],[sucho]]=5,300,"")</f>
        <v>300</v>
      </c>
    </row>
    <row r="186" spans="1:6" x14ac:dyDescent="0.25">
      <c r="A186" s="1">
        <v>44746</v>
      </c>
      <c r="B186">
        <v>0</v>
      </c>
      <c r="C186">
        <f>WEEKDAY(ekodom[[#This Row],[Data]])</f>
        <v>2</v>
      </c>
      <c r="D186">
        <f>IF(ekodom[[#This Row],[dzien tyg]]=4, 260,190)</f>
        <v>190</v>
      </c>
      <c r="E186">
        <f>IF(ekodom[[#This Row],[retencja]]&lt;&gt;0,0,IF(E185=5, 1, E185+1))</f>
        <v>1</v>
      </c>
      <c r="F186" t="str">
        <f>IF(ekodom[[#This Row],[sucho]]=5,300,"")</f>
        <v/>
      </c>
    </row>
    <row r="187" spans="1:6" x14ac:dyDescent="0.25">
      <c r="A187" s="1">
        <v>44747</v>
      </c>
      <c r="B187">
        <v>0</v>
      </c>
      <c r="C187">
        <f>WEEKDAY(ekodom[[#This Row],[Data]])</f>
        <v>3</v>
      </c>
      <c r="D187">
        <f>IF(ekodom[[#This Row],[dzien tyg]]=4, 260,190)</f>
        <v>190</v>
      </c>
      <c r="E187">
        <f>IF(ekodom[[#This Row],[retencja]]&lt;&gt;0,0,IF(E186=5, 1, E186+1))</f>
        <v>2</v>
      </c>
      <c r="F187" t="str">
        <f>IF(ekodom[[#This Row],[sucho]]=5,300,"")</f>
        <v/>
      </c>
    </row>
    <row r="188" spans="1:6" x14ac:dyDescent="0.25">
      <c r="A188" s="1">
        <v>44748</v>
      </c>
      <c r="B188">
        <v>527</v>
      </c>
      <c r="C188">
        <f>WEEKDAY(ekodom[[#This Row],[Data]])</f>
        <v>4</v>
      </c>
      <c r="D188">
        <f>IF(ekodom[[#This Row],[dzien tyg]]=4, 260,190)</f>
        <v>260</v>
      </c>
      <c r="E188">
        <f>IF(ekodom[[#This Row],[retencja]]&lt;&gt;0,0,IF(E187=5, 1, E187+1))</f>
        <v>0</v>
      </c>
      <c r="F188" t="str">
        <f>IF(ekodom[[#This Row],[sucho]]=5,300,"")</f>
        <v/>
      </c>
    </row>
    <row r="189" spans="1:6" x14ac:dyDescent="0.25">
      <c r="A189" s="1">
        <v>44749</v>
      </c>
      <c r="B189">
        <v>619</v>
      </c>
      <c r="C189">
        <f>WEEKDAY(ekodom[[#This Row],[Data]])</f>
        <v>5</v>
      </c>
      <c r="D189">
        <f>IF(ekodom[[#This Row],[dzien tyg]]=4, 260,190)</f>
        <v>190</v>
      </c>
      <c r="E189">
        <f>IF(ekodom[[#This Row],[retencja]]&lt;&gt;0,0,IF(E188=5, 1, E188+1))</f>
        <v>0</v>
      </c>
      <c r="F189" t="str">
        <f>IF(ekodom[[#This Row],[sucho]]=5,300,"")</f>
        <v/>
      </c>
    </row>
    <row r="190" spans="1:6" x14ac:dyDescent="0.25">
      <c r="A190" s="1">
        <v>44750</v>
      </c>
      <c r="B190">
        <v>0</v>
      </c>
      <c r="C190">
        <f>WEEKDAY(ekodom[[#This Row],[Data]])</f>
        <v>6</v>
      </c>
      <c r="D190">
        <f>IF(ekodom[[#This Row],[dzien tyg]]=4, 260,190)</f>
        <v>190</v>
      </c>
      <c r="E190">
        <f>IF(ekodom[[#This Row],[retencja]]&lt;&gt;0,0,IF(E189=5, 1, E189+1))</f>
        <v>1</v>
      </c>
      <c r="F190" t="str">
        <f>IF(ekodom[[#This Row],[sucho]]=5,300,"")</f>
        <v/>
      </c>
    </row>
    <row r="191" spans="1:6" x14ac:dyDescent="0.25">
      <c r="A191" s="1">
        <v>44751</v>
      </c>
      <c r="B191">
        <v>0</v>
      </c>
      <c r="C191">
        <f>WEEKDAY(ekodom[[#This Row],[Data]])</f>
        <v>7</v>
      </c>
      <c r="D191">
        <f>IF(ekodom[[#This Row],[dzien tyg]]=4, 260,190)</f>
        <v>190</v>
      </c>
      <c r="E191">
        <f>IF(ekodom[[#This Row],[retencja]]&lt;&gt;0,0,IF(E190=5, 1, E190+1))</f>
        <v>2</v>
      </c>
      <c r="F191" t="str">
        <f>IF(ekodom[[#This Row],[sucho]]=5,300,"")</f>
        <v/>
      </c>
    </row>
    <row r="192" spans="1:6" x14ac:dyDescent="0.25">
      <c r="A192" s="1">
        <v>44752</v>
      </c>
      <c r="B192">
        <v>0</v>
      </c>
      <c r="C192">
        <f>WEEKDAY(ekodom[[#This Row],[Data]])</f>
        <v>1</v>
      </c>
      <c r="D192">
        <f>IF(ekodom[[#This Row],[dzien tyg]]=4, 260,190)</f>
        <v>190</v>
      </c>
      <c r="E192">
        <f>IF(ekodom[[#This Row],[retencja]]&lt;&gt;0,0,IF(E191=5, 1, E191+1))</f>
        <v>3</v>
      </c>
      <c r="F192" t="str">
        <f>IF(ekodom[[#This Row],[sucho]]=5,300,"")</f>
        <v/>
      </c>
    </row>
    <row r="193" spans="1:6" x14ac:dyDescent="0.25">
      <c r="A193" s="1">
        <v>44753</v>
      </c>
      <c r="B193">
        <v>170</v>
      </c>
      <c r="C193">
        <f>WEEKDAY(ekodom[[#This Row],[Data]])</f>
        <v>2</v>
      </c>
      <c r="D193">
        <f>IF(ekodom[[#This Row],[dzien tyg]]=4, 260,190)</f>
        <v>190</v>
      </c>
      <c r="E193">
        <f>IF(ekodom[[#This Row],[retencja]]&lt;&gt;0,0,IF(E192=5, 1, E192+1))</f>
        <v>0</v>
      </c>
      <c r="F193" t="str">
        <f>IF(ekodom[[#This Row],[sucho]]=5,300,"")</f>
        <v/>
      </c>
    </row>
    <row r="194" spans="1:6" x14ac:dyDescent="0.25">
      <c r="A194" s="1">
        <v>44754</v>
      </c>
      <c r="B194">
        <v>13</v>
      </c>
      <c r="C194">
        <f>WEEKDAY(ekodom[[#This Row],[Data]])</f>
        <v>3</v>
      </c>
      <c r="D194">
        <f>IF(ekodom[[#This Row],[dzien tyg]]=4, 260,190)</f>
        <v>190</v>
      </c>
      <c r="E194">
        <f>IF(ekodom[[#This Row],[retencja]]&lt;&gt;0,0,IF(E193=5, 1, E193+1))</f>
        <v>0</v>
      </c>
      <c r="F194" t="str">
        <f>IF(ekodom[[#This Row],[sucho]]=5,300,"")</f>
        <v/>
      </c>
    </row>
    <row r="195" spans="1:6" x14ac:dyDescent="0.25">
      <c r="A195" s="1">
        <v>44755</v>
      </c>
      <c r="B195">
        <v>0</v>
      </c>
      <c r="C195">
        <f>WEEKDAY(ekodom[[#This Row],[Data]])</f>
        <v>4</v>
      </c>
      <c r="D195">
        <f>IF(ekodom[[#This Row],[dzien tyg]]=4, 260,190)</f>
        <v>260</v>
      </c>
      <c r="E195">
        <f>IF(ekodom[[#This Row],[retencja]]&lt;&gt;0,0,IF(E194=5, 1, E194+1))</f>
        <v>1</v>
      </c>
      <c r="F195" t="str">
        <f>IF(ekodom[[#This Row],[sucho]]=5,300,"")</f>
        <v/>
      </c>
    </row>
    <row r="196" spans="1:6" x14ac:dyDescent="0.25">
      <c r="A196" s="1">
        <v>44756</v>
      </c>
      <c r="B196">
        <v>0</v>
      </c>
      <c r="C196">
        <f>WEEKDAY(ekodom[[#This Row],[Data]])</f>
        <v>5</v>
      </c>
      <c r="D196">
        <f>IF(ekodom[[#This Row],[dzien tyg]]=4, 260,190)</f>
        <v>190</v>
      </c>
      <c r="E196">
        <f>IF(ekodom[[#This Row],[retencja]]&lt;&gt;0,0,IF(E195=5, 1, E195+1))</f>
        <v>2</v>
      </c>
      <c r="F196" t="str">
        <f>IF(ekodom[[#This Row],[sucho]]=5,300,"")</f>
        <v/>
      </c>
    </row>
    <row r="197" spans="1:6" x14ac:dyDescent="0.25">
      <c r="A197" s="1">
        <v>44757</v>
      </c>
      <c r="B197">
        <v>0</v>
      </c>
      <c r="C197">
        <f>WEEKDAY(ekodom[[#This Row],[Data]])</f>
        <v>6</v>
      </c>
      <c r="D197">
        <f>IF(ekodom[[#This Row],[dzien tyg]]=4, 260,190)</f>
        <v>190</v>
      </c>
      <c r="E197">
        <f>IF(ekodom[[#This Row],[retencja]]&lt;&gt;0,0,IF(E196=5, 1, E196+1))</f>
        <v>3</v>
      </c>
      <c r="F197" t="str">
        <f>IF(ekodom[[#This Row],[sucho]]=5,300,"")</f>
        <v/>
      </c>
    </row>
    <row r="198" spans="1:6" x14ac:dyDescent="0.25">
      <c r="A198" s="1">
        <v>44758</v>
      </c>
      <c r="B198">
        <v>0</v>
      </c>
      <c r="C198">
        <f>WEEKDAY(ekodom[[#This Row],[Data]])</f>
        <v>7</v>
      </c>
      <c r="D198">
        <f>IF(ekodom[[#This Row],[dzien tyg]]=4, 260,190)</f>
        <v>190</v>
      </c>
      <c r="E198">
        <f>IF(ekodom[[#This Row],[retencja]]&lt;&gt;0,0,IF(E197=5, 1, E197+1))</f>
        <v>4</v>
      </c>
      <c r="F198" t="str">
        <f>IF(ekodom[[#This Row],[sucho]]=5,300,"")</f>
        <v/>
      </c>
    </row>
    <row r="199" spans="1:6" x14ac:dyDescent="0.25">
      <c r="A199" s="1">
        <v>44759</v>
      </c>
      <c r="B199">
        <v>518</v>
      </c>
      <c r="C199">
        <f>WEEKDAY(ekodom[[#This Row],[Data]])</f>
        <v>1</v>
      </c>
      <c r="D199">
        <f>IF(ekodom[[#This Row],[dzien tyg]]=4, 260,190)</f>
        <v>190</v>
      </c>
      <c r="E199">
        <f>IF(ekodom[[#This Row],[retencja]]&lt;&gt;0,0,IF(E198=5, 1, E198+1))</f>
        <v>0</v>
      </c>
      <c r="F199" t="str">
        <f>IF(ekodom[[#This Row],[sucho]]=5,300,"")</f>
        <v/>
      </c>
    </row>
    <row r="200" spans="1:6" x14ac:dyDescent="0.25">
      <c r="A200" s="1">
        <v>44760</v>
      </c>
      <c r="B200">
        <v>791</v>
      </c>
      <c r="C200">
        <f>WEEKDAY(ekodom[[#This Row],[Data]])</f>
        <v>2</v>
      </c>
      <c r="D200">
        <f>IF(ekodom[[#This Row],[dzien tyg]]=4, 260,190)</f>
        <v>190</v>
      </c>
      <c r="E200">
        <f>IF(ekodom[[#This Row],[retencja]]&lt;&gt;0,0,IF(E199=5, 1, E199+1))</f>
        <v>0</v>
      </c>
      <c r="F200" t="str">
        <f>IF(ekodom[[#This Row],[sucho]]=5,300,"")</f>
        <v/>
      </c>
    </row>
    <row r="201" spans="1:6" x14ac:dyDescent="0.25">
      <c r="A201" s="1">
        <v>44761</v>
      </c>
      <c r="B201">
        <v>673</v>
      </c>
      <c r="C201">
        <f>WEEKDAY(ekodom[[#This Row],[Data]])</f>
        <v>3</v>
      </c>
      <c r="D201">
        <f>IF(ekodom[[#This Row],[dzien tyg]]=4, 260,190)</f>
        <v>190</v>
      </c>
      <c r="E201">
        <f>IF(ekodom[[#This Row],[retencja]]&lt;&gt;0,0,IF(E200=5, 1, E200+1))</f>
        <v>0</v>
      </c>
      <c r="F201" t="str">
        <f>IF(ekodom[[#This Row],[sucho]]=5,300,"")</f>
        <v/>
      </c>
    </row>
    <row r="202" spans="1:6" x14ac:dyDescent="0.25">
      <c r="A202" s="1">
        <v>44762</v>
      </c>
      <c r="B202">
        <v>601</v>
      </c>
      <c r="C202">
        <f>WEEKDAY(ekodom[[#This Row],[Data]])</f>
        <v>4</v>
      </c>
      <c r="D202">
        <f>IF(ekodom[[#This Row],[dzien tyg]]=4, 260,190)</f>
        <v>260</v>
      </c>
      <c r="E202">
        <f>IF(ekodom[[#This Row],[retencja]]&lt;&gt;0,0,IF(E201=5, 1, E201+1))</f>
        <v>0</v>
      </c>
      <c r="F202" t="str">
        <f>IF(ekodom[[#This Row],[sucho]]=5,300,"")</f>
        <v/>
      </c>
    </row>
    <row r="203" spans="1:6" x14ac:dyDescent="0.25">
      <c r="A203" s="1">
        <v>44763</v>
      </c>
      <c r="B203">
        <v>612</v>
      </c>
      <c r="C203">
        <f>WEEKDAY(ekodom[[#This Row],[Data]])</f>
        <v>5</v>
      </c>
      <c r="D203">
        <f>IF(ekodom[[#This Row],[dzien tyg]]=4, 260,190)</f>
        <v>190</v>
      </c>
      <c r="E203">
        <f>IF(ekodom[[#This Row],[retencja]]&lt;&gt;0,0,IF(E202=5, 1, E202+1))</f>
        <v>0</v>
      </c>
      <c r="F203" t="str">
        <f>IF(ekodom[[#This Row],[sucho]]=5,300,"")</f>
        <v/>
      </c>
    </row>
    <row r="204" spans="1:6" x14ac:dyDescent="0.25">
      <c r="A204" s="1">
        <v>44764</v>
      </c>
      <c r="B204">
        <v>705</v>
      </c>
      <c r="C204">
        <f>WEEKDAY(ekodom[[#This Row],[Data]])</f>
        <v>6</v>
      </c>
      <c r="D204">
        <f>IF(ekodom[[#This Row],[dzien tyg]]=4, 260,190)</f>
        <v>190</v>
      </c>
      <c r="E204">
        <f>IF(ekodom[[#This Row],[retencja]]&lt;&gt;0,0,IF(E203=5, 1, E203+1))</f>
        <v>0</v>
      </c>
      <c r="F204" t="str">
        <f>IF(ekodom[[#This Row],[sucho]]=5,300,"")</f>
        <v/>
      </c>
    </row>
    <row r="205" spans="1:6" x14ac:dyDescent="0.25">
      <c r="A205" s="1">
        <v>44765</v>
      </c>
      <c r="B205">
        <v>0</v>
      </c>
      <c r="C205">
        <f>WEEKDAY(ekodom[[#This Row],[Data]])</f>
        <v>7</v>
      </c>
      <c r="D205">
        <f>IF(ekodom[[#This Row],[dzien tyg]]=4, 260,190)</f>
        <v>190</v>
      </c>
      <c r="E205">
        <f>IF(ekodom[[#This Row],[retencja]]&lt;&gt;0,0,IF(E204=5, 1, E204+1))</f>
        <v>1</v>
      </c>
      <c r="F205" t="str">
        <f>IF(ekodom[[#This Row],[sucho]]=5,300,"")</f>
        <v/>
      </c>
    </row>
    <row r="206" spans="1:6" x14ac:dyDescent="0.25">
      <c r="A206" s="1">
        <v>44766</v>
      </c>
      <c r="B206">
        <v>0</v>
      </c>
      <c r="C206">
        <f>WEEKDAY(ekodom[[#This Row],[Data]])</f>
        <v>1</v>
      </c>
      <c r="D206">
        <f>IF(ekodom[[#This Row],[dzien tyg]]=4, 260,190)</f>
        <v>190</v>
      </c>
      <c r="E206">
        <f>IF(ekodom[[#This Row],[retencja]]&lt;&gt;0,0,IF(E205=5, 1, E205+1))</f>
        <v>2</v>
      </c>
      <c r="F206" t="str">
        <f>IF(ekodom[[#This Row],[sucho]]=5,300,"")</f>
        <v/>
      </c>
    </row>
    <row r="207" spans="1:6" x14ac:dyDescent="0.25">
      <c r="A207" s="1">
        <v>44767</v>
      </c>
      <c r="B207">
        <v>1100</v>
      </c>
      <c r="C207">
        <f>WEEKDAY(ekodom[[#This Row],[Data]])</f>
        <v>2</v>
      </c>
      <c r="D207">
        <f>IF(ekodom[[#This Row],[dzien tyg]]=4, 260,190)</f>
        <v>190</v>
      </c>
      <c r="E207">
        <f>IF(ekodom[[#This Row],[retencja]]&lt;&gt;0,0,IF(E206=5, 1, E206+1))</f>
        <v>0</v>
      </c>
      <c r="F207" t="str">
        <f>IF(ekodom[[#This Row],[sucho]]=5,300,"")</f>
        <v/>
      </c>
    </row>
    <row r="208" spans="1:6" x14ac:dyDescent="0.25">
      <c r="A208" s="1">
        <v>44768</v>
      </c>
      <c r="B208">
        <v>118</v>
      </c>
      <c r="C208">
        <f>WEEKDAY(ekodom[[#This Row],[Data]])</f>
        <v>3</v>
      </c>
      <c r="D208">
        <f>IF(ekodom[[#This Row],[dzien tyg]]=4, 260,190)</f>
        <v>190</v>
      </c>
      <c r="E208">
        <f>IF(ekodom[[#This Row],[retencja]]&lt;&gt;0,0,IF(E207=5, 1, E207+1))</f>
        <v>0</v>
      </c>
      <c r="F208" t="str">
        <f>IF(ekodom[[#This Row],[sucho]]=5,300,"")</f>
        <v/>
      </c>
    </row>
    <row r="209" spans="1:6" x14ac:dyDescent="0.25">
      <c r="A209" s="1">
        <v>44769</v>
      </c>
      <c r="B209">
        <v>69</v>
      </c>
      <c r="C209">
        <f>WEEKDAY(ekodom[[#This Row],[Data]])</f>
        <v>4</v>
      </c>
      <c r="D209">
        <f>IF(ekodom[[#This Row],[dzien tyg]]=4, 260,190)</f>
        <v>260</v>
      </c>
      <c r="E209">
        <f>IF(ekodom[[#This Row],[retencja]]&lt;&gt;0,0,IF(E208=5, 1, E208+1))</f>
        <v>0</v>
      </c>
      <c r="F209" t="str">
        <f>IF(ekodom[[#This Row],[sucho]]=5,300,"")</f>
        <v/>
      </c>
    </row>
    <row r="210" spans="1:6" x14ac:dyDescent="0.25">
      <c r="A210" s="1">
        <v>44770</v>
      </c>
      <c r="B210">
        <v>0</v>
      </c>
      <c r="C210">
        <f>WEEKDAY(ekodom[[#This Row],[Data]])</f>
        <v>5</v>
      </c>
      <c r="D210">
        <f>IF(ekodom[[#This Row],[dzien tyg]]=4, 260,190)</f>
        <v>190</v>
      </c>
      <c r="E210">
        <f>IF(ekodom[[#This Row],[retencja]]&lt;&gt;0,0,IF(E209=5, 1, E209+1))</f>
        <v>1</v>
      </c>
      <c r="F210" t="str">
        <f>IF(ekodom[[#This Row],[sucho]]=5,300,"")</f>
        <v/>
      </c>
    </row>
    <row r="211" spans="1:6" x14ac:dyDescent="0.25">
      <c r="A211" s="1">
        <v>44771</v>
      </c>
      <c r="B211">
        <v>0</v>
      </c>
      <c r="C211">
        <f>WEEKDAY(ekodom[[#This Row],[Data]])</f>
        <v>6</v>
      </c>
      <c r="D211">
        <f>IF(ekodom[[#This Row],[dzien tyg]]=4, 260,190)</f>
        <v>190</v>
      </c>
      <c r="E211">
        <f>IF(ekodom[[#This Row],[retencja]]&lt;&gt;0,0,IF(E210=5, 1, E210+1))</f>
        <v>2</v>
      </c>
      <c r="F211" t="str">
        <f>IF(ekodom[[#This Row],[sucho]]=5,300,"")</f>
        <v/>
      </c>
    </row>
    <row r="212" spans="1:6" x14ac:dyDescent="0.25">
      <c r="A212" s="1">
        <v>44772</v>
      </c>
      <c r="B212">
        <v>0</v>
      </c>
      <c r="C212">
        <f>WEEKDAY(ekodom[[#This Row],[Data]])</f>
        <v>7</v>
      </c>
      <c r="D212">
        <f>IF(ekodom[[#This Row],[dzien tyg]]=4, 260,190)</f>
        <v>190</v>
      </c>
      <c r="E212">
        <f>IF(ekodom[[#This Row],[retencja]]&lt;&gt;0,0,IF(E211=5, 1, E211+1))</f>
        <v>3</v>
      </c>
      <c r="F212" t="str">
        <f>IF(ekodom[[#This Row],[sucho]]=5,300,"")</f>
        <v/>
      </c>
    </row>
    <row r="213" spans="1:6" x14ac:dyDescent="0.25">
      <c r="A213" s="1">
        <v>44773</v>
      </c>
      <c r="B213">
        <v>0</v>
      </c>
      <c r="C213">
        <f>WEEKDAY(ekodom[[#This Row],[Data]])</f>
        <v>1</v>
      </c>
      <c r="D213">
        <f>IF(ekodom[[#This Row],[dzien tyg]]=4, 260,190)</f>
        <v>190</v>
      </c>
      <c r="E213">
        <f>IF(ekodom[[#This Row],[retencja]]&lt;&gt;0,0,IF(E212=5, 1, E212+1))</f>
        <v>4</v>
      </c>
      <c r="F213" t="str">
        <f>IF(ekodom[[#This Row],[sucho]]=5,300,"")</f>
        <v/>
      </c>
    </row>
    <row r="214" spans="1:6" x14ac:dyDescent="0.25">
      <c r="A214" s="1">
        <v>44774</v>
      </c>
      <c r="B214">
        <v>0</v>
      </c>
      <c r="C214">
        <f>WEEKDAY(ekodom[[#This Row],[Data]])</f>
        <v>2</v>
      </c>
      <c r="D214">
        <f>IF(ekodom[[#This Row],[dzien tyg]]=4, 260,190)</f>
        <v>190</v>
      </c>
      <c r="E214">
        <f>IF(ekodom[[#This Row],[retencja]]&lt;&gt;0,0,IF(E213=5, 1, E213+1))</f>
        <v>5</v>
      </c>
      <c r="F214">
        <f>IF(ekodom[[#This Row],[sucho]]=5,300,"")</f>
        <v>300</v>
      </c>
    </row>
    <row r="215" spans="1:6" x14ac:dyDescent="0.25">
      <c r="A215" s="1">
        <v>44775</v>
      </c>
      <c r="B215">
        <v>0</v>
      </c>
      <c r="C215">
        <f>WEEKDAY(ekodom[[#This Row],[Data]])</f>
        <v>3</v>
      </c>
      <c r="D215">
        <f>IF(ekodom[[#This Row],[dzien tyg]]=4, 260,190)</f>
        <v>190</v>
      </c>
      <c r="E215">
        <f>IF(ekodom[[#This Row],[retencja]]&lt;&gt;0,0,IF(E214=5, 1, E214+1))</f>
        <v>1</v>
      </c>
      <c r="F215" t="str">
        <f>IF(ekodom[[#This Row],[sucho]]=5,300,"")</f>
        <v/>
      </c>
    </row>
    <row r="216" spans="1:6" x14ac:dyDescent="0.25">
      <c r="A216" s="1">
        <v>44776</v>
      </c>
      <c r="B216">
        <v>0</v>
      </c>
      <c r="C216">
        <f>WEEKDAY(ekodom[[#This Row],[Data]])</f>
        <v>4</v>
      </c>
      <c r="D216">
        <f>IF(ekodom[[#This Row],[dzien tyg]]=4, 260,190)</f>
        <v>260</v>
      </c>
      <c r="E216">
        <f>IF(ekodom[[#This Row],[retencja]]&lt;&gt;0,0,IF(E215=5, 1, E215+1))</f>
        <v>2</v>
      </c>
      <c r="F216" t="str">
        <f>IF(ekodom[[#This Row],[sucho]]=5,300,"")</f>
        <v/>
      </c>
    </row>
    <row r="217" spans="1:6" x14ac:dyDescent="0.25">
      <c r="A217" s="1">
        <v>44777</v>
      </c>
      <c r="B217">
        <v>0</v>
      </c>
      <c r="C217">
        <f>WEEKDAY(ekodom[[#This Row],[Data]])</f>
        <v>5</v>
      </c>
      <c r="D217">
        <f>IF(ekodom[[#This Row],[dzien tyg]]=4, 260,190)</f>
        <v>190</v>
      </c>
      <c r="E217">
        <f>IF(ekodom[[#This Row],[retencja]]&lt;&gt;0,0,IF(E216=5, 1, E216+1))</f>
        <v>3</v>
      </c>
      <c r="F217" t="str">
        <f>IF(ekodom[[#This Row],[sucho]]=5,300,"")</f>
        <v/>
      </c>
    </row>
    <row r="218" spans="1:6" x14ac:dyDescent="0.25">
      <c r="A218" s="1">
        <v>44778</v>
      </c>
      <c r="B218">
        <v>0</v>
      </c>
      <c r="C218">
        <f>WEEKDAY(ekodom[[#This Row],[Data]])</f>
        <v>6</v>
      </c>
      <c r="D218">
        <f>IF(ekodom[[#This Row],[dzien tyg]]=4, 260,190)</f>
        <v>190</v>
      </c>
      <c r="E218">
        <f>IF(ekodom[[#This Row],[retencja]]&lt;&gt;0,0,IF(E217=5, 1, E217+1))</f>
        <v>4</v>
      </c>
      <c r="F218" t="str">
        <f>IF(ekodom[[#This Row],[sucho]]=5,300,"")</f>
        <v/>
      </c>
    </row>
    <row r="219" spans="1:6" x14ac:dyDescent="0.25">
      <c r="A219" s="1">
        <v>44779</v>
      </c>
      <c r="B219">
        <v>0</v>
      </c>
      <c r="C219">
        <f>WEEKDAY(ekodom[[#This Row],[Data]])</f>
        <v>7</v>
      </c>
      <c r="D219">
        <f>IF(ekodom[[#This Row],[dzien tyg]]=4, 260,190)</f>
        <v>190</v>
      </c>
      <c r="E219">
        <f>IF(ekodom[[#This Row],[retencja]]&lt;&gt;0,0,IF(E218=5, 1, E218+1))</f>
        <v>5</v>
      </c>
      <c r="F219">
        <f>IF(ekodom[[#This Row],[sucho]]=5,300,"")</f>
        <v>300</v>
      </c>
    </row>
    <row r="220" spans="1:6" x14ac:dyDescent="0.25">
      <c r="A220" s="1">
        <v>44780</v>
      </c>
      <c r="B220">
        <v>0</v>
      </c>
      <c r="C220">
        <f>WEEKDAY(ekodom[[#This Row],[Data]])</f>
        <v>1</v>
      </c>
      <c r="D220">
        <f>IF(ekodom[[#This Row],[dzien tyg]]=4, 260,190)</f>
        <v>190</v>
      </c>
      <c r="E220">
        <f>IF(ekodom[[#This Row],[retencja]]&lt;&gt;0,0,IF(E219=5, 1, E219+1))</f>
        <v>1</v>
      </c>
      <c r="F220" t="str">
        <f>IF(ekodom[[#This Row],[sucho]]=5,300,"")</f>
        <v/>
      </c>
    </row>
    <row r="221" spans="1:6" x14ac:dyDescent="0.25">
      <c r="A221" s="1">
        <v>44781</v>
      </c>
      <c r="B221">
        <v>660</v>
      </c>
      <c r="C221">
        <f>WEEKDAY(ekodom[[#This Row],[Data]])</f>
        <v>2</v>
      </c>
      <c r="D221">
        <f>IF(ekodom[[#This Row],[dzien tyg]]=4, 260,190)</f>
        <v>190</v>
      </c>
      <c r="E221">
        <f>IF(ekodom[[#This Row],[retencja]]&lt;&gt;0,0,IF(E220=5, 1, E220+1))</f>
        <v>0</v>
      </c>
      <c r="F221" t="str">
        <f>IF(ekodom[[#This Row],[sucho]]=5,300,"")</f>
        <v/>
      </c>
    </row>
    <row r="222" spans="1:6" x14ac:dyDescent="0.25">
      <c r="A222" s="1">
        <v>44782</v>
      </c>
      <c r="B222">
        <v>1245</v>
      </c>
      <c r="C222">
        <f>WEEKDAY(ekodom[[#This Row],[Data]])</f>
        <v>3</v>
      </c>
      <c r="D222">
        <f>IF(ekodom[[#This Row],[dzien tyg]]=4, 260,190)</f>
        <v>190</v>
      </c>
      <c r="E222">
        <f>IF(ekodom[[#This Row],[retencja]]&lt;&gt;0,0,IF(E221=5, 1, E221+1))</f>
        <v>0</v>
      </c>
      <c r="F222" t="str">
        <f>IF(ekodom[[#This Row],[sucho]]=5,300,"")</f>
        <v/>
      </c>
    </row>
    <row r="223" spans="1:6" x14ac:dyDescent="0.25">
      <c r="A223" s="1">
        <v>44783</v>
      </c>
      <c r="B223">
        <v>745</v>
      </c>
      <c r="C223">
        <f>WEEKDAY(ekodom[[#This Row],[Data]])</f>
        <v>4</v>
      </c>
      <c r="D223">
        <f>IF(ekodom[[#This Row],[dzien tyg]]=4, 260,190)</f>
        <v>260</v>
      </c>
      <c r="E223">
        <f>IF(ekodom[[#This Row],[retencja]]&lt;&gt;0,0,IF(E222=5, 1, E222+1))</f>
        <v>0</v>
      </c>
      <c r="F223" t="str">
        <f>IF(ekodom[[#This Row],[sucho]]=5,300,"")</f>
        <v/>
      </c>
    </row>
    <row r="224" spans="1:6" x14ac:dyDescent="0.25">
      <c r="A224" s="1">
        <v>44784</v>
      </c>
      <c r="B224">
        <v>48</v>
      </c>
      <c r="C224">
        <f>WEEKDAY(ekodom[[#This Row],[Data]])</f>
        <v>5</v>
      </c>
      <c r="D224">
        <f>IF(ekodom[[#This Row],[dzien tyg]]=4, 260,190)</f>
        <v>190</v>
      </c>
      <c r="E224">
        <f>IF(ekodom[[#This Row],[retencja]]&lt;&gt;0,0,IF(E223=5, 1, E223+1))</f>
        <v>0</v>
      </c>
      <c r="F224" t="str">
        <f>IF(ekodom[[#This Row],[sucho]]=5,300,"")</f>
        <v/>
      </c>
    </row>
    <row r="225" spans="1:6" x14ac:dyDescent="0.25">
      <c r="A225" s="1">
        <v>44785</v>
      </c>
      <c r="B225">
        <v>0</v>
      </c>
      <c r="C225">
        <f>WEEKDAY(ekodom[[#This Row],[Data]])</f>
        <v>6</v>
      </c>
      <c r="D225">
        <f>IF(ekodom[[#This Row],[dzien tyg]]=4, 260,190)</f>
        <v>190</v>
      </c>
      <c r="E225">
        <f>IF(ekodom[[#This Row],[retencja]]&lt;&gt;0,0,IF(E224=5, 1, E224+1))</f>
        <v>1</v>
      </c>
      <c r="F225" t="str">
        <f>IF(ekodom[[#This Row],[sucho]]=5,300,"")</f>
        <v/>
      </c>
    </row>
    <row r="226" spans="1:6" x14ac:dyDescent="0.25">
      <c r="A226" s="1">
        <v>44786</v>
      </c>
      <c r="B226">
        <v>0</v>
      </c>
      <c r="C226">
        <f>WEEKDAY(ekodom[[#This Row],[Data]])</f>
        <v>7</v>
      </c>
      <c r="D226">
        <f>IF(ekodom[[#This Row],[dzien tyg]]=4, 260,190)</f>
        <v>190</v>
      </c>
      <c r="E226">
        <f>IF(ekodom[[#This Row],[retencja]]&lt;&gt;0,0,IF(E225=5, 1, E225+1))</f>
        <v>2</v>
      </c>
      <c r="F226" t="str">
        <f>IF(ekodom[[#This Row],[sucho]]=5,300,"")</f>
        <v/>
      </c>
    </row>
    <row r="227" spans="1:6" x14ac:dyDescent="0.25">
      <c r="A227" s="1">
        <v>44787</v>
      </c>
      <c r="B227">
        <v>0</v>
      </c>
      <c r="C227">
        <f>WEEKDAY(ekodom[[#This Row],[Data]])</f>
        <v>1</v>
      </c>
      <c r="D227">
        <f>IF(ekodom[[#This Row],[dzien tyg]]=4, 260,190)</f>
        <v>190</v>
      </c>
      <c r="E227">
        <f>IF(ekodom[[#This Row],[retencja]]&lt;&gt;0,0,IF(E226=5, 1, E226+1))</f>
        <v>3</v>
      </c>
      <c r="F227" t="str">
        <f>IF(ekodom[[#This Row],[sucho]]=5,300,"")</f>
        <v/>
      </c>
    </row>
    <row r="228" spans="1:6" x14ac:dyDescent="0.25">
      <c r="A228" s="1">
        <v>44788</v>
      </c>
      <c r="B228">
        <v>0</v>
      </c>
      <c r="C228">
        <f>WEEKDAY(ekodom[[#This Row],[Data]])</f>
        <v>2</v>
      </c>
      <c r="D228">
        <f>IF(ekodom[[#This Row],[dzien tyg]]=4, 260,190)</f>
        <v>190</v>
      </c>
      <c r="E228">
        <f>IF(ekodom[[#This Row],[retencja]]&lt;&gt;0,0,IF(E227=5, 1, E227+1))</f>
        <v>4</v>
      </c>
      <c r="F228" t="str">
        <f>IF(ekodom[[#This Row],[sucho]]=5,300,"")</f>
        <v/>
      </c>
    </row>
    <row r="229" spans="1:6" x14ac:dyDescent="0.25">
      <c r="A229" s="1">
        <v>44789</v>
      </c>
      <c r="B229">
        <v>0</v>
      </c>
      <c r="C229">
        <f>WEEKDAY(ekodom[[#This Row],[Data]])</f>
        <v>3</v>
      </c>
      <c r="D229">
        <f>IF(ekodom[[#This Row],[dzien tyg]]=4, 260,190)</f>
        <v>190</v>
      </c>
      <c r="E229">
        <f>IF(ekodom[[#This Row],[retencja]]&lt;&gt;0,0,IF(E228=5, 1, E228+1))</f>
        <v>5</v>
      </c>
      <c r="F229">
        <f>IF(ekodom[[#This Row],[sucho]]=5,300,"")</f>
        <v>300</v>
      </c>
    </row>
    <row r="230" spans="1:6" x14ac:dyDescent="0.25">
      <c r="A230" s="1">
        <v>44790</v>
      </c>
      <c r="B230">
        <v>0</v>
      </c>
      <c r="C230">
        <f>WEEKDAY(ekodom[[#This Row],[Data]])</f>
        <v>4</v>
      </c>
      <c r="D230">
        <f>IF(ekodom[[#This Row],[dzien tyg]]=4, 260,190)</f>
        <v>260</v>
      </c>
      <c r="E230">
        <f>IF(ekodom[[#This Row],[retencja]]&lt;&gt;0,0,IF(E229=5, 1, E229+1))</f>
        <v>1</v>
      </c>
      <c r="F230" t="str">
        <f>IF(ekodom[[#This Row],[sucho]]=5,300,"")</f>
        <v/>
      </c>
    </row>
    <row r="231" spans="1:6" x14ac:dyDescent="0.25">
      <c r="A231" s="1">
        <v>44791</v>
      </c>
      <c r="B231">
        <v>0</v>
      </c>
      <c r="C231">
        <f>WEEKDAY(ekodom[[#This Row],[Data]])</f>
        <v>5</v>
      </c>
      <c r="D231">
        <f>IF(ekodom[[#This Row],[dzien tyg]]=4, 260,190)</f>
        <v>190</v>
      </c>
      <c r="E231">
        <f>IF(ekodom[[#This Row],[retencja]]&lt;&gt;0,0,IF(E230=5, 1, E230+1))</f>
        <v>2</v>
      </c>
      <c r="F231" t="str">
        <f>IF(ekodom[[#This Row],[sucho]]=5,300,"")</f>
        <v/>
      </c>
    </row>
    <row r="232" spans="1:6" x14ac:dyDescent="0.25">
      <c r="A232" s="1">
        <v>44792</v>
      </c>
      <c r="B232">
        <v>0</v>
      </c>
      <c r="C232">
        <f>WEEKDAY(ekodom[[#This Row],[Data]])</f>
        <v>6</v>
      </c>
      <c r="D232">
        <f>IF(ekodom[[#This Row],[dzien tyg]]=4, 260,190)</f>
        <v>190</v>
      </c>
      <c r="E232">
        <f>IF(ekodom[[#This Row],[retencja]]&lt;&gt;0,0,IF(E231=5, 1, E231+1))</f>
        <v>3</v>
      </c>
      <c r="F232" t="str">
        <f>IF(ekodom[[#This Row],[sucho]]=5,300,"")</f>
        <v/>
      </c>
    </row>
    <row r="233" spans="1:6" x14ac:dyDescent="0.25">
      <c r="A233" s="1">
        <v>44793</v>
      </c>
      <c r="B233">
        <v>0</v>
      </c>
      <c r="C233">
        <f>WEEKDAY(ekodom[[#This Row],[Data]])</f>
        <v>7</v>
      </c>
      <c r="D233">
        <f>IF(ekodom[[#This Row],[dzien tyg]]=4, 260,190)</f>
        <v>190</v>
      </c>
      <c r="E233">
        <f>IF(ekodom[[#This Row],[retencja]]&lt;&gt;0,0,IF(E232=5, 1, E232+1))</f>
        <v>4</v>
      </c>
      <c r="F233" t="str">
        <f>IF(ekodom[[#This Row],[sucho]]=5,300,"")</f>
        <v/>
      </c>
    </row>
    <row r="234" spans="1:6" x14ac:dyDescent="0.25">
      <c r="A234" s="1">
        <v>44794</v>
      </c>
      <c r="B234">
        <v>0</v>
      </c>
      <c r="C234">
        <f>WEEKDAY(ekodom[[#This Row],[Data]])</f>
        <v>1</v>
      </c>
      <c r="D234">
        <f>IF(ekodom[[#This Row],[dzien tyg]]=4, 260,190)</f>
        <v>190</v>
      </c>
      <c r="E234">
        <f>IF(ekodom[[#This Row],[retencja]]&lt;&gt;0,0,IF(E233=5, 1, E233+1))</f>
        <v>5</v>
      </c>
      <c r="F234">
        <f>IF(ekodom[[#This Row],[sucho]]=5,300,"")</f>
        <v>300</v>
      </c>
    </row>
    <row r="235" spans="1:6" x14ac:dyDescent="0.25">
      <c r="A235" s="1">
        <v>44795</v>
      </c>
      <c r="B235">
        <v>0</v>
      </c>
      <c r="C235">
        <f>WEEKDAY(ekodom[[#This Row],[Data]])</f>
        <v>2</v>
      </c>
      <c r="D235">
        <f>IF(ekodom[[#This Row],[dzien tyg]]=4, 260,190)</f>
        <v>190</v>
      </c>
      <c r="E235">
        <f>IF(ekodom[[#This Row],[retencja]]&lt;&gt;0,0,IF(E234=5, 1, E234+1))</f>
        <v>1</v>
      </c>
      <c r="F235" t="str">
        <f>IF(ekodom[[#This Row],[sucho]]=5,300,"")</f>
        <v/>
      </c>
    </row>
    <row r="236" spans="1:6" x14ac:dyDescent="0.25">
      <c r="A236" s="1">
        <v>44796</v>
      </c>
      <c r="B236">
        <v>0</v>
      </c>
      <c r="C236">
        <f>WEEKDAY(ekodom[[#This Row],[Data]])</f>
        <v>3</v>
      </c>
      <c r="D236">
        <f>IF(ekodom[[#This Row],[dzien tyg]]=4, 260,190)</f>
        <v>190</v>
      </c>
      <c r="E236">
        <f>IF(ekodom[[#This Row],[retencja]]&lt;&gt;0,0,IF(E235=5, 1, E235+1))</f>
        <v>2</v>
      </c>
      <c r="F236" t="str">
        <f>IF(ekodom[[#This Row],[sucho]]=5,300,"")</f>
        <v/>
      </c>
    </row>
    <row r="237" spans="1:6" x14ac:dyDescent="0.25">
      <c r="A237" s="1">
        <v>44797</v>
      </c>
      <c r="B237">
        <v>0</v>
      </c>
      <c r="C237">
        <f>WEEKDAY(ekodom[[#This Row],[Data]])</f>
        <v>4</v>
      </c>
      <c r="D237">
        <f>IF(ekodom[[#This Row],[dzien tyg]]=4, 260,190)</f>
        <v>260</v>
      </c>
      <c r="E237">
        <f>IF(ekodom[[#This Row],[retencja]]&lt;&gt;0,0,IF(E236=5, 1, E236+1))</f>
        <v>3</v>
      </c>
      <c r="F237" t="str">
        <f>IF(ekodom[[#This Row],[sucho]]=5,300,"")</f>
        <v/>
      </c>
    </row>
    <row r="238" spans="1:6" x14ac:dyDescent="0.25">
      <c r="A238" s="1">
        <v>44798</v>
      </c>
      <c r="B238">
        <v>0</v>
      </c>
      <c r="C238">
        <f>WEEKDAY(ekodom[[#This Row],[Data]])</f>
        <v>5</v>
      </c>
      <c r="D238">
        <f>IF(ekodom[[#This Row],[dzien tyg]]=4, 260,190)</f>
        <v>190</v>
      </c>
      <c r="E238">
        <f>IF(ekodom[[#This Row],[retencja]]&lt;&gt;0,0,IF(E237=5, 1, E237+1))</f>
        <v>4</v>
      </c>
      <c r="F238" t="str">
        <f>IF(ekodom[[#This Row],[sucho]]=5,300,"")</f>
        <v/>
      </c>
    </row>
    <row r="239" spans="1:6" x14ac:dyDescent="0.25">
      <c r="A239" s="1">
        <v>44799</v>
      </c>
      <c r="B239">
        <v>0</v>
      </c>
      <c r="C239">
        <f>WEEKDAY(ekodom[[#This Row],[Data]])</f>
        <v>6</v>
      </c>
      <c r="D239">
        <f>IF(ekodom[[#This Row],[dzien tyg]]=4, 260,190)</f>
        <v>190</v>
      </c>
      <c r="E239">
        <f>IF(ekodom[[#This Row],[retencja]]&lt;&gt;0,0,IF(E238=5, 1, E238+1))</f>
        <v>5</v>
      </c>
      <c r="F239">
        <f>IF(ekodom[[#This Row],[sucho]]=5,300,"")</f>
        <v>300</v>
      </c>
    </row>
    <row r="240" spans="1:6" x14ac:dyDescent="0.25">
      <c r="A240" s="1">
        <v>44800</v>
      </c>
      <c r="B240">
        <v>0</v>
      </c>
      <c r="C240">
        <f>WEEKDAY(ekodom[[#This Row],[Data]])</f>
        <v>7</v>
      </c>
      <c r="D240">
        <f>IF(ekodom[[#This Row],[dzien tyg]]=4, 260,190)</f>
        <v>190</v>
      </c>
      <c r="E240">
        <f>IF(ekodom[[#This Row],[retencja]]&lt;&gt;0,0,IF(E239=5, 1, E239+1))</f>
        <v>1</v>
      </c>
      <c r="F240" t="str">
        <f>IF(ekodom[[#This Row],[sucho]]=5,300,"")</f>
        <v/>
      </c>
    </row>
    <row r="241" spans="1:6" x14ac:dyDescent="0.25">
      <c r="A241" s="1">
        <v>44801</v>
      </c>
      <c r="B241">
        <v>0</v>
      </c>
      <c r="C241">
        <f>WEEKDAY(ekodom[[#This Row],[Data]])</f>
        <v>1</v>
      </c>
      <c r="D241">
        <f>IF(ekodom[[#This Row],[dzien tyg]]=4, 260,190)</f>
        <v>190</v>
      </c>
      <c r="E241">
        <f>IF(ekodom[[#This Row],[retencja]]&lt;&gt;0,0,IF(E240=5, 1, E240+1))</f>
        <v>2</v>
      </c>
      <c r="F241" t="str">
        <f>IF(ekodom[[#This Row],[sucho]]=5,300,"")</f>
        <v/>
      </c>
    </row>
    <row r="242" spans="1:6" x14ac:dyDescent="0.25">
      <c r="A242" s="1">
        <v>44802</v>
      </c>
      <c r="B242">
        <v>0</v>
      </c>
      <c r="C242">
        <f>WEEKDAY(ekodom[[#This Row],[Data]])</f>
        <v>2</v>
      </c>
      <c r="D242">
        <f>IF(ekodom[[#This Row],[dzien tyg]]=4, 260,190)</f>
        <v>190</v>
      </c>
      <c r="E242">
        <f>IF(ekodom[[#This Row],[retencja]]&lt;&gt;0,0,IF(E241=5, 1, E241+1))</f>
        <v>3</v>
      </c>
      <c r="F242" t="str">
        <f>IF(ekodom[[#This Row],[sucho]]=5,300,"")</f>
        <v/>
      </c>
    </row>
    <row r="243" spans="1:6" x14ac:dyDescent="0.25">
      <c r="A243" s="1">
        <v>44803</v>
      </c>
      <c r="B243">
        <v>0</v>
      </c>
      <c r="C243">
        <f>WEEKDAY(ekodom[[#This Row],[Data]])</f>
        <v>3</v>
      </c>
      <c r="D243">
        <f>IF(ekodom[[#This Row],[dzien tyg]]=4, 260,190)</f>
        <v>190</v>
      </c>
      <c r="E243">
        <f>IF(ekodom[[#This Row],[retencja]]&lt;&gt;0,0,IF(E242=5, 1, E242+1))</f>
        <v>4</v>
      </c>
      <c r="F243" t="str">
        <f>IF(ekodom[[#This Row],[sucho]]=5,300,"")</f>
        <v/>
      </c>
    </row>
    <row r="244" spans="1:6" x14ac:dyDescent="0.25">
      <c r="A244" s="1">
        <v>44804</v>
      </c>
      <c r="B244">
        <v>0</v>
      </c>
      <c r="C244">
        <f>WEEKDAY(ekodom[[#This Row],[Data]])</f>
        <v>4</v>
      </c>
      <c r="D244">
        <f>IF(ekodom[[#This Row],[dzien tyg]]=4, 260,190)</f>
        <v>260</v>
      </c>
      <c r="E244">
        <f>IF(ekodom[[#This Row],[retencja]]&lt;&gt;0,0,IF(E243=5, 1, E243+1))</f>
        <v>5</v>
      </c>
      <c r="F244">
        <f>IF(ekodom[[#This Row],[sucho]]=5,300,"")</f>
        <v>300</v>
      </c>
    </row>
    <row r="245" spans="1:6" x14ac:dyDescent="0.25">
      <c r="A245" s="1">
        <v>44805</v>
      </c>
      <c r="B245">
        <v>0</v>
      </c>
      <c r="C245">
        <f>WEEKDAY(ekodom[[#This Row],[Data]])</f>
        <v>5</v>
      </c>
      <c r="D245">
        <f>IF(ekodom[[#This Row],[dzien tyg]]=4, 260,190)</f>
        <v>190</v>
      </c>
      <c r="E245">
        <f>IF(ekodom[[#This Row],[retencja]]&lt;&gt;0,0,IF(E244=5, 1, E244+1))</f>
        <v>1</v>
      </c>
      <c r="F245" t="str">
        <f>IF(ekodom[[#This Row],[sucho]]=5,300,"")</f>
        <v/>
      </c>
    </row>
    <row r="246" spans="1:6" x14ac:dyDescent="0.25">
      <c r="A246" s="1">
        <v>44806</v>
      </c>
      <c r="B246">
        <v>388</v>
      </c>
      <c r="C246">
        <f>WEEKDAY(ekodom[[#This Row],[Data]])</f>
        <v>6</v>
      </c>
      <c r="D246">
        <f>IF(ekodom[[#This Row],[dzien tyg]]=4, 260,190)</f>
        <v>190</v>
      </c>
      <c r="E246">
        <f>IF(ekodom[[#This Row],[retencja]]&lt;&gt;0,0,IF(E245=5, 1, E245+1))</f>
        <v>0</v>
      </c>
      <c r="F246" t="str">
        <f>IF(ekodom[[#This Row],[sucho]]=5,300,"")</f>
        <v/>
      </c>
    </row>
    <row r="247" spans="1:6" x14ac:dyDescent="0.25">
      <c r="A247" s="1">
        <v>44807</v>
      </c>
      <c r="B247">
        <v>415</v>
      </c>
      <c r="C247">
        <f>WEEKDAY(ekodom[[#This Row],[Data]])</f>
        <v>7</v>
      </c>
      <c r="D247">
        <f>IF(ekodom[[#This Row],[dzien tyg]]=4, 260,190)</f>
        <v>190</v>
      </c>
      <c r="E247">
        <f>IF(ekodom[[#This Row],[retencja]]&lt;&gt;0,0,IF(E246=5, 1, E246+1))</f>
        <v>0</v>
      </c>
      <c r="F247" t="str">
        <f>IF(ekodom[[#This Row],[sucho]]=5,300,"")</f>
        <v/>
      </c>
    </row>
    <row r="248" spans="1:6" x14ac:dyDescent="0.25">
      <c r="A248" s="1">
        <v>44808</v>
      </c>
      <c r="B248">
        <v>560</v>
      </c>
      <c r="C248">
        <f>WEEKDAY(ekodom[[#This Row],[Data]])</f>
        <v>1</v>
      </c>
      <c r="D248">
        <f>IF(ekodom[[#This Row],[dzien tyg]]=4, 260,190)</f>
        <v>190</v>
      </c>
      <c r="E248">
        <f>IF(ekodom[[#This Row],[retencja]]&lt;&gt;0,0,IF(E247=5, 1, E247+1))</f>
        <v>0</v>
      </c>
      <c r="F248" t="str">
        <f>IF(ekodom[[#This Row],[sucho]]=5,300,"")</f>
        <v/>
      </c>
    </row>
    <row r="249" spans="1:6" x14ac:dyDescent="0.25">
      <c r="A249" s="1">
        <v>44809</v>
      </c>
      <c r="B249">
        <v>467</v>
      </c>
      <c r="C249">
        <f>WEEKDAY(ekodom[[#This Row],[Data]])</f>
        <v>2</v>
      </c>
      <c r="D249">
        <f>IF(ekodom[[#This Row],[dzien tyg]]=4, 260,190)</f>
        <v>190</v>
      </c>
      <c r="E249">
        <f>IF(ekodom[[#This Row],[retencja]]&lt;&gt;0,0,IF(E248=5, 1, E248+1))</f>
        <v>0</v>
      </c>
      <c r="F249" t="str">
        <f>IF(ekodom[[#This Row],[sucho]]=5,300,"")</f>
        <v/>
      </c>
    </row>
    <row r="250" spans="1:6" x14ac:dyDescent="0.25">
      <c r="A250" s="1">
        <v>44810</v>
      </c>
      <c r="B250">
        <v>517</v>
      </c>
      <c r="C250">
        <f>WEEKDAY(ekodom[[#This Row],[Data]])</f>
        <v>3</v>
      </c>
      <c r="D250">
        <f>IF(ekodom[[#This Row],[dzien tyg]]=4, 260,190)</f>
        <v>190</v>
      </c>
      <c r="E250">
        <f>IF(ekodom[[#This Row],[retencja]]&lt;&gt;0,0,IF(E249=5, 1, E249+1))</f>
        <v>0</v>
      </c>
      <c r="F250" t="str">
        <f>IF(ekodom[[#This Row],[sucho]]=5,300,"")</f>
        <v/>
      </c>
    </row>
    <row r="251" spans="1:6" x14ac:dyDescent="0.25">
      <c r="A251" s="1">
        <v>44811</v>
      </c>
      <c r="B251">
        <v>552</v>
      </c>
      <c r="C251">
        <f>WEEKDAY(ekodom[[#This Row],[Data]])</f>
        <v>4</v>
      </c>
      <c r="D251">
        <f>IF(ekodom[[#This Row],[dzien tyg]]=4, 260,190)</f>
        <v>260</v>
      </c>
      <c r="E251">
        <f>IF(ekodom[[#This Row],[retencja]]&lt;&gt;0,0,IF(E250=5, 1, E250+1))</f>
        <v>0</v>
      </c>
      <c r="F251" t="str">
        <f>IF(ekodom[[#This Row],[sucho]]=5,300,"")</f>
        <v/>
      </c>
    </row>
    <row r="252" spans="1:6" x14ac:dyDescent="0.25">
      <c r="A252" s="1">
        <v>44812</v>
      </c>
      <c r="B252">
        <v>0</v>
      </c>
      <c r="C252">
        <f>WEEKDAY(ekodom[[#This Row],[Data]])</f>
        <v>5</v>
      </c>
      <c r="D252">
        <f>IF(ekodom[[#This Row],[dzien tyg]]=4, 260,190)</f>
        <v>190</v>
      </c>
      <c r="E252">
        <f>IF(ekodom[[#This Row],[retencja]]&lt;&gt;0,0,IF(E251=5, 1, E251+1))</f>
        <v>1</v>
      </c>
      <c r="F252" t="str">
        <f>IF(ekodom[[#This Row],[sucho]]=5,300,"")</f>
        <v/>
      </c>
    </row>
    <row r="253" spans="1:6" x14ac:dyDescent="0.25">
      <c r="A253" s="1">
        <v>44813</v>
      </c>
      <c r="B253">
        <v>0</v>
      </c>
      <c r="C253">
        <f>WEEKDAY(ekodom[[#This Row],[Data]])</f>
        <v>6</v>
      </c>
      <c r="D253">
        <f>IF(ekodom[[#This Row],[dzien tyg]]=4, 260,190)</f>
        <v>190</v>
      </c>
      <c r="E253">
        <f>IF(ekodom[[#This Row],[retencja]]&lt;&gt;0,0,IF(E252=5, 1, E252+1))</f>
        <v>2</v>
      </c>
      <c r="F253" t="str">
        <f>IF(ekodom[[#This Row],[sucho]]=5,300,"")</f>
        <v/>
      </c>
    </row>
    <row r="254" spans="1:6" x14ac:dyDescent="0.25">
      <c r="A254" s="1">
        <v>44814</v>
      </c>
      <c r="B254">
        <v>0</v>
      </c>
      <c r="C254">
        <f>WEEKDAY(ekodom[[#This Row],[Data]])</f>
        <v>7</v>
      </c>
      <c r="D254">
        <f>IF(ekodom[[#This Row],[dzien tyg]]=4, 260,190)</f>
        <v>190</v>
      </c>
      <c r="E254">
        <f>IF(ekodom[[#This Row],[retencja]]&lt;&gt;0,0,IF(E253=5, 1, E253+1))</f>
        <v>3</v>
      </c>
      <c r="F254" t="str">
        <f>IF(ekodom[[#This Row],[sucho]]=5,300,"")</f>
        <v/>
      </c>
    </row>
    <row r="255" spans="1:6" x14ac:dyDescent="0.25">
      <c r="A255" s="1">
        <v>44815</v>
      </c>
      <c r="B255">
        <v>0</v>
      </c>
      <c r="C255">
        <f>WEEKDAY(ekodom[[#This Row],[Data]])</f>
        <v>1</v>
      </c>
      <c r="D255">
        <f>IF(ekodom[[#This Row],[dzien tyg]]=4, 260,190)</f>
        <v>190</v>
      </c>
      <c r="E255">
        <f>IF(ekodom[[#This Row],[retencja]]&lt;&gt;0,0,IF(E254=5, 1, E254+1))</f>
        <v>4</v>
      </c>
      <c r="F255" t="str">
        <f>IF(ekodom[[#This Row],[sucho]]=5,300,"")</f>
        <v/>
      </c>
    </row>
    <row r="256" spans="1:6" x14ac:dyDescent="0.25">
      <c r="A256" s="1">
        <v>44816</v>
      </c>
      <c r="B256">
        <v>435</v>
      </c>
      <c r="C256">
        <f>WEEKDAY(ekodom[[#This Row],[Data]])</f>
        <v>2</v>
      </c>
      <c r="D256">
        <f>IF(ekodom[[#This Row],[dzien tyg]]=4, 260,190)</f>
        <v>190</v>
      </c>
      <c r="E256">
        <f>IF(ekodom[[#This Row],[retencja]]&lt;&gt;0,0,IF(E255=5, 1, E255+1))</f>
        <v>0</v>
      </c>
      <c r="F256" t="str">
        <f>IF(ekodom[[#This Row],[sucho]]=5,300,"")</f>
        <v/>
      </c>
    </row>
    <row r="257" spans="1:6" x14ac:dyDescent="0.25">
      <c r="A257" s="1">
        <v>44817</v>
      </c>
      <c r="B257">
        <v>406</v>
      </c>
      <c r="C257">
        <f>WEEKDAY(ekodom[[#This Row],[Data]])</f>
        <v>3</v>
      </c>
      <c r="D257">
        <f>IF(ekodom[[#This Row],[dzien tyg]]=4, 260,190)</f>
        <v>190</v>
      </c>
      <c r="E257">
        <f>IF(ekodom[[#This Row],[retencja]]&lt;&gt;0,0,IF(E256=5, 1, E256+1))</f>
        <v>0</v>
      </c>
      <c r="F257" t="str">
        <f>IF(ekodom[[#This Row],[sucho]]=5,300,"")</f>
        <v/>
      </c>
    </row>
    <row r="258" spans="1:6" x14ac:dyDescent="0.25">
      <c r="A258" s="1">
        <v>44818</v>
      </c>
      <c r="B258">
        <v>0</v>
      </c>
      <c r="C258">
        <f>WEEKDAY(ekodom[[#This Row],[Data]])</f>
        <v>4</v>
      </c>
      <c r="D258">
        <f>IF(ekodom[[#This Row],[dzien tyg]]=4, 260,190)</f>
        <v>260</v>
      </c>
      <c r="E258">
        <f>IF(ekodom[[#This Row],[retencja]]&lt;&gt;0,0,IF(E257=5, 1, E257+1))</f>
        <v>1</v>
      </c>
      <c r="F258" t="str">
        <f>IF(ekodom[[#This Row],[sucho]]=5,300,"")</f>
        <v/>
      </c>
    </row>
    <row r="259" spans="1:6" x14ac:dyDescent="0.25">
      <c r="A259" s="1">
        <v>44819</v>
      </c>
      <c r="B259">
        <v>0</v>
      </c>
      <c r="C259">
        <f>WEEKDAY(ekodom[[#This Row],[Data]])</f>
        <v>5</v>
      </c>
      <c r="D259">
        <f>IF(ekodom[[#This Row],[dzien tyg]]=4, 260,190)</f>
        <v>190</v>
      </c>
      <c r="E259">
        <f>IF(ekodom[[#This Row],[retencja]]&lt;&gt;0,0,IF(E258=5, 1, E258+1))</f>
        <v>2</v>
      </c>
      <c r="F259" t="str">
        <f>IF(ekodom[[#This Row],[sucho]]=5,300,"")</f>
        <v/>
      </c>
    </row>
    <row r="260" spans="1:6" x14ac:dyDescent="0.25">
      <c r="A260" s="1">
        <v>44820</v>
      </c>
      <c r="B260">
        <v>0</v>
      </c>
      <c r="C260">
        <f>WEEKDAY(ekodom[[#This Row],[Data]])</f>
        <v>6</v>
      </c>
      <c r="D260">
        <f>IF(ekodom[[#This Row],[dzien tyg]]=4, 260,190)</f>
        <v>190</v>
      </c>
      <c r="E260">
        <f>IF(ekodom[[#This Row],[retencja]]&lt;&gt;0,0,IF(E259=5, 1, E259+1))</f>
        <v>3</v>
      </c>
      <c r="F260" t="str">
        <f>IF(ekodom[[#This Row],[sucho]]=5,300,"")</f>
        <v/>
      </c>
    </row>
    <row r="261" spans="1:6" x14ac:dyDescent="0.25">
      <c r="A261" s="1">
        <v>44821</v>
      </c>
      <c r="B261">
        <v>0</v>
      </c>
      <c r="C261">
        <f>WEEKDAY(ekodom[[#This Row],[Data]])</f>
        <v>7</v>
      </c>
      <c r="D261">
        <f>IF(ekodom[[#This Row],[dzien tyg]]=4, 260,190)</f>
        <v>190</v>
      </c>
      <c r="E261">
        <f>IF(ekodom[[#This Row],[retencja]]&lt;&gt;0,0,IF(E260=5, 1, E260+1))</f>
        <v>4</v>
      </c>
      <c r="F261" t="str">
        <f>IF(ekodom[[#This Row],[sucho]]=5,300,"")</f>
        <v/>
      </c>
    </row>
    <row r="262" spans="1:6" x14ac:dyDescent="0.25">
      <c r="A262" s="1">
        <v>44822</v>
      </c>
      <c r="B262">
        <v>0</v>
      </c>
      <c r="C262">
        <f>WEEKDAY(ekodom[[#This Row],[Data]])</f>
        <v>1</v>
      </c>
      <c r="D262">
        <f>IF(ekodom[[#This Row],[dzien tyg]]=4, 260,190)</f>
        <v>190</v>
      </c>
      <c r="E262">
        <f>IF(ekodom[[#This Row],[retencja]]&lt;&gt;0,0,IF(E261=5, 1, E261+1))</f>
        <v>5</v>
      </c>
      <c r="F262">
        <f>IF(ekodom[[#This Row],[sucho]]=5,300,"")</f>
        <v>300</v>
      </c>
    </row>
    <row r="263" spans="1:6" x14ac:dyDescent="0.25">
      <c r="A263" s="1">
        <v>44823</v>
      </c>
      <c r="B263">
        <v>353</v>
      </c>
      <c r="C263">
        <f>WEEKDAY(ekodom[[#This Row],[Data]])</f>
        <v>2</v>
      </c>
      <c r="D263">
        <f>IF(ekodom[[#This Row],[dzien tyg]]=4, 260,190)</f>
        <v>190</v>
      </c>
      <c r="E263">
        <f>IF(ekodom[[#This Row],[retencja]]&lt;&gt;0,0,IF(E262=5, 1, E262+1))</f>
        <v>0</v>
      </c>
      <c r="F263" t="str">
        <f>IF(ekodom[[#This Row],[sucho]]=5,300,"")</f>
        <v/>
      </c>
    </row>
    <row r="264" spans="1:6" x14ac:dyDescent="0.25">
      <c r="A264" s="1">
        <v>44824</v>
      </c>
      <c r="B264">
        <v>476</v>
      </c>
      <c r="C264">
        <f>WEEKDAY(ekodom[[#This Row],[Data]])</f>
        <v>3</v>
      </c>
      <c r="D264">
        <f>IF(ekodom[[#This Row],[dzien tyg]]=4, 260,190)</f>
        <v>190</v>
      </c>
      <c r="E264">
        <f>IF(ekodom[[#This Row],[retencja]]&lt;&gt;0,0,IF(E263=5, 1, E263+1))</f>
        <v>0</v>
      </c>
      <c r="F264" t="str">
        <f>IF(ekodom[[#This Row],[sucho]]=5,300,"")</f>
        <v/>
      </c>
    </row>
    <row r="265" spans="1:6" x14ac:dyDescent="0.25">
      <c r="A265" s="1">
        <v>44825</v>
      </c>
      <c r="B265">
        <v>383</v>
      </c>
      <c r="C265">
        <f>WEEKDAY(ekodom[[#This Row],[Data]])</f>
        <v>4</v>
      </c>
      <c r="D265">
        <f>IF(ekodom[[#This Row],[dzien tyg]]=4, 260,190)</f>
        <v>260</v>
      </c>
      <c r="E265">
        <f>IF(ekodom[[#This Row],[retencja]]&lt;&gt;0,0,IF(E264=5, 1, E264+1))</f>
        <v>0</v>
      </c>
      <c r="F265" t="str">
        <f>IF(ekodom[[#This Row],[sucho]]=5,300,"")</f>
        <v/>
      </c>
    </row>
    <row r="266" spans="1:6" x14ac:dyDescent="0.25">
      <c r="A266" s="1">
        <v>44826</v>
      </c>
      <c r="B266">
        <v>0</v>
      </c>
      <c r="C266">
        <f>WEEKDAY(ekodom[[#This Row],[Data]])</f>
        <v>5</v>
      </c>
      <c r="D266">
        <f>IF(ekodom[[#This Row],[dzien tyg]]=4, 260,190)</f>
        <v>190</v>
      </c>
      <c r="E266">
        <f>IF(ekodom[[#This Row],[retencja]]&lt;&gt;0,0,IF(E265=5, 1, E265+1))</f>
        <v>1</v>
      </c>
      <c r="F266" t="str">
        <f>IF(ekodom[[#This Row],[sucho]]=5,300,"")</f>
        <v/>
      </c>
    </row>
    <row r="267" spans="1:6" x14ac:dyDescent="0.25">
      <c r="A267" s="1">
        <v>44827</v>
      </c>
      <c r="B267">
        <v>0</v>
      </c>
      <c r="C267">
        <f>WEEKDAY(ekodom[[#This Row],[Data]])</f>
        <v>6</v>
      </c>
      <c r="D267">
        <f>IF(ekodom[[#This Row],[dzien tyg]]=4, 260,190)</f>
        <v>190</v>
      </c>
      <c r="E267">
        <f>IF(ekodom[[#This Row],[retencja]]&lt;&gt;0,0,IF(E266=5, 1, E266+1))</f>
        <v>2</v>
      </c>
      <c r="F267" t="str">
        <f>IF(ekodom[[#This Row],[sucho]]=5,300,"")</f>
        <v/>
      </c>
    </row>
    <row r="268" spans="1:6" x14ac:dyDescent="0.25">
      <c r="A268" s="1">
        <v>44828</v>
      </c>
      <c r="B268">
        <v>0</v>
      </c>
      <c r="C268">
        <f>WEEKDAY(ekodom[[#This Row],[Data]])</f>
        <v>7</v>
      </c>
      <c r="D268">
        <f>IF(ekodom[[#This Row],[dzien tyg]]=4, 260,190)</f>
        <v>190</v>
      </c>
      <c r="E268">
        <f>IF(ekodom[[#This Row],[retencja]]&lt;&gt;0,0,IF(E267=5, 1, E267+1))</f>
        <v>3</v>
      </c>
      <c r="F268" t="str">
        <f>IF(ekodom[[#This Row],[sucho]]=5,300,"")</f>
        <v/>
      </c>
    </row>
    <row r="269" spans="1:6" x14ac:dyDescent="0.25">
      <c r="A269" s="1">
        <v>44829</v>
      </c>
      <c r="B269">
        <v>0</v>
      </c>
      <c r="C269">
        <f>WEEKDAY(ekodom[[#This Row],[Data]])</f>
        <v>1</v>
      </c>
      <c r="D269">
        <f>IF(ekodom[[#This Row],[dzien tyg]]=4, 260,190)</f>
        <v>190</v>
      </c>
      <c r="E269">
        <f>IF(ekodom[[#This Row],[retencja]]&lt;&gt;0,0,IF(E268=5, 1, E268+1))</f>
        <v>4</v>
      </c>
      <c r="F269" t="str">
        <f>IF(ekodom[[#This Row],[sucho]]=5,300,"")</f>
        <v/>
      </c>
    </row>
    <row r="270" spans="1:6" x14ac:dyDescent="0.25">
      <c r="A270" s="1">
        <v>44830</v>
      </c>
      <c r="B270">
        <v>0</v>
      </c>
      <c r="C270">
        <f>WEEKDAY(ekodom[[#This Row],[Data]])</f>
        <v>2</v>
      </c>
      <c r="D270">
        <f>IF(ekodom[[#This Row],[dzien tyg]]=4, 260,190)</f>
        <v>190</v>
      </c>
      <c r="E270">
        <f>IF(ekodom[[#This Row],[retencja]]&lt;&gt;0,0,IF(E269=5, 1, E269+1))</f>
        <v>5</v>
      </c>
      <c r="F270">
        <f>IF(ekodom[[#This Row],[sucho]]=5,300,"")</f>
        <v>300</v>
      </c>
    </row>
    <row r="271" spans="1:6" x14ac:dyDescent="0.25">
      <c r="A271" s="1">
        <v>44831</v>
      </c>
      <c r="B271">
        <v>0</v>
      </c>
      <c r="C271">
        <f>WEEKDAY(ekodom[[#This Row],[Data]])</f>
        <v>3</v>
      </c>
      <c r="D271">
        <f>IF(ekodom[[#This Row],[dzien tyg]]=4, 260,190)</f>
        <v>190</v>
      </c>
      <c r="E271">
        <f>IF(ekodom[[#This Row],[retencja]]&lt;&gt;0,0,IF(E270=5, 1, E270+1))</f>
        <v>1</v>
      </c>
      <c r="F271" t="str">
        <f>IF(ekodom[[#This Row],[sucho]]=5,300,"")</f>
        <v/>
      </c>
    </row>
    <row r="272" spans="1:6" x14ac:dyDescent="0.25">
      <c r="A272" s="1">
        <v>44832</v>
      </c>
      <c r="B272">
        <v>0</v>
      </c>
      <c r="C272">
        <f>WEEKDAY(ekodom[[#This Row],[Data]])</f>
        <v>4</v>
      </c>
      <c r="D272">
        <f>IF(ekodom[[#This Row],[dzien tyg]]=4, 260,190)</f>
        <v>260</v>
      </c>
      <c r="E272">
        <f>IF(ekodom[[#This Row],[retencja]]&lt;&gt;0,0,IF(E271=5, 1, E271+1))</f>
        <v>2</v>
      </c>
      <c r="F272" t="str">
        <f>IF(ekodom[[#This Row],[sucho]]=5,300,"")</f>
        <v/>
      </c>
    </row>
    <row r="273" spans="1:6" x14ac:dyDescent="0.25">
      <c r="A273" s="1">
        <v>44833</v>
      </c>
      <c r="B273">
        <v>302</v>
      </c>
      <c r="C273">
        <f>WEEKDAY(ekodom[[#This Row],[Data]])</f>
        <v>5</v>
      </c>
      <c r="D273">
        <f>IF(ekodom[[#This Row],[dzien tyg]]=4, 260,190)</f>
        <v>190</v>
      </c>
      <c r="E273">
        <f>IF(ekodom[[#This Row],[retencja]]&lt;&gt;0,0,IF(E272=5, 1, E272+1))</f>
        <v>0</v>
      </c>
      <c r="F273" t="str">
        <f>IF(ekodom[[#This Row],[sucho]]=5,300,"")</f>
        <v/>
      </c>
    </row>
    <row r="274" spans="1:6" x14ac:dyDescent="0.25">
      <c r="A274" s="1">
        <v>44834</v>
      </c>
      <c r="B274">
        <v>426</v>
      </c>
      <c r="C274">
        <f>WEEKDAY(ekodom[[#This Row],[Data]])</f>
        <v>6</v>
      </c>
      <c r="D274">
        <f>IF(ekodom[[#This Row],[dzien tyg]]=4, 260,190)</f>
        <v>190</v>
      </c>
      <c r="E274">
        <f>IF(ekodom[[#This Row],[retencja]]&lt;&gt;0,0,IF(E273=5, 1, E273+1))</f>
        <v>0</v>
      </c>
      <c r="F274" t="str">
        <f>IF(ekodom[[#This Row],[sucho]]=5,300,"")</f>
        <v/>
      </c>
    </row>
    <row r="275" spans="1:6" x14ac:dyDescent="0.25">
      <c r="A275" s="1">
        <v>44835</v>
      </c>
      <c r="B275">
        <v>456</v>
      </c>
      <c r="C275">
        <f>WEEKDAY(ekodom[[#This Row],[Data]])</f>
        <v>7</v>
      </c>
      <c r="D275">
        <f>IF(ekodom[[#This Row],[dzien tyg]]=4, 260,190)</f>
        <v>190</v>
      </c>
      <c r="F275" t="str">
        <f>IF(ekodom[[#This Row],[sucho]]=5,300,"")</f>
        <v/>
      </c>
    </row>
    <row r="276" spans="1:6" x14ac:dyDescent="0.25">
      <c r="A276" s="1">
        <v>44836</v>
      </c>
      <c r="B276">
        <v>568</v>
      </c>
      <c r="C276">
        <f>WEEKDAY(ekodom[[#This Row],[Data]])</f>
        <v>1</v>
      </c>
      <c r="D276">
        <f>IF(ekodom[[#This Row],[dzien tyg]]=4, 260,190)</f>
        <v>190</v>
      </c>
      <c r="F276" t="str">
        <f>IF(ekodom[[#This Row],[sucho]]=5,300,"")</f>
        <v/>
      </c>
    </row>
    <row r="277" spans="1:6" x14ac:dyDescent="0.25">
      <c r="A277" s="1">
        <v>44837</v>
      </c>
      <c r="B277">
        <v>1182</v>
      </c>
      <c r="C277">
        <f>WEEKDAY(ekodom[[#This Row],[Data]])</f>
        <v>2</v>
      </c>
      <c r="D277">
        <f>IF(ekodom[[#This Row],[dzien tyg]]=4, 260,190)</f>
        <v>190</v>
      </c>
      <c r="F277" t="str">
        <f>IF(ekodom[[#This Row],[sucho]]=5,300,"")</f>
        <v/>
      </c>
    </row>
    <row r="278" spans="1:6" x14ac:dyDescent="0.25">
      <c r="A278" s="1">
        <v>44838</v>
      </c>
      <c r="B278">
        <v>0</v>
      </c>
      <c r="C278">
        <f>WEEKDAY(ekodom[[#This Row],[Data]])</f>
        <v>3</v>
      </c>
      <c r="D278">
        <f>IF(ekodom[[#This Row],[dzien tyg]]=4, 260,190)</f>
        <v>190</v>
      </c>
      <c r="F278" t="str">
        <f>IF(ekodom[[#This Row],[sucho]]=5,300,"")</f>
        <v/>
      </c>
    </row>
    <row r="279" spans="1:6" x14ac:dyDescent="0.25">
      <c r="A279" s="1">
        <v>44839</v>
      </c>
      <c r="B279">
        <v>0</v>
      </c>
      <c r="C279">
        <f>WEEKDAY(ekodom[[#This Row],[Data]])</f>
        <v>4</v>
      </c>
      <c r="D279">
        <f>IF(ekodom[[#This Row],[dzien tyg]]=4, 260,190)</f>
        <v>260</v>
      </c>
      <c r="F279" t="str">
        <f>IF(ekodom[[#This Row],[sucho]]=5,300,"")</f>
        <v/>
      </c>
    </row>
    <row r="280" spans="1:6" x14ac:dyDescent="0.25">
      <c r="A280" s="1">
        <v>44840</v>
      </c>
      <c r="B280">
        <v>0</v>
      </c>
      <c r="C280">
        <f>WEEKDAY(ekodom[[#This Row],[Data]])</f>
        <v>5</v>
      </c>
      <c r="D280">
        <f>IF(ekodom[[#This Row],[dzien tyg]]=4, 260,190)</f>
        <v>190</v>
      </c>
      <c r="F280" t="str">
        <f>IF(ekodom[[#This Row],[sucho]]=5,300,"")</f>
        <v/>
      </c>
    </row>
    <row r="281" spans="1:6" x14ac:dyDescent="0.25">
      <c r="A281" s="1">
        <v>44841</v>
      </c>
      <c r="B281">
        <v>0</v>
      </c>
      <c r="C281">
        <f>WEEKDAY(ekodom[[#This Row],[Data]])</f>
        <v>6</v>
      </c>
      <c r="D281">
        <f>IF(ekodom[[#This Row],[dzien tyg]]=4, 260,190)</f>
        <v>190</v>
      </c>
      <c r="F281" t="str">
        <f>IF(ekodom[[#This Row],[sucho]]=5,300,"")</f>
        <v/>
      </c>
    </row>
    <row r="282" spans="1:6" x14ac:dyDescent="0.25">
      <c r="A282" s="1">
        <v>44842</v>
      </c>
      <c r="B282">
        <v>0</v>
      </c>
      <c r="C282">
        <f>WEEKDAY(ekodom[[#This Row],[Data]])</f>
        <v>7</v>
      </c>
      <c r="D282">
        <f>IF(ekodom[[#This Row],[dzien tyg]]=4, 260,190)</f>
        <v>190</v>
      </c>
      <c r="F282" t="str">
        <f>IF(ekodom[[#This Row],[sucho]]=5,300,"")</f>
        <v/>
      </c>
    </row>
    <row r="283" spans="1:6" x14ac:dyDescent="0.25">
      <c r="A283" s="1">
        <v>44843</v>
      </c>
      <c r="B283">
        <v>0</v>
      </c>
      <c r="C283">
        <f>WEEKDAY(ekodom[[#This Row],[Data]])</f>
        <v>1</v>
      </c>
      <c r="D283">
        <f>IF(ekodom[[#This Row],[dzien tyg]]=4, 260,190)</f>
        <v>190</v>
      </c>
      <c r="F283" t="str">
        <f>IF(ekodom[[#This Row],[sucho]]=5,300,"")</f>
        <v/>
      </c>
    </row>
    <row r="284" spans="1:6" x14ac:dyDescent="0.25">
      <c r="A284" s="1">
        <v>44844</v>
      </c>
      <c r="B284">
        <v>1170</v>
      </c>
      <c r="C284">
        <f>WEEKDAY(ekodom[[#This Row],[Data]])</f>
        <v>2</v>
      </c>
      <c r="D284">
        <f>IF(ekodom[[#This Row],[dzien tyg]]=4, 260,190)</f>
        <v>190</v>
      </c>
      <c r="F284" t="str">
        <f>IF(ekodom[[#This Row],[sucho]]=5,300,"")</f>
        <v/>
      </c>
    </row>
    <row r="285" spans="1:6" x14ac:dyDescent="0.25">
      <c r="A285" s="1">
        <v>44845</v>
      </c>
      <c r="B285">
        <v>695</v>
      </c>
      <c r="C285">
        <f>WEEKDAY(ekodom[[#This Row],[Data]])</f>
        <v>3</v>
      </c>
      <c r="D285">
        <f>IF(ekodom[[#This Row],[dzien tyg]]=4, 260,190)</f>
        <v>190</v>
      </c>
      <c r="F285" t="str">
        <f>IF(ekodom[[#This Row],[sucho]]=5,300,"")</f>
        <v/>
      </c>
    </row>
    <row r="286" spans="1:6" x14ac:dyDescent="0.25">
      <c r="A286" s="1">
        <v>44846</v>
      </c>
      <c r="B286">
        <v>644</v>
      </c>
      <c r="C286">
        <f>WEEKDAY(ekodom[[#This Row],[Data]])</f>
        <v>4</v>
      </c>
      <c r="D286">
        <f>IF(ekodom[[#This Row],[dzien tyg]]=4, 260,190)</f>
        <v>260</v>
      </c>
      <c r="F286" t="str">
        <f>IF(ekodom[[#This Row],[sucho]]=5,300,"")</f>
        <v/>
      </c>
    </row>
    <row r="287" spans="1:6" x14ac:dyDescent="0.25">
      <c r="A287" s="1">
        <v>44847</v>
      </c>
      <c r="B287">
        <v>0</v>
      </c>
      <c r="C287">
        <f>WEEKDAY(ekodom[[#This Row],[Data]])</f>
        <v>5</v>
      </c>
      <c r="D287">
        <f>IF(ekodom[[#This Row],[dzien tyg]]=4, 260,190)</f>
        <v>190</v>
      </c>
      <c r="F287" t="str">
        <f>IF(ekodom[[#This Row],[sucho]]=5,300,"")</f>
        <v/>
      </c>
    </row>
    <row r="288" spans="1:6" x14ac:dyDescent="0.25">
      <c r="A288" s="1">
        <v>44848</v>
      </c>
      <c r="B288">
        <v>0</v>
      </c>
      <c r="C288">
        <f>WEEKDAY(ekodom[[#This Row],[Data]])</f>
        <v>6</v>
      </c>
      <c r="D288">
        <f>IF(ekodom[[#This Row],[dzien tyg]]=4, 260,190)</f>
        <v>190</v>
      </c>
      <c r="F288" t="str">
        <f>IF(ekodom[[#This Row],[sucho]]=5,300,"")</f>
        <v/>
      </c>
    </row>
    <row r="289" spans="1:6" x14ac:dyDescent="0.25">
      <c r="A289" s="1">
        <v>44849</v>
      </c>
      <c r="B289">
        <v>0</v>
      </c>
      <c r="C289">
        <f>WEEKDAY(ekodom[[#This Row],[Data]])</f>
        <v>7</v>
      </c>
      <c r="D289">
        <f>IF(ekodom[[#This Row],[dzien tyg]]=4, 260,190)</f>
        <v>190</v>
      </c>
      <c r="F289" t="str">
        <f>IF(ekodom[[#This Row],[sucho]]=5,300,"")</f>
        <v/>
      </c>
    </row>
    <row r="290" spans="1:6" x14ac:dyDescent="0.25">
      <c r="A290" s="1">
        <v>44850</v>
      </c>
      <c r="B290">
        <v>0</v>
      </c>
      <c r="C290">
        <f>WEEKDAY(ekodom[[#This Row],[Data]])</f>
        <v>1</v>
      </c>
      <c r="D290">
        <f>IF(ekodom[[#This Row],[dzien tyg]]=4, 260,190)</f>
        <v>190</v>
      </c>
      <c r="F290" t="str">
        <f>IF(ekodom[[#This Row],[sucho]]=5,300,"")</f>
        <v/>
      </c>
    </row>
    <row r="291" spans="1:6" x14ac:dyDescent="0.25">
      <c r="A291" s="1">
        <v>44851</v>
      </c>
      <c r="B291">
        <v>0</v>
      </c>
      <c r="C291">
        <f>WEEKDAY(ekodom[[#This Row],[Data]])</f>
        <v>2</v>
      </c>
      <c r="D291">
        <f>IF(ekodom[[#This Row],[dzien tyg]]=4, 260,190)</f>
        <v>190</v>
      </c>
      <c r="F291" t="str">
        <f>IF(ekodom[[#This Row],[sucho]]=5,300,"")</f>
        <v/>
      </c>
    </row>
    <row r="292" spans="1:6" x14ac:dyDescent="0.25">
      <c r="A292" s="1">
        <v>44852</v>
      </c>
      <c r="B292">
        <v>0</v>
      </c>
      <c r="C292">
        <f>WEEKDAY(ekodom[[#This Row],[Data]])</f>
        <v>3</v>
      </c>
      <c r="D292">
        <f>IF(ekodom[[#This Row],[dzien tyg]]=4, 260,190)</f>
        <v>190</v>
      </c>
      <c r="F292" t="str">
        <f>IF(ekodom[[#This Row],[sucho]]=5,300,"")</f>
        <v/>
      </c>
    </row>
    <row r="293" spans="1:6" x14ac:dyDescent="0.25">
      <c r="A293" s="1">
        <v>44853</v>
      </c>
      <c r="B293">
        <v>0</v>
      </c>
      <c r="C293">
        <f>WEEKDAY(ekodom[[#This Row],[Data]])</f>
        <v>4</v>
      </c>
      <c r="D293">
        <f>IF(ekodom[[#This Row],[dzien tyg]]=4, 260,190)</f>
        <v>260</v>
      </c>
      <c r="F293" t="str">
        <f>IF(ekodom[[#This Row],[sucho]]=5,300,"")</f>
        <v/>
      </c>
    </row>
    <row r="294" spans="1:6" x14ac:dyDescent="0.25">
      <c r="A294" s="1">
        <v>44854</v>
      </c>
      <c r="B294">
        <v>0</v>
      </c>
      <c r="C294">
        <f>WEEKDAY(ekodom[[#This Row],[Data]])</f>
        <v>5</v>
      </c>
      <c r="D294">
        <f>IF(ekodom[[#This Row],[dzien tyg]]=4, 260,190)</f>
        <v>190</v>
      </c>
      <c r="F294" t="str">
        <f>IF(ekodom[[#This Row],[sucho]]=5,300,"")</f>
        <v/>
      </c>
    </row>
    <row r="295" spans="1:6" x14ac:dyDescent="0.25">
      <c r="A295" s="1">
        <v>44855</v>
      </c>
      <c r="B295">
        <v>0</v>
      </c>
      <c r="C295">
        <f>WEEKDAY(ekodom[[#This Row],[Data]])</f>
        <v>6</v>
      </c>
      <c r="D295">
        <f>IF(ekodom[[#This Row],[dzien tyg]]=4, 260,190)</f>
        <v>190</v>
      </c>
      <c r="F295" t="str">
        <f>IF(ekodom[[#This Row],[sucho]]=5,300,"")</f>
        <v/>
      </c>
    </row>
    <row r="296" spans="1:6" x14ac:dyDescent="0.25">
      <c r="A296" s="1">
        <v>44856</v>
      </c>
      <c r="B296">
        <v>1084</v>
      </c>
      <c r="C296">
        <f>WEEKDAY(ekodom[[#This Row],[Data]])</f>
        <v>7</v>
      </c>
      <c r="D296">
        <f>IF(ekodom[[#This Row],[dzien tyg]]=4, 260,190)</f>
        <v>190</v>
      </c>
      <c r="F296" t="str">
        <f>IF(ekodom[[#This Row],[sucho]]=5,300,"")</f>
        <v/>
      </c>
    </row>
    <row r="297" spans="1:6" x14ac:dyDescent="0.25">
      <c r="A297" s="1">
        <v>44857</v>
      </c>
      <c r="B297">
        <v>1423</v>
      </c>
      <c r="C297">
        <f>WEEKDAY(ekodom[[#This Row],[Data]])</f>
        <v>1</v>
      </c>
      <c r="D297">
        <f>IF(ekodom[[#This Row],[dzien tyg]]=4, 260,190)</f>
        <v>190</v>
      </c>
      <c r="F297" t="str">
        <f>IF(ekodom[[#This Row],[sucho]]=5,300,"")</f>
        <v/>
      </c>
    </row>
    <row r="298" spans="1:6" x14ac:dyDescent="0.25">
      <c r="A298" s="1">
        <v>44858</v>
      </c>
      <c r="B298">
        <v>1315</v>
      </c>
      <c r="C298">
        <f>WEEKDAY(ekodom[[#This Row],[Data]])</f>
        <v>2</v>
      </c>
      <c r="D298">
        <f>IF(ekodom[[#This Row],[dzien tyg]]=4, 260,190)</f>
        <v>190</v>
      </c>
      <c r="F298" t="str">
        <f>IF(ekodom[[#This Row],[sucho]]=5,300,"")</f>
        <v/>
      </c>
    </row>
    <row r="299" spans="1:6" x14ac:dyDescent="0.25">
      <c r="A299" s="1">
        <v>44859</v>
      </c>
      <c r="B299">
        <v>717</v>
      </c>
      <c r="C299">
        <f>WEEKDAY(ekodom[[#This Row],[Data]])</f>
        <v>3</v>
      </c>
      <c r="D299">
        <f>IF(ekodom[[#This Row],[dzien tyg]]=4, 260,190)</f>
        <v>190</v>
      </c>
      <c r="F299" t="str">
        <f>IF(ekodom[[#This Row],[sucho]]=5,300,"")</f>
        <v/>
      </c>
    </row>
    <row r="300" spans="1:6" x14ac:dyDescent="0.25">
      <c r="A300" s="1">
        <v>44860</v>
      </c>
      <c r="B300">
        <v>1398</v>
      </c>
      <c r="C300">
        <f>WEEKDAY(ekodom[[#This Row],[Data]])</f>
        <v>4</v>
      </c>
      <c r="D300">
        <f>IF(ekodom[[#This Row],[dzien tyg]]=4, 260,190)</f>
        <v>260</v>
      </c>
      <c r="F300" t="str">
        <f>IF(ekodom[[#This Row],[sucho]]=5,300,"")</f>
        <v/>
      </c>
    </row>
    <row r="301" spans="1:6" x14ac:dyDescent="0.25">
      <c r="A301" s="1">
        <v>44861</v>
      </c>
      <c r="B301">
        <v>913</v>
      </c>
      <c r="C301">
        <f>WEEKDAY(ekodom[[#This Row],[Data]])</f>
        <v>5</v>
      </c>
      <c r="D301">
        <f>IF(ekodom[[#This Row],[dzien tyg]]=4, 260,190)</f>
        <v>190</v>
      </c>
      <c r="F301" t="str">
        <f>IF(ekodom[[#This Row],[sucho]]=5,300,"")</f>
        <v/>
      </c>
    </row>
    <row r="302" spans="1:6" x14ac:dyDescent="0.25">
      <c r="A302" s="1">
        <v>44862</v>
      </c>
      <c r="B302">
        <v>660</v>
      </c>
      <c r="C302">
        <f>WEEKDAY(ekodom[[#This Row],[Data]])</f>
        <v>6</v>
      </c>
      <c r="D302">
        <f>IF(ekodom[[#This Row],[dzien tyg]]=4, 260,190)</f>
        <v>190</v>
      </c>
      <c r="F302" t="str">
        <f>IF(ekodom[[#This Row],[sucho]]=5,300,"")</f>
        <v/>
      </c>
    </row>
    <row r="303" spans="1:6" x14ac:dyDescent="0.25">
      <c r="A303" s="1">
        <v>44863</v>
      </c>
      <c r="B303">
        <v>0</v>
      </c>
      <c r="C303">
        <f>WEEKDAY(ekodom[[#This Row],[Data]])</f>
        <v>7</v>
      </c>
      <c r="D303">
        <f>IF(ekodom[[#This Row],[dzien tyg]]=4, 260,190)</f>
        <v>190</v>
      </c>
      <c r="F303" t="str">
        <f>IF(ekodom[[#This Row],[sucho]]=5,300,"")</f>
        <v/>
      </c>
    </row>
    <row r="304" spans="1:6" x14ac:dyDescent="0.25">
      <c r="A304" s="1">
        <v>44864</v>
      </c>
      <c r="B304">
        <v>0</v>
      </c>
      <c r="C304">
        <f>WEEKDAY(ekodom[[#This Row],[Data]])</f>
        <v>1</v>
      </c>
      <c r="D304">
        <f>IF(ekodom[[#This Row],[dzien tyg]]=4, 260,190)</f>
        <v>190</v>
      </c>
      <c r="F304" t="str">
        <f>IF(ekodom[[#This Row],[sucho]]=5,300,"")</f>
        <v/>
      </c>
    </row>
    <row r="305" spans="1:6" x14ac:dyDescent="0.25">
      <c r="A305" s="1">
        <v>44865</v>
      </c>
      <c r="B305">
        <v>0</v>
      </c>
      <c r="C305">
        <f>WEEKDAY(ekodom[[#This Row],[Data]])</f>
        <v>2</v>
      </c>
      <c r="D305">
        <f>IF(ekodom[[#This Row],[dzien tyg]]=4, 260,190)</f>
        <v>190</v>
      </c>
      <c r="F305" t="str">
        <f>IF(ekodom[[#This Row],[sucho]]=5,300,"")</f>
        <v/>
      </c>
    </row>
    <row r="306" spans="1:6" x14ac:dyDescent="0.25">
      <c r="A306" s="1">
        <v>44866</v>
      </c>
      <c r="B306">
        <v>0</v>
      </c>
      <c r="C306">
        <f>WEEKDAY(ekodom[[#This Row],[Data]])</f>
        <v>3</v>
      </c>
      <c r="D306">
        <f>IF(ekodom[[#This Row],[dzien tyg]]=4, 260,190)</f>
        <v>190</v>
      </c>
      <c r="F306" t="str">
        <f>IF(ekodom[[#This Row],[sucho]]=5,300,"")</f>
        <v/>
      </c>
    </row>
    <row r="307" spans="1:6" x14ac:dyDescent="0.25">
      <c r="A307" s="1">
        <v>44867</v>
      </c>
      <c r="B307">
        <v>0</v>
      </c>
      <c r="C307">
        <f>WEEKDAY(ekodom[[#This Row],[Data]])</f>
        <v>4</v>
      </c>
      <c r="D307">
        <f>IF(ekodom[[#This Row],[dzien tyg]]=4, 260,190)</f>
        <v>260</v>
      </c>
      <c r="F307" t="str">
        <f>IF(ekodom[[#This Row],[sucho]]=5,300,"")</f>
        <v/>
      </c>
    </row>
    <row r="308" spans="1:6" x14ac:dyDescent="0.25">
      <c r="A308" s="1">
        <v>44868</v>
      </c>
      <c r="B308">
        <v>935</v>
      </c>
      <c r="C308">
        <f>WEEKDAY(ekodom[[#This Row],[Data]])</f>
        <v>5</v>
      </c>
      <c r="D308">
        <f>IF(ekodom[[#This Row],[dzien tyg]]=4, 260,190)</f>
        <v>190</v>
      </c>
      <c r="F308" t="str">
        <f>IF(ekodom[[#This Row],[sucho]]=5,300,"")</f>
        <v/>
      </c>
    </row>
    <row r="309" spans="1:6" x14ac:dyDescent="0.25">
      <c r="A309" s="1">
        <v>44869</v>
      </c>
      <c r="B309">
        <v>648</v>
      </c>
      <c r="C309">
        <f>WEEKDAY(ekodom[[#This Row],[Data]])</f>
        <v>6</v>
      </c>
      <c r="D309">
        <f>IF(ekodom[[#This Row],[dzien tyg]]=4, 260,190)</f>
        <v>190</v>
      </c>
      <c r="F309" t="str">
        <f>IF(ekodom[[#This Row],[sucho]]=5,300,"")</f>
        <v/>
      </c>
    </row>
    <row r="310" spans="1:6" x14ac:dyDescent="0.25">
      <c r="A310" s="1">
        <v>44870</v>
      </c>
      <c r="B310">
        <v>793</v>
      </c>
      <c r="C310">
        <f>WEEKDAY(ekodom[[#This Row],[Data]])</f>
        <v>7</v>
      </c>
      <c r="D310">
        <f>IF(ekodom[[#This Row],[dzien tyg]]=4, 260,190)</f>
        <v>190</v>
      </c>
      <c r="F310" t="str">
        <f>IF(ekodom[[#This Row],[sucho]]=5,300,"")</f>
        <v/>
      </c>
    </row>
    <row r="311" spans="1:6" x14ac:dyDescent="0.25">
      <c r="A311" s="1">
        <v>44871</v>
      </c>
      <c r="B311">
        <v>1276</v>
      </c>
      <c r="C311">
        <f>WEEKDAY(ekodom[[#This Row],[Data]])</f>
        <v>1</v>
      </c>
      <c r="D311">
        <f>IF(ekodom[[#This Row],[dzien tyg]]=4, 260,190)</f>
        <v>190</v>
      </c>
      <c r="F311" t="str">
        <f>IF(ekodom[[#This Row],[sucho]]=5,300,"")</f>
        <v/>
      </c>
    </row>
    <row r="312" spans="1:6" x14ac:dyDescent="0.25">
      <c r="A312" s="1">
        <v>44872</v>
      </c>
      <c r="B312">
        <v>1234</v>
      </c>
      <c r="C312">
        <f>WEEKDAY(ekodom[[#This Row],[Data]])</f>
        <v>2</v>
      </c>
      <c r="D312">
        <f>IF(ekodom[[#This Row],[dzien tyg]]=4, 260,190)</f>
        <v>190</v>
      </c>
      <c r="F312" t="str">
        <f>IF(ekodom[[#This Row],[sucho]]=5,300,"")</f>
        <v/>
      </c>
    </row>
    <row r="313" spans="1:6" x14ac:dyDescent="0.25">
      <c r="A313" s="1">
        <v>44873</v>
      </c>
      <c r="B313">
        <v>1302</v>
      </c>
      <c r="C313">
        <f>WEEKDAY(ekodom[[#This Row],[Data]])</f>
        <v>3</v>
      </c>
      <c r="D313">
        <f>IF(ekodom[[#This Row],[dzien tyg]]=4, 260,190)</f>
        <v>190</v>
      </c>
      <c r="F313" t="str">
        <f>IF(ekodom[[#This Row],[sucho]]=5,300,"")</f>
        <v/>
      </c>
    </row>
    <row r="314" spans="1:6" x14ac:dyDescent="0.25">
      <c r="A314" s="1">
        <v>44874</v>
      </c>
      <c r="B314">
        <v>1316</v>
      </c>
      <c r="C314">
        <f>WEEKDAY(ekodom[[#This Row],[Data]])</f>
        <v>4</v>
      </c>
      <c r="D314">
        <f>IF(ekodom[[#This Row],[dzien tyg]]=4, 260,190)</f>
        <v>260</v>
      </c>
      <c r="F314" t="str">
        <f>IF(ekodom[[#This Row],[sucho]]=5,300,"")</f>
        <v/>
      </c>
    </row>
    <row r="315" spans="1:6" x14ac:dyDescent="0.25">
      <c r="A315" s="1">
        <v>44875</v>
      </c>
      <c r="B315">
        <v>1463</v>
      </c>
      <c r="C315">
        <f>WEEKDAY(ekodom[[#This Row],[Data]])</f>
        <v>5</v>
      </c>
      <c r="D315">
        <f>IF(ekodom[[#This Row],[dzien tyg]]=4, 260,190)</f>
        <v>190</v>
      </c>
      <c r="F315" t="str">
        <f>IF(ekodom[[#This Row],[sucho]]=5,300,"")</f>
        <v/>
      </c>
    </row>
    <row r="316" spans="1:6" x14ac:dyDescent="0.25">
      <c r="A316" s="1">
        <v>44876</v>
      </c>
      <c r="B316">
        <v>771</v>
      </c>
      <c r="C316">
        <f>WEEKDAY(ekodom[[#This Row],[Data]])</f>
        <v>6</v>
      </c>
      <c r="D316">
        <f>IF(ekodom[[#This Row],[dzien tyg]]=4, 260,190)</f>
        <v>190</v>
      </c>
      <c r="F316" t="str">
        <f>IF(ekodom[[#This Row],[sucho]]=5,300,"")</f>
        <v/>
      </c>
    </row>
    <row r="317" spans="1:6" x14ac:dyDescent="0.25">
      <c r="A317" s="1">
        <v>44877</v>
      </c>
      <c r="B317">
        <v>0</v>
      </c>
      <c r="C317">
        <f>WEEKDAY(ekodom[[#This Row],[Data]])</f>
        <v>7</v>
      </c>
      <c r="D317">
        <f>IF(ekodom[[#This Row],[dzien tyg]]=4, 260,190)</f>
        <v>190</v>
      </c>
      <c r="F317" t="str">
        <f>IF(ekodom[[#This Row],[sucho]]=5,300,"")</f>
        <v/>
      </c>
    </row>
    <row r="318" spans="1:6" x14ac:dyDescent="0.25">
      <c r="A318" s="1">
        <v>44878</v>
      </c>
      <c r="B318">
        <v>0</v>
      </c>
      <c r="C318">
        <f>WEEKDAY(ekodom[[#This Row],[Data]])</f>
        <v>1</v>
      </c>
      <c r="D318">
        <f>IF(ekodom[[#This Row],[dzien tyg]]=4, 260,190)</f>
        <v>190</v>
      </c>
      <c r="F318" t="str">
        <f>IF(ekodom[[#This Row],[sucho]]=5,300,"")</f>
        <v/>
      </c>
    </row>
    <row r="319" spans="1:6" x14ac:dyDescent="0.25">
      <c r="A319" s="1">
        <v>44879</v>
      </c>
      <c r="B319">
        <v>0</v>
      </c>
      <c r="C319">
        <f>WEEKDAY(ekodom[[#This Row],[Data]])</f>
        <v>2</v>
      </c>
      <c r="D319">
        <f>IF(ekodom[[#This Row],[dzien tyg]]=4, 260,190)</f>
        <v>190</v>
      </c>
      <c r="F319" t="str">
        <f>IF(ekodom[[#This Row],[sucho]]=5,300,"")</f>
        <v/>
      </c>
    </row>
    <row r="320" spans="1:6" x14ac:dyDescent="0.25">
      <c r="A320" s="1">
        <v>44880</v>
      </c>
      <c r="B320">
        <v>0</v>
      </c>
      <c r="C320">
        <f>WEEKDAY(ekodom[[#This Row],[Data]])</f>
        <v>3</v>
      </c>
      <c r="D320">
        <f>IF(ekodom[[#This Row],[dzien tyg]]=4, 260,190)</f>
        <v>190</v>
      </c>
      <c r="F320" t="str">
        <f>IF(ekodom[[#This Row],[sucho]]=5,300,"")</f>
        <v/>
      </c>
    </row>
    <row r="321" spans="1:6" x14ac:dyDescent="0.25">
      <c r="A321" s="1">
        <v>44881</v>
      </c>
      <c r="B321">
        <v>0</v>
      </c>
      <c r="C321">
        <f>WEEKDAY(ekodom[[#This Row],[Data]])</f>
        <v>4</v>
      </c>
      <c r="D321">
        <f>IF(ekodom[[#This Row],[dzien tyg]]=4, 260,190)</f>
        <v>260</v>
      </c>
      <c r="F321" t="str">
        <f>IF(ekodom[[#This Row],[sucho]]=5,300,"")</f>
        <v/>
      </c>
    </row>
    <row r="322" spans="1:6" x14ac:dyDescent="0.25">
      <c r="A322" s="1">
        <v>44882</v>
      </c>
      <c r="B322">
        <v>0</v>
      </c>
      <c r="C322">
        <f>WEEKDAY(ekodom[[#This Row],[Data]])</f>
        <v>5</v>
      </c>
      <c r="D322">
        <f>IF(ekodom[[#This Row],[dzien tyg]]=4, 260,190)</f>
        <v>190</v>
      </c>
      <c r="F322" t="str">
        <f>IF(ekodom[[#This Row],[sucho]]=5,300,"")</f>
        <v/>
      </c>
    </row>
    <row r="323" spans="1:6" x14ac:dyDescent="0.25">
      <c r="A323" s="1">
        <v>44883</v>
      </c>
      <c r="B323">
        <v>0</v>
      </c>
      <c r="C323">
        <f>WEEKDAY(ekodom[[#This Row],[Data]])</f>
        <v>6</v>
      </c>
      <c r="D323">
        <f>IF(ekodom[[#This Row],[dzien tyg]]=4, 260,190)</f>
        <v>190</v>
      </c>
      <c r="F323" t="str">
        <f>IF(ekodom[[#This Row],[sucho]]=5,300,"")</f>
        <v/>
      </c>
    </row>
    <row r="324" spans="1:6" x14ac:dyDescent="0.25">
      <c r="A324" s="1">
        <v>44884</v>
      </c>
      <c r="B324">
        <v>816</v>
      </c>
      <c r="C324">
        <f>WEEKDAY(ekodom[[#This Row],[Data]])</f>
        <v>7</v>
      </c>
      <c r="D324">
        <f>IF(ekodom[[#This Row],[dzien tyg]]=4, 260,190)</f>
        <v>190</v>
      </c>
      <c r="F324" t="str">
        <f>IF(ekodom[[#This Row],[sucho]]=5,300,"")</f>
        <v/>
      </c>
    </row>
    <row r="325" spans="1:6" x14ac:dyDescent="0.25">
      <c r="A325" s="1">
        <v>44885</v>
      </c>
      <c r="B325">
        <v>734</v>
      </c>
      <c r="C325">
        <f>WEEKDAY(ekodom[[#This Row],[Data]])</f>
        <v>1</v>
      </c>
      <c r="D325">
        <f>IF(ekodom[[#This Row],[dzien tyg]]=4, 260,190)</f>
        <v>190</v>
      </c>
      <c r="F325" t="str">
        <f>IF(ekodom[[#This Row],[sucho]]=5,300,"")</f>
        <v/>
      </c>
    </row>
    <row r="326" spans="1:6" x14ac:dyDescent="0.25">
      <c r="A326" s="1">
        <v>44886</v>
      </c>
      <c r="B326">
        <v>1097</v>
      </c>
      <c r="C326">
        <f>WEEKDAY(ekodom[[#This Row],[Data]])</f>
        <v>2</v>
      </c>
      <c r="D326">
        <f>IF(ekodom[[#This Row],[dzien tyg]]=4, 260,190)</f>
        <v>190</v>
      </c>
      <c r="F326" t="str">
        <f>IF(ekodom[[#This Row],[sucho]]=5,300,"")</f>
        <v/>
      </c>
    </row>
    <row r="327" spans="1:6" x14ac:dyDescent="0.25">
      <c r="A327" s="1">
        <v>44887</v>
      </c>
      <c r="B327">
        <v>640</v>
      </c>
      <c r="C327">
        <f>WEEKDAY(ekodom[[#This Row],[Data]])</f>
        <v>3</v>
      </c>
      <c r="D327">
        <f>IF(ekodom[[#This Row],[dzien tyg]]=4, 260,190)</f>
        <v>190</v>
      </c>
      <c r="F327" t="str">
        <f>IF(ekodom[[#This Row],[sucho]]=5,300,"")</f>
        <v/>
      </c>
    </row>
    <row r="328" spans="1:6" x14ac:dyDescent="0.25">
      <c r="A328" s="1">
        <v>44888</v>
      </c>
      <c r="B328">
        <v>0</v>
      </c>
      <c r="C328">
        <f>WEEKDAY(ekodom[[#This Row],[Data]])</f>
        <v>4</v>
      </c>
      <c r="D328">
        <f>IF(ekodom[[#This Row],[dzien tyg]]=4, 260,190)</f>
        <v>260</v>
      </c>
      <c r="F328" t="str">
        <f>IF(ekodom[[#This Row],[sucho]]=5,300,"")</f>
        <v/>
      </c>
    </row>
    <row r="329" spans="1:6" x14ac:dyDescent="0.25">
      <c r="A329" s="1">
        <v>44889</v>
      </c>
      <c r="B329">
        <v>0</v>
      </c>
      <c r="C329">
        <f>WEEKDAY(ekodom[[#This Row],[Data]])</f>
        <v>5</v>
      </c>
      <c r="D329">
        <f>IF(ekodom[[#This Row],[dzien tyg]]=4, 260,190)</f>
        <v>190</v>
      </c>
      <c r="F329" t="str">
        <f>IF(ekodom[[#This Row],[sucho]]=5,300,"")</f>
        <v/>
      </c>
    </row>
    <row r="330" spans="1:6" x14ac:dyDescent="0.25">
      <c r="A330" s="1">
        <v>44890</v>
      </c>
      <c r="B330">
        <v>1066</v>
      </c>
      <c r="C330">
        <f>WEEKDAY(ekodom[[#This Row],[Data]])</f>
        <v>6</v>
      </c>
      <c r="D330">
        <f>IF(ekodom[[#This Row],[dzien tyg]]=4, 260,190)</f>
        <v>190</v>
      </c>
      <c r="F330" t="str">
        <f>IF(ekodom[[#This Row],[sucho]]=5,300,"")</f>
        <v/>
      </c>
    </row>
    <row r="331" spans="1:6" x14ac:dyDescent="0.25">
      <c r="A331" s="1">
        <v>44891</v>
      </c>
      <c r="B331">
        <v>670</v>
      </c>
      <c r="C331">
        <f>WEEKDAY(ekodom[[#This Row],[Data]])</f>
        <v>7</v>
      </c>
      <c r="D331">
        <f>IF(ekodom[[#This Row],[dzien tyg]]=4, 260,190)</f>
        <v>190</v>
      </c>
      <c r="F331" t="str">
        <f>IF(ekodom[[#This Row],[sucho]]=5,300,"")</f>
        <v/>
      </c>
    </row>
    <row r="332" spans="1:6" x14ac:dyDescent="0.25">
      <c r="A332" s="1">
        <v>44892</v>
      </c>
      <c r="B332">
        <v>0</v>
      </c>
      <c r="C332">
        <f>WEEKDAY(ekodom[[#This Row],[Data]])</f>
        <v>1</v>
      </c>
      <c r="D332">
        <f>IF(ekodom[[#This Row],[dzien tyg]]=4, 260,190)</f>
        <v>190</v>
      </c>
      <c r="F332" t="str">
        <f>IF(ekodom[[#This Row],[sucho]]=5,300,"")</f>
        <v/>
      </c>
    </row>
    <row r="333" spans="1:6" x14ac:dyDescent="0.25">
      <c r="A333" s="1">
        <v>44893</v>
      </c>
      <c r="B333">
        <v>0</v>
      </c>
      <c r="C333">
        <f>WEEKDAY(ekodom[[#This Row],[Data]])</f>
        <v>2</v>
      </c>
      <c r="D333">
        <f>IF(ekodom[[#This Row],[dzien tyg]]=4, 260,190)</f>
        <v>190</v>
      </c>
      <c r="F333" t="str">
        <f>IF(ekodom[[#This Row],[sucho]]=5,300,"")</f>
        <v/>
      </c>
    </row>
    <row r="334" spans="1:6" x14ac:dyDescent="0.25">
      <c r="A334" s="1">
        <v>44894</v>
      </c>
      <c r="B334">
        <v>0</v>
      </c>
      <c r="C334">
        <f>WEEKDAY(ekodom[[#This Row],[Data]])</f>
        <v>3</v>
      </c>
      <c r="D334">
        <f>IF(ekodom[[#This Row],[dzien tyg]]=4, 260,190)</f>
        <v>190</v>
      </c>
      <c r="F334" t="str">
        <f>IF(ekodom[[#This Row],[sucho]]=5,300,"")</f>
        <v/>
      </c>
    </row>
    <row r="335" spans="1:6" x14ac:dyDescent="0.25">
      <c r="A335" s="1">
        <v>44895</v>
      </c>
      <c r="B335">
        <v>0</v>
      </c>
      <c r="C335">
        <f>WEEKDAY(ekodom[[#This Row],[Data]])</f>
        <v>4</v>
      </c>
      <c r="D335">
        <f>IF(ekodom[[#This Row],[dzien tyg]]=4, 260,190)</f>
        <v>260</v>
      </c>
      <c r="F335" t="str">
        <f>IF(ekodom[[#This Row],[sucho]]=5,300,"")</f>
        <v/>
      </c>
    </row>
    <row r="336" spans="1:6" x14ac:dyDescent="0.25">
      <c r="A336" s="1">
        <v>44896</v>
      </c>
      <c r="B336">
        <v>0</v>
      </c>
      <c r="C336">
        <f>WEEKDAY(ekodom[[#This Row],[Data]])</f>
        <v>5</v>
      </c>
      <c r="D336">
        <f>IF(ekodom[[#This Row],[dzien tyg]]=4, 260,190)</f>
        <v>190</v>
      </c>
      <c r="F336" t="str">
        <f>IF(ekodom[[#This Row],[sucho]]=5,300,"")</f>
        <v/>
      </c>
    </row>
    <row r="337" spans="1:6" x14ac:dyDescent="0.25">
      <c r="A337" s="1">
        <v>44897</v>
      </c>
      <c r="B337">
        <v>0</v>
      </c>
      <c r="C337">
        <f>WEEKDAY(ekodom[[#This Row],[Data]])</f>
        <v>6</v>
      </c>
      <c r="D337">
        <f>IF(ekodom[[#This Row],[dzien tyg]]=4, 260,190)</f>
        <v>190</v>
      </c>
      <c r="F337" t="str">
        <f>IF(ekodom[[#This Row],[sucho]]=5,300,"")</f>
        <v/>
      </c>
    </row>
    <row r="338" spans="1:6" x14ac:dyDescent="0.25">
      <c r="A338" s="1">
        <v>44898</v>
      </c>
      <c r="B338">
        <v>0</v>
      </c>
      <c r="C338">
        <f>WEEKDAY(ekodom[[#This Row],[Data]])</f>
        <v>7</v>
      </c>
      <c r="D338">
        <f>IF(ekodom[[#This Row],[dzien tyg]]=4, 260,190)</f>
        <v>190</v>
      </c>
      <c r="F338" t="str">
        <f>IF(ekodom[[#This Row],[sucho]]=5,300,"")</f>
        <v/>
      </c>
    </row>
    <row r="339" spans="1:6" x14ac:dyDescent="0.25">
      <c r="A339" s="1">
        <v>44899</v>
      </c>
      <c r="B339">
        <v>0</v>
      </c>
      <c r="C339">
        <f>WEEKDAY(ekodom[[#This Row],[Data]])</f>
        <v>1</v>
      </c>
      <c r="D339">
        <f>IF(ekodom[[#This Row],[dzien tyg]]=4, 260,190)</f>
        <v>190</v>
      </c>
      <c r="F339" t="str">
        <f>IF(ekodom[[#This Row],[sucho]]=5,300,"")</f>
        <v/>
      </c>
    </row>
    <row r="340" spans="1:6" x14ac:dyDescent="0.25">
      <c r="A340" s="1">
        <v>44900</v>
      </c>
      <c r="B340">
        <v>29</v>
      </c>
      <c r="C340">
        <f>WEEKDAY(ekodom[[#This Row],[Data]])</f>
        <v>2</v>
      </c>
      <c r="D340">
        <f>IF(ekodom[[#This Row],[dzien tyg]]=4, 260,190)</f>
        <v>190</v>
      </c>
      <c r="F340" t="str">
        <f>IF(ekodom[[#This Row],[sucho]]=5,300,"")</f>
        <v/>
      </c>
    </row>
    <row r="341" spans="1:6" x14ac:dyDescent="0.25">
      <c r="A341" s="1">
        <v>44901</v>
      </c>
      <c r="B341">
        <v>46</v>
      </c>
      <c r="C341">
        <f>WEEKDAY(ekodom[[#This Row],[Data]])</f>
        <v>3</v>
      </c>
      <c r="D341">
        <f>IF(ekodom[[#This Row],[dzien tyg]]=4, 260,190)</f>
        <v>190</v>
      </c>
      <c r="F341" t="str">
        <f>IF(ekodom[[#This Row],[sucho]]=5,300,"")</f>
        <v/>
      </c>
    </row>
    <row r="342" spans="1:6" x14ac:dyDescent="0.25">
      <c r="A342" s="1">
        <v>44902</v>
      </c>
      <c r="B342">
        <v>0</v>
      </c>
      <c r="C342">
        <f>WEEKDAY(ekodom[[#This Row],[Data]])</f>
        <v>4</v>
      </c>
      <c r="D342">
        <f>IF(ekodom[[#This Row],[dzien tyg]]=4, 260,190)</f>
        <v>260</v>
      </c>
      <c r="F342" t="str">
        <f>IF(ekodom[[#This Row],[sucho]]=5,300,"")</f>
        <v/>
      </c>
    </row>
    <row r="343" spans="1:6" x14ac:dyDescent="0.25">
      <c r="A343" s="1">
        <v>44903</v>
      </c>
      <c r="B343">
        <v>0</v>
      </c>
      <c r="C343">
        <f>WEEKDAY(ekodom[[#This Row],[Data]])</f>
        <v>5</v>
      </c>
      <c r="D343">
        <f>IF(ekodom[[#This Row],[dzien tyg]]=4, 260,190)</f>
        <v>190</v>
      </c>
      <c r="F343" t="str">
        <f>IF(ekodom[[#This Row],[sucho]]=5,300,"")</f>
        <v/>
      </c>
    </row>
    <row r="344" spans="1:6" x14ac:dyDescent="0.25">
      <c r="A344" s="1">
        <v>44904</v>
      </c>
      <c r="B344">
        <v>0</v>
      </c>
      <c r="C344">
        <f>WEEKDAY(ekodom[[#This Row],[Data]])</f>
        <v>6</v>
      </c>
      <c r="D344">
        <f>IF(ekodom[[#This Row],[dzien tyg]]=4, 260,190)</f>
        <v>190</v>
      </c>
      <c r="F344" t="str">
        <f>IF(ekodom[[#This Row],[sucho]]=5,300,"")</f>
        <v/>
      </c>
    </row>
    <row r="345" spans="1:6" x14ac:dyDescent="0.25">
      <c r="A345" s="1">
        <v>44905</v>
      </c>
      <c r="B345">
        <v>0</v>
      </c>
      <c r="C345">
        <f>WEEKDAY(ekodom[[#This Row],[Data]])</f>
        <v>7</v>
      </c>
      <c r="D345">
        <f>IF(ekodom[[#This Row],[dzien tyg]]=4, 260,190)</f>
        <v>190</v>
      </c>
      <c r="F345" t="str">
        <f>IF(ekodom[[#This Row],[sucho]]=5,300,"")</f>
        <v/>
      </c>
    </row>
    <row r="346" spans="1:6" x14ac:dyDescent="0.25">
      <c r="A346" s="1">
        <v>44906</v>
      </c>
      <c r="B346">
        <v>0</v>
      </c>
      <c r="C346">
        <f>WEEKDAY(ekodom[[#This Row],[Data]])</f>
        <v>1</v>
      </c>
      <c r="D346">
        <f>IF(ekodom[[#This Row],[dzien tyg]]=4, 260,190)</f>
        <v>190</v>
      </c>
      <c r="F346" t="str">
        <f>IF(ekodom[[#This Row],[sucho]]=5,300,"")</f>
        <v/>
      </c>
    </row>
    <row r="347" spans="1:6" x14ac:dyDescent="0.25">
      <c r="A347" s="1">
        <v>44907</v>
      </c>
      <c r="B347">
        <v>0</v>
      </c>
      <c r="C347">
        <f>WEEKDAY(ekodom[[#This Row],[Data]])</f>
        <v>2</v>
      </c>
      <c r="D347">
        <f>IF(ekodom[[#This Row],[dzien tyg]]=4, 260,190)</f>
        <v>190</v>
      </c>
      <c r="F347" t="str">
        <f>IF(ekodom[[#This Row],[sucho]]=5,300,"")</f>
        <v/>
      </c>
    </row>
    <row r="348" spans="1:6" x14ac:dyDescent="0.25">
      <c r="A348" s="1">
        <v>44908</v>
      </c>
      <c r="B348">
        <v>145</v>
      </c>
      <c r="C348">
        <f>WEEKDAY(ekodom[[#This Row],[Data]])</f>
        <v>3</v>
      </c>
      <c r="D348">
        <f>IF(ekodom[[#This Row],[dzien tyg]]=4, 260,190)</f>
        <v>190</v>
      </c>
      <c r="F348" t="str">
        <f>IF(ekodom[[#This Row],[sucho]]=5,300,"")</f>
        <v/>
      </c>
    </row>
    <row r="349" spans="1:6" x14ac:dyDescent="0.25">
      <c r="A349" s="1">
        <v>44909</v>
      </c>
      <c r="B349">
        <v>0</v>
      </c>
      <c r="C349">
        <f>WEEKDAY(ekodom[[#This Row],[Data]])</f>
        <v>4</v>
      </c>
      <c r="D349">
        <f>IF(ekodom[[#This Row],[dzien tyg]]=4, 260,190)</f>
        <v>260</v>
      </c>
      <c r="F349" t="str">
        <f>IF(ekodom[[#This Row],[sucho]]=5,300,"")</f>
        <v/>
      </c>
    </row>
    <row r="350" spans="1:6" x14ac:dyDescent="0.25">
      <c r="A350" s="1">
        <v>44910</v>
      </c>
      <c r="B350">
        <v>0</v>
      </c>
      <c r="C350">
        <f>WEEKDAY(ekodom[[#This Row],[Data]])</f>
        <v>5</v>
      </c>
      <c r="D350">
        <f>IF(ekodom[[#This Row],[dzien tyg]]=4, 260,190)</f>
        <v>190</v>
      </c>
      <c r="F350" t="str">
        <f>IF(ekodom[[#This Row],[sucho]]=5,300,"")</f>
        <v/>
      </c>
    </row>
    <row r="351" spans="1:6" x14ac:dyDescent="0.25">
      <c r="A351" s="1">
        <v>44911</v>
      </c>
      <c r="B351">
        <v>24</v>
      </c>
      <c r="C351">
        <f>WEEKDAY(ekodom[[#This Row],[Data]])</f>
        <v>6</v>
      </c>
      <c r="D351">
        <f>IF(ekodom[[#This Row],[dzien tyg]]=4, 260,190)</f>
        <v>190</v>
      </c>
      <c r="F351" t="str">
        <f>IF(ekodom[[#This Row],[sucho]]=5,300,"")</f>
        <v/>
      </c>
    </row>
    <row r="352" spans="1:6" x14ac:dyDescent="0.25">
      <c r="A352" s="1">
        <v>44912</v>
      </c>
      <c r="B352">
        <v>0</v>
      </c>
      <c r="C352">
        <f>WEEKDAY(ekodom[[#This Row],[Data]])</f>
        <v>7</v>
      </c>
      <c r="D352">
        <f>IF(ekodom[[#This Row],[dzien tyg]]=4, 260,190)</f>
        <v>190</v>
      </c>
      <c r="F352" t="str">
        <f>IF(ekodom[[#This Row],[sucho]]=5,300,"")</f>
        <v/>
      </c>
    </row>
    <row r="353" spans="1:6" x14ac:dyDescent="0.25">
      <c r="A353" s="1">
        <v>44913</v>
      </c>
      <c r="B353">
        <v>0</v>
      </c>
      <c r="C353">
        <f>WEEKDAY(ekodom[[#This Row],[Data]])</f>
        <v>1</v>
      </c>
      <c r="D353">
        <f>IF(ekodom[[#This Row],[dzien tyg]]=4, 260,190)</f>
        <v>190</v>
      </c>
      <c r="F353" t="str">
        <f>IF(ekodom[[#This Row],[sucho]]=5,300,"")</f>
        <v/>
      </c>
    </row>
    <row r="354" spans="1:6" x14ac:dyDescent="0.25">
      <c r="A354" s="1">
        <v>44914</v>
      </c>
      <c r="B354">
        <v>45</v>
      </c>
      <c r="C354">
        <f>WEEKDAY(ekodom[[#This Row],[Data]])</f>
        <v>2</v>
      </c>
      <c r="D354">
        <f>IF(ekodom[[#This Row],[dzien tyg]]=4, 260,190)</f>
        <v>190</v>
      </c>
      <c r="F354" t="str">
        <f>IF(ekodom[[#This Row],[sucho]]=5,300,"")</f>
        <v/>
      </c>
    </row>
    <row r="355" spans="1:6" x14ac:dyDescent="0.25">
      <c r="A355" s="1">
        <v>44915</v>
      </c>
      <c r="B355">
        <v>97</v>
      </c>
      <c r="C355">
        <f>WEEKDAY(ekodom[[#This Row],[Data]])</f>
        <v>3</v>
      </c>
      <c r="D355">
        <f>IF(ekodom[[#This Row],[dzien tyg]]=4, 260,190)</f>
        <v>190</v>
      </c>
      <c r="F355" t="str">
        <f>IF(ekodom[[#This Row],[sucho]]=5,300,"")</f>
        <v/>
      </c>
    </row>
    <row r="356" spans="1:6" x14ac:dyDescent="0.25">
      <c r="A356" s="1">
        <v>44916</v>
      </c>
      <c r="B356">
        <v>0</v>
      </c>
      <c r="C356">
        <f>WEEKDAY(ekodom[[#This Row],[Data]])</f>
        <v>4</v>
      </c>
      <c r="D356">
        <f>IF(ekodom[[#This Row],[dzien tyg]]=4, 260,190)</f>
        <v>260</v>
      </c>
      <c r="F356" t="str">
        <f>IF(ekodom[[#This Row],[sucho]]=5,300,"")</f>
        <v/>
      </c>
    </row>
    <row r="357" spans="1:6" x14ac:dyDescent="0.25">
      <c r="A357" s="1">
        <v>44917</v>
      </c>
      <c r="B357">
        <v>22</v>
      </c>
      <c r="C357">
        <f>WEEKDAY(ekodom[[#This Row],[Data]])</f>
        <v>5</v>
      </c>
      <c r="D357">
        <f>IF(ekodom[[#This Row],[dzien tyg]]=4, 260,190)</f>
        <v>190</v>
      </c>
      <c r="F357" t="str">
        <f>IF(ekodom[[#This Row],[sucho]]=5,300,"")</f>
        <v/>
      </c>
    </row>
    <row r="358" spans="1:6" x14ac:dyDescent="0.25">
      <c r="A358" s="1">
        <v>44918</v>
      </c>
      <c r="B358">
        <v>0</v>
      </c>
      <c r="C358">
        <f>WEEKDAY(ekodom[[#This Row],[Data]])</f>
        <v>6</v>
      </c>
      <c r="D358">
        <f>IF(ekodom[[#This Row],[dzien tyg]]=4, 260,190)</f>
        <v>190</v>
      </c>
      <c r="F358" t="str">
        <f>IF(ekodom[[#This Row],[sucho]]=5,300,"")</f>
        <v/>
      </c>
    </row>
    <row r="359" spans="1:6" x14ac:dyDescent="0.25">
      <c r="A359" s="1">
        <v>44919</v>
      </c>
      <c r="B359">
        <v>0</v>
      </c>
      <c r="C359">
        <f>WEEKDAY(ekodom[[#This Row],[Data]])</f>
        <v>7</v>
      </c>
      <c r="D359">
        <f>IF(ekodom[[#This Row],[dzien tyg]]=4, 260,190)</f>
        <v>190</v>
      </c>
      <c r="F359" t="str">
        <f>IF(ekodom[[#This Row],[sucho]]=5,300,"")</f>
        <v/>
      </c>
    </row>
    <row r="360" spans="1:6" x14ac:dyDescent="0.25">
      <c r="A360" s="1">
        <v>44920</v>
      </c>
      <c r="B360">
        <v>0</v>
      </c>
      <c r="C360">
        <f>WEEKDAY(ekodom[[#This Row],[Data]])</f>
        <v>1</v>
      </c>
      <c r="D360">
        <f>IF(ekodom[[#This Row],[dzien tyg]]=4, 260,190)</f>
        <v>190</v>
      </c>
      <c r="F360" t="str">
        <f>IF(ekodom[[#This Row],[sucho]]=5,300,"")</f>
        <v/>
      </c>
    </row>
    <row r="361" spans="1:6" x14ac:dyDescent="0.25">
      <c r="A361" s="1">
        <v>44921</v>
      </c>
      <c r="B361">
        <v>135</v>
      </c>
      <c r="C361">
        <f>WEEKDAY(ekodom[[#This Row],[Data]])</f>
        <v>2</v>
      </c>
      <c r="D361">
        <f>IF(ekodom[[#This Row],[dzien tyg]]=4, 260,190)</f>
        <v>190</v>
      </c>
      <c r="F361" t="str">
        <f>IF(ekodom[[#This Row],[sucho]]=5,300,"")</f>
        <v/>
      </c>
    </row>
    <row r="362" spans="1:6" x14ac:dyDescent="0.25">
      <c r="A362" s="1">
        <v>44922</v>
      </c>
      <c r="B362">
        <v>0</v>
      </c>
      <c r="C362">
        <f>WEEKDAY(ekodom[[#This Row],[Data]])</f>
        <v>3</v>
      </c>
      <c r="D362">
        <f>IF(ekodom[[#This Row],[dzien tyg]]=4, 260,190)</f>
        <v>190</v>
      </c>
      <c r="F362" t="str">
        <f>IF(ekodom[[#This Row],[sucho]]=5,300,"")</f>
        <v/>
      </c>
    </row>
    <row r="363" spans="1:6" x14ac:dyDescent="0.25">
      <c r="A363" s="1">
        <v>44923</v>
      </c>
      <c r="B363">
        <v>153</v>
      </c>
      <c r="C363">
        <f>WEEKDAY(ekodom[[#This Row],[Data]])</f>
        <v>4</v>
      </c>
      <c r="D363">
        <f>IF(ekodom[[#This Row],[dzien tyg]]=4, 260,190)</f>
        <v>260</v>
      </c>
      <c r="F363" t="str">
        <f>IF(ekodom[[#This Row],[sucho]]=5,300,"")</f>
        <v/>
      </c>
    </row>
    <row r="364" spans="1:6" x14ac:dyDescent="0.25">
      <c r="A364" s="1">
        <v>44924</v>
      </c>
      <c r="B364">
        <v>0</v>
      </c>
      <c r="C364">
        <f>WEEKDAY(ekodom[[#This Row],[Data]])</f>
        <v>5</v>
      </c>
      <c r="D364">
        <f>IF(ekodom[[#This Row],[dzien tyg]]=4, 260,190)</f>
        <v>190</v>
      </c>
      <c r="F364" t="str">
        <f>IF(ekodom[[#This Row],[sucho]]=5,300,"")</f>
        <v/>
      </c>
    </row>
    <row r="365" spans="1:6" x14ac:dyDescent="0.25">
      <c r="A365" s="1">
        <v>44925</v>
      </c>
      <c r="B365">
        <v>0</v>
      </c>
      <c r="C365">
        <f>WEEKDAY(ekodom[[#This Row],[Data]])</f>
        <v>6</v>
      </c>
      <c r="D365">
        <f>IF(ekodom[[#This Row],[dzien tyg]]=4, 260,190)</f>
        <v>190</v>
      </c>
      <c r="F365" t="str">
        <f>IF(ekodom[[#This Row],[sucho]]=5,300,"")</f>
        <v/>
      </c>
    </row>
    <row r="366" spans="1:6" x14ac:dyDescent="0.25">
      <c r="A366" s="1">
        <v>44926</v>
      </c>
      <c r="B366">
        <v>144</v>
      </c>
      <c r="C366">
        <f>WEEKDAY(ekodom[[#This Row],[Data]])</f>
        <v>7</v>
      </c>
      <c r="D366">
        <f>IF(ekodom[[#This Row],[dzien tyg]]=4, 260,190)</f>
        <v>190</v>
      </c>
      <c r="F366" t="str">
        <f>IF(ekodom[[#This Row],[sucho]]=5,300,"")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B4DF-F312-4951-B3ED-652B9A49FDE1}">
  <dimension ref="A1:B379"/>
  <sheetViews>
    <sheetView workbookViewId="0">
      <selection activeCell="D386" sqref="D386"/>
    </sheetView>
  </sheetViews>
  <sheetFormatPr defaultRowHeight="15" outlineLevelRow="2" x14ac:dyDescent="0.25"/>
  <cols>
    <col min="1" max="1" width="10.140625" style="7" customWidth="1"/>
    <col min="2" max="2" width="10.5703125" bestFit="1" customWidth="1"/>
  </cols>
  <sheetData>
    <row r="1" spans="1:2" x14ac:dyDescent="0.25">
      <c r="A1" s="6" t="s">
        <v>10</v>
      </c>
      <c r="B1" s="5" t="s">
        <v>1</v>
      </c>
    </row>
    <row r="2" spans="1:2" hidden="1" outlineLevel="2" x14ac:dyDescent="0.25">
      <c r="A2" s="7">
        <v>1</v>
      </c>
      <c r="B2">
        <v>0</v>
      </c>
    </row>
    <row r="3" spans="1:2" hidden="1" outlineLevel="2" x14ac:dyDescent="0.25">
      <c r="A3" s="7">
        <v>1</v>
      </c>
      <c r="B3">
        <v>0</v>
      </c>
    </row>
    <row r="4" spans="1:2" hidden="1" outlineLevel="2" x14ac:dyDescent="0.25">
      <c r="A4" s="7">
        <v>1</v>
      </c>
      <c r="B4">
        <v>0</v>
      </c>
    </row>
    <row r="5" spans="1:2" hidden="1" outlineLevel="2" x14ac:dyDescent="0.25">
      <c r="A5" s="7">
        <v>1</v>
      </c>
      <c r="B5">
        <v>0</v>
      </c>
    </row>
    <row r="6" spans="1:2" hidden="1" outlineLevel="2" x14ac:dyDescent="0.25">
      <c r="A6" s="7">
        <v>1</v>
      </c>
      <c r="B6">
        <v>0</v>
      </c>
    </row>
    <row r="7" spans="1:2" hidden="1" outlineLevel="2" x14ac:dyDescent="0.25">
      <c r="A7" s="7">
        <v>1</v>
      </c>
      <c r="B7">
        <v>0</v>
      </c>
    </row>
    <row r="8" spans="1:2" hidden="1" outlineLevel="2" x14ac:dyDescent="0.25">
      <c r="A8" s="7">
        <v>1</v>
      </c>
      <c r="B8">
        <v>0</v>
      </c>
    </row>
    <row r="9" spans="1:2" hidden="1" outlineLevel="2" x14ac:dyDescent="0.25">
      <c r="A9" s="7">
        <v>1</v>
      </c>
      <c r="B9">
        <v>41</v>
      </c>
    </row>
    <row r="10" spans="1:2" hidden="1" outlineLevel="2" x14ac:dyDescent="0.25">
      <c r="A10" s="7">
        <v>1</v>
      </c>
      <c r="B10">
        <v>79</v>
      </c>
    </row>
    <row r="11" spans="1:2" hidden="1" outlineLevel="2" x14ac:dyDescent="0.25">
      <c r="A11" s="7">
        <v>1</v>
      </c>
      <c r="B11">
        <v>163</v>
      </c>
    </row>
    <row r="12" spans="1:2" hidden="1" outlineLevel="2" x14ac:dyDescent="0.25">
      <c r="A12" s="7">
        <v>1</v>
      </c>
      <c r="B12">
        <v>259</v>
      </c>
    </row>
    <row r="13" spans="1:2" hidden="1" outlineLevel="2" x14ac:dyDescent="0.25">
      <c r="A13" s="7">
        <v>1</v>
      </c>
      <c r="B13">
        <v>368</v>
      </c>
    </row>
    <row r="14" spans="1:2" hidden="1" outlineLevel="2" x14ac:dyDescent="0.25">
      <c r="A14" s="7">
        <v>1</v>
      </c>
      <c r="B14">
        <v>45</v>
      </c>
    </row>
    <row r="15" spans="1:2" hidden="1" outlineLevel="2" x14ac:dyDescent="0.25">
      <c r="A15" s="7">
        <v>1</v>
      </c>
      <c r="B15">
        <v>0</v>
      </c>
    </row>
    <row r="16" spans="1:2" hidden="1" outlineLevel="2" x14ac:dyDescent="0.25">
      <c r="A16" s="7">
        <v>1</v>
      </c>
      <c r="B16">
        <v>0</v>
      </c>
    </row>
    <row r="17" spans="1:2" hidden="1" outlineLevel="2" x14ac:dyDescent="0.25">
      <c r="A17" s="7">
        <v>1</v>
      </c>
      <c r="B17">
        <v>0</v>
      </c>
    </row>
    <row r="18" spans="1:2" hidden="1" outlineLevel="2" x14ac:dyDescent="0.25">
      <c r="A18" s="7">
        <v>1</v>
      </c>
      <c r="B18">
        <v>0</v>
      </c>
    </row>
    <row r="19" spans="1:2" hidden="1" outlineLevel="2" x14ac:dyDescent="0.25">
      <c r="A19" s="7">
        <v>1</v>
      </c>
      <c r="B19">
        <v>0</v>
      </c>
    </row>
    <row r="20" spans="1:2" hidden="1" outlineLevel="2" x14ac:dyDescent="0.25">
      <c r="A20" s="7">
        <v>1</v>
      </c>
      <c r="B20">
        <v>0</v>
      </c>
    </row>
    <row r="21" spans="1:2" hidden="1" outlineLevel="2" x14ac:dyDescent="0.25">
      <c r="A21" s="7">
        <v>1</v>
      </c>
      <c r="B21">
        <v>0</v>
      </c>
    </row>
    <row r="22" spans="1:2" hidden="1" outlineLevel="2" x14ac:dyDescent="0.25">
      <c r="A22" s="7">
        <v>1</v>
      </c>
      <c r="B22">
        <v>0</v>
      </c>
    </row>
    <row r="23" spans="1:2" hidden="1" outlineLevel="2" x14ac:dyDescent="0.25">
      <c r="A23" s="7">
        <v>1</v>
      </c>
      <c r="B23">
        <v>0</v>
      </c>
    </row>
    <row r="24" spans="1:2" hidden="1" outlineLevel="2" x14ac:dyDescent="0.25">
      <c r="A24" s="7">
        <v>1</v>
      </c>
      <c r="B24">
        <v>33</v>
      </c>
    </row>
    <row r="25" spans="1:2" hidden="1" outlineLevel="2" x14ac:dyDescent="0.25">
      <c r="A25" s="7">
        <v>1</v>
      </c>
      <c r="B25">
        <v>75</v>
      </c>
    </row>
    <row r="26" spans="1:2" hidden="1" outlineLevel="2" x14ac:dyDescent="0.25">
      <c r="A26" s="7">
        <v>1</v>
      </c>
      <c r="B26">
        <v>537</v>
      </c>
    </row>
    <row r="27" spans="1:2" hidden="1" outlineLevel="2" x14ac:dyDescent="0.25">
      <c r="A27" s="7">
        <v>1</v>
      </c>
      <c r="B27">
        <v>826</v>
      </c>
    </row>
    <row r="28" spans="1:2" hidden="1" outlineLevel="2" x14ac:dyDescent="0.25">
      <c r="A28" s="7">
        <v>1</v>
      </c>
      <c r="B28">
        <v>26</v>
      </c>
    </row>
    <row r="29" spans="1:2" hidden="1" outlineLevel="2" x14ac:dyDescent="0.25">
      <c r="A29" s="7">
        <v>1</v>
      </c>
      <c r="B29">
        <v>0</v>
      </c>
    </row>
    <row r="30" spans="1:2" hidden="1" outlineLevel="2" x14ac:dyDescent="0.25">
      <c r="A30" s="7">
        <v>1</v>
      </c>
      <c r="B30">
        <v>0</v>
      </c>
    </row>
    <row r="31" spans="1:2" hidden="1" outlineLevel="2" x14ac:dyDescent="0.25">
      <c r="A31" s="7">
        <v>1</v>
      </c>
      <c r="B31">
        <v>0</v>
      </c>
    </row>
    <row r="32" spans="1:2" hidden="1" outlineLevel="2" x14ac:dyDescent="0.25">
      <c r="A32" s="7">
        <v>1</v>
      </c>
      <c r="B32">
        <v>0</v>
      </c>
    </row>
    <row r="33" spans="1:2" outlineLevel="1" collapsed="1" x14ac:dyDescent="0.25">
      <c r="A33" s="8" t="s">
        <v>23</v>
      </c>
      <c r="B33">
        <f>SUBTOTAL(9,B2:B32)</f>
        <v>2452</v>
      </c>
    </row>
    <row r="34" spans="1:2" hidden="1" outlineLevel="2" x14ac:dyDescent="0.25">
      <c r="A34" s="7">
        <v>2</v>
      </c>
      <c r="B34">
        <v>0</v>
      </c>
    </row>
    <row r="35" spans="1:2" hidden="1" outlineLevel="2" x14ac:dyDescent="0.25">
      <c r="A35" s="7">
        <v>2</v>
      </c>
      <c r="B35">
        <v>0</v>
      </c>
    </row>
    <row r="36" spans="1:2" hidden="1" outlineLevel="2" x14ac:dyDescent="0.25">
      <c r="A36" s="7">
        <v>2</v>
      </c>
      <c r="B36">
        <v>0</v>
      </c>
    </row>
    <row r="37" spans="1:2" hidden="1" outlineLevel="2" x14ac:dyDescent="0.25">
      <c r="A37" s="7">
        <v>2</v>
      </c>
      <c r="B37">
        <v>0</v>
      </c>
    </row>
    <row r="38" spans="1:2" hidden="1" outlineLevel="2" x14ac:dyDescent="0.25">
      <c r="A38" s="7">
        <v>2</v>
      </c>
      <c r="B38">
        <v>97</v>
      </c>
    </row>
    <row r="39" spans="1:2" hidden="1" outlineLevel="2" x14ac:dyDescent="0.25">
      <c r="A39" s="7">
        <v>2</v>
      </c>
      <c r="B39">
        <v>0</v>
      </c>
    </row>
    <row r="40" spans="1:2" hidden="1" outlineLevel="2" x14ac:dyDescent="0.25">
      <c r="A40" s="7">
        <v>2</v>
      </c>
      <c r="B40">
        <v>99</v>
      </c>
    </row>
    <row r="41" spans="1:2" hidden="1" outlineLevel="2" x14ac:dyDescent="0.25">
      <c r="A41" s="7">
        <v>2</v>
      </c>
      <c r="B41">
        <v>0</v>
      </c>
    </row>
    <row r="42" spans="1:2" hidden="1" outlineLevel="2" x14ac:dyDescent="0.25">
      <c r="A42" s="7">
        <v>2</v>
      </c>
      <c r="B42">
        <v>0</v>
      </c>
    </row>
    <row r="43" spans="1:2" hidden="1" outlineLevel="2" x14ac:dyDescent="0.25">
      <c r="A43" s="7">
        <v>2</v>
      </c>
      <c r="B43">
        <v>0</v>
      </c>
    </row>
    <row r="44" spans="1:2" hidden="1" outlineLevel="2" x14ac:dyDescent="0.25">
      <c r="A44" s="7">
        <v>2</v>
      </c>
      <c r="B44">
        <v>97</v>
      </c>
    </row>
    <row r="45" spans="1:2" hidden="1" outlineLevel="2" x14ac:dyDescent="0.25">
      <c r="A45" s="7">
        <v>2</v>
      </c>
      <c r="B45">
        <v>83</v>
      </c>
    </row>
    <row r="46" spans="1:2" hidden="1" outlineLevel="2" x14ac:dyDescent="0.25">
      <c r="A46" s="7">
        <v>2</v>
      </c>
      <c r="B46">
        <v>77</v>
      </c>
    </row>
    <row r="47" spans="1:2" hidden="1" outlineLevel="2" x14ac:dyDescent="0.25">
      <c r="A47" s="7">
        <v>2</v>
      </c>
      <c r="B47">
        <v>195</v>
      </c>
    </row>
    <row r="48" spans="1:2" hidden="1" outlineLevel="2" x14ac:dyDescent="0.25">
      <c r="A48" s="7">
        <v>2</v>
      </c>
      <c r="B48">
        <v>145</v>
      </c>
    </row>
    <row r="49" spans="1:2" hidden="1" outlineLevel="2" x14ac:dyDescent="0.25">
      <c r="A49" s="7">
        <v>2</v>
      </c>
      <c r="B49">
        <v>90</v>
      </c>
    </row>
    <row r="50" spans="1:2" hidden="1" outlineLevel="2" x14ac:dyDescent="0.25">
      <c r="A50" s="7">
        <v>2</v>
      </c>
      <c r="B50">
        <v>0</v>
      </c>
    </row>
    <row r="51" spans="1:2" hidden="1" outlineLevel="2" x14ac:dyDescent="0.25">
      <c r="A51" s="7">
        <v>2</v>
      </c>
      <c r="B51">
        <v>0</v>
      </c>
    </row>
    <row r="52" spans="1:2" hidden="1" outlineLevel="2" x14ac:dyDescent="0.25">
      <c r="A52" s="7">
        <v>2</v>
      </c>
      <c r="B52">
        <v>93</v>
      </c>
    </row>
    <row r="53" spans="1:2" hidden="1" outlineLevel="2" x14ac:dyDescent="0.25">
      <c r="A53" s="7">
        <v>2</v>
      </c>
      <c r="B53">
        <v>0</v>
      </c>
    </row>
    <row r="54" spans="1:2" hidden="1" outlineLevel="2" x14ac:dyDescent="0.25">
      <c r="A54" s="7">
        <v>2</v>
      </c>
      <c r="B54">
        <v>0</v>
      </c>
    </row>
    <row r="55" spans="1:2" hidden="1" outlineLevel="2" x14ac:dyDescent="0.25">
      <c r="A55" s="7">
        <v>2</v>
      </c>
      <c r="B55">
        <v>93</v>
      </c>
    </row>
    <row r="56" spans="1:2" hidden="1" outlineLevel="2" x14ac:dyDescent="0.25">
      <c r="A56" s="7">
        <v>2</v>
      </c>
      <c r="B56">
        <v>0</v>
      </c>
    </row>
    <row r="57" spans="1:2" hidden="1" outlineLevel="2" x14ac:dyDescent="0.25">
      <c r="A57" s="7">
        <v>2</v>
      </c>
      <c r="B57">
        <v>0</v>
      </c>
    </row>
    <row r="58" spans="1:2" hidden="1" outlineLevel="2" x14ac:dyDescent="0.25">
      <c r="A58" s="7">
        <v>2</v>
      </c>
      <c r="B58">
        <v>0</v>
      </c>
    </row>
    <row r="59" spans="1:2" hidden="1" outlineLevel="2" x14ac:dyDescent="0.25">
      <c r="A59" s="7">
        <v>2</v>
      </c>
      <c r="B59">
        <v>228</v>
      </c>
    </row>
    <row r="60" spans="1:2" hidden="1" outlineLevel="2" x14ac:dyDescent="0.25">
      <c r="A60" s="7">
        <v>2</v>
      </c>
      <c r="B60">
        <v>0</v>
      </c>
    </row>
    <row r="61" spans="1:2" hidden="1" outlineLevel="2" x14ac:dyDescent="0.25">
      <c r="A61" s="7">
        <v>2</v>
      </c>
      <c r="B61">
        <v>84</v>
      </c>
    </row>
    <row r="62" spans="1:2" outlineLevel="1" collapsed="1" x14ac:dyDescent="0.25">
      <c r="A62" s="8" t="s">
        <v>24</v>
      </c>
      <c r="B62">
        <f>SUBTOTAL(9,B34:B61)</f>
        <v>1381</v>
      </c>
    </row>
    <row r="63" spans="1:2" hidden="1" outlineLevel="2" x14ac:dyDescent="0.25">
      <c r="A63" s="7">
        <v>3</v>
      </c>
      <c r="B63">
        <v>90</v>
      </c>
    </row>
    <row r="64" spans="1:2" hidden="1" outlineLevel="2" x14ac:dyDescent="0.25">
      <c r="A64" s="7">
        <v>3</v>
      </c>
      <c r="B64">
        <v>0</v>
      </c>
    </row>
    <row r="65" spans="1:2" hidden="1" outlineLevel="2" x14ac:dyDescent="0.25">
      <c r="A65" s="7">
        <v>3</v>
      </c>
      <c r="B65">
        <v>93</v>
      </c>
    </row>
    <row r="66" spans="1:2" hidden="1" outlineLevel="2" x14ac:dyDescent="0.25">
      <c r="A66" s="7">
        <v>3</v>
      </c>
      <c r="B66">
        <v>1189</v>
      </c>
    </row>
    <row r="67" spans="1:2" hidden="1" outlineLevel="2" x14ac:dyDescent="0.25">
      <c r="A67" s="7">
        <v>3</v>
      </c>
      <c r="B67">
        <v>139</v>
      </c>
    </row>
    <row r="68" spans="1:2" hidden="1" outlineLevel="2" x14ac:dyDescent="0.25">
      <c r="A68" s="7">
        <v>3</v>
      </c>
      <c r="B68">
        <v>0</v>
      </c>
    </row>
    <row r="69" spans="1:2" hidden="1" outlineLevel="2" x14ac:dyDescent="0.25">
      <c r="A69" s="7">
        <v>3</v>
      </c>
      <c r="B69">
        <v>0</v>
      </c>
    </row>
    <row r="70" spans="1:2" hidden="1" outlineLevel="2" x14ac:dyDescent="0.25">
      <c r="A70" s="7">
        <v>3</v>
      </c>
      <c r="B70">
        <v>75</v>
      </c>
    </row>
    <row r="71" spans="1:2" hidden="1" outlineLevel="2" x14ac:dyDescent="0.25">
      <c r="A71" s="7">
        <v>3</v>
      </c>
      <c r="B71">
        <v>612</v>
      </c>
    </row>
    <row r="72" spans="1:2" hidden="1" outlineLevel="2" x14ac:dyDescent="0.25">
      <c r="A72" s="7">
        <v>3</v>
      </c>
      <c r="B72">
        <v>0</v>
      </c>
    </row>
    <row r="73" spans="1:2" hidden="1" outlineLevel="2" x14ac:dyDescent="0.25">
      <c r="A73" s="7">
        <v>3</v>
      </c>
      <c r="B73">
        <v>137</v>
      </c>
    </row>
    <row r="74" spans="1:2" hidden="1" outlineLevel="2" x14ac:dyDescent="0.25">
      <c r="A74" s="7">
        <v>3</v>
      </c>
      <c r="B74">
        <v>122</v>
      </c>
    </row>
    <row r="75" spans="1:2" hidden="1" outlineLevel="2" x14ac:dyDescent="0.25">
      <c r="A75" s="7">
        <v>3</v>
      </c>
      <c r="B75">
        <v>0</v>
      </c>
    </row>
    <row r="76" spans="1:2" hidden="1" outlineLevel="2" x14ac:dyDescent="0.25">
      <c r="A76" s="7">
        <v>3</v>
      </c>
      <c r="B76">
        <v>0</v>
      </c>
    </row>
    <row r="77" spans="1:2" hidden="1" outlineLevel="2" x14ac:dyDescent="0.25">
      <c r="A77" s="7">
        <v>3</v>
      </c>
      <c r="B77">
        <v>88</v>
      </c>
    </row>
    <row r="78" spans="1:2" hidden="1" outlineLevel="2" x14ac:dyDescent="0.25">
      <c r="A78" s="7">
        <v>3</v>
      </c>
      <c r="B78">
        <v>112</v>
      </c>
    </row>
    <row r="79" spans="1:2" hidden="1" outlineLevel="2" x14ac:dyDescent="0.25">
      <c r="A79" s="7">
        <v>3</v>
      </c>
      <c r="B79">
        <v>82</v>
      </c>
    </row>
    <row r="80" spans="1:2" hidden="1" outlineLevel="2" x14ac:dyDescent="0.25">
      <c r="A80" s="7">
        <v>3</v>
      </c>
      <c r="B80">
        <v>174</v>
      </c>
    </row>
    <row r="81" spans="1:2" hidden="1" outlineLevel="2" x14ac:dyDescent="0.25">
      <c r="A81" s="7">
        <v>3</v>
      </c>
      <c r="B81">
        <v>279</v>
      </c>
    </row>
    <row r="82" spans="1:2" hidden="1" outlineLevel="2" x14ac:dyDescent="0.25">
      <c r="A82" s="7">
        <v>3</v>
      </c>
      <c r="B82">
        <v>125</v>
      </c>
    </row>
    <row r="83" spans="1:2" hidden="1" outlineLevel="2" x14ac:dyDescent="0.25">
      <c r="A83" s="7">
        <v>3</v>
      </c>
      <c r="B83">
        <v>123</v>
      </c>
    </row>
    <row r="84" spans="1:2" hidden="1" outlineLevel="2" x14ac:dyDescent="0.25">
      <c r="A84" s="7">
        <v>3</v>
      </c>
      <c r="B84">
        <v>108</v>
      </c>
    </row>
    <row r="85" spans="1:2" hidden="1" outlineLevel="2" x14ac:dyDescent="0.25">
      <c r="A85" s="7">
        <v>3</v>
      </c>
      <c r="B85">
        <v>0</v>
      </c>
    </row>
    <row r="86" spans="1:2" hidden="1" outlineLevel="2" x14ac:dyDescent="0.25">
      <c r="A86" s="7">
        <v>3</v>
      </c>
      <c r="B86">
        <v>0</v>
      </c>
    </row>
    <row r="87" spans="1:2" hidden="1" outlineLevel="2" x14ac:dyDescent="0.25">
      <c r="A87" s="7">
        <v>3</v>
      </c>
      <c r="B87">
        <v>0</v>
      </c>
    </row>
    <row r="88" spans="1:2" hidden="1" outlineLevel="2" x14ac:dyDescent="0.25">
      <c r="A88" s="7">
        <v>3</v>
      </c>
      <c r="B88">
        <v>0</v>
      </c>
    </row>
    <row r="89" spans="1:2" hidden="1" outlineLevel="2" x14ac:dyDescent="0.25">
      <c r="A89" s="7">
        <v>3</v>
      </c>
      <c r="B89">
        <v>0</v>
      </c>
    </row>
    <row r="90" spans="1:2" hidden="1" outlineLevel="2" x14ac:dyDescent="0.25">
      <c r="A90" s="7">
        <v>3</v>
      </c>
      <c r="B90">
        <v>0</v>
      </c>
    </row>
    <row r="91" spans="1:2" hidden="1" outlineLevel="2" x14ac:dyDescent="0.25">
      <c r="A91" s="7">
        <v>3</v>
      </c>
      <c r="B91">
        <v>0</v>
      </c>
    </row>
    <row r="92" spans="1:2" hidden="1" outlineLevel="2" x14ac:dyDescent="0.25">
      <c r="A92" s="7">
        <v>3</v>
      </c>
      <c r="B92">
        <v>0</v>
      </c>
    </row>
    <row r="93" spans="1:2" hidden="1" outlineLevel="2" x14ac:dyDescent="0.25">
      <c r="A93" s="7">
        <v>3</v>
      </c>
      <c r="B93">
        <v>207</v>
      </c>
    </row>
    <row r="94" spans="1:2" outlineLevel="1" collapsed="1" x14ac:dyDescent="0.25">
      <c r="A94" s="8" t="s">
        <v>25</v>
      </c>
      <c r="B94">
        <f>SUBTOTAL(9,B63:B93)</f>
        <v>3755</v>
      </c>
    </row>
    <row r="95" spans="1:2" hidden="1" outlineLevel="2" x14ac:dyDescent="0.25">
      <c r="A95" s="7">
        <v>4</v>
      </c>
      <c r="B95">
        <v>1299</v>
      </c>
    </row>
    <row r="96" spans="1:2" hidden="1" outlineLevel="2" x14ac:dyDescent="0.25">
      <c r="A96" s="7">
        <v>4</v>
      </c>
      <c r="B96">
        <v>218</v>
      </c>
    </row>
    <row r="97" spans="1:2" hidden="1" outlineLevel="2" x14ac:dyDescent="0.25">
      <c r="A97" s="7">
        <v>4</v>
      </c>
      <c r="B97">
        <v>0</v>
      </c>
    </row>
    <row r="98" spans="1:2" hidden="1" outlineLevel="2" x14ac:dyDescent="0.25">
      <c r="A98" s="7">
        <v>4</v>
      </c>
      <c r="B98">
        <v>0</v>
      </c>
    </row>
    <row r="99" spans="1:2" hidden="1" outlineLevel="2" x14ac:dyDescent="0.25">
      <c r="A99" s="7">
        <v>4</v>
      </c>
      <c r="B99">
        <v>0</v>
      </c>
    </row>
    <row r="100" spans="1:2" hidden="1" outlineLevel="2" x14ac:dyDescent="0.25">
      <c r="A100" s="7">
        <v>4</v>
      </c>
      <c r="B100">
        <v>220</v>
      </c>
    </row>
    <row r="101" spans="1:2" hidden="1" outlineLevel="2" x14ac:dyDescent="0.25">
      <c r="A101" s="7">
        <v>4</v>
      </c>
      <c r="B101">
        <v>72</v>
      </c>
    </row>
    <row r="102" spans="1:2" hidden="1" outlineLevel="2" x14ac:dyDescent="0.25">
      <c r="A102" s="7">
        <v>4</v>
      </c>
      <c r="B102">
        <v>0</v>
      </c>
    </row>
    <row r="103" spans="1:2" hidden="1" outlineLevel="2" x14ac:dyDescent="0.25">
      <c r="A103" s="7">
        <v>4</v>
      </c>
      <c r="B103">
        <v>0</v>
      </c>
    </row>
    <row r="104" spans="1:2" hidden="1" outlineLevel="2" x14ac:dyDescent="0.25">
      <c r="A104" s="7">
        <v>4</v>
      </c>
      <c r="B104">
        <v>0</v>
      </c>
    </row>
    <row r="105" spans="1:2" hidden="1" outlineLevel="2" x14ac:dyDescent="0.25">
      <c r="A105" s="7">
        <v>4</v>
      </c>
      <c r="B105">
        <v>0</v>
      </c>
    </row>
    <row r="106" spans="1:2" hidden="1" outlineLevel="2" x14ac:dyDescent="0.25">
      <c r="A106" s="7">
        <v>4</v>
      </c>
      <c r="B106">
        <v>0</v>
      </c>
    </row>
    <row r="107" spans="1:2" hidden="1" outlineLevel="2" x14ac:dyDescent="0.25">
      <c r="A107" s="7">
        <v>4</v>
      </c>
      <c r="B107">
        <v>205</v>
      </c>
    </row>
    <row r="108" spans="1:2" hidden="1" outlineLevel="2" x14ac:dyDescent="0.25">
      <c r="A108" s="7">
        <v>4</v>
      </c>
      <c r="B108">
        <v>0</v>
      </c>
    </row>
    <row r="109" spans="1:2" hidden="1" outlineLevel="2" x14ac:dyDescent="0.25">
      <c r="A109" s="7">
        <v>4</v>
      </c>
      <c r="B109">
        <v>436</v>
      </c>
    </row>
    <row r="110" spans="1:2" hidden="1" outlineLevel="2" x14ac:dyDescent="0.25">
      <c r="A110" s="7">
        <v>4</v>
      </c>
      <c r="B110">
        <v>622</v>
      </c>
    </row>
    <row r="111" spans="1:2" hidden="1" outlineLevel="2" x14ac:dyDescent="0.25">
      <c r="A111" s="7">
        <v>4</v>
      </c>
      <c r="B111">
        <v>34</v>
      </c>
    </row>
    <row r="112" spans="1:2" hidden="1" outlineLevel="2" x14ac:dyDescent="0.25">
      <c r="A112" s="7">
        <v>4</v>
      </c>
      <c r="B112">
        <v>0</v>
      </c>
    </row>
    <row r="113" spans="1:2" hidden="1" outlineLevel="2" x14ac:dyDescent="0.25">
      <c r="A113" s="7">
        <v>4</v>
      </c>
      <c r="B113">
        <v>0</v>
      </c>
    </row>
    <row r="114" spans="1:2" hidden="1" outlineLevel="2" x14ac:dyDescent="0.25">
      <c r="A114" s="7">
        <v>4</v>
      </c>
      <c r="B114">
        <v>0</v>
      </c>
    </row>
    <row r="115" spans="1:2" hidden="1" outlineLevel="2" x14ac:dyDescent="0.25">
      <c r="A115" s="7">
        <v>4</v>
      </c>
      <c r="B115">
        <v>0</v>
      </c>
    </row>
    <row r="116" spans="1:2" hidden="1" outlineLevel="2" x14ac:dyDescent="0.25">
      <c r="A116" s="7">
        <v>4</v>
      </c>
      <c r="B116">
        <v>0</v>
      </c>
    </row>
    <row r="117" spans="1:2" hidden="1" outlineLevel="2" x14ac:dyDescent="0.25">
      <c r="A117" s="7">
        <v>4</v>
      </c>
      <c r="B117">
        <v>0</v>
      </c>
    </row>
    <row r="118" spans="1:2" hidden="1" outlineLevel="2" x14ac:dyDescent="0.25">
      <c r="A118" s="7">
        <v>4</v>
      </c>
      <c r="B118">
        <v>0</v>
      </c>
    </row>
    <row r="119" spans="1:2" hidden="1" outlineLevel="2" x14ac:dyDescent="0.25">
      <c r="A119" s="7">
        <v>4</v>
      </c>
      <c r="B119">
        <v>0</v>
      </c>
    </row>
    <row r="120" spans="1:2" hidden="1" outlineLevel="2" x14ac:dyDescent="0.25">
      <c r="A120" s="7">
        <v>4</v>
      </c>
      <c r="B120">
        <v>0</v>
      </c>
    </row>
    <row r="121" spans="1:2" hidden="1" outlineLevel="2" x14ac:dyDescent="0.25">
      <c r="A121" s="7">
        <v>4</v>
      </c>
      <c r="B121">
        <v>0</v>
      </c>
    </row>
    <row r="122" spans="1:2" hidden="1" outlineLevel="2" x14ac:dyDescent="0.25">
      <c r="A122" s="7">
        <v>4</v>
      </c>
      <c r="B122">
        <v>36</v>
      </c>
    </row>
    <row r="123" spans="1:2" hidden="1" outlineLevel="2" x14ac:dyDescent="0.25">
      <c r="A123" s="7">
        <v>4</v>
      </c>
      <c r="B123">
        <v>542</v>
      </c>
    </row>
    <row r="124" spans="1:2" hidden="1" outlineLevel="2" x14ac:dyDescent="0.25">
      <c r="A124" s="7">
        <v>4</v>
      </c>
      <c r="B124">
        <v>529</v>
      </c>
    </row>
    <row r="125" spans="1:2" outlineLevel="1" collapsed="1" x14ac:dyDescent="0.25">
      <c r="A125" s="8" t="s">
        <v>26</v>
      </c>
      <c r="B125">
        <f>SUBTOTAL(9,B95:B124)</f>
        <v>4213</v>
      </c>
    </row>
    <row r="126" spans="1:2" hidden="1" outlineLevel="2" x14ac:dyDescent="0.25">
      <c r="A126" s="7">
        <v>5</v>
      </c>
      <c r="B126">
        <v>890</v>
      </c>
    </row>
    <row r="127" spans="1:2" hidden="1" outlineLevel="2" x14ac:dyDescent="0.25">
      <c r="A127" s="7">
        <v>5</v>
      </c>
      <c r="B127">
        <v>609</v>
      </c>
    </row>
    <row r="128" spans="1:2" hidden="1" outlineLevel="2" x14ac:dyDescent="0.25">
      <c r="A128" s="7">
        <v>5</v>
      </c>
      <c r="B128">
        <v>79</v>
      </c>
    </row>
    <row r="129" spans="1:2" hidden="1" outlineLevel="2" x14ac:dyDescent="0.25">
      <c r="A129" s="7">
        <v>5</v>
      </c>
      <c r="B129">
        <v>0</v>
      </c>
    </row>
    <row r="130" spans="1:2" hidden="1" outlineLevel="2" x14ac:dyDescent="0.25">
      <c r="A130" s="7">
        <v>5</v>
      </c>
      <c r="B130">
        <v>0</v>
      </c>
    </row>
    <row r="131" spans="1:2" hidden="1" outlineLevel="2" x14ac:dyDescent="0.25">
      <c r="A131" s="7">
        <v>5</v>
      </c>
      <c r="B131">
        <v>0</v>
      </c>
    </row>
    <row r="132" spans="1:2" hidden="1" outlineLevel="2" x14ac:dyDescent="0.25">
      <c r="A132" s="7">
        <v>5</v>
      </c>
      <c r="B132">
        <v>0</v>
      </c>
    </row>
    <row r="133" spans="1:2" hidden="1" outlineLevel="2" x14ac:dyDescent="0.25">
      <c r="A133" s="7">
        <v>5</v>
      </c>
      <c r="B133">
        <v>0</v>
      </c>
    </row>
    <row r="134" spans="1:2" hidden="1" outlineLevel="2" x14ac:dyDescent="0.25">
      <c r="A134" s="7">
        <v>5</v>
      </c>
      <c r="B134">
        <v>0</v>
      </c>
    </row>
    <row r="135" spans="1:2" hidden="1" outlineLevel="2" x14ac:dyDescent="0.25">
      <c r="A135" s="7">
        <v>5</v>
      </c>
      <c r="B135">
        <v>467</v>
      </c>
    </row>
    <row r="136" spans="1:2" hidden="1" outlineLevel="2" x14ac:dyDescent="0.25">
      <c r="A136" s="7">
        <v>5</v>
      </c>
      <c r="B136">
        <v>234</v>
      </c>
    </row>
    <row r="137" spans="1:2" hidden="1" outlineLevel="2" x14ac:dyDescent="0.25">
      <c r="A137" s="7">
        <v>5</v>
      </c>
      <c r="B137">
        <v>0</v>
      </c>
    </row>
    <row r="138" spans="1:2" hidden="1" outlineLevel="2" x14ac:dyDescent="0.25">
      <c r="A138" s="7">
        <v>5</v>
      </c>
      <c r="B138">
        <v>0</v>
      </c>
    </row>
    <row r="139" spans="1:2" hidden="1" outlineLevel="2" x14ac:dyDescent="0.25">
      <c r="A139" s="7">
        <v>5</v>
      </c>
      <c r="B139">
        <v>0</v>
      </c>
    </row>
    <row r="140" spans="1:2" hidden="1" outlineLevel="2" x14ac:dyDescent="0.25">
      <c r="A140" s="7">
        <v>5</v>
      </c>
      <c r="B140">
        <v>0</v>
      </c>
    </row>
    <row r="141" spans="1:2" hidden="1" outlineLevel="2" x14ac:dyDescent="0.25">
      <c r="A141" s="7">
        <v>5</v>
      </c>
      <c r="B141">
        <v>65</v>
      </c>
    </row>
    <row r="142" spans="1:2" hidden="1" outlineLevel="2" x14ac:dyDescent="0.25">
      <c r="A142" s="7">
        <v>5</v>
      </c>
      <c r="B142">
        <v>781</v>
      </c>
    </row>
    <row r="143" spans="1:2" hidden="1" outlineLevel="2" x14ac:dyDescent="0.25">
      <c r="A143" s="7">
        <v>5</v>
      </c>
      <c r="B143">
        <v>778</v>
      </c>
    </row>
    <row r="144" spans="1:2" hidden="1" outlineLevel="2" x14ac:dyDescent="0.25">
      <c r="A144" s="7">
        <v>5</v>
      </c>
      <c r="B144">
        <v>32</v>
      </c>
    </row>
    <row r="145" spans="1:2" hidden="1" outlineLevel="2" x14ac:dyDescent="0.25">
      <c r="A145" s="7">
        <v>5</v>
      </c>
      <c r="B145">
        <v>0</v>
      </c>
    </row>
    <row r="146" spans="1:2" hidden="1" outlineLevel="2" x14ac:dyDescent="0.25">
      <c r="A146" s="7">
        <v>5</v>
      </c>
      <c r="B146">
        <v>0</v>
      </c>
    </row>
    <row r="147" spans="1:2" hidden="1" outlineLevel="2" x14ac:dyDescent="0.25">
      <c r="A147" s="7">
        <v>5</v>
      </c>
      <c r="B147">
        <v>0</v>
      </c>
    </row>
    <row r="148" spans="1:2" hidden="1" outlineLevel="2" x14ac:dyDescent="0.25">
      <c r="A148" s="7">
        <v>5</v>
      </c>
      <c r="B148">
        <v>0</v>
      </c>
    </row>
    <row r="149" spans="1:2" hidden="1" outlineLevel="2" x14ac:dyDescent="0.25">
      <c r="A149" s="7">
        <v>5</v>
      </c>
      <c r="B149">
        <v>0</v>
      </c>
    </row>
    <row r="150" spans="1:2" hidden="1" outlineLevel="2" x14ac:dyDescent="0.25">
      <c r="A150" s="7">
        <v>5</v>
      </c>
      <c r="B150">
        <v>0</v>
      </c>
    </row>
    <row r="151" spans="1:2" hidden="1" outlineLevel="2" x14ac:dyDescent="0.25">
      <c r="A151" s="7">
        <v>5</v>
      </c>
      <c r="B151">
        <v>0</v>
      </c>
    </row>
    <row r="152" spans="1:2" hidden="1" outlineLevel="2" x14ac:dyDescent="0.25">
      <c r="A152" s="7">
        <v>5</v>
      </c>
      <c r="B152">
        <v>0</v>
      </c>
    </row>
    <row r="153" spans="1:2" hidden="1" outlineLevel="2" x14ac:dyDescent="0.25">
      <c r="A153" s="7">
        <v>5</v>
      </c>
      <c r="B153">
        <v>0</v>
      </c>
    </row>
    <row r="154" spans="1:2" hidden="1" outlineLevel="2" x14ac:dyDescent="0.25">
      <c r="A154" s="7">
        <v>5</v>
      </c>
      <c r="B154">
        <v>0</v>
      </c>
    </row>
    <row r="155" spans="1:2" hidden="1" outlineLevel="2" x14ac:dyDescent="0.25">
      <c r="A155" s="7">
        <v>5</v>
      </c>
      <c r="B155">
        <v>0</v>
      </c>
    </row>
    <row r="156" spans="1:2" hidden="1" outlineLevel="2" x14ac:dyDescent="0.25">
      <c r="A156" s="7">
        <v>5</v>
      </c>
      <c r="B156">
        <v>0</v>
      </c>
    </row>
    <row r="157" spans="1:2" outlineLevel="1" collapsed="1" x14ac:dyDescent="0.25">
      <c r="A157" s="8" t="s">
        <v>27</v>
      </c>
      <c r="B157">
        <f>SUBTOTAL(9,B126:B156)</f>
        <v>3935</v>
      </c>
    </row>
    <row r="158" spans="1:2" hidden="1" outlineLevel="2" x14ac:dyDescent="0.25">
      <c r="A158" s="7">
        <v>6</v>
      </c>
      <c r="B158">
        <v>0</v>
      </c>
    </row>
    <row r="159" spans="1:2" hidden="1" outlineLevel="2" x14ac:dyDescent="0.25">
      <c r="A159" s="7">
        <v>6</v>
      </c>
      <c r="B159">
        <v>18</v>
      </c>
    </row>
    <row r="160" spans="1:2" hidden="1" outlineLevel="2" x14ac:dyDescent="0.25">
      <c r="A160" s="7">
        <v>6</v>
      </c>
      <c r="B160">
        <v>525</v>
      </c>
    </row>
    <row r="161" spans="1:2" hidden="1" outlineLevel="2" x14ac:dyDescent="0.25">
      <c r="A161" s="7">
        <v>6</v>
      </c>
      <c r="B161">
        <v>697</v>
      </c>
    </row>
    <row r="162" spans="1:2" hidden="1" outlineLevel="2" x14ac:dyDescent="0.25">
      <c r="A162" s="7">
        <v>6</v>
      </c>
      <c r="B162">
        <v>786</v>
      </c>
    </row>
    <row r="163" spans="1:2" hidden="1" outlineLevel="2" x14ac:dyDescent="0.25">
      <c r="A163" s="7">
        <v>6</v>
      </c>
      <c r="B163">
        <v>792</v>
      </c>
    </row>
    <row r="164" spans="1:2" hidden="1" outlineLevel="2" x14ac:dyDescent="0.25">
      <c r="A164" s="7">
        <v>6</v>
      </c>
      <c r="B164">
        <v>0</v>
      </c>
    </row>
    <row r="165" spans="1:2" hidden="1" outlineLevel="2" x14ac:dyDescent="0.25">
      <c r="A165" s="7">
        <v>6</v>
      </c>
      <c r="B165">
        <v>0</v>
      </c>
    </row>
    <row r="166" spans="1:2" hidden="1" outlineLevel="2" x14ac:dyDescent="0.25">
      <c r="A166" s="7">
        <v>6</v>
      </c>
      <c r="B166">
        <v>0</v>
      </c>
    </row>
    <row r="167" spans="1:2" hidden="1" outlineLevel="2" x14ac:dyDescent="0.25">
      <c r="A167" s="7">
        <v>6</v>
      </c>
      <c r="B167">
        <v>0</v>
      </c>
    </row>
    <row r="168" spans="1:2" hidden="1" outlineLevel="2" x14ac:dyDescent="0.25">
      <c r="A168" s="7">
        <v>6</v>
      </c>
      <c r="B168">
        <v>0</v>
      </c>
    </row>
    <row r="169" spans="1:2" hidden="1" outlineLevel="2" x14ac:dyDescent="0.25">
      <c r="A169" s="7">
        <v>6</v>
      </c>
      <c r="B169">
        <v>0</v>
      </c>
    </row>
    <row r="170" spans="1:2" hidden="1" outlineLevel="2" x14ac:dyDescent="0.25">
      <c r="A170" s="7">
        <v>6</v>
      </c>
      <c r="B170">
        <v>0</v>
      </c>
    </row>
    <row r="171" spans="1:2" hidden="1" outlineLevel="2" x14ac:dyDescent="0.25">
      <c r="A171" s="7">
        <v>6</v>
      </c>
      <c r="B171">
        <v>0</v>
      </c>
    </row>
    <row r="172" spans="1:2" hidden="1" outlineLevel="2" x14ac:dyDescent="0.25">
      <c r="A172" s="7">
        <v>6</v>
      </c>
      <c r="B172">
        <v>0</v>
      </c>
    </row>
    <row r="173" spans="1:2" hidden="1" outlineLevel="2" x14ac:dyDescent="0.25">
      <c r="A173" s="7">
        <v>6</v>
      </c>
      <c r="B173">
        <v>0</v>
      </c>
    </row>
    <row r="174" spans="1:2" hidden="1" outlineLevel="2" x14ac:dyDescent="0.25">
      <c r="A174" s="7">
        <v>6</v>
      </c>
      <c r="B174">
        <v>998</v>
      </c>
    </row>
    <row r="175" spans="1:2" hidden="1" outlineLevel="2" x14ac:dyDescent="0.25">
      <c r="A175" s="7">
        <v>6</v>
      </c>
      <c r="B175">
        <v>0</v>
      </c>
    </row>
    <row r="176" spans="1:2" hidden="1" outlineLevel="2" x14ac:dyDescent="0.25">
      <c r="A176" s="7">
        <v>6</v>
      </c>
      <c r="B176">
        <v>0</v>
      </c>
    </row>
    <row r="177" spans="1:2" hidden="1" outlineLevel="2" x14ac:dyDescent="0.25">
      <c r="A177" s="7">
        <v>6</v>
      </c>
      <c r="B177">
        <v>0</v>
      </c>
    </row>
    <row r="178" spans="1:2" hidden="1" outlineLevel="2" x14ac:dyDescent="0.25">
      <c r="A178" s="7">
        <v>6</v>
      </c>
      <c r="B178">
        <v>0</v>
      </c>
    </row>
    <row r="179" spans="1:2" hidden="1" outlineLevel="2" x14ac:dyDescent="0.25">
      <c r="A179" s="7">
        <v>6</v>
      </c>
      <c r="B179">
        <v>0</v>
      </c>
    </row>
    <row r="180" spans="1:2" hidden="1" outlineLevel="2" x14ac:dyDescent="0.25">
      <c r="A180" s="7">
        <v>6</v>
      </c>
      <c r="B180">
        <v>0</v>
      </c>
    </row>
    <row r="181" spans="1:2" hidden="1" outlineLevel="2" x14ac:dyDescent="0.25">
      <c r="A181" s="7">
        <v>6</v>
      </c>
      <c r="B181">
        <v>0</v>
      </c>
    </row>
    <row r="182" spans="1:2" hidden="1" outlineLevel="2" x14ac:dyDescent="0.25">
      <c r="A182" s="7">
        <v>6</v>
      </c>
      <c r="B182">
        <v>0</v>
      </c>
    </row>
    <row r="183" spans="1:2" hidden="1" outlineLevel="2" x14ac:dyDescent="0.25">
      <c r="A183" s="7">
        <v>6</v>
      </c>
      <c r="B183">
        <v>540</v>
      </c>
    </row>
    <row r="184" spans="1:2" hidden="1" outlineLevel="2" x14ac:dyDescent="0.25">
      <c r="A184" s="7">
        <v>6</v>
      </c>
      <c r="B184">
        <v>607</v>
      </c>
    </row>
    <row r="185" spans="1:2" hidden="1" outlineLevel="2" x14ac:dyDescent="0.25">
      <c r="A185" s="7">
        <v>6</v>
      </c>
      <c r="B185">
        <v>603</v>
      </c>
    </row>
    <row r="186" spans="1:2" hidden="1" outlineLevel="2" x14ac:dyDescent="0.25">
      <c r="A186" s="7">
        <v>6</v>
      </c>
      <c r="B186">
        <v>0</v>
      </c>
    </row>
    <row r="187" spans="1:2" hidden="1" outlineLevel="2" x14ac:dyDescent="0.25">
      <c r="A187" s="7">
        <v>6</v>
      </c>
      <c r="B187">
        <v>0</v>
      </c>
    </row>
    <row r="188" spans="1:2" outlineLevel="1" collapsed="1" x14ac:dyDescent="0.25">
      <c r="A188" s="8" t="s">
        <v>28</v>
      </c>
      <c r="B188">
        <f>SUBTOTAL(9,B158:B187)</f>
        <v>5566</v>
      </c>
    </row>
    <row r="189" spans="1:2" hidden="1" outlineLevel="2" x14ac:dyDescent="0.25">
      <c r="A189" s="7">
        <v>7</v>
      </c>
      <c r="B189">
        <v>0</v>
      </c>
    </row>
    <row r="190" spans="1:2" hidden="1" outlineLevel="2" x14ac:dyDescent="0.25">
      <c r="A190" s="7">
        <v>7</v>
      </c>
      <c r="B190">
        <v>0</v>
      </c>
    </row>
    <row r="191" spans="1:2" hidden="1" outlineLevel="2" x14ac:dyDescent="0.25">
      <c r="A191" s="7">
        <v>7</v>
      </c>
      <c r="B191">
        <v>0</v>
      </c>
    </row>
    <row r="192" spans="1:2" hidden="1" outlineLevel="2" x14ac:dyDescent="0.25">
      <c r="A192" s="7">
        <v>7</v>
      </c>
      <c r="B192">
        <v>0</v>
      </c>
    </row>
    <row r="193" spans="1:2" hidden="1" outlineLevel="2" x14ac:dyDescent="0.25">
      <c r="A193" s="7">
        <v>7</v>
      </c>
      <c r="B193">
        <v>0</v>
      </c>
    </row>
    <row r="194" spans="1:2" hidden="1" outlineLevel="2" x14ac:dyDescent="0.25">
      <c r="A194" s="7">
        <v>7</v>
      </c>
      <c r="B194">
        <v>527</v>
      </c>
    </row>
    <row r="195" spans="1:2" hidden="1" outlineLevel="2" x14ac:dyDescent="0.25">
      <c r="A195" s="7">
        <v>7</v>
      </c>
      <c r="B195">
        <v>619</v>
      </c>
    </row>
    <row r="196" spans="1:2" hidden="1" outlineLevel="2" x14ac:dyDescent="0.25">
      <c r="A196" s="7">
        <v>7</v>
      </c>
      <c r="B196">
        <v>0</v>
      </c>
    </row>
    <row r="197" spans="1:2" hidden="1" outlineLevel="2" x14ac:dyDescent="0.25">
      <c r="A197" s="7">
        <v>7</v>
      </c>
      <c r="B197">
        <v>0</v>
      </c>
    </row>
    <row r="198" spans="1:2" hidden="1" outlineLevel="2" x14ac:dyDescent="0.25">
      <c r="A198" s="7">
        <v>7</v>
      </c>
      <c r="B198">
        <v>0</v>
      </c>
    </row>
    <row r="199" spans="1:2" hidden="1" outlineLevel="2" x14ac:dyDescent="0.25">
      <c r="A199" s="7">
        <v>7</v>
      </c>
      <c r="B199">
        <v>170</v>
      </c>
    </row>
    <row r="200" spans="1:2" hidden="1" outlineLevel="2" x14ac:dyDescent="0.25">
      <c r="A200" s="7">
        <v>7</v>
      </c>
      <c r="B200">
        <v>13</v>
      </c>
    </row>
    <row r="201" spans="1:2" hidden="1" outlineLevel="2" x14ac:dyDescent="0.25">
      <c r="A201" s="7">
        <v>7</v>
      </c>
      <c r="B201">
        <v>0</v>
      </c>
    </row>
    <row r="202" spans="1:2" hidden="1" outlineLevel="2" x14ac:dyDescent="0.25">
      <c r="A202" s="7">
        <v>7</v>
      </c>
      <c r="B202">
        <v>0</v>
      </c>
    </row>
    <row r="203" spans="1:2" hidden="1" outlineLevel="2" x14ac:dyDescent="0.25">
      <c r="A203" s="7">
        <v>7</v>
      </c>
      <c r="B203">
        <v>0</v>
      </c>
    </row>
    <row r="204" spans="1:2" hidden="1" outlineLevel="2" x14ac:dyDescent="0.25">
      <c r="A204" s="7">
        <v>7</v>
      </c>
      <c r="B204">
        <v>0</v>
      </c>
    </row>
    <row r="205" spans="1:2" hidden="1" outlineLevel="2" x14ac:dyDescent="0.25">
      <c r="A205" s="7">
        <v>7</v>
      </c>
      <c r="B205">
        <v>518</v>
      </c>
    </row>
    <row r="206" spans="1:2" hidden="1" outlineLevel="2" x14ac:dyDescent="0.25">
      <c r="A206" s="7">
        <v>7</v>
      </c>
      <c r="B206">
        <v>791</v>
      </c>
    </row>
    <row r="207" spans="1:2" hidden="1" outlineLevel="2" x14ac:dyDescent="0.25">
      <c r="A207" s="7">
        <v>7</v>
      </c>
      <c r="B207">
        <v>673</v>
      </c>
    </row>
    <row r="208" spans="1:2" hidden="1" outlineLevel="2" x14ac:dyDescent="0.25">
      <c r="A208" s="7">
        <v>7</v>
      </c>
      <c r="B208">
        <v>601</v>
      </c>
    </row>
    <row r="209" spans="1:2" hidden="1" outlineLevel="2" x14ac:dyDescent="0.25">
      <c r="A209" s="7">
        <v>7</v>
      </c>
      <c r="B209">
        <v>612</v>
      </c>
    </row>
    <row r="210" spans="1:2" hidden="1" outlineLevel="2" x14ac:dyDescent="0.25">
      <c r="A210" s="7">
        <v>7</v>
      </c>
      <c r="B210">
        <v>705</v>
      </c>
    </row>
    <row r="211" spans="1:2" hidden="1" outlineLevel="2" x14ac:dyDescent="0.25">
      <c r="A211" s="7">
        <v>7</v>
      </c>
      <c r="B211">
        <v>0</v>
      </c>
    </row>
    <row r="212" spans="1:2" hidden="1" outlineLevel="2" x14ac:dyDescent="0.25">
      <c r="A212" s="7">
        <v>7</v>
      </c>
      <c r="B212">
        <v>0</v>
      </c>
    </row>
    <row r="213" spans="1:2" hidden="1" outlineLevel="2" x14ac:dyDescent="0.25">
      <c r="A213" s="7">
        <v>7</v>
      </c>
      <c r="B213">
        <v>1100</v>
      </c>
    </row>
    <row r="214" spans="1:2" hidden="1" outlineLevel="2" x14ac:dyDescent="0.25">
      <c r="A214" s="7">
        <v>7</v>
      </c>
      <c r="B214">
        <v>118</v>
      </c>
    </row>
    <row r="215" spans="1:2" hidden="1" outlineLevel="2" x14ac:dyDescent="0.25">
      <c r="A215" s="7">
        <v>7</v>
      </c>
      <c r="B215">
        <v>69</v>
      </c>
    </row>
    <row r="216" spans="1:2" hidden="1" outlineLevel="2" x14ac:dyDescent="0.25">
      <c r="A216" s="7">
        <v>7</v>
      </c>
      <c r="B216">
        <v>0</v>
      </c>
    </row>
    <row r="217" spans="1:2" hidden="1" outlineLevel="2" x14ac:dyDescent="0.25">
      <c r="A217" s="7">
        <v>7</v>
      </c>
      <c r="B217">
        <v>0</v>
      </c>
    </row>
    <row r="218" spans="1:2" hidden="1" outlineLevel="2" x14ac:dyDescent="0.25">
      <c r="A218" s="7">
        <v>7</v>
      </c>
      <c r="B218">
        <v>0</v>
      </c>
    </row>
    <row r="219" spans="1:2" hidden="1" outlineLevel="2" x14ac:dyDescent="0.25">
      <c r="A219" s="7">
        <v>7</v>
      </c>
      <c r="B219">
        <v>0</v>
      </c>
    </row>
    <row r="220" spans="1:2" outlineLevel="1" collapsed="1" x14ac:dyDescent="0.25">
      <c r="A220" s="8" t="s">
        <v>29</v>
      </c>
      <c r="B220">
        <f>SUBTOTAL(9,B189:B219)</f>
        <v>6516</v>
      </c>
    </row>
    <row r="221" spans="1:2" hidden="1" outlineLevel="2" x14ac:dyDescent="0.25">
      <c r="A221" s="7">
        <v>8</v>
      </c>
      <c r="B221">
        <v>0</v>
      </c>
    </row>
    <row r="222" spans="1:2" hidden="1" outlineLevel="2" x14ac:dyDescent="0.25">
      <c r="A222" s="7">
        <v>8</v>
      </c>
      <c r="B222">
        <v>0</v>
      </c>
    </row>
    <row r="223" spans="1:2" hidden="1" outlineLevel="2" x14ac:dyDescent="0.25">
      <c r="A223" s="7">
        <v>8</v>
      </c>
      <c r="B223">
        <v>0</v>
      </c>
    </row>
    <row r="224" spans="1:2" hidden="1" outlineLevel="2" x14ac:dyDescent="0.25">
      <c r="A224" s="7">
        <v>8</v>
      </c>
      <c r="B224">
        <v>0</v>
      </c>
    </row>
    <row r="225" spans="1:2" hidden="1" outlineLevel="2" x14ac:dyDescent="0.25">
      <c r="A225" s="7">
        <v>8</v>
      </c>
      <c r="B225">
        <v>0</v>
      </c>
    </row>
    <row r="226" spans="1:2" hidden="1" outlineLevel="2" x14ac:dyDescent="0.25">
      <c r="A226" s="7">
        <v>8</v>
      </c>
      <c r="B226">
        <v>0</v>
      </c>
    </row>
    <row r="227" spans="1:2" hidden="1" outlineLevel="2" x14ac:dyDescent="0.25">
      <c r="A227" s="7">
        <v>8</v>
      </c>
      <c r="B227">
        <v>0</v>
      </c>
    </row>
    <row r="228" spans="1:2" hidden="1" outlineLevel="2" x14ac:dyDescent="0.25">
      <c r="A228" s="7">
        <v>8</v>
      </c>
      <c r="B228">
        <v>660</v>
      </c>
    </row>
    <row r="229" spans="1:2" hidden="1" outlineLevel="2" x14ac:dyDescent="0.25">
      <c r="A229" s="7">
        <v>8</v>
      </c>
      <c r="B229">
        <v>1245</v>
      </c>
    </row>
    <row r="230" spans="1:2" hidden="1" outlineLevel="2" x14ac:dyDescent="0.25">
      <c r="A230" s="7">
        <v>8</v>
      </c>
      <c r="B230">
        <v>745</v>
      </c>
    </row>
    <row r="231" spans="1:2" hidden="1" outlineLevel="2" x14ac:dyDescent="0.25">
      <c r="A231" s="7">
        <v>8</v>
      </c>
      <c r="B231">
        <v>48</v>
      </c>
    </row>
    <row r="232" spans="1:2" hidden="1" outlineLevel="2" x14ac:dyDescent="0.25">
      <c r="A232" s="7">
        <v>8</v>
      </c>
      <c r="B232">
        <v>0</v>
      </c>
    </row>
    <row r="233" spans="1:2" hidden="1" outlineLevel="2" x14ac:dyDescent="0.25">
      <c r="A233" s="7">
        <v>8</v>
      </c>
      <c r="B233">
        <v>0</v>
      </c>
    </row>
    <row r="234" spans="1:2" hidden="1" outlineLevel="2" x14ac:dyDescent="0.25">
      <c r="A234" s="7">
        <v>8</v>
      </c>
      <c r="B234">
        <v>0</v>
      </c>
    </row>
    <row r="235" spans="1:2" hidden="1" outlineLevel="2" x14ac:dyDescent="0.25">
      <c r="A235" s="7">
        <v>8</v>
      </c>
      <c r="B235">
        <v>0</v>
      </c>
    </row>
    <row r="236" spans="1:2" hidden="1" outlineLevel="2" x14ac:dyDescent="0.25">
      <c r="A236" s="7">
        <v>8</v>
      </c>
      <c r="B236">
        <v>0</v>
      </c>
    </row>
    <row r="237" spans="1:2" hidden="1" outlineLevel="2" x14ac:dyDescent="0.25">
      <c r="A237" s="7">
        <v>8</v>
      </c>
      <c r="B237">
        <v>0</v>
      </c>
    </row>
    <row r="238" spans="1:2" hidden="1" outlineLevel="2" x14ac:dyDescent="0.25">
      <c r="A238" s="7">
        <v>8</v>
      </c>
      <c r="B238">
        <v>0</v>
      </c>
    </row>
    <row r="239" spans="1:2" hidden="1" outlineLevel="2" x14ac:dyDescent="0.25">
      <c r="A239" s="7">
        <v>8</v>
      </c>
      <c r="B239">
        <v>0</v>
      </c>
    </row>
    <row r="240" spans="1:2" hidden="1" outlineLevel="2" x14ac:dyDescent="0.25">
      <c r="A240" s="7">
        <v>8</v>
      </c>
      <c r="B240">
        <v>0</v>
      </c>
    </row>
    <row r="241" spans="1:2" hidden="1" outlineLevel="2" x14ac:dyDescent="0.25">
      <c r="A241" s="7">
        <v>8</v>
      </c>
      <c r="B241">
        <v>0</v>
      </c>
    </row>
    <row r="242" spans="1:2" hidden="1" outlineLevel="2" x14ac:dyDescent="0.25">
      <c r="A242" s="7">
        <v>8</v>
      </c>
      <c r="B242">
        <v>0</v>
      </c>
    </row>
    <row r="243" spans="1:2" hidden="1" outlineLevel="2" x14ac:dyDescent="0.25">
      <c r="A243" s="7">
        <v>8</v>
      </c>
      <c r="B243">
        <v>0</v>
      </c>
    </row>
    <row r="244" spans="1:2" hidden="1" outlineLevel="2" x14ac:dyDescent="0.25">
      <c r="A244" s="7">
        <v>8</v>
      </c>
      <c r="B244">
        <v>0</v>
      </c>
    </row>
    <row r="245" spans="1:2" hidden="1" outlineLevel="2" x14ac:dyDescent="0.25">
      <c r="A245" s="7">
        <v>8</v>
      </c>
      <c r="B245">
        <v>0</v>
      </c>
    </row>
    <row r="246" spans="1:2" hidden="1" outlineLevel="2" x14ac:dyDescent="0.25">
      <c r="A246" s="7">
        <v>8</v>
      </c>
      <c r="B246">
        <v>0</v>
      </c>
    </row>
    <row r="247" spans="1:2" hidden="1" outlineLevel="2" x14ac:dyDescent="0.25">
      <c r="A247" s="7">
        <v>8</v>
      </c>
      <c r="B247">
        <v>0</v>
      </c>
    </row>
    <row r="248" spans="1:2" hidden="1" outlineLevel="2" x14ac:dyDescent="0.25">
      <c r="A248" s="7">
        <v>8</v>
      </c>
      <c r="B248">
        <v>0</v>
      </c>
    </row>
    <row r="249" spans="1:2" hidden="1" outlineLevel="2" x14ac:dyDescent="0.25">
      <c r="A249" s="7">
        <v>8</v>
      </c>
      <c r="B249">
        <v>0</v>
      </c>
    </row>
    <row r="250" spans="1:2" hidden="1" outlineLevel="2" x14ac:dyDescent="0.25">
      <c r="A250" s="7">
        <v>8</v>
      </c>
      <c r="B250">
        <v>0</v>
      </c>
    </row>
    <row r="251" spans="1:2" hidden="1" outlineLevel="2" x14ac:dyDescent="0.25">
      <c r="A251" s="7">
        <v>8</v>
      </c>
      <c r="B251">
        <v>0</v>
      </c>
    </row>
    <row r="252" spans="1:2" outlineLevel="1" collapsed="1" x14ac:dyDescent="0.25">
      <c r="A252" s="8" t="s">
        <v>30</v>
      </c>
      <c r="B252">
        <f>SUBTOTAL(9,B221:B251)</f>
        <v>2698</v>
      </c>
    </row>
    <row r="253" spans="1:2" hidden="1" outlineLevel="2" x14ac:dyDescent="0.25">
      <c r="A253" s="7">
        <v>9</v>
      </c>
      <c r="B253">
        <v>0</v>
      </c>
    </row>
    <row r="254" spans="1:2" hidden="1" outlineLevel="2" x14ac:dyDescent="0.25">
      <c r="A254" s="7">
        <v>9</v>
      </c>
      <c r="B254">
        <v>388</v>
      </c>
    </row>
    <row r="255" spans="1:2" hidden="1" outlineLevel="2" x14ac:dyDescent="0.25">
      <c r="A255" s="7">
        <v>9</v>
      </c>
      <c r="B255">
        <v>415</v>
      </c>
    </row>
    <row r="256" spans="1:2" hidden="1" outlineLevel="2" x14ac:dyDescent="0.25">
      <c r="A256" s="7">
        <v>9</v>
      </c>
      <c r="B256">
        <v>560</v>
      </c>
    </row>
    <row r="257" spans="1:2" hidden="1" outlineLevel="2" x14ac:dyDescent="0.25">
      <c r="A257" s="7">
        <v>9</v>
      </c>
      <c r="B257">
        <v>467</v>
      </c>
    </row>
    <row r="258" spans="1:2" hidden="1" outlineLevel="2" x14ac:dyDescent="0.25">
      <c r="A258" s="7">
        <v>9</v>
      </c>
      <c r="B258">
        <v>517</v>
      </c>
    </row>
    <row r="259" spans="1:2" hidden="1" outlineLevel="2" x14ac:dyDescent="0.25">
      <c r="A259" s="7">
        <v>9</v>
      </c>
      <c r="B259">
        <v>552</v>
      </c>
    </row>
    <row r="260" spans="1:2" hidden="1" outlineLevel="2" x14ac:dyDescent="0.25">
      <c r="A260" s="7">
        <v>9</v>
      </c>
      <c r="B260">
        <v>0</v>
      </c>
    </row>
    <row r="261" spans="1:2" hidden="1" outlineLevel="2" x14ac:dyDescent="0.25">
      <c r="A261" s="7">
        <v>9</v>
      </c>
      <c r="B261">
        <v>0</v>
      </c>
    </row>
    <row r="262" spans="1:2" hidden="1" outlineLevel="2" x14ac:dyDescent="0.25">
      <c r="A262" s="7">
        <v>9</v>
      </c>
      <c r="B262">
        <v>0</v>
      </c>
    </row>
    <row r="263" spans="1:2" hidden="1" outlineLevel="2" x14ac:dyDescent="0.25">
      <c r="A263" s="7">
        <v>9</v>
      </c>
      <c r="B263">
        <v>0</v>
      </c>
    </row>
    <row r="264" spans="1:2" hidden="1" outlineLevel="2" x14ac:dyDescent="0.25">
      <c r="A264" s="7">
        <v>9</v>
      </c>
      <c r="B264">
        <v>435</v>
      </c>
    </row>
    <row r="265" spans="1:2" hidden="1" outlineLevel="2" x14ac:dyDescent="0.25">
      <c r="A265" s="7">
        <v>9</v>
      </c>
      <c r="B265">
        <v>406</v>
      </c>
    </row>
    <row r="266" spans="1:2" hidden="1" outlineLevel="2" x14ac:dyDescent="0.25">
      <c r="A266" s="7">
        <v>9</v>
      </c>
      <c r="B266">
        <v>0</v>
      </c>
    </row>
    <row r="267" spans="1:2" hidden="1" outlineLevel="2" x14ac:dyDescent="0.25">
      <c r="A267" s="7">
        <v>9</v>
      </c>
      <c r="B267">
        <v>0</v>
      </c>
    </row>
    <row r="268" spans="1:2" hidden="1" outlineLevel="2" x14ac:dyDescent="0.25">
      <c r="A268" s="7">
        <v>9</v>
      </c>
      <c r="B268">
        <v>0</v>
      </c>
    </row>
    <row r="269" spans="1:2" hidden="1" outlineLevel="2" x14ac:dyDescent="0.25">
      <c r="A269" s="7">
        <v>9</v>
      </c>
      <c r="B269">
        <v>0</v>
      </c>
    </row>
    <row r="270" spans="1:2" hidden="1" outlineLevel="2" x14ac:dyDescent="0.25">
      <c r="A270" s="7">
        <v>9</v>
      </c>
      <c r="B270">
        <v>0</v>
      </c>
    </row>
    <row r="271" spans="1:2" hidden="1" outlineLevel="2" x14ac:dyDescent="0.25">
      <c r="A271" s="7">
        <v>9</v>
      </c>
      <c r="B271">
        <v>353</v>
      </c>
    </row>
    <row r="272" spans="1:2" hidden="1" outlineLevel="2" x14ac:dyDescent="0.25">
      <c r="A272" s="7">
        <v>9</v>
      </c>
      <c r="B272">
        <v>476</v>
      </c>
    </row>
    <row r="273" spans="1:2" hidden="1" outlineLevel="2" x14ac:dyDescent="0.25">
      <c r="A273" s="7">
        <v>9</v>
      </c>
      <c r="B273">
        <v>383</v>
      </c>
    </row>
    <row r="274" spans="1:2" hidden="1" outlineLevel="2" x14ac:dyDescent="0.25">
      <c r="A274" s="7">
        <v>9</v>
      </c>
      <c r="B274">
        <v>0</v>
      </c>
    </row>
    <row r="275" spans="1:2" hidden="1" outlineLevel="2" x14ac:dyDescent="0.25">
      <c r="A275" s="7">
        <v>9</v>
      </c>
      <c r="B275">
        <v>0</v>
      </c>
    </row>
    <row r="276" spans="1:2" hidden="1" outlineLevel="2" x14ac:dyDescent="0.25">
      <c r="A276" s="7">
        <v>9</v>
      </c>
      <c r="B276">
        <v>0</v>
      </c>
    </row>
    <row r="277" spans="1:2" hidden="1" outlineLevel="2" x14ac:dyDescent="0.25">
      <c r="A277" s="7">
        <v>9</v>
      </c>
      <c r="B277">
        <v>0</v>
      </c>
    </row>
    <row r="278" spans="1:2" hidden="1" outlineLevel="2" x14ac:dyDescent="0.25">
      <c r="A278" s="7">
        <v>9</v>
      </c>
      <c r="B278">
        <v>0</v>
      </c>
    </row>
    <row r="279" spans="1:2" hidden="1" outlineLevel="2" x14ac:dyDescent="0.25">
      <c r="A279" s="7">
        <v>9</v>
      </c>
      <c r="B279">
        <v>0</v>
      </c>
    </row>
    <row r="280" spans="1:2" hidden="1" outlineLevel="2" x14ac:dyDescent="0.25">
      <c r="A280" s="7">
        <v>9</v>
      </c>
      <c r="B280">
        <v>0</v>
      </c>
    </row>
    <row r="281" spans="1:2" hidden="1" outlineLevel="2" x14ac:dyDescent="0.25">
      <c r="A281" s="7">
        <v>9</v>
      </c>
      <c r="B281">
        <v>302</v>
      </c>
    </row>
    <row r="282" spans="1:2" hidden="1" outlineLevel="2" x14ac:dyDescent="0.25">
      <c r="A282" s="7">
        <v>9</v>
      </c>
      <c r="B282">
        <v>426</v>
      </c>
    </row>
    <row r="283" spans="1:2" outlineLevel="1" collapsed="1" x14ac:dyDescent="0.25">
      <c r="A283" s="8" t="s">
        <v>31</v>
      </c>
      <c r="B283">
        <f>SUBTOTAL(9,B253:B282)</f>
        <v>5680</v>
      </c>
    </row>
    <row r="284" spans="1:2" hidden="1" outlineLevel="2" x14ac:dyDescent="0.25">
      <c r="A284" s="7">
        <v>10</v>
      </c>
      <c r="B284">
        <v>456</v>
      </c>
    </row>
    <row r="285" spans="1:2" hidden="1" outlineLevel="2" x14ac:dyDescent="0.25">
      <c r="A285" s="7">
        <v>10</v>
      </c>
      <c r="B285">
        <v>568</v>
      </c>
    </row>
    <row r="286" spans="1:2" hidden="1" outlineLevel="2" x14ac:dyDescent="0.25">
      <c r="A286" s="7">
        <v>10</v>
      </c>
      <c r="B286">
        <v>1182</v>
      </c>
    </row>
    <row r="287" spans="1:2" hidden="1" outlineLevel="2" x14ac:dyDescent="0.25">
      <c r="A287" s="7">
        <v>10</v>
      </c>
      <c r="B287">
        <v>0</v>
      </c>
    </row>
    <row r="288" spans="1:2" hidden="1" outlineLevel="2" x14ac:dyDescent="0.25">
      <c r="A288" s="7">
        <v>10</v>
      </c>
      <c r="B288">
        <v>0</v>
      </c>
    </row>
    <row r="289" spans="1:2" hidden="1" outlineLevel="2" x14ac:dyDescent="0.25">
      <c r="A289" s="7">
        <v>10</v>
      </c>
      <c r="B289">
        <v>0</v>
      </c>
    </row>
    <row r="290" spans="1:2" hidden="1" outlineLevel="2" x14ac:dyDescent="0.25">
      <c r="A290" s="7">
        <v>10</v>
      </c>
      <c r="B290">
        <v>0</v>
      </c>
    </row>
    <row r="291" spans="1:2" hidden="1" outlineLevel="2" x14ac:dyDescent="0.25">
      <c r="A291" s="7">
        <v>10</v>
      </c>
      <c r="B291">
        <v>0</v>
      </c>
    </row>
    <row r="292" spans="1:2" hidden="1" outlineLevel="2" x14ac:dyDescent="0.25">
      <c r="A292" s="7">
        <v>10</v>
      </c>
      <c r="B292">
        <v>0</v>
      </c>
    </row>
    <row r="293" spans="1:2" hidden="1" outlineLevel="2" x14ac:dyDescent="0.25">
      <c r="A293" s="7">
        <v>10</v>
      </c>
      <c r="B293">
        <v>1170</v>
      </c>
    </row>
    <row r="294" spans="1:2" hidden="1" outlineLevel="2" x14ac:dyDescent="0.25">
      <c r="A294" s="7">
        <v>10</v>
      </c>
      <c r="B294">
        <v>695</v>
      </c>
    </row>
    <row r="295" spans="1:2" hidden="1" outlineLevel="2" x14ac:dyDescent="0.25">
      <c r="A295" s="7">
        <v>10</v>
      </c>
      <c r="B295">
        <v>644</v>
      </c>
    </row>
    <row r="296" spans="1:2" hidden="1" outlineLevel="2" x14ac:dyDescent="0.25">
      <c r="A296" s="7">
        <v>10</v>
      </c>
      <c r="B296">
        <v>0</v>
      </c>
    </row>
    <row r="297" spans="1:2" hidden="1" outlineLevel="2" x14ac:dyDescent="0.25">
      <c r="A297" s="7">
        <v>10</v>
      </c>
      <c r="B297">
        <v>0</v>
      </c>
    </row>
    <row r="298" spans="1:2" hidden="1" outlineLevel="2" x14ac:dyDescent="0.25">
      <c r="A298" s="7">
        <v>10</v>
      </c>
      <c r="B298">
        <v>0</v>
      </c>
    </row>
    <row r="299" spans="1:2" hidden="1" outlineLevel="2" x14ac:dyDescent="0.25">
      <c r="A299" s="7">
        <v>10</v>
      </c>
      <c r="B299">
        <v>0</v>
      </c>
    </row>
    <row r="300" spans="1:2" hidden="1" outlineLevel="2" x14ac:dyDescent="0.25">
      <c r="A300" s="7">
        <v>10</v>
      </c>
      <c r="B300">
        <v>0</v>
      </c>
    </row>
    <row r="301" spans="1:2" hidden="1" outlineLevel="2" x14ac:dyDescent="0.25">
      <c r="A301" s="7">
        <v>10</v>
      </c>
      <c r="B301">
        <v>0</v>
      </c>
    </row>
    <row r="302" spans="1:2" hidden="1" outlineLevel="2" x14ac:dyDescent="0.25">
      <c r="A302" s="7">
        <v>10</v>
      </c>
      <c r="B302">
        <v>0</v>
      </c>
    </row>
    <row r="303" spans="1:2" hidden="1" outlineLevel="2" x14ac:dyDescent="0.25">
      <c r="A303" s="7">
        <v>10</v>
      </c>
      <c r="B303">
        <v>0</v>
      </c>
    </row>
    <row r="304" spans="1:2" hidden="1" outlineLevel="2" x14ac:dyDescent="0.25">
      <c r="A304" s="7">
        <v>10</v>
      </c>
      <c r="B304">
        <v>0</v>
      </c>
    </row>
    <row r="305" spans="1:2" hidden="1" outlineLevel="2" x14ac:dyDescent="0.25">
      <c r="A305" s="7">
        <v>10</v>
      </c>
      <c r="B305">
        <v>1084</v>
      </c>
    </row>
    <row r="306" spans="1:2" hidden="1" outlineLevel="2" x14ac:dyDescent="0.25">
      <c r="A306" s="7">
        <v>10</v>
      </c>
      <c r="B306">
        <v>1423</v>
      </c>
    </row>
    <row r="307" spans="1:2" hidden="1" outlineLevel="2" x14ac:dyDescent="0.25">
      <c r="A307" s="7">
        <v>10</v>
      </c>
      <c r="B307">
        <v>1315</v>
      </c>
    </row>
    <row r="308" spans="1:2" hidden="1" outlineLevel="2" x14ac:dyDescent="0.25">
      <c r="A308" s="7">
        <v>10</v>
      </c>
      <c r="B308">
        <v>717</v>
      </c>
    </row>
    <row r="309" spans="1:2" hidden="1" outlineLevel="2" x14ac:dyDescent="0.25">
      <c r="A309" s="7">
        <v>10</v>
      </c>
      <c r="B309">
        <v>1398</v>
      </c>
    </row>
    <row r="310" spans="1:2" hidden="1" outlineLevel="2" x14ac:dyDescent="0.25">
      <c r="A310" s="7">
        <v>10</v>
      </c>
      <c r="B310">
        <v>913</v>
      </c>
    </row>
    <row r="311" spans="1:2" hidden="1" outlineLevel="2" x14ac:dyDescent="0.25">
      <c r="A311" s="7">
        <v>10</v>
      </c>
      <c r="B311">
        <v>660</v>
      </c>
    </row>
    <row r="312" spans="1:2" hidden="1" outlineLevel="2" x14ac:dyDescent="0.25">
      <c r="A312" s="7">
        <v>10</v>
      </c>
      <c r="B312">
        <v>0</v>
      </c>
    </row>
    <row r="313" spans="1:2" hidden="1" outlineLevel="2" x14ac:dyDescent="0.25">
      <c r="A313" s="7">
        <v>10</v>
      </c>
      <c r="B313">
        <v>0</v>
      </c>
    </row>
    <row r="314" spans="1:2" hidden="1" outlineLevel="2" x14ac:dyDescent="0.25">
      <c r="A314" s="7">
        <v>10</v>
      </c>
      <c r="B314">
        <v>0</v>
      </c>
    </row>
    <row r="315" spans="1:2" outlineLevel="1" collapsed="1" x14ac:dyDescent="0.25">
      <c r="A315" s="8" t="s">
        <v>32</v>
      </c>
      <c r="B315">
        <f>SUBTOTAL(9,B284:B314)</f>
        <v>12225</v>
      </c>
    </row>
    <row r="316" spans="1:2" hidden="1" outlineLevel="2" x14ac:dyDescent="0.25">
      <c r="A316" s="7">
        <v>11</v>
      </c>
      <c r="B316">
        <v>0</v>
      </c>
    </row>
    <row r="317" spans="1:2" hidden="1" outlineLevel="2" x14ac:dyDescent="0.25">
      <c r="A317" s="7">
        <v>11</v>
      </c>
      <c r="B317">
        <v>0</v>
      </c>
    </row>
    <row r="318" spans="1:2" hidden="1" outlineLevel="2" x14ac:dyDescent="0.25">
      <c r="A318" s="7">
        <v>11</v>
      </c>
      <c r="B318">
        <v>935</v>
      </c>
    </row>
    <row r="319" spans="1:2" hidden="1" outlineLevel="2" x14ac:dyDescent="0.25">
      <c r="A319" s="7">
        <v>11</v>
      </c>
      <c r="B319">
        <v>648</v>
      </c>
    </row>
    <row r="320" spans="1:2" hidden="1" outlineLevel="2" x14ac:dyDescent="0.25">
      <c r="A320" s="7">
        <v>11</v>
      </c>
      <c r="B320">
        <v>793</v>
      </c>
    </row>
    <row r="321" spans="1:2" hidden="1" outlineLevel="2" x14ac:dyDescent="0.25">
      <c r="A321" s="7">
        <v>11</v>
      </c>
      <c r="B321">
        <v>1276</v>
      </c>
    </row>
    <row r="322" spans="1:2" hidden="1" outlineLevel="2" x14ac:dyDescent="0.25">
      <c r="A322" s="7">
        <v>11</v>
      </c>
      <c r="B322">
        <v>1234</v>
      </c>
    </row>
    <row r="323" spans="1:2" hidden="1" outlineLevel="2" x14ac:dyDescent="0.25">
      <c r="A323" s="7">
        <v>11</v>
      </c>
      <c r="B323">
        <v>1302</v>
      </c>
    </row>
    <row r="324" spans="1:2" hidden="1" outlineLevel="2" x14ac:dyDescent="0.25">
      <c r="A324" s="7">
        <v>11</v>
      </c>
      <c r="B324">
        <v>1316</v>
      </c>
    </row>
    <row r="325" spans="1:2" hidden="1" outlineLevel="2" x14ac:dyDescent="0.25">
      <c r="A325" s="7">
        <v>11</v>
      </c>
      <c r="B325">
        <v>1463</v>
      </c>
    </row>
    <row r="326" spans="1:2" hidden="1" outlineLevel="2" x14ac:dyDescent="0.25">
      <c r="A326" s="7">
        <v>11</v>
      </c>
      <c r="B326">
        <v>771</v>
      </c>
    </row>
    <row r="327" spans="1:2" hidden="1" outlineLevel="2" x14ac:dyDescent="0.25">
      <c r="A327" s="7">
        <v>11</v>
      </c>
      <c r="B327">
        <v>0</v>
      </c>
    </row>
    <row r="328" spans="1:2" hidden="1" outlineLevel="2" x14ac:dyDescent="0.25">
      <c r="A328" s="7">
        <v>11</v>
      </c>
      <c r="B328">
        <v>0</v>
      </c>
    </row>
    <row r="329" spans="1:2" hidden="1" outlineLevel="2" x14ac:dyDescent="0.25">
      <c r="A329" s="7">
        <v>11</v>
      </c>
      <c r="B329">
        <v>0</v>
      </c>
    </row>
    <row r="330" spans="1:2" hidden="1" outlineLevel="2" x14ac:dyDescent="0.25">
      <c r="A330" s="7">
        <v>11</v>
      </c>
      <c r="B330">
        <v>0</v>
      </c>
    </row>
    <row r="331" spans="1:2" hidden="1" outlineLevel="2" x14ac:dyDescent="0.25">
      <c r="A331" s="7">
        <v>11</v>
      </c>
      <c r="B331">
        <v>0</v>
      </c>
    </row>
    <row r="332" spans="1:2" hidden="1" outlineLevel="2" x14ac:dyDescent="0.25">
      <c r="A332" s="7">
        <v>11</v>
      </c>
      <c r="B332">
        <v>0</v>
      </c>
    </row>
    <row r="333" spans="1:2" hidden="1" outlineLevel="2" x14ac:dyDescent="0.25">
      <c r="A333" s="7">
        <v>11</v>
      </c>
      <c r="B333">
        <v>0</v>
      </c>
    </row>
    <row r="334" spans="1:2" hidden="1" outlineLevel="2" x14ac:dyDescent="0.25">
      <c r="A334" s="7">
        <v>11</v>
      </c>
      <c r="B334">
        <v>816</v>
      </c>
    </row>
    <row r="335" spans="1:2" hidden="1" outlineLevel="2" x14ac:dyDescent="0.25">
      <c r="A335" s="7">
        <v>11</v>
      </c>
      <c r="B335">
        <v>734</v>
      </c>
    </row>
    <row r="336" spans="1:2" hidden="1" outlineLevel="2" x14ac:dyDescent="0.25">
      <c r="A336" s="7">
        <v>11</v>
      </c>
      <c r="B336">
        <v>1097</v>
      </c>
    </row>
    <row r="337" spans="1:2" hidden="1" outlineLevel="2" x14ac:dyDescent="0.25">
      <c r="A337" s="7">
        <v>11</v>
      </c>
      <c r="B337">
        <v>640</v>
      </c>
    </row>
    <row r="338" spans="1:2" hidden="1" outlineLevel="2" x14ac:dyDescent="0.25">
      <c r="A338" s="7">
        <v>11</v>
      </c>
      <c r="B338">
        <v>0</v>
      </c>
    </row>
    <row r="339" spans="1:2" hidden="1" outlineLevel="2" x14ac:dyDescent="0.25">
      <c r="A339" s="7">
        <v>11</v>
      </c>
      <c r="B339">
        <v>0</v>
      </c>
    </row>
    <row r="340" spans="1:2" hidden="1" outlineLevel="2" x14ac:dyDescent="0.25">
      <c r="A340" s="7">
        <v>11</v>
      </c>
      <c r="B340">
        <v>1066</v>
      </c>
    </row>
    <row r="341" spans="1:2" hidden="1" outlineLevel="2" x14ac:dyDescent="0.25">
      <c r="A341" s="7">
        <v>11</v>
      </c>
      <c r="B341">
        <v>670</v>
      </c>
    </row>
    <row r="342" spans="1:2" hidden="1" outlineLevel="2" x14ac:dyDescent="0.25">
      <c r="A342" s="7">
        <v>11</v>
      </c>
      <c r="B342">
        <v>0</v>
      </c>
    </row>
    <row r="343" spans="1:2" hidden="1" outlineLevel="2" x14ac:dyDescent="0.25">
      <c r="A343" s="7">
        <v>11</v>
      </c>
      <c r="B343">
        <v>0</v>
      </c>
    </row>
    <row r="344" spans="1:2" hidden="1" outlineLevel="2" x14ac:dyDescent="0.25">
      <c r="A344" s="7">
        <v>11</v>
      </c>
      <c r="B344">
        <v>0</v>
      </c>
    </row>
    <row r="345" spans="1:2" hidden="1" outlineLevel="2" x14ac:dyDescent="0.25">
      <c r="A345" s="7">
        <v>11</v>
      </c>
      <c r="B345">
        <v>0</v>
      </c>
    </row>
    <row r="346" spans="1:2" outlineLevel="1" collapsed="1" x14ac:dyDescent="0.25">
      <c r="A346" s="8" t="s">
        <v>33</v>
      </c>
      <c r="B346">
        <f>SUBTOTAL(9,B316:B345)</f>
        <v>14761</v>
      </c>
    </row>
    <row r="347" spans="1:2" hidden="1" outlineLevel="2" x14ac:dyDescent="0.25">
      <c r="A347" s="7">
        <v>12</v>
      </c>
      <c r="B347">
        <v>0</v>
      </c>
    </row>
    <row r="348" spans="1:2" hidden="1" outlineLevel="2" x14ac:dyDescent="0.25">
      <c r="A348" s="7">
        <v>12</v>
      </c>
      <c r="B348">
        <v>0</v>
      </c>
    </row>
    <row r="349" spans="1:2" hidden="1" outlineLevel="2" x14ac:dyDescent="0.25">
      <c r="A349" s="7">
        <v>12</v>
      </c>
      <c r="B349">
        <v>0</v>
      </c>
    </row>
    <row r="350" spans="1:2" hidden="1" outlineLevel="2" x14ac:dyDescent="0.25">
      <c r="A350" s="7">
        <v>12</v>
      </c>
      <c r="B350">
        <v>0</v>
      </c>
    </row>
    <row r="351" spans="1:2" hidden="1" outlineLevel="2" x14ac:dyDescent="0.25">
      <c r="A351" s="7">
        <v>12</v>
      </c>
      <c r="B351">
        <v>29</v>
      </c>
    </row>
    <row r="352" spans="1:2" hidden="1" outlineLevel="2" x14ac:dyDescent="0.25">
      <c r="A352" s="7">
        <v>12</v>
      </c>
      <c r="B352">
        <v>46</v>
      </c>
    </row>
    <row r="353" spans="1:2" hidden="1" outlineLevel="2" x14ac:dyDescent="0.25">
      <c r="A353" s="7">
        <v>12</v>
      </c>
      <c r="B353">
        <v>0</v>
      </c>
    </row>
    <row r="354" spans="1:2" hidden="1" outlineLevel="2" x14ac:dyDescent="0.25">
      <c r="A354" s="7">
        <v>12</v>
      </c>
      <c r="B354">
        <v>0</v>
      </c>
    </row>
    <row r="355" spans="1:2" hidden="1" outlineLevel="2" x14ac:dyDescent="0.25">
      <c r="A355" s="7">
        <v>12</v>
      </c>
      <c r="B355">
        <v>0</v>
      </c>
    </row>
    <row r="356" spans="1:2" hidden="1" outlineLevel="2" x14ac:dyDescent="0.25">
      <c r="A356" s="7">
        <v>12</v>
      </c>
      <c r="B356">
        <v>0</v>
      </c>
    </row>
    <row r="357" spans="1:2" hidden="1" outlineLevel="2" x14ac:dyDescent="0.25">
      <c r="A357" s="7">
        <v>12</v>
      </c>
      <c r="B357">
        <v>0</v>
      </c>
    </row>
    <row r="358" spans="1:2" hidden="1" outlineLevel="2" x14ac:dyDescent="0.25">
      <c r="A358" s="7">
        <v>12</v>
      </c>
      <c r="B358">
        <v>0</v>
      </c>
    </row>
    <row r="359" spans="1:2" hidden="1" outlineLevel="2" x14ac:dyDescent="0.25">
      <c r="A359" s="7">
        <v>12</v>
      </c>
      <c r="B359">
        <v>145</v>
      </c>
    </row>
    <row r="360" spans="1:2" hidden="1" outlineLevel="2" x14ac:dyDescent="0.25">
      <c r="A360" s="7">
        <v>12</v>
      </c>
      <c r="B360">
        <v>0</v>
      </c>
    </row>
    <row r="361" spans="1:2" hidden="1" outlineLevel="2" x14ac:dyDescent="0.25">
      <c r="A361" s="7">
        <v>12</v>
      </c>
      <c r="B361">
        <v>0</v>
      </c>
    </row>
    <row r="362" spans="1:2" hidden="1" outlineLevel="2" x14ac:dyDescent="0.25">
      <c r="A362" s="7">
        <v>12</v>
      </c>
      <c r="B362">
        <v>24</v>
      </c>
    </row>
    <row r="363" spans="1:2" hidden="1" outlineLevel="2" x14ac:dyDescent="0.25">
      <c r="A363" s="7">
        <v>12</v>
      </c>
      <c r="B363">
        <v>0</v>
      </c>
    </row>
    <row r="364" spans="1:2" hidden="1" outlineLevel="2" x14ac:dyDescent="0.25">
      <c r="A364" s="7">
        <v>12</v>
      </c>
      <c r="B364">
        <v>0</v>
      </c>
    </row>
    <row r="365" spans="1:2" hidden="1" outlineLevel="2" x14ac:dyDescent="0.25">
      <c r="A365" s="7">
        <v>12</v>
      </c>
      <c r="B365">
        <v>45</v>
      </c>
    </row>
    <row r="366" spans="1:2" hidden="1" outlineLevel="2" x14ac:dyDescent="0.25">
      <c r="A366" s="7">
        <v>12</v>
      </c>
      <c r="B366">
        <v>97</v>
      </c>
    </row>
    <row r="367" spans="1:2" hidden="1" outlineLevel="2" x14ac:dyDescent="0.25">
      <c r="A367" s="7">
        <v>12</v>
      </c>
      <c r="B367">
        <v>0</v>
      </c>
    </row>
    <row r="368" spans="1:2" hidden="1" outlineLevel="2" x14ac:dyDescent="0.25">
      <c r="A368" s="7">
        <v>12</v>
      </c>
      <c r="B368">
        <v>22</v>
      </c>
    </row>
    <row r="369" spans="1:2" hidden="1" outlineLevel="2" x14ac:dyDescent="0.25">
      <c r="A369" s="7">
        <v>12</v>
      </c>
      <c r="B369">
        <v>0</v>
      </c>
    </row>
    <row r="370" spans="1:2" hidden="1" outlineLevel="2" x14ac:dyDescent="0.25">
      <c r="A370" s="7">
        <v>12</v>
      </c>
      <c r="B370">
        <v>0</v>
      </c>
    </row>
    <row r="371" spans="1:2" hidden="1" outlineLevel="2" x14ac:dyDescent="0.25">
      <c r="A371" s="7">
        <v>12</v>
      </c>
      <c r="B371">
        <v>0</v>
      </c>
    </row>
    <row r="372" spans="1:2" hidden="1" outlineLevel="2" x14ac:dyDescent="0.25">
      <c r="A372" s="7">
        <v>12</v>
      </c>
      <c r="B372">
        <v>135</v>
      </c>
    </row>
    <row r="373" spans="1:2" hidden="1" outlineLevel="2" x14ac:dyDescent="0.25">
      <c r="A373" s="7">
        <v>12</v>
      </c>
      <c r="B373">
        <v>0</v>
      </c>
    </row>
    <row r="374" spans="1:2" hidden="1" outlineLevel="2" x14ac:dyDescent="0.25">
      <c r="A374" s="7">
        <v>12</v>
      </c>
      <c r="B374">
        <v>153</v>
      </c>
    </row>
    <row r="375" spans="1:2" hidden="1" outlineLevel="2" x14ac:dyDescent="0.25">
      <c r="A375" s="7">
        <v>12</v>
      </c>
      <c r="B375">
        <v>0</v>
      </c>
    </row>
    <row r="376" spans="1:2" hidden="1" outlineLevel="2" x14ac:dyDescent="0.25">
      <c r="A376" s="7">
        <v>12</v>
      </c>
      <c r="B376">
        <v>0</v>
      </c>
    </row>
    <row r="377" spans="1:2" hidden="1" outlineLevel="2" x14ac:dyDescent="0.25">
      <c r="A377" s="7">
        <v>12</v>
      </c>
      <c r="B377">
        <v>144</v>
      </c>
    </row>
    <row r="378" spans="1:2" outlineLevel="1" collapsed="1" x14ac:dyDescent="0.25">
      <c r="A378" s="8" t="s">
        <v>34</v>
      </c>
      <c r="B378">
        <f>SUBTOTAL(9,B347:B377)</f>
        <v>840</v>
      </c>
    </row>
    <row r="379" spans="1:2" x14ac:dyDescent="0.25">
      <c r="A379" s="8" t="s">
        <v>35</v>
      </c>
      <c r="B379">
        <f>SUBTOTAL(9,B2:B377)</f>
        <v>64022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3D23-F5A3-467C-B746-121A97A3EC4A}">
  <dimension ref="A1:M366"/>
  <sheetViews>
    <sheetView workbookViewId="0">
      <selection activeCell="M13" sqref="M13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9.85546875" bestFit="1" customWidth="1"/>
    <col min="5" max="5" width="9.85546875" customWidth="1"/>
    <col min="6" max="6" width="13.42578125" customWidth="1"/>
    <col min="11" max="11" width="12.85546875" customWidth="1"/>
    <col min="12" max="12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9</v>
      </c>
    </row>
    <row r="2" spans="1:13" x14ac:dyDescent="0.25">
      <c r="A2" s="1">
        <v>44562</v>
      </c>
      <c r="B2">
        <v>0</v>
      </c>
      <c r="C2">
        <f>WEEKDAY(ekodom3[[#This Row],[Data]])</f>
        <v>7</v>
      </c>
      <c r="D2">
        <f>IF(ekodom3[[#This Row],[dzien tyg]]=4, 260,190)</f>
        <v>190</v>
      </c>
      <c r="G2" s="2" t="str">
        <f>IF(ekodom3[[#This Row],[podelwanie]]=300,1,"")</f>
        <v/>
      </c>
      <c r="H2" s="2">
        <v>1</v>
      </c>
      <c r="J2" t="s">
        <v>7</v>
      </c>
      <c r="K2" s="4">
        <v>44785</v>
      </c>
      <c r="L2" s="4">
        <v>44805</v>
      </c>
      <c r="M2">
        <f>MAX(H:H)</f>
        <v>21</v>
      </c>
    </row>
    <row r="3" spans="1:13" x14ac:dyDescent="0.25">
      <c r="A3" s="1">
        <v>44563</v>
      </c>
      <c r="B3">
        <v>0</v>
      </c>
      <c r="C3">
        <f>WEEKDAY(ekodom3[[#This Row],[Data]])</f>
        <v>1</v>
      </c>
      <c r="D3">
        <f>IF(ekodom3[[#This Row],[dzien tyg]]=4, 260,190)</f>
        <v>190</v>
      </c>
      <c r="F3" t="str" cm="1">
        <f t="array" ref="F3">IF(AND(ekodom3[[#This Row],[Data]]&gt;=DATE(YEAR(ekodom3[[#This Row],[Data]]),4,1), ekodom3[[#This Row],[Data]]&lt;=DATE(YEAR(ekodom3[[#This Row],[Data]]),9,30)), JE,"")</f>
        <v/>
      </c>
      <c r="G3" s="2" t="str">
        <f>IF(ekodom3[[#This Row],[podelwanie]]=300,1,"")</f>
        <v/>
      </c>
      <c r="H3" s="2">
        <f>IF(ekodom3[[#This Row],[retencja]]&lt;&gt;0,0,H2+1)</f>
        <v>2</v>
      </c>
      <c r="J3" t="s">
        <v>8</v>
      </c>
      <c r="K3">
        <f>SUM(G:G)</f>
        <v>18</v>
      </c>
    </row>
    <row r="4" spans="1:13" x14ac:dyDescent="0.25">
      <c r="A4" s="1">
        <v>44564</v>
      </c>
      <c r="B4">
        <v>0</v>
      </c>
      <c r="C4">
        <f>WEEKDAY(ekodom3[[#This Row],[Data]])</f>
        <v>2</v>
      </c>
      <c r="D4">
        <f>IF(ekodom3[[#This Row],[dzien tyg]]=4, 260,190)</f>
        <v>190</v>
      </c>
      <c r="F4" t="str" cm="1">
        <f t="array" ref="F4">IF(AND(ekodom3[[#This Row],[Data]]&gt;=DATE(YEAR(ekodom3[[#This Row],[Data]]),4,1), ekodom3[[#This Row],[Data]]&lt;=DATE(YEAR(ekodom3[[#This Row],[Data]]),9,30)), JE,"")</f>
        <v/>
      </c>
      <c r="G4" s="2" t="str">
        <f>IF(ekodom3[[#This Row],[podelwanie]]=300,1,"")</f>
        <v/>
      </c>
      <c r="H4" s="2">
        <f>IF(ekodom3[[#This Row],[retencja]]&lt;&gt;0,0,H3+1)</f>
        <v>3</v>
      </c>
    </row>
    <row r="5" spans="1:13" x14ac:dyDescent="0.25">
      <c r="A5" s="1">
        <v>44565</v>
      </c>
      <c r="B5">
        <v>0</v>
      </c>
      <c r="C5">
        <f>WEEKDAY(ekodom3[[#This Row],[Data]])</f>
        <v>3</v>
      </c>
      <c r="D5">
        <f>IF(ekodom3[[#This Row],[dzien tyg]]=4, 260,190)</f>
        <v>190</v>
      </c>
      <c r="F5" t="str" cm="1">
        <f t="array" ref="F5">IF(AND(ekodom3[[#This Row],[Data]]&gt;=DATE(YEAR(ekodom3[[#This Row],[Data]]),4,1), ekodom3[[#This Row],[Data]]&lt;=DATE(YEAR(ekodom3[[#This Row],[Data]]),9,30)), JE,"")</f>
        <v/>
      </c>
      <c r="G5" s="2" t="str">
        <f>IF(ekodom3[[#This Row],[podelwanie]]=300,1,"")</f>
        <v/>
      </c>
      <c r="H5" s="2">
        <f>IF(ekodom3[[#This Row],[retencja]]&lt;&gt;0,0,H4+1)</f>
        <v>4</v>
      </c>
    </row>
    <row r="6" spans="1:13" x14ac:dyDescent="0.25">
      <c r="A6" s="1">
        <v>44566</v>
      </c>
      <c r="B6">
        <v>0</v>
      </c>
      <c r="C6">
        <f>WEEKDAY(ekodom3[[#This Row],[Data]])</f>
        <v>4</v>
      </c>
      <c r="D6">
        <f>IF(ekodom3[[#This Row],[dzien tyg]]=4, 260,190)</f>
        <v>260</v>
      </c>
      <c r="F6" t="str" cm="1">
        <f t="array" ref="F6">IF(AND(ekodom3[[#This Row],[Data]]&gt;=DATE(YEAR(ekodom3[[#This Row],[Data]]),4,1), ekodom3[[#This Row],[Data]]&lt;=DATE(YEAR(ekodom3[[#This Row],[Data]]),9,30)), JE,"")</f>
        <v/>
      </c>
      <c r="G6" s="2" t="str">
        <f>IF(ekodom3[[#This Row],[podelwanie]]=300,1,"")</f>
        <v/>
      </c>
      <c r="H6" s="2">
        <f>IF(ekodom3[[#This Row],[retencja]]&lt;&gt;0,0,H5+1)</f>
        <v>5</v>
      </c>
    </row>
    <row r="7" spans="1:13" x14ac:dyDescent="0.25">
      <c r="A7" s="1">
        <v>44567</v>
      </c>
      <c r="B7">
        <v>0</v>
      </c>
      <c r="C7">
        <f>WEEKDAY(ekodom3[[#This Row],[Data]])</f>
        <v>5</v>
      </c>
      <c r="D7">
        <f>IF(ekodom3[[#This Row],[dzien tyg]]=4, 260,190)</f>
        <v>190</v>
      </c>
      <c r="F7" t="str" cm="1">
        <f t="array" ref="F7">IF(AND(ekodom3[[#This Row],[Data]]&gt;=DATE(YEAR(ekodom3[[#This Row],[Data]]),4,1), ekodom3[[#This Row],[Data]]&lt;=DATE(YEAR(ekodom3[[#This Row],[Data]]),9,30)), JE,"")</f>
        <v/>
      </c>
      <c r="G7" s="2" t="str">
        <f>IF(ekodom3[[#This Row],[podelwanie]]=300,1,"")</f>
        <v/>
      </c>
      <c r="H7" s="2">
        <f>IF(ekodom3[[#This Row],[retencja]]&lt;&gt;0,0,H6+1)</f>
        <v>6</v>
      </c>
    </row>
    <row r="8" spans="1:13" x14ac:dyDescent="0.25">
      <c r="A8" s="1">
        <v>44568</v>
      </c>
      <c r="B8">
        <v>0</v>
      </c>
      <c r="C8">
        <f>WEEKDAY(ekodom3[[#This Row],[Data]])</f>
        <v>6</v>
      </c>
      <c r="D8">
        <f>IF(ekodom3[[#This Row],[dzien tyg]]=4, 260,190)</f>
        <v>190</v>
      </c>
      <c r="F8" t="str" cm="1">
        <f t="array" ref="F8">IF(AND(ekodom3[[#This Row],[Data]]&gt;=DATE(YEAR(ekodom3[[#This Row],[Data]]),4,1), ekodom3[[#This Row],[Data]]&lt;=DATE(YEAR(ekodom3[[#This Row],[Data]]),9,30)), JE,"")</f>
        <v/>
      </c>
      <c r="G8" s="2" t="str">
        <f>IF(ekodom3[[#This Row],[podelwanie]]=300,1,"")</f>
        <v/>
      </c>
      <c r="H8" s="2">
        <f>IF(ekodom3[[#This Row],[retencja]]&lt;&gt;0,0,H7+1)</f>
        <v>7</v>
      </c>
    </row>
    <row r="9" spans="1:13" x14ac:dyDescent="0.25">
      <c r="A9" s="1">
        <v>44569</v>
      </c>
      <c r="B9">
        <v>41</v>
      </c>
      <c r="C9">
        <f>WEEKDAY(ekodom3[[#This Row],[Data]])</f>
        <v>7</v>
      </c>
      <c r="D9">
        <f>IF(ekodom3[[#This Row],[dzien tyg]]=4, 260,190)</f>
        <v>190</v>
      </c>
      <c r="F9" t="str" cm="1">
        <f t="array" ref="F9">IF(AND(ekodom3[[#This Row],[Data]]&gt;=DATE(YEAR(ekodom3[[#This Row],[Data]]),4,1), ekodom3[[#This Row],[Data]]&lt;=DATE(YEAR(ekodom3[[#This Row],[Data]]),9,30)), JE,"")</f>
        <v/>
      </c>
      <c r="G9" s="2" t="str">
        <f>IF(ekodom3[[#This Row],[podelwanie]]=300,1,"")</f>
        <v/>
      </c>
      <c r="H9" s="2">
        <f>IF(ekodom3[[#This Row],[retencja]]&lt;&gt;0,0,H8+1)</f>
        <v>0</v>
      </c>
    </row>
    <row r="10" spans="1:13" x14ac:dyDescent="0.25">
      <c r="A10" s="1">
        <v>44570</v>
      </c>
      <c r="B10">
        <v>79</v>
      </c>
      <c r="C10">
        <f>WEEKDAY(ekodom3[[#This Row],[Data]])</f>
        <v>1</v>
      </c>
      <c r="D10">
        <f>IF(ekodom3[[#This Row],[dzien tyg]]=4, 260,190)</f>
        <v>190</v>
      </c>
      <c r="F10" t="str" cm="1">
        <f t="array" ref="F10">IF(AND(ekodom3[[#This Row],[Data]]&gt;=DATE(YEAR(ekodom3[[#This Row],[Data]]),4,1), ekodom3[[#This Row],[Data]]&lt;=DATE(YEAR(ekodom3[[#This Row],[Data]]),9,30)), JE,"")</f>
        <v/>
      </c>
      <c r="G10" s="2" t="str">
        <f>IF(ekodom3[[#This Row],[podelwanie]]=300,1,"")</f>
        <v/>
      </c>
      <c r="H10" s="2">
        <f>IF(ekodom3[[#This Row],[retencja]]&lt;&gt;0,0,H9+1)</f>
        <v>0</v>
      </c>
    </row>
    <row r="11" spans="1:13" x14ac:dyDescent="0.25">
      <c r="A11" s="1">
        <v>44571</v>
      </c>
      <c r="B11">
        <v>163</v>
      </c>
      <c r="C11">
        <f>WEEKDAY(ekodom3[[#This Row],[Data]])</f>
        <v>2</v>
      </c>
      <c r="D11">
        <f>IF(ekodom3[[#This Row],[dzien tyg]]=4, 260,190)</f>
        <v>190</v>
      </c>
      <c r="F11" t="str" cm="1">
        <f t="array" ref="F11">IF(AND(ekodom3[[#This Row],[Data]]&gt;=DATE(YEAR(ekodom3[[#This Row],[Data]]),4,1), ekodom3[[#This Row],[Data]]&lt;=DATE(YEAR(ekodom3[[#This Row],[Data]]),9,30)), JE,"")</f>
        <v/>
      </c>
      <c r="G11" s="2" t="str">
        <f>IF(ekodom3[[#This Row],[podelwanie]]=300,1,"")</f>
        <v/>
      </c>
      <c r="H11" s="2">
        <f>IF(ekodom3[[#This Row],[retencja]]&lt;&gt;0,0,H10+1)</f>
        <v>0</v>
      </c>
    </row>
    <row r="12" spans="1:13" x14ac:dyDescent="0.25">
      <c r="A12" s="1">
        <v>44572</v>
      </c>
      <c r="B12">
        <v>259</v>
      </c>
      <c r="C12">
        <f>WEEKDAY(ekodom3[[#This Row],[Data]])</f>
        <v>3</v>
      </c>
      <c r="D12">
        <f>IF(ekodom3[[#This Row],[dzien tyg]]=4, 260,190)</f>
        <v>190</v>
      </c>
      <c r="F12" t="str" cm="1">
        <f t="array" ref="F12">IF(AND(ekodom3[[#This Row],[Data]]&gt;=DATE(YEAR(ekodom3[[#This Row],[Data]]),4,1), ekodom3[[#This Row],[Data]]&lt;=DATE(YEAR(ekodom3[[#This Row],[Data]]),9,30)), JE,"")</f>
        <v/>
      </c>
      <c r="G12" s="2" t="str">
        <f>IF(ekodom3[[#This Row],[podelwanie]]=300,1,"")</f>
        <v/>
      </c>
      <c r="H12" s="2">
        <f>IF(ekodom3[[#This Row],[retencja]]&lt;&gt;0,0,H11+1)</f>
        <v>0</v>
      </c>
    </row>
    <row r="13" spans="1:13" x14ac:dyDescent="0.25">
      <c r="A13" s="1">
        <v>44573</v>
      </c>
      <c r="B13">
        <v>368</v>
      </c>
      <c r="C13">
        <f>WEEKDAY(ekodom3[[#This Row],[Data]])</f>
        <v>4</v>
      </c>
      <c r="D13">
        <f>IF(ekodom3[[#This Row],[dzien tyg]]=4, 260,190)</f>
        <v>260</v>
      </c>
      <c r="F13" t="str" cm="1">
        <f t="array" ref="F13">IF(AND(ekodom3[[#This Row],[Data]]&gt;=DATE(YEAR(ekodom3[[#This Row],[Data]]),4,1), ekodom3[[#This Row],[Data]]&lt;=DATE(YEAR(ekodom3[[#This Row],[Data]]),9,30)), JE,"")</f>
        <v/>
      </c>
      <c r="G13" s="2" t="str">
        <f>IF(ekodom3[[#This Row],[podelwanie]]=300,1,"")</f>
        <v/>
      </c>
      <c r="H13" s="2">
        <f>IF(ekodom3[[#This Row],[retencja]]&lt;&gt;0,0,H12+1)</f>
        <v>0</v>
      </c>
    </row>
    <row r="14" spans="1:13" x14ac:dyDescent="0.25">
      <c r="A14" s="1">
        <v>44574</v>
      </c>
      <c r="B14">
        <v>45</v>
      </c>
      <c r="C14">
        <f>WEEKDAY(ekodom3[[#This Row],[Data]])</f>
        <v>5</v>
      </c>
      <c r="D14">
        <f>IF(ekodom3[[#This Row],[dzien tyg]]=4, 260,190)</f>
        <v>190</v>
      </c>
      <c r="F14" t="str" cm="1">
        <f t="array" ref="F14">IF(AND(ekodom3[[#This Row],[Data]]&gt;=DATE(YEAR(ekodom3[[#This Row],[Data]]),4,1), ekodom3[[#This Row],[Data]]&lt;=DATE(YEAR(ekodom3[[#This Row],[Data]]),9,30)), JE,"")</f>
        <v/>
      </c>
      <c r="G14" s="2" t="str">
        <f>IF(ekodom3[[#This Row],[podelwanie]]=300,1,"")</f>
        <v/>
      </c>
      <c r="H14" s="2">
        <f>IF(ekodom3[[#This Row],[retencja]]&lt;&gt;0,0,H13+1)</f>
        <v>0</v>
      </c>
    </row>
    <row r="15" spans="1:13" x14ac:dyDescent="0.25">
      <c r="A15" s="1">
        <v>44575</v>
      </c>
      <c r="B15">
        <v>0</v>
      </c>
      <c r="C15">
        <f>WEEKDAY(ekodom3[[#This Row],[Data]])</f>
        <v>6</v>
      </c>
      <c r="D15">
        <f>IF(ekodom3[[#This Row],[dzien tyg]]=4, 260,190)</f>
        <v>190</v>
      </c>
      <c r="F15" t="str" cm="1">
        <f t="array" ref="F15">IF(AND(ekodom3[[#This Row],[Data]]&gt;=DATE(YEAR(ekodom3[[#This Row],[Data]]),4,1), ekodom3[[#This Row],[Data]]&lt;=DATE(YEAR(ekodom3[[#This Row],[Data]]),9,30)), JE,"")</f>
        <v/>
      </c>
      <c r="G15" s="2" t="str">
        <f>IF(ekodom3[[#This Row],[podelwanie]]=300,1,"")</f>
        <v/>
      </c>
      <c r="H15" s="2">
        <f>IF(ekodom3[[#This Row],[retencja]]&lt;&gt;0,0,H14+1)</f>
        <v>1</v>
      </c>
    </row>
    <row r="16" spans="1:13" x14ac:dyDescent="0.25">
      <c r="A16" s="1">
        <v>44576</v>
      </c>
      <c r="B16">
        <v>0</v>
      </c>
      <c r="C16">
        <f>WEEKDAY(ekodom3[[#This Row],[Data]])</f>
        <v>7</v>
      </c>
      <c r="D16">
        <f>IF(ekodom3[[#This Row],[dzien tyg]]=4, 260,190)</f>
        <v>190</v>
      </c>
      <c r="F16" t="str" cm="1">
        <f t="array" ref="F16">IF(AND(ekodom3[[#This Row],[Data]]&gt;=DATE(YEAR(ekodom3[[#This Row],[Data]]),4,1), ekodom3[[#This Row],[Data]]&lt;=DATE(YEAR(ekodom3[[#This Row],[Data]]),9,30)), JE,"")</f>
        <v/>
      </c>
      <c r="G16" s="2" t="str">
        <f>IF(ekodom3[[#This Row],[podelwanie]]=300,1,"")</f>
        <v/>
      </c>
      <c r="H16" s="2">
        <f>IF(ekodom3[[#This Row],[retencja]]&lt;&gt;0,0,H15+1)</f>
        <v>2</v>
      </c>
    </row>
    <row r="17" spans="1:8" x14ac:dyDescent="0.25">
      <c r="A17" s="1">
        <v>44577</v>
      </c>
      <c r="B17">
        <v>0</v>
      </c>
      <c r="C17">
        <f>WEEKDAY(ekodom3[[#This Row],[Data]])</f>
        <v>1</v>
      </c>
      <c r="D17">
        <f>IF(ekodom3[[#This Row],[dzien tyg]]=4, 260,190)</f>
        <v>190</v>
      </c>
      <c r="F17" t="str" cm="1">
        <f t="array" ref="F17">IF(AND(ekodom3[[#This Row],[Data]]&gt;=DATE(YEAR(ekodom3[[#This Row],[Data]]),4,1), ekodom3[[#This Row],[Data]]&lt;=DATE(YEAR(ekodom3[[#This Row],[Data]]),9,30)), JE,"")</f>
        <v/>
      </c>
      <c r="G17" s="2" t="str">
        <f>IF(ekodom3[[#This Row],[podelwanie]]=300,1,"")</f>
        <v/>
      </c>
      <c r="H17" s="2">
        <f>IF(ekodom3[[#This Row],[retencja]]&lt;&gt;0,0,H16+1)</f>
        <v>3</v>
      </c>
    </row>
    <row r="18" spans="1:8" x14ac:dyDescent="0.25">
      <c r="A18" s="1">
        <v>44578</v>
      </c>
      <c r="B18">
        <v>0</v>
      </c>
      <c r="C18">
        <f>WEEKDAY(ekodom3[[#This Row],[Data]])</f>
        <v>2</v>
      </c>
      <c r="D18">
        <f>IF(ekodom3[[#This Row],[dzien tyg]]=4, 260,190)</f>
        <v>190</v>
      </c>
      <c r="F18" t="str" cm="1">
        <f t="array" ref="F18">IF(AND(ekodom3[[#This Row],[Data]]&gt;=DATE(YEAR(ekodom3[[#This Row],[Data]]),4,1), ekodom3[[#This Row],[Data]]&lt;=DATE(YEAR(ekodom3[[#This Row],[Data]]),9,30)), JE,"")</f>
        <v/>
      </c>
      <c r="G18" s="2" t="str">
        <f>IF(ekodom3[[#This Row],[podelwanie]]=300,1,"")</f>
        <v/>
      </c>
      <c r="H18" s="2">
        <f>IF(ekodom3[[#This Row],[retencja]]&lt;&gt;0,0,H17+1)</f>
        <v>4</v>
      </c>
    </row>
    <row r="19" spans="1:8" x14ac:dyDescent="0.25">
      <c r="A19" s="1">
        <v>44579</v>
      </c>
      <c r="B19">
        <v>0</v>
      </c>
      <c r="C19">
        <f>WEEKDAY(ekodom3[[#This Row],[Data]])</f>
        <v>3</v>
      </c>
      <c r="D19">
        <f>IF(ekodom3[[#This Row],[dzien tyg]]=4, 260,190)</f>
        <v>190</v>
      </c>
      <c r="F19" t="str" cm="1">
        <f t="array" ref="F19">IF(AND(ekodom3[[#This Row],[Data]]&gt;=DATE(YEAR(ekodom3[[#This Row],[Data]]),4,1), ekodom3[[#This Row],[Data]]&lt;=DATE(YEAR(ekodom3[[#This Row],[Data]]),9,30)), JE,"")</f>
        <v/>
      </c>
      <c r="G19" s="2" t="str">
        <f>IF(ekodom3[[#This Row],[podelwanie]]=300,1,"")</f>
        <v/>
      </c>
      <c r="H19" s="2">
        <f>IF(ekodom3[[#This Row],[retencja]]&lt;&gt;0,0,H18+1)</f>
        <v>5</v>
      </c>
    </row>
    <row r="20" spans="1:8" x14ac:dyDescent="0.25">
      <c r="A20" s="1">
        <v>44580</v>
      </c>
      <c r="B20">
        <v>0</v>
      </c>
      <c r="C20">
        <f>WEEKDAY(ekodom3[[#This Row],[Data]])</f>
        <v>4</v>
      </c>
      <c r="D20">
        <f>IF(ekodom3[[#This Row],[dzien tyg]]=4, 260,190)</f>
        <v>260</v>
      </c>
      <c r="F20" t="str" cm="1">
        <f t="array" ref="F20">IF(AND(ekodom3[[#This Row],[Data]]&gt;=DATE(YEAR(ekodom3[[#This Row],[Data]]),4,1), ekodom3[[#This Row],[Data]]&lt;=DATE(YEAR(ekodom3[[#This Row],[Data]]),9,30)), JE,"")</f>
        <v/>
      </c>
      <c r="G20" s="2" t="str">
        <f>IF(ekodom3[[#This Row],[podelwanie]]=300,1,"")</f>
        <v/>
      </c>
      <c r="H20" s="2">
        <f>IF(ekodom3[[#This Row],[retencja]]&lt;&gt;0,0,H19+1)</f>
        <v>6</v>
      </c>
    </row>
    <row r="21" spans="1:8" x14ac:dyDescent="0.25">
      <c r="A21" s="1">
        <v>44581</v>
      </c>
      <c r="B21">
        <v>0</v>
      </c>
      <c r="C21">
        <f>WEEKDAY(ekodom3[[#This Row],[Data]])</f>
        <v>5</v>
      </c>
      <c r="D21">
        <f>IF(ekodom3[[#This Row],[dzien tyg]]=4, 260,190)</f>
        <v>190</v>
      </c>
      <c r="F21" t="str" cm="1">
        <f t="array" ref="F21">IF(AND(ekodom3[[#This Row],[Data]]&gt;=DATE(YEAR(ekodom3[[#This Row],[Data]]),4,1), ekodom3[[#This Row],[Data]]&lt;=DATE(YEAR(ekodom3[[#This Row],[Data]]),9,30)), JE,"")</f>
        <v/>
      </c>
      <c r="G21" s="2" t="str">
        <f>IF(ekodom3[[#This Row],[podelwanie]]=300,1,"")</f>
        <v/>
      </c>
      <c r="H21" s="2">
        <f>IF(ekodom3[[#This Row],[retencja]]&lt;&gt;0,0,H20+1)</f>
        <v>7</v>
      </c>
    </row>
    <row r="22" spans="1:8" x14ac:dyDescent="0.25">
      <c r="A22" s="1">
        <v>44582</v>
      </c>
      <c r="B22">
        <v>0</v>
      </c>
      <c r="C22">
        <f>WEEKDAY(ekodom3[[#This Row],[Data]])</f>
        <v>6</v>
      </c>
      <c r="D22">
        <f>IF(ekodom3[[#This Row],[dzien tyg]]=4, 260,190)</f>
        <v>190</v>
      </c>
      <c r="F22" t="str" cm="1">
        <f t="array" ref="F22">IF(AND(ekodom3[[#This Row],[Data]]&gt;=DATE(YEAR(ekodom3[[#This Row],[Data]]),4,1), ekodom3[[#This Row],[Data]]&lt;=DATE(YEAR(ekodom3[[#This Row],[Data]]),9,30)), JE,"")</f>
        <v/>
      </c>
      <c r="G22" s="2" t="str">
        <f>IF(ekodom3[[#This Row],[podelwanie]]=300,1,"")</f>
        <v/>
      </c>
      <c r="H22" s="2">
        <f>IF(ekodom3[[#This Row],[retencja]]&lt;&gt;0,0,H21+1)</f>
        <v>8</v>
      </c>
    </row>
    <row r="23" spans="1:8" x14ac:dyDescent="0.25">
      <c r="A23" s="1">
        <v>44583</v>
      </c>
      <c r="B23">
        <v>0</v>
      </c>
      <c r="C23">
        <f>WEEKDAY(ekodom3[[#This Row],[Data]])</f>
        <v>7</v>
      </c>
      <c r="D23">
        <f>IF(ekodom3[[#This Row],[dzien tyg]]=4, 260,190)</f>
        <v>190</v>
      </c>
      <c r="F23" t="str" cm="1">
        <f t="array" ref="F23">IF(AND(ekodom3[[#This Row],[Data]]&gt;=DATE(YEAR(ekodom3[[#This Row],[Data]]),4,1), ekodom3[[#This Row],[Data]]&lt;=DATE(YEAR(ekodom3[[#This Row],[Data]]),9,30)), JE,"")</f>
        <v/>
      </c>
      <c r="G23" s="2" t="str">
        <f>IF(ekodom3[[#This Row],[podelwanie]]=300,1,"")</f>
        <v/>
      </c>
      <c r="H23" s="2">
        <f>IF(ekodom3[[#This Row],[retencja]]&lt;&gt;0,0,H22+1)</f>
        <v>9</v>
      </c>
    </row>
    <row r="24" spans="1:8" x14ac:dyDescent="0.25">
      <c r="A24" s="1">
        <v>44584</v>
      </c>
      <c r="B24">
        <v>33</v>
      </c>
      <c r="C24">
        <f>WEEKDAY(ekodom3[[#This Row],[Data]])</f>
        <v>1</v>
      </c>
      <c r="D24">
        <f>IF(ekodom3[[#This Row],[dzien tyg]]=4, 260,190)</f>
        <v>190</v>
      </c>
      <c r="F24" t="str" cm="1">
        <f t="array" ref="F24">IF(AND(ekodom3[[#This Row],[Data]]&gt;=DATE(YEAR(ekodom3[[#This Row],[Data]]),4,1), ekodom3[[#This Row],[Data]]&lt;=DATE(YEAR(ekodom3[[#This Row],[Data]]),9,30)), JE,"")</f>
        <v/>
      </c>
      <c r="G24" s="2" t="str">
        <f>IF(ekodom3[[#This Row],[podelwanie]]=300,1,"")</f>
        <v/>
      </c>
      <c r="H24" s="2">
        <f>IF(ekodom3[[#This Row],[retencja]]&lt;&gt;0,0,H23+1)</f>
        <v>0</v>
      </c>
    </row>
    <row r="25" spans="1:8" x14ac:dyDescent="0.25">
      <c r="A25" s="1">
        <v>44585</v>
      </c>
      <c r="B25">
        <v>75</v>
      </c>
      <c r="C25">
        <f>WEEKDAY(ekodom3[[#This Row],[Data]])</f>
        <v>2</v>
      </c>
      <c r="D25">
        <f>IF(ekodom3[[#This Row],[dzien tyg]]=4, 260,190)</f>
        <v>190</v>
      </c>
      <c r="F25" t="str" cm="1">
        <f t="array" ref="F25">IF(AND(ekodom3[[#This Row],[Data]]&gt;=DATE(YEAR(ekodom3[[#This Row],[Data]]),4,1), ekodom3[[#This Row],[Data]]&lt;=DATE(YEAR(ekodom3[[#This Row],[Data]]),9,30)), JE,"")</f>
        <v/>
      </c>
      <c r="G25" s="2" t="str">
        <f>IF(ekodom3[[#This Row],[podelwanie]]=300,1,"")</f>
        <v/>
      </c>
      <c r="H25" s="2">
        <f>IF(ekodom3[[#This Row],[retencja]]&lt;&gt;0,0,H24+1)</f>
        <v>0</v>
      </c>
    </row>
    <row r="26" spans="1:8" x14ac:dyDescent="0.25">
      <c r="A26" s="1">
        <v>44586</v>
      </c>
      <c r="B26">
        <v>537</v>
      </c>
      <c r="C26">
        <f>WEEKDAY(ekodom3[[#This Row],[Data]])</f>
        <v>3</v>
      </c>
      <c r="D26">
        <f>IF(ekodom3[[#This Row],[dzien tyg]]=4, 260,190)</f>
        <v>190</v>
      </c>
      <c r="F26" t="str" cm="1">
        <f t="array" ref="F26">IF(AND(ekodom3[[#This Row],[Data]]&gt;=DATE(YEAR(ekodom3[[#This Row],[Data]]),4,1), ekodom3[[#This Row],[Data]]&lt;=DATE(YEAR(ekodom3[[#This Row],[Data]]),9,30)), JE,"")</f>
        <v/>
      </c>
      <c r="G26" s="2" t="str">
        <f>IF(ekodom3[[#This Row],[podelwanie]]=300,1,"")</f>
        <v/>
      </c>
      <c r="H26" s="2">
        <f>IF(ekodom3[[#This Row],[retencja]]&lt;&gt;0,0,H25+1)</f>
        <v>0</v>
      </c>
    </row>
    <row r="27" spans="1:8" x14ac:dyDescent="0.25">
      <c r="A27" s="1">
        <v>44587</v>
      </c>
      <c r="B27">
        <v>826</v>
      </c>
      <c r="C27">
        <f>WEEKDAY(ekodom3[[#This Row],[Data]])</f>
        <v>4</v>
      </c>
      <c r="D27">
        <f>IF(ekodom3[[#This Row],[dzien tyg]]=4, 260,190)</f>
        <v>260</v>
      </c>
      <c r="F27" t="str" cm="1">
        <f t="array" ref="F27">IF(AND(ekodom3[[#This Row],[Data]]&gt;=DATE(YEAR(ekodom3[[#This Row],[Data]]),4,1), ekodom3[[#This Row],[Data]]&lt;=DATE(YEAR(ekodom3[[#This Row],[Data]]),9,30)), JE,"")</f>
        <v/>
      </c>
      <c r="G27" s="2" t="str">
        <f>IF(ekodom3[[#This Row],[podelwanie]]=300,1,"")</f>
        <v/>
      </c>
      <c r="H27" s="2">
        <f>IF(ekodom3[[#This Row],[retencja]]&lt;&gt;0,0,H26+1)</f>
        <v>0</v>
      </c>
    </row>
    <row r="28" spans="1:8" x14ac:dyDescent="0.25">
      <c r="A28" s="1">
        <v>44588</v>
      </c>
      <c r="B28">
        <v>26</v>
      </c>
      <c r="C28">
        <f>WEEKDAY(ekodom3[[#This Row],[Data]])</f>
        <v>5</v>
      </c>
      <c r="D28">
        <f>IF(ekodom3[[#This Row],[dzien tyg]]=4, 260,190)</f>
        <v>190</v>
      </c>
      <c r="F28" t="str" cm="1">
        <f t="array" ref="F28">IF(AND(ekodom3[[#This Row],[Data]]&gt;=DATE(YEAR(ekodom3[[#This Row],[Data]]),4,1), ekodom3[[#This Row],[Data]]&lt;=DATE(YEAR(ekodom3[[#This Row],[Data]]),9,30)), JE,"")</f>
        <v/>
      </c>
      <c r="G28" s="2" t="str">
        <f>IF(ekodom3[[#This Row],[podelwanie]]=300,1,"")</f>
        <v/>
      </c>
      <c r="H28" s="2">
        <f>IF(ekodom3[[#This Row],[retencja]]&lt;&gt;0,0,H27+1)</f>
        <v>0</v>
      </c>
    </row>
    <row r="29" spans="1:8" x14ac:dyDescent="0.25">
      <c r="A29" s="1">
        <v>44589</v>
      </c>
      <c r="B29">
        <v>0</v>
      </c>
      <c r="C29">
        <f>WEEKDAY(ekodom3[[#This Row],[Data]])</f>
        <v>6</v>
      </c>
      <c r="D29">
        <f>IF(ekodom3[[#This Row],[dzien tyg]]=4, 260,190)</f>
        <v>190</v>
      </c>
      <c r="F29" t="str" cm="1">
        <f t="array" ref="F29">IF(AND(ekodom3[[#This Row],[Data]]&gt;=DATE(YEAR(ekodom3[[#This Row],[Data]]),4,1), ekodom3[[#This Row],[Data]]&lt;=DATE(YEAR(ekodom3[[#This Row],[Data]]),9,30)), JE,"")</f>
        <v/>
      </c>
      <c r="G29" s="2" t="str">
        <f>IF(ekodom3[[#This Row],[podelwanie]]=300,1,"")</f>
        <v/>
      </c>
      <c r="H29" s="2">
        <f>IF(ekodom3[[#This Row],[retencja]]&lt;&gt;0,0,H28+1)</f>
        <v>1</v>
      </c>
    </row>
    <row r="30" spans="1:8" x14ac:dyDescent="0.25">
      <c r="A30" s="1">
        <v>44590</v>
      </c>
      <c r="B30">
        <v>0</v>
      </c>
      <c r="C30">
        <f>WEEKDAY(ekodom3[[#This Row],[Data]])</f>
        <v>7</v>
      </c>
      <c r="D30">
        <f>IF(ekodom3[[#This Row],[dzien tyg]]=4, 260,190)</f>
        <v>190</v>
      </c>
      <c r="F30" t="str" cm="1">
        <f t="array" ref="F30">IF(AND(ekodom3[[#This Row],[Data]]&gt;=DATE(YEAR(ekodom3[[#This Row],[Data]]),4,1), ekodom3[[#This Row],[Data]]&lt;=DATE(YEAR(ekodom3[[#This Row],[Data]]),9,30)), JE,"")</f>
        <v/>
      </c>
      <c r="G30" s="2" t="str">
        <f>IF(ekodom3[[#This Row],[podelwanie]]=300,1,"")</f>
        <v/>
      </c>
      <c r="H30" s="2">
        <f>IF(ekodom3[[#This Row],[retencja]]&lt;&gt;0,0,H29+1)</f>
        <v>2</v>
      </c>
    </row>
    <row r="31" spans="1:8" x14ac:dyDescent="0.25">
      <c r="A31" s="1">
        <v>44591</v>
      </c>
      <c r="B31">
        <v>0</v>
      </c>
      <c r="C31">
        <f>WEEKDAY(ekodom3[[#This Row],[Data]])</f>
        <v>1</v>
      </c>
      <c r="D31">
        <f>IF(ekodom3[[#This Row],[dzien tyg]]=4, 260,190)</f>
        <v>190</v>
      </c>
      <c r="F31" t="str" cm="1">
        <f t="array" ref="F31">IF(AND(ekodom3[[#This Row],[Data]]&gt;=DATE(YEAR(ekodom3[[#This Row],[Data]]),4,1), ekodom3[[#This Row],[Data]]&lt;=DATE(YEAR(ekodom3[[#This Row],[Data]]),9,30)), JE,"")</f>
        <v/>
      </c>
      <c r="G31" s="2" t="str">
        <f>IF(ekodom3[[#This Row],[podelwanie]]=300,1,"")</f>
        <v/>
      </c>
      <c r="H31" s="2">
        <f>IF(ekodom3[[#This Row],[retencja]]&lt;&gt;0,0,H30+1)</f>
        <v>3</v>
      </c>
    </row>
    <row r="32" spans="1:8" x14ac:dyDescent="0.25">
      <c r="A32" s="1">
        <v>44592</v>
      </c>
      <c r="B32">
        <v>0</v>
      </c>
      <c r="C32">
        <f>WEEKDAY(ekodom3[[#This Row],[Data]])</f>
        <v>2</v>
      </c>
      <c r="D32">
        <f>IF(ekodom3[[#This Row],[dzien tyg]]=4, 260,190)</f>
        <v>190</v>
      </c>
      <c r="F32" t="str" cm="1">
        <f t="array" ref="F32">IF(AND(ekodom3[[#This Row],[Data]]&gt;=DATE(YEAR(ekodom3[[#This Row],[Data]]),4,1), ekodom3[[#This Row],[Data]]&lt;=DATE(YEAR(ekodom3[[#This Row],[Data]]),9,30)), JE,"")</f>
        <v/>
      </c>
      <c r="G32" s="2" t="str">
        <f>IF(ekodom3[[#This Row],[podelwanie]]=300,1,"")</f>
        <v/>
      </c>
      <c r="H32" s="2">
        <f>IF(ekodom3[[#This Row],[retencja]]&lt;&gt;0,0,H31+1)</f>
        <v>4</v>
      </c>
    </row>
    <row r="33" spans="1:8" x14ac:dyDescent="0.25">
      <c r="A33" s="1">
        <v>44593</v>
      </c>
      <c r="B33">
        <v>0</v>
      </c>
      <c r="C33">
        <f>WEEKDAY(ekodom3[[#This Row],[Data]])</f>
        <v>3</v>
      </c>
      <c r="D33">
        <f>IF(ekodom3[[#This Row],[dzien tyg]]=4, 260,190)</f>
        <v>190</v>
      </c>
      <c r="F33" t="str" cm="1">
        <f t="array" ref="F33">IF(AND(ekodom3[[#This Row],[Data]]&gt;=DATE(YEAR(ekodom3[[#This Row],[Data]]),4,1), ekodom3[[#This Row],[Data]]&lt;=DATE(YEAR(ekodom3[[#This Row],[Data]]),9,30)), JE,"")</f>
        <v/>
      </c>
      <c r="G33" s="2" t="str">
        <f>IF(ekodom3[[#This Row],[podelwanie]]=300,1,"")</f>
        <v/>
      </c>
      <c r="H33" s="2">
        <f>IF(ekodom3[[#This Row],[retencja]]&lt;&gt;0,0,H32+1)</f>
        <v>5</v>
      </c>
    </row>
    <row r="34" spans="1:8" x14ac:dyDescent="0.25">
      <c r="A34" s="1">
        <v>44594</v>
      </c>
      <c r="B34">
        <v>0</v>
      </c>
      <c r="C34">
        <f>WEEKDAY(ekodom3[[#This Row],[Data]])</f>
        <v>4</v>
      </c>
      <c r="D34">
        <f>IF(ekodom3[[#This Row],[dzien tyg]]=4, 260,190)</f>
        <v>260</v>
      </c>
      <c r="F34" t="str" cm="1">
        <f t="array" ref="F34">IF(AND(ekodom3[[#This Row],[Data]]&gt;=DATE(YEAR(ekodom3[[#This Row],[Data]]),4,1), ekodom3[[#This Row],[Data]]&lt;=DATE(YEAR(ekodom3[[#This Row],[Data]]),9,30)), JE,"")</f>
        <v/>
      </c>
      <c r="G34" s="2" t="str">
        <f>IF(ekodom3[[#This Row],[podelwanie]]=300,1,"")</f>
        <v/>
      </c>
      <c r="H34" s="2">
        <f>IF(ekodom3[[#This Row],[retencja]]&lt;&gt;0,0,H33+1)</f>
        <v>6</v>
      </c>
    </row>
    <row r="35" spans="1:8" x14ac:dyDescent="0.25">
      <c r="A35" s="1">
        <v>44595</v>
      </c>
      <c r="B35">
        <v>0</v>
      </c>
      <c r="C35">
        <f>WEEKDAY(ekodom3[[#This Row],[Data]])</f>
        <v>5</v>
      </c>
      <c r="D35">
        <f>IF(ekodom3[[#This Row],[dzien tyg]]=4, 260,190)</f>
        <v>190</v>
      </c>
      <c r="F35" t="str" cm="1">
        <f t="array" ref="F35">IF(AND(ekodom3[[#This Row],[Data]]&gt;=DATE(YEAR(ekodom3[[#This Row],[Data]]),4,1), ekodom3[[#This Row],[Data]]&lt;=DATE(YEAR(ekodom3[[#This Row],[Data]]),9,30)), JE,"")</f>
        <v/>
      </c>
      <c r="G35" s="2" t="str">
        <f>IF(ekodom3[[#This Row],[podelwanie]]=300,1,"")</f>
        <v/>
      </c>
      <c r="H35" s="2">
        <f>IF(ekodom3[[#This Row],[retencja]]&lt;&gt;0,0,H34+1)</f>
        <v>7</v>
      </c>
    </row>
    <row r="36" spans="1:8" x14ac:dyDescent="0.25">
      <c r="A36" s="1">
        <v>44596</v>
      </c>
      <c r="B36">
        <v>0</v>
      </c>
      <c r="C36">
        <f>WEEKDAY(ekodom3[[#This Row],[Data]])</f>
        <v>6</v>
      </c>
      <c r="D36">
        <f>IF(ekodom3[[#This Row],[dzien tyg]]=4, 260,190)</f>
        <v>190</v>
      </c>
      <c r="F36" t="str" cm="1">
        <f t="array" ref="F36">IF(AND(ekodom3[[#This Row],[Data]]&gt;=DATE(YEAR(ekodom3[[#This Row],[Data]]),4,1), ekodom3[[#This Row],[Data]]&lt;=DATE(YEAR(ekodom3[[#This Row],[Data]]),9,30)), JE,"")</f>
        <v/>
      </c>
      <c r="G36" s="2" t="str">
        <f>IF(ekodom3[[#This Row],[podelwanie]]=300,1,"")</f>
        <v/>
      </c>
      <c r="H36" s="2">
        <f>IF(ekodom3[[#This Row],[retencja]]&lt;&gt;0,0,H35+1)</f>
        <v>8</v>
      </c>
    </row>
    <row r="37" spans="1:8" x14ac:dyDescent="0.25">
      <c r="A37" s="1">
        <v>44597</v>
      </c>
      <c r="B37">
        <v>97</v>
      </c>
      <c r="C37">
        <f>WEEKDAY(ekodom3[[#This Row],[Data]])</f>
        <v>7</v>
      </c>
      <c r="D37">
        <f>IF(ekodom3[[#This Row],[dzien tyg]]=4, 260,190)</f>
        <v>190</v>
      </c>
      <c r="F37" t="str" cm="1">
        <f t="array" ref="F37">IF(AND(ekodom3[[#This Row],[Data]]&gt;=DATE(YEAR(ekodom3[[#This Row],[Data]]),4,1), ekodom3[[#This Row],[Data]]&lt;=DATE(YEAR(ekodom3[[#This Row],[Data]]),9,30)), JE,"")</f>
        <v/>
      </c>
      <c r="G37" s="2" t="str">
        <f>IF(ekodom3[[#This Row],[podelwanie]]=300,1,"")</f>
        <v/>
      </c>
      <c r="H37" s="2">
        <f>IF(ekodom3[[#This Row],[retencja]]&lt;&gt;0,0,H36+1)</f>
        <v>0</v>
      </c>
    </row>
    <row r="38" spans="1:8" x14ac:dyDescent="0.25">
      <c r="A38" s="1">
        <v>44598</v>
      </c>
      <c r="B38">
        <v>0</v>
      </c>
      <c r="C38">
        <f>WEEKDAY(ekodom3[[#This Row],[Data]])</f>
        <v>1</v>
      </c>
      <c r="D38">
        <f>IF(ekodom3[[#This Row],[dzien tyg]]=4, 260,190)</f>
        <v>190</v>
      </c>
      <c r="F38" t="str" cm="1">
        <f t="array" ref="F38">IF(AND(ekodom3[[#This Row],[Data]]&gt;=DATE(YEAR(ekodom3[[#This Row],[Data]]),4,1), ekodom3[[#This Row],[Data]]&lt;=DATE(YEAR(ekodom3[[#This Row],[Data]]),9,30)), JE,"")</f>
        <v/>
      </c>
      <c r="G38" s="2" t="str">
        <f>IF(ekodom3[[#This Row],[podelwanie]]=300,1,"")</f>
        <v/>
      </c>
      <c r="H38" s="2">
        <f>IF(ekodom3[[#This Row],[retencja]]&lt;&gt;0,0,H37+1)</f>
        <v>1</v>
      </c>
    </row>
    <row r="39" spans="1:8" x14ac:dyDescent="0.25">
      <c r="A39" s="1">
        <v>44599</v>
      </c>
      <c r="B39">
        <v>99</v>
      </c>
      <c r="C39">
        <f>WEEKDAY(ekodom3[[#This Row],[Data]])</f>
        <v>2</v>
      </c>
      <c r="D39">
        <f>IF(ekodom3[[#This Row],[dzien tyg]]=4, 260,190)</f>
        <v>190</v>
      </c>
      <c r="F39" t="str" cm="1">
        <f t="array" ref="F39">IF(AND(ekodom3[[#This Row],[Data]]&gt;=DATE(YEAR(ekodom3[[#This Row],[Data]]),4,1), ekodom3[[#This Row],[Data]]&lt;=DATE(YEAR(ekodom3[[#This Row],[Data]]),9,30)), JE,"")</f>
        <v/>
      </c>
      <c r="G39" s="2" t="str">
        <f>IF(ekodom3[[#This Row],[podelwanie]]=300,1,"")</f>
        <v/>
      </c>
      <c r="H39" s="2">
        <f>IF(ekodom3[[#This Row],[retencja]]&lt;&gt;0,0,H38+1)</f>
        <v>0</v>
      </c>
    </row>
    <row r="40" spans="1:8" x14ac:dyDescent="0.25">
      <c r="A40" s="1">
        <v>44600</v>
      </c>
      <c r="B40">
        <v>0</v>
      </c>
      <c r="C40">
        <f>WEEKDAY(ekodom3[[#This Row],[Data]])</f>
        <v>3</v>
      </c>
      <c r="D40">
        <f>IF(ekodom3[[#This Row],[dzien tyg]]=4, 260,190)</f>
        <v>190</v>
      </c>
      <c r="F40" t="str" cm="1">
        <f t="array" ref="F40">IF(AND(ekodom3[[#This Row],[Data]]&gt;=DATE(YEAR(ekodom3[[#This Row],[Data]]),4,1), ekodom3[[#This Row],[Data]]&lt;=DATE(YEAR(ekodom3[[#This Row],[Data]]),9,30)), JE,"")</f>
        <v/>
      </c>
      <c r="G40" s="2" t="str">
        <f>IF(ekodom3[[#This Row],[podelwanie]]=300,1,"")</f>
        <v/>
      </c>
      <c r="H40" s="2">
        <f>IF(ekodom3[[#This Row],[retencja]]&lt;&gt;0,0,H39+1)</f>
        <v>1</v>
      </c>
    </row>
    <row r="41" spans="1:8" x14ac:dyDescent="0.25">
      <c r="A41" s="1">
        <v>44601</v>
      </c>
      <c r="B41">
        <v>0</v>
      </c>
      <c r="C41">
        <f>WEEKDAY(ekodom3[[#This Row],[Data]])</f>
        <v>4</v>
      </c>
      <c r="D41">
        <f>IF(ekodom3[[#This Row],[dzien tyg]]=4, 260,190)</f>
        <v>260</v>
      </c>
      <c r="F41" t="str" cm="1">
        <f t="array" ref="F41">IF(AND(ekodom3[[#This Row],[Data]]&gt;=DATE(YEAR(ekodom3[[#This Row],[Data]]),4,1), ekodom3[[#This Row],[Data]]&lt;=DATE(YEAR(ekodom3[[#This Row],[Data]]),9,30)), JE,"")</f>
        <v/>
      </c>
      <c r="G41" s="2" t="str">
        <f>IF(ekodom3[[#This Row],[podelwanie]]=300,1,"")</f>
        <v/>
      </c>
      <c r="H41" s="2">
        <f>IF(ekodom3[[#This Row],[retencja]]&lt;&gt;0,0,H40+1)</f>
        <v>2</v>
      </c>
    </row>
    <row r="42" spans="1:8" x14ac:dyDescent="0.25">
      <c r="A42" s="1">
        <v>44602</v>
      </c>
      <c r="B42">
        <v>0</v>
      </c>
      <c r="C42">
        <f>WEEKDAY(ekodom3[[#This Row],[Data]])</f>
        <v>5</v>
      </c>
      <c r="D42">
        <f>IF(ekodom3[[#This Row],[dzien tyg]]=4, 260,190)</f>
        <v>190</v>
      </c>
      <c r="F42" t="str" cm="1">
        <f t="array" ref="F42">IF(AND(ekodom3[[#This Row],[Data]]&gt;=DATE(YEAR(ekodom3[[#This Row],[Data]]),4,1), ekodom3[[#This Row],[Data]]&lt;=DATE(YEAR(ekodom3[[#This Row],[Data]]),9,30)), JE,"")</f>
        <v/>
      </c>
      <c r="G42" s="2" t="str">
        <f>IF(ekodom3[[#This Row],[podelwanie]]=300,1,"")</f>
        <v/>
      </c>
      <c r="H42" s="2">
        <f>IF(ekodom3[[#This Row],[retencja]]&lt;&gt;0,0,H41+1)</f>
        <v>3</v>
      </c>
    </row>
    <row r="43" spans="1:8" x14ac:dyDescent="0.25">
      <c r="A43" s="1">
        <v>44603</v>
      </c>
      <c r="B43">
        <v>97</v>
      </c>
      <c r="C43">
        <f>WEEKDAY(ekodom3[[#This Row],[Data]])</f>
        <v>6</v>
      </c>
      <c r="D43">
        <f>IF(ekodom3[[#This Row],[dzien tyg]]=4, 260,190)</f>
        <v>190</v>
      </c>
      <c r="F43" t="str" cm="1">
        <f t="array" ref="F43">IF(AND(ekodom3[[#This Row],[Data]]&gt;=DATE(YEAR(ekodom3[[#This Row],[Data]]),4,1), ekodom3[[#This Row],[Data]]&lt;=DATE(YEAR(ekodom3[[#This Row],[Data]]),9,30)), JE,"")</f>
        <v/>
      </c>
      <c r="G43" s="2" t="str">
        <f>IF(ekodom3[[#This Row],[podelwanie]]=300,1,"")</f>
        <v/>
      </c>
      <c r="H43" s="2">
        <f>IF(ekodom3[[#This Row],[retencja]]&lt;&gt;0,0,H42+1)</f>
        <v>0</v>
      </c>
    </row>
    <row r="44" spans="1:8" x14ac:dyDescent="0.25">
      <c r="A44" s="1">
        <v>44604</v>
      </c>
      <c r="B44">
        <v>83</v>
      </c>
      <c r="C44">
        <f>WEEKDAY(ekodom3[[#This Row],[Data]])</f>
        <v>7</v>
      </c>
      <c r="D44">
        <f>IF(ekodom3[[#This Row],[dzien tyg]]=4, 260,190)</f>
        <v>190</v>
      </c>
      <c r="F44" t="str" cm="1">
        <f t="array" ref="F44">IF(AND(ekodom3[[#This Row],[Data]]&gt;=DATE(YEAR(ekodom3[[#This Row],[Data]]),4,1), ekodom3[[#This Row],[Data]]&lt;=DATE(YEAR(ekodom3[[#This Row],[Data]]),9,30)), JE,"")</f>
        <v/>
      </c>
      <c r="G44" s="2" t="str">
        <f>IF(ekodom3[[#This Row],[podelwanie]]=300,1,"")</f>
        <v/>
      </c>
      <c r="H44" s="2">
        <f>IF(ekodom3[[#This Row],[retencja]]&lt;&gt;0,0,H43+1)</f>
        <v>0</v>
      </c>
    </row>
    <row r="45" spans="1:8" x14ac:dyDescent="0.25">
      <c r="A45" s="1">
        <v>44605</v>
      </c>
      <c r="B45">
        <v>77</v>
      </c>
      <c r="C45">
        <f>WEEKDAY(ekodom3[[#This Row],[Data]])</f>
        <v>1</v>
      </c>
      <c r="D45">
        <f>IF(ekodom3[[#This Row],[dzien tyg]]=4, 260,190)</f>
        <v>190</v>
      </c>
      <c r="F45" t="str" cm="1">
        <f t="array" ref="F45">IF(AND(ekodom3[[#This Row],[Data]]&gt;=DATE(YEAR(ekodom3[[#This Row],[Data]]),4,1), ekodom3[[#This Row],[Data]]&lt;=DATE(YEAR(ekodom3[[#This Row],[Data]]),9,30)), JE,"")</f>
        <v/>
      </c>
      <c r="G45" s="2" t="str">
        <f>IF(ekodom3[[#This Row],[podelwanie]]=300,1,"")</f>
        <v/>
      </c>
      <c r="H45" s="2">
        <f>IF(ekodom3[[#This Row],[retencja]]&lt;&gt;0,0,H44+1)</f>
        <v>0</v>
      </c>
    </row>
    <row r="46" spans="1:8" x14ac:dyDescent="0.25">
      <c r="A46" s="1">
        <v>44606</v>
      </c>
      <c r="B46">
        <v>195</v>
      </c>
      <c r="C46">
        <f>WEEKDAY(ekodom3[[#This Row],[Data]])</f>
        <v>2</v>
      </c>
      <c r="D46">
        <f>IF(ekodom3[[#This Row],[dzien tyg]]=4, 260,190)</f>
        <v>190</v>
      </c>
      <c r="F46" t="str" cm="1">
        <f t="array" ref="F46">IF(AND(ekodom3[[#This Row],[Data]]&gt;=DATE(YEAR(ekodom3[[#This Row],[Data]]),4,1), ekodom3[[#This Row],[Data]]&lt;=DATE(YEAR(ekodom3[[#This Row],[Data]]),9,30)), JE,"")</f>
        <v/>
      </c>
      <c r="G46" s="2" t="str">
        <f>IF(ekodom3[[#This Row],[podelwanie]]=300,1,"")</f>
        <v/>
      </c>
      <c r="H46" s="2">
        <f>IF(ekodom3[[#This Row],[retencja]]&lt;&gt;0,0,H45+1)</f>
        <v>0</v>
      </c>
    </row>
    <row r="47" spans="1:8" x14ac:dyDescent="0.25">
      <c r="A47" s="1">
        <v>44607</v>
      </c>
      <c r="B47">
        <v>145</v>
      </c>
      <c r="C47">
        <f>WEEKDAY(ekodom3[[#This Row],[Data]])</f>
        <v>3</v>
      </c>
      <c r="D47">
        <f>IF(ekodom3[[#This Row],[dzien tyg]]=4, 260,190)</f>
        <v>190</v>
      </c>
      <c r="F47" t="str" cm="1">
        <f t="array" ref="F47">IF(AND(ekodom3[[#This Row],[Data]]&gt;=DATE(YEAR(ekodom3[[#This Row],[Data]]),4,1), ekodom3[[#This Row],[Data]]&lt;=DATE(YEAR(ekodom3[[#This Row],[Data]]),9,30)), JE,"")</f>
        <v/>
      </c>
      <c r="G47" s="2" t="str">
        <f>IF(ekodom3[[#This Row],[podelwanie]]=300,1,"")</f>
        <v/>
      </c>
      <c r="H47" s="2">
        <f>IF(ekodom3[[#This Row],[retencja]]&lt;&gt;0,0,H46+1)</f>
        <v>0</v>
      </c>
    </row>
    <row r="48" spans="1:8" x14ac:dyDescent="0.25">
      <c r="A48" s="1">
        <v>44608</v>
      </c>
      <c r="B48">
        <v>90</v>
      </c>
      <c r="C48">
        <f>WEEKDAY(ekodom3[[#This Row],[Data]])</f>
        <v>4</v>
      </c>
      <c r="D48">
        <f>IF(ekodom3[[#This Row],[dzien tyg]]=4, 260,190)</f>
        <v>260</v>
      </c>
      <c r="F48" t="str" cm="1">
        <f t="array" ref="F48">IF(AND(ekodom3[[#This Row],[Data]]&gt;=DATE(YEAR(ekodom3[[#This Row],[Data]]),4,1), ekodom3[[#This Row],[Data]]&lt;=DATE(YEAR(ekodom3[[#This Row],[Data]]),9,30)), JE,"")</f>
        <v/>
      </c>
      <c r="G48" s="2" t="str">
        <f>IF(ekodom3[[#This Row],[podelwanie]]=300,1,"")</f>
        <v/>
      </c>
      <c r="H48" s="2">
        <f>IF(ekodom3[[#This Row],[retencja]]&lt;&gt;0,0,H47+1)</f>
        <v>0</v>
      </c>
    </row>
    <row r="49" spans="1:8" x14ac:dyDescent="0.25">
      <c r="A49" s="1">
        <v>44609</v>
      </c>
      <c r="B49">
        <v>0</v>
      </c>
      <c r="C49">
        <f>WEEKDAY(ekodom3[[#This Row],[Data]])</f>
        <v>5</v>
      </c>
      <c r="D49">
        <f>IF(ekodom3[[#This Row],[dzien tyg]]=4, 260,190)</f>
        <v>190</v>
      </c>
      <c r="F49" t="str" cm="1">
        <f t="array" ref="F49">IF(AND(ekodom3[[#This Row],[Data]]&gt;=DATE(YEAR(ekodom3[[#This Row],[Data]]),4,1), ekodom3[[#This Row],[Data]]&lt;=DATE(YEAR(ekodom3[[#This Row],[Data]]),9,30)), JE,"")</f>
        <v/>
      </c>
      <c r="G49" s="2" t="str">
        <f>IF(ekodom3[[#This Row],[podelwanie]]=300,1,"")</f>
        <v/>
      </c>
      <c r="H49" s="2">
        <f>IF(ekodom3[[#This Row],[retencja]]&lt;&gt;0,0,H48+1)</f>
        <v>1</v>
      </c>
    </row>
    <row r="50" spans="1:8" x14ac:dyDescent="0.25">
      <c r="A50" s="1">
        <v>44610</v>
      </c>
      <c r="B50">
        <v>0</v>
      </c>
      <c r="C50">
        <f>WEEKDAY(ekodom3[[#This Row],[Data]])</f>
        <v>6</v>
      </c>
      <c r="D50">
        <f>IF(ekodom3[[#This Row],[dzien tyg]]=4, 260,190)</f>
        <v>190</v>
      </c>
      <c r="F50" t="str" cm="1">
        <f t="array" ref="F50">IF(AND(ekodom3[[#This Row],[Data]]&gt;=DATE(YEAR(ekodom3[[#This Row],[Data]]),4,1), ekodom3[[#This Row],[Data]]&lt;=DATE(YEAR(ekodom3[[#This Row],[Data]]),9,30)), JE,"")</f>
        <v/>
      </c>
      <c r="G50" s="2" t="str">
        <f>IF(ekodom3[[#This Row],[podelwanie]]=300,1,"")</f>
        <v/>
      </c>
      <c r="H50" s="2">
        <f>IF(ekodom3[[#This Row],[retencja]]&lt;&gt;0,0,H49+1)</f>
        <v>2</v>
      </c>
    </row>
    <row r="51" spans="1:8" x14ac:dyDescent="0.25">
      <c r="A51" s="1">
        <v>44611</v>
      </c>
      <c r="B51">
        <v>93</v>
      </c>
      <c r="C51">
        <f>WEEKDAY(ekodom3[[#This Row],[Data]])</f>
        <v>7</v>
      </c>
      <c r="D51">
        <f>IF(ekodom3[[#This Row],[dzien tyg]]=4, 260,190)</f>
        <v>190</v>
      </c>
      <c r="F51" t="str" cm="1">
        <f t="array" ref="F51">IF(AND(ekodom3[[#This Row],[Data]]&gt;=DATE(YEAR(ekodom3[[#This Row],[Data]]),4,1), ekodom3[[#This Row],[Data]]&lt;=DATE(YEAR(ekodom3[[#This Row],[Data]]),9,30)), JE,"")</f>
        <v/>
      </c>
      <c r="G51" s="2" t="str">
        <f>IF(ekodom3[[#This Row],[podelwanie]]=300,1,"")</f>
        <v/>
      </c>
      <c r="H51" s="2">
        <f>IF(ekodom3[[#This Row],[retencja]]&lt;&gt;0,0,H50+1)</f>
        <v>0</v>
      </c>
    </row>
    <row r="52" spans="1:8" x14ac:dyDescent="0.25">
      <c r="A52" s="1">
        <v>44612</v>
      </c>
      <c r="B52">
        <v>0</v>
      </c>
      <c r="C52">
        <f>WEEKDAY(ekodom3[[#This Row],[Data]])</f>
        <v>1</v>
      </c>
      <c r="D52">
        <f>IF(ekodom3[[#This Row],[dzien tyg]]=4, 260,190)</f>
        <v>190</v>
      </c>
      <c r="F52" t="str" cm="1">
        <f t="array" ref="F52">IF(AND(ekodom3[[#This Row],[Data]]&gt;=DATE(YEAR(ekodom3[[#This Row],[Data]]),4,1), ekodom3[[#This Row],[Data]]&lt;=DATE(YEAR(ekodom3[[#This Row],[Data]]),9,30)), JE,"")</f>
        <v/>
      </c>
      <c r="G52" s="2" t="str">
        <f>IF(ekodom3[[#This Row],[podelwanie]]=300,1,"")</f>
        <v/>
      </c>
      <c r="H52" s="2">
        <f>IF(ekodom3[[#This Row],[retencja]]&lt;&gt;0,0,H51+1)</f>
        <v>1</v>
      </c>
    </row>
    <row r="53" spans="1:8" x14ac:dyDescent="0.25">
      <c r="A53" s="1">
        <v>44613</v>
      </c>
      <c r="B53">
        <v>0</v>
      </c>
      <c r="C53">
        <f>WEEKDAY(ekodom3[[#This Row],[Data]])</f>
        <v>2</v>
      </c>
      <c r="D53">
        <f>IF(ekodom3[[#This Row],[dzien tyg]]=4, 260,190)</f>
        <v>190</v>
      </c>
      <c r="F53" t="str" cm="1">
        <f t="array" ref="F53">IF(AND(ekodom3[[#This Row],[Data]]&gt;=DATE(YEAR(ekodom3[[#This Row],[Data]]),4,1), ekodom3[[#This Row],[Data]]&lt;=DATE(YEAR(ekodom3[[#This Row],[Data]]),9,30)), JE,"")</f>
        <v/>
      </c>
      <c r="G53" s="2" t="str">
        <f>IF(ekodom3[[#This Row],[podelwanie]]=300,1,"")</f>
        <v/>
      </c>
      <c r="H53" s="2">
        <f>IF(ekodom3[[#This Row],[retencja]]&lt;&gt;0,0,H52+1)</f>
        <v>2</v>
      </c>
    </row>
    <row r="54" spans="1:8" x14ac:dyDescent="0.25">
      <c r="A54" s="1">
        <v>44614</v>
      </c>
      <c r="B54">
        <v>93</v>
      </c>
      <c r="C54">
        <f>WEEKDAY(ekodom3[[#This Row],[Data]])</f>
        <v>3</v>
      </c>
      <c r="D54">
        <f>IF(ekodom3[[#This Row],[dzien tyg]]=4, 260,190)</f>
        <v>190</v>
      </c>
      <c r="F54" t="str" cm="1">
        <f t="array" ref="F54">IF(AND(ekodom3[[#This Row],[Data]]&gt;=DATE(YEAR(ekodom3[[#This Row],[Data]]),4,1), ekodom3[[#This Row],[Data]]&lt;=DATE(YEAR(ekodom3[[#This Row],[Data]]),9,30)), JE,"")</f>
        <v/>
      </c>
      <c r="G54" s="2" t="str">
        <f>IF(ekodom3[[#This Row],[podelwanie]]=300,1,"")</f>
        <v/>
      </c>
      <c r="H54" s="2">
        <f>IF(ekodom3[[#This Row],[retencja]]&lt;&gt;0,0,H53+1)</f>
        <v>0</v>
      </c>
    </row>
    <row r="55" spans="1:8" x14ac:dyDescent="0.25">
      <c r="A55" s="1">
        <v>44615</v>
      </c>
      <c r="B55">
        <v>0</v>
      </c>
      <c r="C55">
        <f>WEEKDAY(ekodom3[[#This Row],[Data]])</f>
        <v>4</v>
      </c>
      <c r="D55">
        <f>IF(ekodom3[[#This Row],[dzien tyg]]=4, 260,190)</f>
        <v>260</v>
      </c>
      <c r="F55" t="str" cm="1">
        <f t="array" ref="F55">IF(AND(ekodom3[[#This Row],[Data]]&gt;=DATE(YEAR(ekodom3[[#This Row],[Data]]),4,1), ekodom3[[#This Row],[Data]]&lt;=DATE(YEAR(ekodom3[[#This Row],[Data]]),9,30)), JE,"")</f>
        <v/>
      </c>
      <c r="G55" s="2" t="str">
        <f>IF(ekodom3[[#This Row],[podelwanie]]=300,1,"")</f>
        <v/>
      </c>
      <c r="H55" s="2">
        <f>IF(ekodom3[[#This Row],[retencja]]&lt;&gt;0,0,H54+1)</f>
        <v>1</v>
      </c>
    </row>
    <row r="56" spans="1:8" x14ac:dyDescent="0.25">
      <c r="A56" s="1">
        <v>44616</v>
      </c>
      <c r="B56">
        <v>0</v>
      </c>
      <c r="C56">
        <f>WEEKDAY(ekodom3[[#This Row],[Data]])</f>
        <v>5</v>
      </c>
      <c r="D56">
        <f>IF(ekodom3[[#This Row],[dzien tyg]]=4, 260,190)</f>
        <v>190</v>
      </c>
      <c r="F56" t="str" cm="1">
        <f t="array" ref="F56">IF(AND(ekodom3[[#This Row],[Data]]&gt;=DATE(YEAR(ekodom3[[#This Row],[Data]]),4,1), ekodom3[[#This Row],[Data]]&lt;=DATE(YEAR(ekodom3[[#This Row],[Data]]),9,30)), JE,"")</f>
        <v/>
      </c>
      <c r="G56" s="2" t="str">
        <f>IF(ekodom3[[#This Row],[podelwanie]]=300,1,"")</f>
        <v/>
      </c>
      <c r="H56" s="2">
        <f>IF(ekodom3[[#This Row],[retencja]]&lt;&gt;0,0,H55+1)</f>
        <v>2</v>
      </c>
    </row>
    <row r="57" spans="1:8" x14ac:dyDescent="0.25">
      <c r="A57" s="1">
        <v>44617</v>
      </c>
      <c r="B57">
        <v>0</v>
      </c>
      <c r="C57">
        <f>WEEKDAY(ekodom3[[#This Row],[Data]])</f>
        <v>6</v>
      </c>
      <c r="D57">
        <f>IF(ekodom3[[#This Row],[dzien tyg]]=4, 260,190)</f>
        <v>190</v>
      </c>
      <c r="F57" t="str" cm="1">
        <f t="array" ref="F57">IF(AND(ekodom3[[#This Row],[Data]]&gt;=DATE(YEAR(ekodom3[[#This Row],[Data]]),4,1), ekodom3[[#This Row],[Data]]&lt;=DATE(YEAR(ekodom3[[#This Row],[Data]]),9,30)), JE,"")</f>
        <v/>
      </c>
      <c r="G57" s="2" t="str">
        <f>IF(ekodom3[[#This Row],[podelwanie]]=300,1,"")</f>
        <v/>
      </c>
      <c r="H57" s="2">
        <f>IF(ekodom3[[#This Row],[retencja]]&lt;&gt;0,0,H56+1)</f>
        <v>3</v>
      </c>
    </row>
    <row r="58" spans="1:8" x14ac:dyDescent="0.25">
      <c r="A58" s="1">
        <v>44618</v>
      </c>
      <c r="B58">
        <v>228</v>
      </c>
      <c r="C58">
        <f>WEEKDAY(ekodom3[[#This Row],[Data]])</f>
        <v>7</v>
      </c>
      <c r="D58">
        <f>IF(ekodom3[[#This Row],[dzien tyg]]=4, 260,190)</f>
        <v>190</v>
      </c>
      <c r="F58" t="str" cm="1">
        <f t="array" ref="F58">IF(AND(ekodom3[[#This Row],[Data]]&gt;=DATE(YEAR(ekodom3[[#This Row],[Data]]),4,1), ekodom3[[#This Row],[Data]]&lt;=DATE(YEAR(ekodom3[[#This Row],[Data]]),9,30)), JE,"")</f>
        <v/>
      </c>
      <c r="G58" s="2" t="str">
        <f>IF(ekodom3[[#This Row],[podelwanie]]=300,1,"")</f>
        <v/>
      </c>
      <c r="H58" s="2">
        <f>IF(ekodom3[[#This Row],[retencja]]&lt;&gt;0,0,H57+1)</f>
        <v>0</v>
      </c>
    </row>
    <row r="59" spans="1:8" x14ac:dyDescent="0.25">
      <c r="A59" s="1">
        <v>44619</v>
      </c>
      <c r="B59">
        <v>0</v>
      </c>
      <c r="C59">
        <f>WEEKDAY(ekodom3[[#This Row],[Data]])</f>
        <v>1</v>
      </c>
      <c r="D59">
        <f>IF(ekodom3[[#This Row],[dzien tyg]]=4, 260,190)</f>
        <v>190</v>
      </c>
      <c r="F59" t="str" cm="1">
        <f t="array" ref="F59">IF(AND(ekodom3[[#This Row],[Data]]&gt;=DATE(YEAR(ekodom3[[#This Row],[Data]]),4,1), ekodom3[[#This Row],[Data]]&lt;=DATE(YEAR(ekodom3[[#This Row],[Data]]),9,30)), JE,"")</f>
        <v/>
      </c>
      <c r="G59" s="2" t="str">
        <f>IF(ekodom3[[#This Row],[podelwanie]]=300,1,"")</f>
        <v/>
      </c>
      <c r="H59" s="2">
        <f>IF(ekodom3[[#This Row],[retencja]]&lt;&gt;0,0,H58+1)</f>
        <v>1</v>
      </c>
    </row>
    <row r="60" spans="1:8" x14ac:dyDescent="0.25">
      <c r="A60" s="1">
        <v>44620</v>
      </c>
      <c r="B60">
        <v>84</v>
      </c>
      <c r="C60">
        <f>WEEKDAY(ekodom3[[#This Row],[Data]])</f>
        <v>2</v>
      </c>
      <c r="D60">
        <f>IF(ekodom3[[#This Row],[dzien tyg]]=4, 260,190)</f>
        <v>190</v>
      </c>
      <c r="F60" t="str" cm="1">
        <f t="array" ref="F60">IF(AND(ekodom3[[#This Row],[Data]]&gt;=DATE(YEAR(ekodom3[[#This Row],[Data]]),4,1), ekodom3[[#This Row],[Data]]&lt;=DATE(YEAR(ekodom3[[#This Row],[Data]]),9,30)), JE,"")</f>
        <v/>
      </c>
      <c r="G60" s="2" t="str">
        <f>IF(ekodom3[[#This Row],[podelwanie]]=300,1,"")</f>
        <v/>
      </c>
      <c r="H60" s="2">
        <f>IF(ekodom3[[#This Row],[retencja]]&lt;&gt;0,0,H59+1)</f>
        <v>0</v>
      </c>
    </row>
    <row r="61" spans="1:8" x14ac:dyDescent="0.25">
      <c r="A61" s="1">
        <v>44621</v>
      </c>
      <c r="B61">
        <v>90</v>
      </c>
      <c r="C61">
        <f>WEEKDAY(ekodom3[[#This Row],[Data]])</f>
        <v>3</v>
      </c>
      <c r="D61">
        <f>IF(ekodom3[[#This Row],[dzien tyg]]=4, 260,190)</f>
        <v>190</v>
      </c>
      <c r="F61" t="str" cm="1">
        <f t="array" ref="F61">IF(AND(ekodom3[[#This Row],[Data]]&gt;=DATE(YEAR(ekodom3[[#This Row],[Data]]),4,1), ekodom3[[#This Row],[Data]]&lt;=DATE(YEAR(ekodom3[[#This Row],[Data]]),9,30)), JE,"")</f>
        <v/>
      </c>
      <c r="G61" s="2" t="str">
        <f>IF(ekodom3[[#This Row],[podelwanie]]=300,1,"")</f>
        <v/>
      </c>
      <c r="H61" s="2">
        <f>IF(ekodom3[[#This Row],[retencja]]&lt;&gt;0,0,H60+1)</f>
        <v>0</v>
      </c>
    </row>
    <row r="62" spans="1:8" x14ac:dyDescent="0.25">
      <c r="A62" s="1">
        <v>44622</v>
      </c>
      <c r="B62">
        <v>0</v>
      </c>
      <c r="C62">
        <f>WEEKDAY(ekodom3[[#This Row],[Data]])</f>
        <v>4</v>
      </c>
      <c r="D62">
        <f>IF(ekodom3[[#This Row],[dzien tyg]]=4, 260,190)</f>
        <v>260</v>
      </c>
      <c r="F62" t="str" cm="1">
        <f t="array" ref="F62">IF(AND(ekodom3[[#This Row],[Data]]&gt;=DATE(YEAR(ekodom3[[#This Row],[Data]]),4,1), ekodom3[[#This Row],[Data]]&lt;=DATE(YEAR(ekodom3[[#This Row],[Data]]),9,30)), JE,"")</f>
        <v/>
      </c>
      <c r="G62" s="2" t="str">
        <f>IF(ekodom3[[#This Row],[podelwanie]]=300,1,"")</f>
        <v/>
      </c>
      <c r="H62" s="2">
        <f>IF(ekodom3[[#This Row],[retencja]]&lt;&gt;0,0,H61+1)</f>
        <v>1</v>
      </c>
    </row>
    <row r="63" spans="1:8" x14ac:dyDescent="0.25">
      <c r="A63" s="1">
        <v>44623</v>
      </c>
      <c r="B63">
        <v>93</v>
      </c>
      <c r="C63">
        <f>WEEKDAY(ekodom3[[#This Row],[Data]])</f>
        <v>5</v>
      </c>
      <c r="D63">
        <f>IF(ekodom3[[#This Row],[dzien tyg]]=4, 260,190)</f>
        <v>190</v>
      </c>
      <c r="F63" t="str" cm="1">
        <f t="array" ref="F63">IF(AND(ekodom3[[#This Row],[Data]]&gt;=DATE(YEAR(ekodom3[[#This Row],[Data]]),4,1), ekodom3[[#This Row],[Data]]&lt;=DATE(YEAR(ekodom3[[#This Row],[Data]]),9,30)), JE,"")</f>
        <v/>
      </c>
      <c r="G63" s="2" t="str">
        <f>IF(ekodom3[[#This Row],[podelwanie]]=300,1,"")</f>
        <v/>
      </c>
      <c r="H63" s="2">
        <f>IF(ekodom3[[#This Row],[retencja]]&lt;&gt;0,0,H62+1)</f>
        <v>0</v>
      </c>
    </row>
    <row r="64" spans="1:8" x14ac:dyDescent="0.25">
      <c r="A64" s="1">
        <v>44624</v>
      </c>
      <c r="B64">
        <v>1189</v>
      </c>
      <c r="C64">
        <f>WEEKDAY(ekodom3[[#This Row],[Data]])</f>
        <v>6</v>
      </c>
      <c r="D64">
        <f>IF(ekodom3[[#This Row],[dzien tyg]]=4, 260,190)</f>
        <v>190</v>
      </c>
      <c r="F64" t="str" cm="1">
        <f t="array" ref="F64">IF(AND(ekodom3[[#This Row],[Data]]&gt;=DATE(YEAR(ekodom3[[#This Row],[Data]]),4,1), ekodom3[[#This Row],[Data]]&lt;=DATE(YEAR(ekodom3[[#This Row],[Data]]),9,30)), JE,"")</f>
        <v/>
      </c>
      <c r="G64" s="2" t="str">
        <f>IF(ekodom3[[#This Row],[podelwanie]]=300,1,"")</f>
        <v/>
      </c>
      <c r="H64" s="2">
        <f>IF(ekodom3[[#This Row],[retencja]]&lt;&gt;0,0,H63+1)</f>
        <v>0</v>
      </c>
    </row>
    <row r="65" spans="1:8" x14ac:dyDescent="0.25">
      <c r="A65" s="1">
        <v>44625</v>
      </c>
      <c r="B65">
        <v>139</v>
      </c>
      <c r="C65">
        <f>WEEKDAY(ekodom3[[#This Row],[Data]])</f>
        <v>7</v>
      </c>
      <c r="D65">
        <f>IF(ekodom3[[#This Row],[dzien tyg]]=4, 260,190)</f>
        <v>190</v>
      </c>
      <c r="F65" t="str" cm="1">
        <f t="array" ref="F65">IF(AND(ekodom3[[#This Row],[Data]]&gt;=DATE(YEAR(ekodom3[[#This Row],[Data]]),4,1), ekodom3[[#This Row],[Data]]&lt;=DATE(YEAR(ekodom3[[#This Row],[Data]]),9,30)), JE,"")</f>
        <v/>
      </c>
      <c r="G65" s="2" t="str">
        <f>IF(ekodom3[[#This Row],[podelwanie]]=300,1,"")</f>
        <v/>
      </c>
      <c r="H65" s="2">
        <f>IF(ekodom3[[#This Row],[retencja]]&lt;&gt;0,0,H64+1)</f>
        <v>0</v>
      </c>
    </row>
    <row r="66" spans="1:8" x14ac:dyDescent="0.25">
      <c r="A66" s="1">
        <v>44626</v>
      </c>
      <c r="B66">
        <v>0</v>
      </c>
      <c r="C66">
        <f>WEEKDAY(ekodom3[[#This Row],[Data]])</f>
        <v>1</v>
      </c>
      <c r="D66">
        <f>IF(ekodom3[[#This Row],[dzien tyg]]=4, 260,190)</f>
        <v>190</v>
      </c>
      <c r="F66" t="str" cm="1">
        <f t="array" ref="F66">IF(AND(ekodom3[[#This Row],[Data]]&gt;=DATE(YEAR(ekodom3[[#This Row],[Data]]),4,1), ekodom3[[#This Row],[Data]]&lt;=DATE(YEAR(ekodom3[[#This Row],[Data]]),9,30)), JE,"")</f>
        <v/>
      </c>
      <c r="G66" s="2" t="str">
        <f>IF(ekodom3[[#This Row],[podelwanie]]=300,1,"")</f>
        <v/>
      </c>
      <c r="H66" s="2">
        <f>IF(ekodom3[[#This Row],[retencja]]&lt;&gt;0,0,H65+1)</f>
        <v>1</v>
      </c>
    </row>
    <row r="67" spans="1:8" x14ac:dyDescent="0.25">
      <c r="A67" s="1">
        <v>44627</v>
      </c>
      <c r="B67">
        <v>0</v>
      </c>
      <c r="C67">
        <f>WEEKDAY(ekodom3[[#This Row],[Data]])</f>
        <v>2</v>
      </c>
      <c r="D67">
        <f>IF(ekodom3[[#This Row],[dzien tyg]]=4, 260,190)</f>
        <v>190</v>
      </c>
      <c r="F67" t="str" cm="1">
        <f t="array" ref="F67">IF(AND(ekodom3[[#This Row],[Data]]&gt;=DATE(YEAR(ekodom3[[#This Row],[Data]]),4,1), ekodom3[[#This Row],[Data]]&lt;=DATE(YEAR(ekodom3[[#This Row],[Data]]),9,30)), JE,"")</f>
        <v/>
      </c>
      <c r="G67" s="2" t="str">
        <f>IF(ekodom3[[#This Row],[podelwanie]]=300,1,"")</f>
        <v/>
      </c>
      <c r="H67" s="2">
        <f>IF(ekodom3[[#This Row],[retencja]]&lt;&gt;0,0,H66+1)</f>
        <v>2</v>
      </c>
    </row>
    <row r="68" spans="1:8" x14ac:dyDescent="0.25">
      <c r="A68" s="1">
        <v>44628</v>
      </c>
      <c r="B68">
        <v>75</v>
      </c>
      <c r="C68">
        <f>WEEKDAY(ekodom3[[#This Row],[Data]])</f>
        <v>3</v>
      </c>
      <c r="D68">
        <f>IF(ekodom3[[#This Row],[dzien tyg]]=4, 260,190)</f>
        <v>190</v>
      </c>
      <c r="F68" t="str" cm="1">
        <f t="array" ref="F68">IF(AND(ekodom3[[#This Row],[Data]]&gt;=DATE(YEAR(ekodom3[[#This Row],[Data]]),4,1), ekodom3[[#This Row],[Data]]&lt;=DATE(YEAR(ekodom3[[#This Row],[Data]]),9,30)), JE,"")</f>
        <v/>
      </c>
      <c r="G68" s="2" t="str">
        <f>IF(ekodom3[[#This Row],[podelwanie]]=300,1,"")</f>
        <v/>
      </c>
      <c r="H68" s="2">
        <f>IF(ekodom3[[#This Row],[retencja]]&lt;&gt;0,0,H67+1)</f>
        <v>0</v>
      </c>
    </row>
    <row r="69" spans="1:8" x14ac:dyDescent="0.25">
      <c r="A69" s="1">
        <v>44629</v>
      </c>
      <c r="B69">
        <v>612</v>
      </c>
      <c r="C69">
        <f>WEEKDAY(ekodom3[[#This Row],[Data]])</f>
        <v>4</v>
      </c>
      <c r="D69">
        <f>IF(ekodom3[[#This Row],[dzien tyg]]=4, 260,190)</f>
        <v>260</v>
      </c>
      <c r="F69" t="str" cm="1">
        <f t="array" ref="F69">IF(AND(ekodom3[[#This Row],[Data]]&gt;=DATE(YEAR(ekodom3[[#This Row],[Data]]),4,1), ekodom3[[#This Row],[Data]]&lt;=DATE(YEAR(ekodom3[[#This Row],[Data]]),9,30)), JE,"")</f>
        <v/>
      </c>
      <c r="G69" s="2" t="str">
        <f>IF(ekodom3[[#This Row],[podelwanie]]=300,1,"")</f>
        <v/>
      </c>
      <c r="H69" s="2">
        <f>IF(ekodom3[[#This Row],[retencja]]&lt;&gt;0,0,H68+1)</f>
        <v>0</v>
      </c>
    </row>
    <row r="70" spans="1:8" x14ac:dyDescent="0.25">
      <c r="A70" s="1">
        <v>44630</v>
      </c>
      <c r="B70">
        <v>0</v>
      </c>
      <c r="C70">
        <f>WEEKDAY(ekodom3[[#This Row],[Data]])</f>
        <v>5</v>
      </c>
      <c r="D70">
        <f>IF(ekodom3[[#This Row],[dzien tyg]]=4, 260,190)</f>
        <v>190</v>
      </c>
      <c r="F70" t="str" cm="1">
        <f t="array" ref="F70">IF(AND(ekodom3[[#This Row],[Data]]&gt;=DATE(YEAR(ekodom3[[#This Row],[Data]]),4,1), ekodom3[[#This Row],[Data]]&lt;=DATE(YEAR(ekodom3[[#This Row],[Data]]),9,30)), JE,"")</f>
        <v/>
      </c>
      <c r="G70" s="2" t="str">
        <f>IF(ekodom3[[#This Row],[podelwanie]]=300,1,"")</f>
        <v/>
      </c>
      <c r="H70" s="2">
        <f>IF(ekodom3[[#This Row],[retencja]]&lt;&gt;0,0,H69+1)</f>
        <v>1</v>
      </c>
    </row>
    <row r="71" spans="1:8" x14ac:dyDescent="0.25">
      <c r="A71" s="1">
        <v>44631</v>
      </c>
      <c r="B71">
        <v>137</v>
      </c>
      <c r="C71">
        <f>WEEKDAY(ekodom3[[#This Row],[Data]])</f>
        <v>6</v>
      </c>
      <c r="D71">
        <f>IF(ekodom3[[#This Row],[dzien tyg]]=4, 260,190)</f>
        <v>190</v>
      </c>
      <c r="F71" t="str" cm="1">
        <f t="array" ref="F71">IF(AND(ekodom3[[#This Row],[Data]]&gt;=DATE(YEAR(ekodom3[[#This Row],[Data]]),4,1), ekodom3[[#This Row],[Data]]&lt;=DATE(YEAR(ekodom3[[#This Row],[Data]]),9,30)), JE,"")</f>
        <v/>
      </c>
      <c r="G71" s="2" t="str">
        <f>IF(ekodom3[[#This Row],[podelwanie]]=300,1,"")</f>
        <v/>
      </c>
      <c r="H71" s="2">
        <f>IF(ekodom3[[#This Row],[retencja]]&lt;&gt;0,0,H70+1)</f>
        <v>0</v>
      </c>
    </row>
    <row r="72" spans="1:8" x14ac:dyDescent="0.25">
      <c r="A72" s="1">
        <v>44632</v>
      </c>
      <c r="B72">
        <v>122</v>
      </c>
      <c r="C72">
        <f>WEEKDAY(ekodom3[[#This Row],[Data]])</f>
        <v>7</v>
      </c>
      <c r="D72">
        <f>IF(ekodom3[[#This Row],[dzien tyg]]=4, 260,190)</f>
        <v>190</v>
      </c>
      <c r="F72" t="str" cm="1">
        <f t="array" ref="F72">IF(AND(ekodom3[[#This Row],[Data]]&gt;=DATE(YEAR(ekodom3[[#This Row],[Data]]),4,1), ekodom3[[#This Row],[Data]]&lt;=DATE(YEAR(ekodom3[[#This Row],[Data]]),9,30)), JE,"")</f>
        <v/>
      </c>
      <c r="G72" s="2" t="str">
        <f>IF(ekodom3[[#This Row],[podelwanie]]=300,1,"")</f>
        <v/>
      </c>
      <c r="H72" s="2">
        <f>IF(ekodom3[[#This Row],[retencja]]&lt;&gt;0,0,H71+1)</f>
        <v>0</v>
      </c>
    </row>
    <row r="73" spans="1:8" x14ac:dyDescent="0.25">
      <c r="A73" s="1">
        <v>44633</v>
      </c>
      <c r="B73">
        <v>0</v>
      </c>
      <c r="C73">
        <f>WEEKDAY(ekodom3[[#This Row],[Data]])</f>
        <v>1</v>
      </c>
      <c r="D73">
        <f>IF(ekodom3[[#This Row],[dzien tyg]]=4, 260,190)</f>
        <v>190</v>
      </c>
      <c r="F73" t="str" cm="1">
        <f t="array" ref="F73">IF(AND(ekodom3[[#This Row],[Data]]&gt;=DATE(YEAR(ekodom3[[#This Row],[Data]]),4,1), ekodom3[[#This Row],[Data]]&lt;=DATE(YEAR(ekodom3[[#This Row],[Data]]),9,30)), JE,"")</f>
        <v/>
      </c>
      <c r="G73" s="2" t="str">
        <f>IF(ekodom3[[#This Row],[podelwanie]]=300,1,"")</f>
        <v/>
      </c>
      <c r="H73" s="2">
        <f>IF(ekodom3[[#This Row],[retencja]]&lt;&gt;0,0,H72+1)</f>
        <v>1</v>
      </c>
    </row>
    <row r="74" spans="1:8" x14ac:dyDescent="0.25">
      <c r="A74" s="1">
        <v>44634</v>
      </c>
      <c r="B74">
        <v>0</v>
      </c>
      <c r="C74">
        <f>WEEKDAY(ekodom3[[#This Row],[Data]])</f>
        <v>2</v>
      </c>
      <c r="D74">
        <f>IF(ekodom3[[#This Row],[dzien tyg]]=4, 260,190)</f>
        <v>190</v>
      </c>
      <c r="F74" t="str" cm="1">
        <f t="array" ref="F74">IF(AND(ekodom3[[#This Row],[Data]]&gt;=DATE(YEAR(ekodom3[[#This Row],[Data]]),4,1), ekodom3[[#This Row],[Data]]&lt;=DATE(YEAR(ekodom3[[#This Row],[Data]]),9,30)), JE,"")</f>
        <v/>
      </c>
      <c r="G74" s="2" t="str">
        <f>IF(ekodom3[[#This Row],[podelwanie]]=300,1,"")</f>
        <v/>
      </c>
      <c r="H74" s="2">
        <f>IF(ekodom3[[#This Row],[retencja]]&lt;&gt;0,0,H73+1)</f>
        <v>2</v>
      </c>
    </row>
    <row r="75" spans="1:8" x14ac:dyDescent="0.25">
      <c r="A75" s="1">
        <v>44635</v>
      </c>
      <c r="B75">
        <v>88</v>
      </c>
      <c r="C75">
        <f>WEEKDAY(ekodom3[[#This Row],[Data]])</f>
        <v>3</v>
      </c>
      <c r="D75">
        <f>IF(ekodom3[[#This Row],[dzien tyg]]=4, 260,190)</f>
        <v>190</v>
      </c>
      <c r="F75" t="str" cm="1">
        <f t="array" ref="F75">IF(AND(ekodom3[[#This Row],[Data]]&gt;=DATE(YEAR(ekodom3[[#This Row],[Data]]),4,1), ekodom3[[#This Row],[Data]]&lt;=DATE(YEAR(ekodom3[[#This Row],[Data]]),9,30)), JE,"")</f>
        <v/>
      </c>
      <c r="G75" s="2" t="str">
        <f>IF(ekodom3[[#This Row],[podelwanie]]=300,1,"")</f>
        <v/>
      </c>
      <c r="H75" s="2">
        <f>IF(ekodom3[[#This Row],[retencja]]&lt;&gt;0,0,H74+1)</f>
        <v>0</v>
      </c>
    </row>
    <row r="76" spans="1:8" x14ac:dyDescent="0.25">
      <c r="A76" s="1">
        <v>44636</v>
      </c>
      <c r="B76">
        <v>112</v>
      </c>
      <c r="C76">
        <f>WEEKDAY(ekodom3[[#This Row],[Data]])</f>
        <v>4</v>
      </c>
      <c r="D76">
        <f>IF(ekodom3[[#This Row],[dzien tyg]]=4, 260,190)</f>
        <v>260</v>
      </c>
      <c r="F76" t="str" cm="1">
        <f t="array" ref="F76">IF(AND(ekodom3[[#This Row],[Data]]&gt;=DATE(YEAR(ekodom3[[#This Row],[Data]]),4,1), ekodom3[[#This Row],[Data]]&lt;=DATE(YEAR(ekodom3[[#This Row],[Data]]),9,30)), JE,"")</f>
        <v/>
      </c>
      <c r="G76" s="2" t="str">
        <f>IF(ekodom3[[#This Row],[podelwanie]]=300,1,"")</f>
        <v/>
      </c>
      <c r="H76" s="2">
        <f>IF(ekodom3[[#This Row],[retencja]]&lt;&gt;0,0,H75+1)</f>
        <v>0</v>
      </c>
    </row>
    <row r="77" spans="1:8" x14ac:dyDescent="0.25">
      <c r="A77" s="1">
        <v>44637</v>
      </c>
      <c r="B77">
        <v>82</v>
      </c>
      <c r="C77">
        <f>WEEKDAY(ekodom3[[#This Row],[Data]])</f>
        <v>5</v>
      </c>
      <c r="D77">
        <f>IF(ekodom3[[#This Row],[dzien tyg]]=4, 260,190)</f>
        <v>190</v>
      </c>
      <c r="F77" t="str" cm="1">
        <f t="array" ref="F77">IF(AND(ekodom3[[#This Row],[Data]]&gt;=DATE(YEAR(ekodom3[[#This Row],[Data]]),4,1), ekodom3[[#This Row],[Data]]&lt;=DATE(YEAR(ekodom3[[#This Row],[Data]]),9,30)), JE,"")</f>
        <v/>
      </c>
      <c r="G77" s="2" t="str">
        <f>IF(ekodom3[[#This Row],[podelwanie]]=300,1,"")</f>
        <v/>
      </c>
      <c r="H77" s="2">
        <f>IF(ekodom3[[#This Row],[retencja]]&lt;&gt;0,0,H76+1)</f>
        <v>0</v>
      </c>
    </row>
    <row r="78" spans="1:8" x14ac:dyDescent="0.25">
      <c r="A78" s="1">
        <v>44638</v>
      </c>
      <c r="B78">
        <v>174</v>
      </c>
      <c r="C78">
        <f>WEEKDAY(ekodom3[[#This Row],[Data]])</f>
        <v>6</v>
      </c>
      <c r="D78">
        <f>IF(ekodom3[[#This Row],[dzien tyg]]=4, 260,190)</f>
        <v>190</v>
      </c>
      <c r="F78" t="str" cm="1">
        <f t="array" ref="F78">IF(AND(ekodom3[[#This Row],[Data]]&gt;=DATE(YEAR(ekodom3[[#This Row],[Data]]),4,1), ekodom3[[#This Row],[Data]]&lt;=DATE(YEAR(ekodom3[[#This Row],[Data]]),9,30)), JE,"")</f>
        <v/>
      </c>
      <c r="G78" s="2" t="str">
        <f>IF(ekodom3[[#This Row],[podelwanie]]=300,1,"")</f>
        <v/>
      </c>
      <c r="H78" s="2">
        <f>IF(ekodom3[[#This Row],[retencja]]&lt;&gt;0,0,H77+1)</f>
        <v>0</v>
      </c>
    </row>
    <row r="79" spans="1:8" x14ac:dyDescent="0.25">
      <c r="A79" s="1">
        <v>44639</v>
      </c>
      <c r="B79">
        <v>279</v>
      </c>
      <c r="C79">
        <f>WEEKDAY(ekodom3[[#This Row],[Data]])</f>
        <v>7</v>
      </c>
      <c r="D79">
        <f>IF(ekodom3[[#This Row],[dzien tyg]]=4, 260,190)</f>
        <v>190</v>
      </c>
      <c r="F79" t="str" cm="1">
        <f t="array" ref="F79">IF(AND(ekodom3[[#This Row],[Data]]&gt;=DATE(YEAR(ekodom3[[#This Row],[Data]]),4,1), ekodom3[[#This Row],[Data]]&lt;=DATE(YEAR(ekodom3[[#This Row],[Data]]),9,30)), JE,"")</f>
        <v/>
      </c>
      <c r="G79" s="2" t="str">
        <f>IF(ekodom3[[#This Row],[podelwanie]]=300,1,"")</f>
        <v/>
      </c>
      <c r="H79" s="2">
        <f>IF(ekodom3[[#This Row],[retencja]]&lt;&gt;0,0,H78+1)</f>
        <v>0</v>
      </c>
    </row>
    <row r="80" spans="1:8" x14ac:dyDescent="0.25">
      <c r="A80" s="1">
        <v>44640</v>
      </c>
      <c r="B80">
        <v>125</v>
      </c>
      <c r="C80">
        <f>WEEKDAY(ekodom3[[#This Row],[Data]])</f>
        <v>1</v>
      </c>
      <c r="D80">
        <f>IF(ekodom3[[#This Row],[dzien tyg]]=4, 260,190)</f>
        <v>190</v>
      </c>
      <c r="F80" t="str" cm="1">
        <f t="array" ref="F80">IF(AND(ekodom3[[#This Row],[Data]]&gt;=DATE(YEAR(ekodom3[[#This Row],[Data]]),4,1), ekodom3[[#This Row],[Data]]&lt;=DATE(YEAR(ekodom3[[#This Row],[Data]]),9,30)), JE,"")</f>
        <v/>
      </c>
      <c r="G80" s="2" t="str">
        <f>IF(ekodom3[[#This Row],[podelwanie]]=300,1,"")</f>
        <v/>
      </c>
      <c r="H80" s="2">
        <f>IF(ekodom3[[#This Row],[retencja]]&lt;&gt;0,0,H79+1)</f>
        <v>0</v>
      </c>
    </row>
    <row r="81" spans="1:8" x14ac:dyDescent="0.25">
      <c r="A81" s="1">
        <v>44641</v>
      </c>
      <c r="B81">
        <v>123</v>
      </c>
      <c r="C81">
        <f>WEEKDAY(ekodom3[[#This Row],[Data]])</f>
        <v>2</v>
      </c>
      <c r="D81">
        <f>IF(ekodom3[[#This Row],[dzien tyg]]=4, 260,190)</f>
        <v>190</v>
      </c>
      <c r="F81" t="str" cm="1">
        <f t="array" ref="F81">IF(AND(ekodom3[[#This Row],[Data]]&gt;=DATE(YEAR(ekodom3[[#This Row],[Data]]),4,1), ekodom3[[#This Row],[Data]]&lt;=DATE(YEAR(ekodom3[[#This Row],[Data]]),9,30)), JE,"")</f>
        <v/>
      </c>
      <c r="G81" s="2" t="str">
        <f>IF(ekodom3[[#This Row],[podelwanie]]=300,1,"")</f>
        <v/>
      </c>
      <c r="H81" s="2">
        <f>IF(ekodom3[[#This Row],[retencja]]&lt;&gt;0,0,H80+1)</f>
        <v>0</v>
      </c>
    </row>
    <row r="82" spans="1:8" x14ac:dyDescent="0.25">
      <c r="A82" s="1">
        <v>44642</v>
      </c>
      <c r="B82">
        <v>108</v>
      </c>
      <c r="C82">
        <f>WEEKDAY(ekodom3[[#This Row],[Data]])</f>
        <v>3</v>
      </c>
      <c r="D82">
        <f>IF(ekodom3[[#This Row],[dzien tyg]]=4, 260,190)</f>
        <v>190</v>
      </c>
      <c r="F82" t="str" cm="1">
        <f t="array" ref="F82">IF(AND(ekodom3[[#This Row],[Data]]&gt;=DATE(YEAR(ekodom3[[#This Row],[Data]]),4,1), ekodom3[[#This Row],[Data]]&lt;=DATE(YEAR(ekodom3[[#This Row],[Data]]),9,30)), JE,"")</f>
        <v/>
      </c>
      <c r="G82" s="2" t="str">
        <f>IF(ekodom3[[#This Row],[podelwanie]]=300,1,"")</f>
        <v/>
      </c>
      <c r="H82" s="2">
        <f>IF(ekodom3[[#This Row],[retencja]]&lt;&gt;0,0,H81+1)</f>
        <v>0</v>
      </c>
    </row>
    <row r="83" spans="1:8" x14ac:dyDescent="0.25">
      <c r="A83" s="1">
        <v>44643</v>
      </c>
      <c r="B83">
        <v>0</v>
      </c>
      <c r="C83">
        <f>WEEKDAY(ekodom3[[#This Row],[Data]])</f>
        <v>4</v>
      </c>
      <c r="D83">
        <f>IF(ekodom3[[#This Row],[dzien tyg]]=4, 260,190)</f>
        <v>260</v>
      </c>
      <c r="F83" t="str" cm="1">
        <f t="array" ref="F83">IF(AND(ekodom3[[#This Row],[Data]]&gt;=DATE(YEAR(ekodom3[[#This Row],[Data]]),4,1), ekodom3[[#This Row],[Data]]&lt;=DATE(YEAR(ekodom3[[#This Row],[Data]]),9,30)), JE,"")</f>
        <v/>
      </c>
      <c r="G83" s="2" t="str">
        <f>IF(ekodom3[[#This Row],[podelwanie]]=300,1,"")</f>
        <v/>
      </c>
      <c r="H83" s="2">
        <f>IF(ekodom3[[#This Row],[retencja]]&lt;&gt;0,0,H82+1)</f>
        <v>1</v>
      </c>
    </row>
    <row r="84" spans="1:8" x14ac:dyDescent="0.25">
      <c r="A84" s="1">
        <v>44644</v>
      </c>
      <c r="B84">
        <v>0</v>
      </c>
      <c r="C84">
        <f>WEEKDAY(ekodom3[[#This Row],[Data]])</f>
        <v>5</v>
      </c>
      <c r="D84">
        <f>IF(ekodom3[[#This Row],[dzien tyg]]=4, 260,190)</f>
        <v>190</v>
      </c>
      <c r="F84" t="str" cm="1">
        <f t="array" ref="F84">IF(AND(ekodom3[[#This Row],[Data]]&gt;=DATE(YEAR(ekodom3[[#This Row],[Data]]),4,1), ekodom3[[#This Row],[Data]]&lt;=DATE(YEAR(ekodom3[[#This Row],[Data]]),9,30)), JE,"")</f>
        <v/>
      </c>
      <c r="G84" s="2" t="str">
        <f>IF(ekodom3[[#This Row],[podelwanie]]=300,1,"")</f>
        <v/>
      </c>
      <c r="H84" s="2">
        <f>IF(ekodom3[[#This Row],[retencja]]&lt;&gt;0,0,H83+1)</f>
        <v>2</v>
      </c>
    </row>
    <row r="85" spans="1:8" x14ac:dyDescent="0.25">
      <c r="A85" s="1">
        <v>44645</v>
      </c>
      <c r="B85">
        <v>0</v>
      </c>
      <c r="C85">
        <f>WEEKDAY(ekodom3[[#This Row],[Data]])</f>
        <v>6</v>
      </c>
      <c r="D85">
        <f>IF(ekodom3[[#This Row],[dzien tyg]]=4, 260,190)</f>
        <v>190</v>
      </c>
      <c r="F85" t="str" cm="1">
        <f t="array" ref="F85">IF(AND(ekodom3[[#This Row],[Data]]&gt;=DATE(YEAR(ekodom3[[#This Row],[Data]]),4,1), ekodom3[[#This Row],[Data]]&lt;=DATE(YEAR(ekodom3[[#This Row],[Data]]),9,30)), JE,"")</f>
        <v/>
      </c>
      <c r="G85" s="2" t="str">
        <f>IF(ekodom3[[#This Row],[podelwanie]]=300,1,"")</f>
        <v/>
      </c>
      <c r="H85" s="2">
        <f>IF(ekodom3[[#This Row],[retencja]]&lt;&gt;0,0,H84+1)</f>
        <v>3</v>
      </c>
    </row>
    <row r="86" spans="1:8" x14ac:dyDescent="0.25">
      <c r="A86" s="1">
        <v>44646</v>
      </c>
      <c r="B86">
        <v>0</v>
      </c>
      <c r="C86">
        <f>WEEKDAY(ekodom3[[#This Row],[Data]])</f>
        <v>7</v>
      </c>
      <c r="D86">
        <f>IF(ekodom3[[#This Row],[dzien tyg]]=4, 260,190)</f>
        <v>190</v>
      </c>
      <c r="F86" t="str" cm="1">
        <f t="array" ref="F86">IF(AND(ekodom3[[#This Row],[Data]]&gt;=DATE(YEAR(ekodom3[[#This Row],[Data]]),4,1), ekodom3[[#This Row],[Data]]&lt;=DATE(YEAR(ekodom3[[#This Row],[Data]]),9,30)), JE,"")</f>
        <v/>
      </c>
      <c r="G86" s="2" t="str">
        <f>IF(ekodom3[[#This Row],[podelwanie]]=300,1,"")</f>
        <v/>
      </c>
      <c r="H86" s="2">
        <f>IF(ekodom3[[#This Row],[retencja]]&lt;&gt;0,0,H85+1)</f>
        <v>4</v>
      </c>
    </row>
    <row r="87" spans="1:8" x14ac:dyDescent="0.25">
      <c r="A87" s="1">
        <v>44647</v>
      </c>
      <c r="B87">
        <v>0</v>
      </c>
      <c r="C87">
        <f>WEEKDAY(ekodom3[[#This Row],[Data]])</f>
        <v>1</v>
      </c>
      <c r="D87">
        <f>IF(ekodom3[[#This Row],[dzien tyg]]=4, 260,190)</f>
        <v>190</v>
      </c>
      <c r="F87" t="str" cm="1">
        <f t="array" ref="F87">IF(AND(ekodom3[[#This Row],[Data]]&gt;=DATE(YEAR(ekodom3[[#This Row],[Data]]),4,1), ekodom3[[#This Row],[Data]]&lt;=DATE(YEAR(ekodom3[[#This Row],[Data]]),9,30)), JE,"")</f>
        <v/>
      </c>
      <c r="G87" s="2" t="str">
        <f>IF(ekodom3[[#This Row],[podelwanie]]=300,1,"")</f>
        <v/>
      </c>
      <c r="H87" s="2">
        <f>IF(ekodom3[[#This Row],[retencja]]&lt;&gt;0,0,H86+1)</f>
        <v>5</v>
      </c>
    </row>
    <row r="88" spans="1:8" x14ac:dyDescent="0.25">
      <c r="A88" s="1">
        <v>44648</v>
      </c>
      <c r="B88">
        <v>0</v>
      </c>
      <c r="C88">
        <f>WEEKDAY(ekodom3[[#This Row],[Data]])</f>
        <v>2</v>
      </c>
      <c r="D88">
        <f>IF(ekodom3[[#This Row],[dzien tyg]]=4, 260,190)</f>
        <v>190</v>
      </c>
      <c r="F88" t="str" cm="1">
        <f t="array" ref="F88">IF(AND(ekodom3[[#This Row],[Data]]&gt;=DATE(YEAR(ekodom3[[#This Row],[Data]]),4,1), ekodom3[[#This Row],[Data]]&lt;=DATE(YEAR(ekodom3[[#This Row],[Data]]),9,30)), JE,"")</f>
        <v/>
      </c>
      <c r="G88" s="2" t="str">
        <f>IF(ekodom3[[#This Row],[podelwanie]]=300,1,"")</f>
        <v/>
      </c>
      <c r="H88" s="2">
        <f>IF(ekodom3[[#This Row],[retencja]]&lt;&gt;0,0,H87+1)</f>
        <v>6</v>
      </c>
    </row>
    <row r="89" spans="1:8" x14ac:dyDescent="0.25">
      <c r="A89" s="1">
        <v>44649</v>
      </c>
      <c r="B89">
        <v>0</v>
      </c>
      <c r="C89">
        <f>WEEKDAY(ekodom3[[#This Row],[Data]])</f>
        <v>3</v>
      </c>
      <c r="D89">
        <f>IF(ekodom3[[#This Row],[dzien tyg]]=4, 260,190)</f>
        <v>190</v>
      </c>
      <c r="F89" t="str" cm="1">
        <f t="array" ref="F89">IF(AND(ekodom3[[#This Row],[Data]]&gt;=DATE(YEAR(ekodom3[[#This Row],[Data]]),4,1), ekodom3[[#This Row],[Data]]&lt;=DATE(YEAR(ekodom3[[#This Row],[Data]]),9,30)), JE,"")</f>
        <v/>
      </c>
      <c r="G89" s="2" t="str">
        <f>IF(ekodom3[[#This Row],[podelwanie]]=300,1,"")</f>
        <v/>
      </c>
      <c r="H89" s="2">
        <f>IF(ekodom3[[#This Row],[retencja]]&lt;&gt;0,0,H88+1)</f>
        <v>7</v>
      </c>
    </row>
    <row r="90" spans="1:8" x14ac:dyDescent="0.25">
      <c r="A90" s="1">
        <v>44650</v>
      </c>
      <c r="B90">
        <v>0</v>
      </c>
      <c r="C90">
        <f>WEEKDAY(ekodom3[[#This Row],[Data]])</f>
        <v>4</v>
      </c>
      <c r="D90">
        <f>IF(ekodom3[[#This Row],[dzien tyg]]=4, 260,190)</f>
        <v>260</v>
      </c>
      <c r="F90" t="str" cm="1">
        <f t="array" ref="F90">IF(AND(ekodom3[[#This Row],[Data]]&gt;=DATE(YEAR(ekodom3[[#This Row],[Data]]),4,1), ekodom3[[#This Row],[Data]]&lt;=DATE(YEAR(ekodom3[[#This Row],[Data]]),9,30)), JE,"")</f>
        <v/>
      </c>
      <c r="G90" s="2" t="str">
        <f>IF(ekodom3[[#This Row],[podelwanie]]=300,1,"")</f>
        <v/>
      </c>
      <c r="H90" s="2">
        <f>IF(ekodom3[[#This Row],[retencja]]&lt;&gt;0,0,H89+1)</f>
        <v>8</v>
      </c>
    </row>
    <row r="91" spans="1:8" x14ac:dyDescent="0.25">
      <c r="A91" s="1">
        <v>44651</v>
      </c>
      <c r="B91">
        <v>207</v>
      </c>
      <c r="C91">
        <f>WEEKDAY(ekodom3[[#This Row],[Data]])</f>
        <v>5</v>
      </c>
      <c r="D91">
        <f>IF(ekodom3[[#This Row],[dzien tyg]]=4, 260,190)</f>
        <v>190</v>
      </c>
      <c r="F91" t="str" cm="1">
        <f t="array" ref="F91">IF(AND(ekodom3[[#This Row],[Data]]&gt;=DATE(YEAR(ekodom3[[#This Row],[Data]]),4,1), ekodom3[[#This Row],[Data]]&lt;=DATE(YEAR(ekodom3[[#This Row],[Data]]),9,30)), JE,"")</f>
        <v/>
      </c>
      <c r="G91" s="2" t="str">
        <f>IF(ekodom3[[#This Row],[podelwanie]]=300,1,"")</f>
        <v/>
      </c>
      <c r="H91" s="2">
        <f>IF(ekodom3[[#This Row],[retencja]]&lt;&gt;0,0,H90+1)</f>
        <v>0</v>
      </c>
    </row>
    <row r="92" spans="1:8" x14ac:dyDescent="0.25">
      <c r="A92" s="1">
        <v>44652</v>
      </c>
      <c r="B92">
        <v>1299</v>
      </c>
      <c r="C92">
        <f>WEEKDAY(ekodom3[[#This Row],[Data]])</f>
        <v>6</v>
      </c>
      <c r="D92">
        <f>IF(ekodom3[[#This Row],[dzien tyg]]=4, 260,190)</f>
        <v>190</v>
      </c>
      <c r="E92">
        <f>H2</f>
        <v>1</v>
      </c>
      <c r="F92" t="str">
        <f>IF(ekodom3[[#This Row],[sucho]]=5,300,"")</f>
        <v/>
      </c>
      <c r="G92" s="2" t="str">
        <f>IF(ekodom3[[#This Row],[podelwanie]]=300,1,"")</f>
        <v/>
      </c>
      <c r="H92" s="2">
        <f>IF(ekodom3[[#This Row],[retencja]]&lt;&gt;0,0,H91+1)</f>
        <v>0</v>
      </c>
    </row>
    <row r="93" spans="1:8" x14ac:dyDescent="0.25">
      <c r="A93" s="1">
        <v>44653</v>
      </c>
      <c r="B93">
        <v>218</v>
      </c>
      <c r="C93">
        <f>WEEKDAY(ekodom3[[#This Row],[Data]])</f>
        <v>7</v>
      </c>
      <c r="D93">
        <f>IF(ekodom3[[#This Row],[dzien tyg]]=4, 260,190)</f>
        <v>190</v>
      </c>
      <c r="E93">
        <f>IF(ekodom3[[#This Row],[retencja]]&lt;&gt;0,0,IF(E92=5, 1, E92+1))</f>
        <v>0</v>
      </c>
      <c r="F93" t="str">
        <f>IF(ekodom3[[#This Row],[sucho]]=5,300,"")</f>
        <v/>
      </c>
      <c r="G93" s="2" t="str">
        <f>IF(ekodom3[[#This Row],[podelwanie]]=300,1,"")</f>
        <v/>
      </c>
      <c r="H93" s="2">
        <f>IF(ekodom3[[#This Row],[retencja]]&lt;&gt;0,0,H92+1)</f>
        <v>0</v>
      </c>
    </row>
    <row r="94" spans="1:8" x14ac:dyDescent="0.25">
      <c r="A94" s="1">
        <v>44654</v>
      </c>
      <c r="B94">
        <v>0</v>
      </c>
      <c r="C94">
        <f>WEEKDAY(ekodom3[[#This Row],[Data]])</f>
        <v>1</v>
      </c>
      <c r="D94">
        <f>IF(ekodom3[[#This Row],[dzien tyg]]=4, 260,190)</f>
        <v>190</v>
      </c>
      <c r="E94">
        <f>IF(ekodom3[[#This Row],[retencja]]&lt;&gt;0,0,IF(E93=5, 1, E93+1))</f>
        <v>1</v>
      </c>
      <c r="F94" t="str">
        <f>IF(ekodom3[[#This Row],[sucho]]=5,300,"")</f>
        <v/>
      </c>
      <c r="G94" s="2" t="str">
        <f>IF(ekodom3[[#This Row],[podelwanie]]=300,1,"")</f>
        <v/>
      </c>
      <c r="H94" s="2">
        <f>IF(ekodom3[[#This Row],[retencja]]&lt;&gt;0,0,H93+1)</f>
        <v>1</v>
      </c>
    </row>
    <row r="95" spans="1:8" x14ac:dyDescent="0.25">
      <c r="A95" s="1">
        <v>44655</v>
      </c>
      <c r="B95">
        <v>0</v>
      </c>
      <c r="C95">
        <f>WEEKDAY(ekodom3[[#This Row],[Data]])</f>
        <v>2</v>
      </c>
      <c r="D95">
        <f>IF(ekodom3[[#This Row],[dzien tyg]]=4, 260,190)</f>
        <v>190</v>
      </c>
      <c r="E95">
        <f>IF(ekodom3[[#This Row],[retencja]]&lt;&gt;0,0,IF(E94=5, 1, E94+1))</f>
        <v>2</v>
      </c>
      <c r="F95" t="str">
        <f>IF(ekodom3[[#This Row],[sucho]]=5,300,"")</f>
        <v/>
      </c>
      <c r="G95" s="2" t="str">
        <f>IF(ekodom3[[#This Row],[podelwanie]]=300,1,"")</f>
        <v/>
      </c>
      <c r="H95" s="2">
        <f>IF(ekodom3[[#This Row],[retencja]]&lt;&gt;0,0,H94+1)</f>
        <v>2</v>
      </c>
    </row>
    <row r="96" spans="1:8" x14ac:dyDescent="0.25">
      <c r="A96" s="1">
        <v>44656</v>
      </c>
      <c r="B96">
        <v>0</v>
      </c>
      <c r="C96">
        <f>WEEKDAY(ekodom3[[#This Row],[Data]])</f>
        <v>3</v>
      </c>
      <c r="D96">
        <f>IF(ekodom3[[#This Row],[dzien tyg]]=4, 260,190)</f>
        <v>190</v>
      </c>
      <c r="E96">
        <f>IF(ekodom3[[#This Row],[retencja]]&lt;&gt;0,0,IF(E95=5, 1, E95+1))</f>
        <v>3</v>
      </c>
      <c r="F96" t="str">
        <f>IF(ekodom3[[#This Row],[sucho]]=5,300,"")</f>
        <v/>
      </c>
      <c r="G96" s="2" t="str">
        <f>IF(ekodom3[[#This Row],[podelwanie]]=300,1,"")</f>
        <v/>
      </c>
      <c r="H96" s="2">
        <f>IF(ekodom3[[#This Row],[retencja]]&lt;&gt;0,0,H95+1)</f>
        <v>3</v>
      </c>
    </row>
    <row r="97" spans="1:8" x14ac:dyDescent="0.25">
      <c r="A97" s="1">
        <v>44657</v>
      </c>
      <c r="B97">
        <v>220</v>
      </c>
      <c r="C97">
        <f>WEEKDAY(ekodom3[[#This Row],[Data]])</f>
        <v>4</v>
      </c>
      <c r="D97">
        <f>IF(ekodom3[[#This Row],[dzien tyg]]=4, 260,190)</f>
        <v>260</v>
      </c>
      <c r="E97">
        <f>IF(ekodom3[[#This Row],[retencja]]&lt;&gt;0,0,IF(E96=5, 1, E96+1))</f>
        <v>0</v>
      </c>
      <c r="F97" t="str">
        <f>IF(ekodom3[[#This Row],[sucho]]=5,300,"")</f>
        <v/>
      </c>
      <c r="G97" s="2" t="str">
        <f>IF(ekodom3[[#This Row],[podelwanie]]=300,1,"")</f>
        <v/>
      </c>
      <c r="H97" s="2">
        <f>IF(ekodom3[[#This Row],[retencja]]&lt;&gt;0,0,H96+1)</f>
        <v>0</v>
      </c>
    </row>
    <row r="98" spans="1:8" x14ac:dyDescent="0.25">
      <c r="A98" s="1">
        <v>44658</v>
      </c>
      <c r="B98">
        <v>72</v>
      </c>
      <c r="C98">
        <f>WEEKDAY(ekodom3[[#This Row],[Data]])</f>
        <v>5</v>
      </c>
      <c r="D98">
        <f>IF(ekodom3[[#This Row],[dzien tyg]]=4, 260,190)</f>
        <v>190</v>
      </c>
      <c r="E98">
        <f>IF(ekodom3[[#This Row],[retencja]]&lt;&gt;0,0,IF(E97=5, 1, E97+1))</f>
        <v>0</v>
      </c>
      <c r="F98" t="str">
        <f>IF(ekodom3[[#This Row],[sucho]]=5,300,"")</f>
        <v/>
      </c>
      <c r="G98" s="2" t="str">
        <f>IF(ekodom3[[#This Row],[podelwanie]]=300,1,"")</f>
        <v/>
      </c>
      <c r="H98" s="2">
        <f>IF(ekodom3[[#This Row],[retencja]]&lt;&gt;0,0,H97+1)</f>
        <v>0</v>
      </c>
    </row>
    <row r="99" spans="1:8" x14ac:dyDescent="0.25">
      <c r="A99" s="1">
        <v>44659</v>
      </c>
      <c r="B99">
        <v>0</v>
      </c>
      <c r="C99">
        <f>WEEKDAY(ekodom3[[#This Row],[Data]])</f>
        <v>6</v>
      </c>
      <c r="D99">
        <f>IF(ekodom3[[#This Row],[dzien tyg]]=4, 260,190)</f>
        <v>190</v>
      </c>
      <c r="E99">
        <f>IF(ekodom3[[#This Row],[retencja]]&lt;&gt;0,0,IF(E98=5, 1, E98+1))</f>
        <v>1</v>
      </c>
      <c r="F99" t="str">
        <f>IF(ekodom3[[#This Row],[sucho]]=5,300,"")</f>
        <v/>
      </c>
      <c r="G99" s="2" t="str">
        <f>IF(ekodom3[[#This Row],[podelwanie]]=300,1,"")</f>
        <v/>
      </c>
      <c r="H99" s="2">
        <f>IF(ekodom3[[#This Row],[retencja]]&lt;&gt;0,0,H98+1)</f>
        <v>1</v>
      </c>
    </row>
    <row r="100" spans="1:8" x14ac:dyDescent="0.25">
      <c r="A100" s="1">
        <v>44660</v>
      </c>
      <c r="B100">
        <v>0</v>
      </c>
      <c r="C100">
        <f>WEEKDAY(ekodom3[[#This Row],[Data]])</f>
        <v>7</v>
      </c>
      <c r="D100">
        <f>IF(ekodom3[[#This Row],[dzien tyg]]=4, 260,190)</f>
        <v>190</v>
      </c>
      <c r="E100">
        <f>IF(ekodom3[[#This Row],[retencja]]&lt;&gt;0,0,IF(E99=5, 1, E99+1))</f>
        <v>2</v>
      </c>
      <c r="F100" t="str">
        <f>IF(ekodom3[[#This Row],[sucho]]=5,300,"")</f>
        <v/>
      </c>
      <c r="G100" s="2" t="str">
        <f>IF(ekodom3[[#This Row],[podelwanie]]=300,1,"")</f>
        <v/>
      </c>
      <c r="H100" s="2">
        <f>IF(ekodom3[[#This Row],[retencja]]&lt;&gt;0,0,H99+1)</f>
        <v>2</v>
      </c>
    </row>
    <row r="101" spans="1:8" x14ac:dyDescent="0.25">
      <c r="A101" s="1">
        <v>44661</v>
      </c>
      <c r="B101">
        <v>0</v>
      </c>
      <c r="C101">
        <f>WEEKDAY(ekodom3[[#This Row],[Data]])</f>
        <v>1</v>
      </c>
      <c r="D101">
        <f>IF(ekodom3[[#This Row],[dzien tyg]]=4, 260,190)</f>
        <v>190</v>
      </c>
      <c r="E101">
        <f>IF(ekodom3[[#This Row],[retencja]]&lt;&gt;0,0,IF(E100=5, 1, E100+1))</f>
        <v>3</v>
      </c>
      <c r="F101" t="str">
        <f>IF(ekodom3[[#This Row],[sucho]]=5,300,"")</f>
        <v/>
      </c>
      <c r="G101" s="2" t="str">
        <f>IF(ekodom3[[#This Row],[podelwanie]]=300,1,"")</f>
        <v/>
      </c>
      <c r="H101" s="2">
        <f>IF(ekodom3[[#This Row],[retencja]]&lt;&gt;0,0,H100+1)</f>
        <v>3</v>
      </c>
    </row>
    <row r="102" spans="1:8" x14ac:dyDescent="0.25">
      <c r="A102" s="1">
        <v>44662</v>
      </c>
      <c r="B102">
        <v>0</v>
      </c>
      <c r="C102">
        <f>WEEKDAY(ekodom3[[#This Row],[Data]])</f>
        <v>2</v>
      </c>
      <c r="D102">
        <f>IF(ekodom3[[#This Row],[dzien tyg]]=4, 260,190)</f>
        <v>190</v>
      </c>
      <c r="E102">
        <f>IF(ekodom3[[#This Row],[retencja]]&lt;&gt;0,0,IF(E101=5, 1, E101+1))</f>
        <v>4</v>
      </c>
      <c r="F102" t="str">
        <f>IF(ekodom3[[#This Row],[sucho]]=5,300,"")</f>
        <v/>
      </c>
      <c r="G102" s="2" t="str">
        <f>IF(ekodom3[[#This Row],[podelwanie]]=300,1,"")</f>
        <v/>
      </c>
      <c r="H102" s="2">
        <f>IF(ekodom3[[#This Row],[retencja]]&lt;&gt;0,0,H101+1)</f>
        <v>4</v>
      </c>
    </row>
    <row r="103" spans="1:8" x14ac:dyDescent="0.25">
      <c r="A103" s="1">
        <v>44663</v>
      </c>
      <c r="B103">
        <v>0</v>
      </c>
      <c r="C103">
        <f>WEEKDAY(ekodom3[[#This Row],[Data]])</f>
        <v>3</v>
      </c>
      <c r="D103">
        <f>IF(ekodom3[[#This Row],[dzien tyg]]=4, 260,190)</f>
        <v>190</v>
      </c>
      <c r="E103">
        <f>IF(ekodom3[[#This Row],[retencja]]&lt;&gt;0,0,IF(E102=5, 1, E102+1))</f>
        <v>5</v>
      </c>
      <c r="F103">
        <f>IF(ekodom3[[#This Row],[sucho]]=5,300,"")</f>
        <v>300</v>
      </c>
      <c r="G103" s="2">
        <f>IF(ekodom3[[#This Row],[podelwanie]]=300,1,"")</f>
        <v>1</v>
      </c>
      <c r="H103" s="2">
        <f>IF(ekodom3[[#This Row],[retencja]]&lt;&gt;0,0,H102+1)</f>
        <v>5</v>
      </c>
    </row>
    <row r="104" spans="1:8" x14ac:dyDescent="0.25">
      <c r="A104" s="1">
        <v>44664</v>
      </c>
      <c r="B104">
        <v>205</v>
      </c>
      <c r="C104">
        <f>WEEKDAY(ekodom3[[#This Row],[Data]])</f>
        <v>4</v>
      </c>
      <c r="D104">
        <f>IF(ekodom3[[#This Row],[dzien tyg]]=4, 260,190)</f>
        <v>260</v>
      </c>
      <c r="E104">
        <f>IF(ekodom3[[#This Row],[retencja]]&lt;&gt;0,0,IF(E103=5, 1, E103+1))</f>
        <v>0</v>
      </c>
      <c r="F104" t="str">
        <f>IF(ekodom3[[#This Row],[sucho]]=5,300,"")</f>
        <v/>
      </c>
      <c r="G104" s="2" t="str">
        <f>IF(ekodom3[[#This Row],[podelwanie]]=300,1,"")</f>
        <v/>
      </c>
      <c r="H104" s="2">
        <f>IF(ekodom3[[#This Row],[retencja]]&lt;&gt;0,0,H103+1)</f>
        <v>0</v>
      </c>
    </row>
    <row r="105" spans="1:8" x14ac:dyDescent="0.25">
      <c r="A105" s="1">
        <v>44665</v>
      </c>
      <c r="B105">
        <v>0</v>
      </c>
      <c r="C105">
        <f>WEEKDAY(ekodom3[[#This Row],[Data]])</f>
        <v>5</v>
      </c>
      <c r="D105">
        <f>IF(ekodom3[[#This Row],[dzien tyg]]=4, 260,190)</f>
        <v>190</v>
      </c>
      <c r="E105">
        <f>IF(ekodom3[[#This Row],[retencja]]&lt;&gt;0,0,IF(E104=5, 1, E104+1))</f>
        <v>1</v>
      </c>
      <c r="F105" t="str">
        <f>IF(ekodom3[[#This Row],[sucho]]=5,300,"")</f>
        <v/>
      </c>
      <c r="G105" s="2" t="str">
        <f>IF(ekodom3[[#This Row],[podelwanie]]=300,1,"")</f>
        <v/>
      </c>
      <c r="H105" s="2">
        <f>IF(ekodom3[[#This Row],[retencja]]&lt;&gt;0,0,H104+1)</f>
        <v>1</v>
      </c>
    </row>
    <row r="106" spans="1:8" x14ac:dyDescent="0.25">
      <c r="A106" s="1">
        <v>44666</v>
      </c>
      <c r="B106">
        <v>436</v>
      </c>
      <c r="C106">
        <f>WEEKDAY(ekodom3[[#This Row],[Data]])</f>
        <v>6</v>
      </c>
      <c r="D106">
        <f>IF(ekodom3[[#This Row],[dzien tyg]]=4, 260,190)</f>
        <v>190</v>
      </c>
      <c r="E106">
        <f>IF(ekodom3[[#This Row],[retencja]]&lt;&gt;0,0,IF(E105=5, 1, E105+1))</f>
        <v>0</v>
      </c>
      <c r="F106" t="str">
        <f>IF(ekodom3[[#This Row],[sucho]]=5,300,"")</f>
        <v/>
      </c>
      <c r="G106" s="2" t="str">
        <f>IF(ekodom3[[#This Row],[podelwanie]]=300,1,"")</f>
        <v/>
      </c>
      <c r="H106" s="2">
        <f>IF(ekodom3[[#This Row],[retencja]]&lt;&gt;0,0,H105+1)</f>
        <v>0</v>
      </c>
    </row>
    <row r="107" spans="1:8" x14ac:dyDescent="0.25">
      <c r="A107" s="1">
        <v>44667</v>
      </c>
      <c r="B107">
        <v>622</v>
      </c>
      <c r="C107">
        <f>WEEKDAY(ekodom3[[#This Row],[Data]])</f>
        <v>7</v>
      </c>
      <c r="D107">
        <f>IF(ekodom3[[#This Row],[dzien tyg]]=4, 260,190)</f>
        <v>190</v>
      </c>
      <c r="E107">
        <f>IF(ekodom3[[#This Row],[retencja]]&lt;&gt;0,0,IF(E106=5, 1, E106+1))</f>
        <v>0</v>
      </c>
      <c r="F107" t="str">
        <f>IF(ekodom3[[#This Row],[sucho]]=5,300,"")</f>
        <v/>
      </c>
      <c r="G107" s="2" t="str">
        <f>IF(ekodom3[[#This Row],[podelwanie]]=300,1,"")</f>
        <v/>
      </c>
      <c r="H107" s="2">
        <f>IF(ekodom3[[#This Row],[retencja]]&lt;&gt;0,0,H106+1)</f>
        <v>0</v>
      </c>
    </row>
    <row r="108" spans="1:8" x14ac:dyDescent="0.25">
      <c r="A108" s="1">
        <v>44668</v>
      </c>
      <c r="B108">
        <v>34</v>
      </c>
      <c r="C108">
        <f>WEEKDAY(ekodom3[[#This Row],[Data]])</f>
        <v>1</v>
      </c>
      <c r="D108">
        <f>IF(ekodom3[[#This Row],[dzien tyg]]=4, 260,190)</f>
        <v>190</v>
      </c>
      <c r="E108">
        <f>IF(ekodom3[[#This Row],[retencja]]&lt;&gt;0,0,IF(E107=5, 1, E107+1))</f>
        <v>0</v>
      </c>
      <c r="F108" t="str">
        <f>IF(ekodom3[[#This Row],[sucho]]=5,300,"")</f>
        <v/>
      </c>
      <c r="G108" s="2" t="str">
        <f>IF(ekodom3[[#This Row],[podelwanie]]=300,1,"")</f>
        <v/>
      </c>
      <c r="H108" s="2">
        <f>IF(ekodom3[[#This Row],[retencja]]&lt;&gt;0,0,H107+1)</f>
        <v>0</v>
      </c>
    </row>
    <row r="109" spans="1:8" x14ac:dyDescent="0.25">
      <c r="A109" s="1">
        <v>44669</v>
      </c>
      <c r="B109">
        <v>0</v>
      </c>
      <c r="C109">
        <f>WEEKDAY(ekodom3[[#This Row],[Data]])</f>
        <v>2</v>
      </c>
      <c r="D109">
        <f>IF(ekodom3[[#This Row],[dzien tyg]]=4, 260,190)</f>
        <v>190</v>
      </c>
      <c r="E109">
        <f>IF(ekodom3[[#This Row],[retencja]]&lt;&gt;0,0,IF(E108=5, 1, E108+1))</f>
        <v>1</v>
      </c>
      <c r="F109" t="str">
        <f>IF(ekodom3[[#This Row],[sucho]]=5,300,"")</f>
        <v/>
      </c>
      <c r="G109" s="2" t="str">
        <f>IF(ekodom3[[#This Row],[podelwanie]]=300,1,"")</f>
        <v/>
      </c>
      <c r="H109" s="2">
        <f>IF(ekodom3[[#This Row],[retencja]]&lt;&gt;0,0,H108+1)</f>
        <v>1</v>
      </c>
    </row>
    <row r="110" spans="1:8" x14ac:dyDescent="0.25">
      <c r="A110" s="1">
        <v>44670</v>
      </c>
      <c r="B110">
        <v>0</v>
      </c>
      <c r="C110">
        <f>WEEKDAY(ekodom3[[#This Row],[Data]])</f>
        <v>3</v>
      </c>
      <c r="D110">
        <f>IF(ekodom3[[#This Row],[dzien tyg]]=4, 260,190)</f>
        <v>190</v>
      </c>
      <c r="E110">
        <f>IF(ekodom3[[#This Row],[retencja]]&lt;&gt;0,0,IF(E109=5, 1, E109+1))</f>
        <v>2</v>
      </c>
      <c r="F110" t="str">
        <f>IF(ekodom3[[#This Row],[sucho]]=5,300,"")</f>
        <v/>
      </c>
      <c r="G110" s="2" t="str">
        <f>IF(ekodom3[[#This Row],[podelwanie]]=300,1,"")</f>
        <v/>
      </c>
      <c r="H110" s="2">
        <f>IF(ekodom3[[#This Row],[retencja]]&lt;&gt;0,0,H109+1)</f>
        <v>2</v>
      </c>
    </row>
    <row r="111" spans="1:8" x14ac:dyDescent="0.25">
      <c r="A111" s="1">
        <v>44671</v>
      </c>
      <c r="B111">
        <v>0</v>
      </c>
      <c r="C111">
        <f>WEEKDAY(ekodom3[[#This Row],[Data]])</f>
        <v>4</v>
      </c>
      <c r="D111">
        <f>IF(ekodom3[[#This Row],[dzien tyg]]=4, 260,190)</f>
        <v>260</v>
      </c>
      <c r="E111">
        <f>IF(ekodom3[[#This Row],[retencja]]&lt;&gt;0,0,IF(E110=5, 1, E110+1))</f>
        <v>3</v>
      </c>
      <c r="F111" t="str">
        <f>IF(ekodom3[[#This Row],[sucho]]=5,300,"")</f>
        <v/>
      </c>
      <c r="G111" s="2" t="str">
        <f>IF(ekodom3[[#This Row],[podelwanie]]=300,1,"")</f>
        <v/>
      </c>
      <c r="H111" s="2">
        <f>IF(ekodom3[[#This Row],[retencja]]&lt;&gt;0,0,H110+1)</f>
        <v>3</v>
      </c>
    </row>
    <row r="112" spans="1:8" x14ac:dyDescent="0.25">
      <c r="A112" s="1">
        <v>44672</v>
      </c>
      <c r="B112">
        <v>0</v>
      </c>
      <c r="C112">
        <f>WEEKDAY(ekodom3[[#This Row],[Data]])</f>
        <v>5</v>
      </c>
      <c r="D112">
        <f>IF(ekodom3[[#This Row],[dzien tyg]]=4, 260,190)</f>
        <v>190</v>
      </c>
      <c r="E112">
        <f>IF(ekodom3[[#This Row],[retencja]]&lt;&gt;0,0,IF(E111=5, 1, E111+1))</f>
        <v>4</v>
      </c>
      <c r="F112" t="str">
        <f>IF(ekodom3[[#This Row],[sucho]]=5,300,"")</f>
        <v/>
      </c>
      <c r="G112" s="2" t="str">
        <f>IF(ekodom3[[#This Row],[podelwanie]]=300,1,"")</f>
        <v/>
      </c>
      <c r="H112" s="2">
        <f>IF(ekodom3[[#This Row],[retencja]]&lt;&gt;0,0,H111+1)</f>
        <v>4</v>
      </c>
    </row>
    <row r="113" spans="1:8" x14ac:dyDescent="0.25">
      <c r="A113" s="1">
        <v>44673</v>
      </c>
      <c r="B113">
        <v>0</v>
      </c>
      <c r="C113">
        <f>WEEKDAY(ekodom3[[#This Row],[Data]])</f>
        <v>6</v>
      </c>
      <c r="D113">
        <f>IF(ekodom3[[#This Row],[dzien tyg]]=4, 260,190)</f>
        <v>190</v>
      </c>
      <c r="E113">
        <f>IF(ekodom3[[#This Row],[retencja]]&lt;&gt;0,0,IF(E112=5, 1, E112+1))</f>
        <v>5</v>
      </c>
      <c r="F113">
        <f>IF(ekodom3[[#This Row],[sucho]]=5,300,"")</f>
        <v>300</v>
      </c>
      <c r="G113" s="2">
        <f>IF(ekodom3[[#This Row],[podelwanie]]=300,1,"")</f>
        <v>1</v>
      </c>
      <c r="H113" s="2">
        <f>IF(ekodom3[[#This Row],[retencja]]&lt;&gt;0,0,H112+1)</f>
        <v>5</v>
      </c>
    </row>
    <row r="114" spans="1:8" x14ac:dyDescent="0.25">
      <c r="A114" s="1">
        <v>44674</v>
      </c>
      <c r="B114">
        <v>0</v>
      </c>
      <c r="C114">
        <f>WEEKDAY(ekodom3[[#This Row],[Data]])</f>
        <v>7</v>
      </c>
      <c r="D114">
        <f>IF(ekodom3[[#This Row],[dzien tyg]]=4, 260,190)</f>
        <v>190</v>
      </c>
      <c r="E114">
        <f>IF(ekodom3[[#This Row],[retencja]]&lt;&gt;0,0,IF(E113=5, 1, E113+1))</f>
        <v>1</v>
      </c>
      <c r="F114" t="str">
        <f>IF(ekodom3[[#This Row],[sucho]]=5,300,"")</f>
        <v/>
      </c>
      <c r="G114" s="2" t="str">
        <f>IF(ekodom3[[#This Row],[podelwanie]]=300,1,"")</f>
        <v/>
      </c>
      <c r="H114" s="2">
        <f>IF(ekodom3[[#This Row],[retencja]]&lt;&gt;0,0,H113+1)</f>
        <v>6</v>
      </c>
    </row>
    <row r="115" spans="1:8" x14ac:dyDescent="0.25">
      <c r="A115" s="1">
        <v>44675</v>
      </c>
      <c r="B115">
        <v>0</v>
      </c>
      <c r="C115">
        <f>WEEKDAY(ekodom3[[#This Row],[Data]])</f>
        <v>1</v>
      </c>
      <c r="D115">
        <f>IF(ekodom3[[#This Row],[dzien tyg]]=4, 260,190)</f>
        <v>190</v>
      </c>
      <c r="E115">
        <f>IF(ekodom3[[#This Row],[retencja]]&lt;&gt;0,0,IF(E114=5, 1, E114+1))</f>
        <v>2</v>
      </c>
      <c r="F115" t="str">
        <f>IF(ekodom3[[#This Row],[sucho]]=5,300,"")</f>
        <v/>
      </c>
      <c r="G115" s="2" t="str">
        <f>IF(ekodom3[[#This Row],[podelwanie]]=300,1,"")</f>
        <v/>
      </c>
      <c r="H115" s="2">
        <f>IF(ekodom3[[#This Row],[retencja]]&lt;&gt;0,0,H114+1)</f>
        <v>7</v>
      </c>
    </row>
    <row r="116" spans="1:8" x14ac:dyDescent="0.25">
      <c r="A116" s="1">
        <v>44676</v>
      </c>
      <c r="B116">
        <v>0</v>
      </c>
      <c r="C116">
        <f>WEEKDAY(ekodom3[[#This Row],[Data]])</f>
        <v>2</v>
      </c>
      <c r="D116">
        <f>IF(ekodom3[[#This Row],[dzien tyg]]=4, 260,190)</f>
        <v>190</v>
      </c>
      <c r="E116">
        <f>IF(ekodom3[[#This Row],[retencja]]&lt;&gt;0,0,IF(E115=5, 1, E115+1))</f>
        <v>3</v>
      </c>
      <c r="F116" t="str">
        <f>IF(ekodom3[[#This Row],[sucho]]=5,300,"")</f>
        <v/>
      </c>
      <c r="G116" s="2" t="str">
        <f>IF(ekodom3[[#This Row],[podelwanie]]=300,1,"")</f>
        <v/>
      </c>
      <c r="H116" s="2">
        <f>IF(ekodom3[[#This Row],[retencja]]&lt;&gt;0,0,H115+1)</f>
        <v>8</v>
      </c>
    </row>
    <row r="117" spans="1:8" x14ac:dyDescent="0.25">
      <c r="A117" s="1">
        <v>44677</v>
      </c>
      <c r="B117">
        <v>0</v>
      </c>
      <c r="C117">
        <f>WEEKDAY(ekodom3[[#This Row],[Data]])</f>
        <v>3</v>
      </c>
      <c r="D117">
        <f>IF(ekodom3[[#This Row],[dzien tyg]]=4, 260,190)</f>
        <v>190</v>
      </c>
      <c r="E117">
        <f>IF(ekodom3[[#This Row],[retencja]]&lt;&gt;0,0,IF(E116=5, 1, E116+1))</f>
        <v>4</v>
      </c>
      <c r="F117" t="str">
        <f>IF(ekodom3[[#This Row],[sucho]]=5,300,"")</f>
        <v/>
      </c>
      <c r="G117" s="2" t="str">
        <f>IF(ekodom3[[#This Row],[podelwanie]]=300,1,"")</f>
        <v/>
      </c>
      <c r="H117" s="2">
        <f>IF(ekodom3[[#This Row],[retencja]]&lt;&gt;0,0,H116+1)</f>
        <v>9</v>
      </c>
    </row>
    <row r="118" spans="1:8" x14ac:dyDescent="0.25">
      <c r="A118" s="1">
        <v>44678</v>
      </c>
      <c r="B118">
        <v>0</v>
      </c>
      <c r="C118">
        <f>WEEKDAY(ekodom3[[#This Row],[Data]])</f>
        <v>4</v>
      </c>
      <c r="D118">
        <f>IF(ekodom3[[#This Row],[dzien tyg]]=4, 260,190)</f>
        <v>260</v>
      </c>
      <c r="E118">
        <f>IF(ekodom3[[#This Row],[retencja]]&lt;&gt;0,0,IF(E117=5, 1, E117+1))</f>
        <v>5</v>
      </c>
      <c r="F118">
        <f>IF(ekodom3[[#This Row],[sucho]]=5,300,"")</f>
        <v>300</v>
      </c>
      <c r="G118" s="2">
        <f>IF(ekodom3[[#This Row],[podelwanie]]=300,1,"")</f>
        <v>1</v>
      </c>
      <c r="H118" s="2">
        <f>IF(ekodom3[[#This Row],[retencja]]&lt;&gt;0,0,H117+1)</f>
        <v>10</v>
      </c>
    </row>
    <row r="119" spans="1:8" x14ac:dyDescent="0.25">
      <c r="A119" s="1">
        <v>44679</v>
      </c>
      <c r="B119">
        <v>36</v>
      </c>
      <c r="C119">
        <f>WEEKDAY(ekodom3[[#This Row],[Data]])</f>
        <v>5</v>
      </c>
      <c r="D119">
        <f>IF(ekodom3[[#This Row],[dzien tyg]]=4, 260,190)</f>
        <v>190</v>
      </c>
      <c r="E119">
        <f>IF(ekodom3[[#This Row],[retencja]]&lt;&gt;0,0,IF(E118=5, 1, E118+1))</f>
        <v>0</v>
      </c>
      <c r="F119" t="str">
        <f>IF(ekodom3[[#This Row],[sucho]]=5,300,"")</f>
        <v/>
      </c>
      <c r="G119" s="2" t="str">
        <f>IF(ekodom3[[#This Row],[podelwanie]]=300,1,"")</f>
        <v/>
      </c>
      <c r="H119" s="2">
        <f>IF(ekodom3[[#This Row],[retencja]]&lt;&gt;0,0,H118+1)</f>
        <v>0</v>
      </c>
    </row>
    <row r="120" spans="1:8" x14ac:dyDescent="0.25">
      <c r="A120" s="1">
        <v>44680</v>
      </c>
      <c r="B120">
        <v>542</v>
      </c>
      <c r="C120">
        <f>WEEKDAY(ekodom3[[#This Row],[Data]])</f>
        <v>6</v>
      </c>
      <c r="D120">
        <f>IF(ekodom3[[#This Row],[dzien tyg]]=4, 260,190)</f>
        <v>190</v>
      </c>
      <c r="E120">
        <f>IF(ekodom3[[#This Row],[retencja]]&lt;&gt;0,0,IF(E119=5, 1, E119+1))</f>
        <v>0</v>
      </c>
      <c r="F120" t="str">
        <f>IF(ekodom3[[#This Row],[sucho]]=5,300,"")</f>
        <v/>
      </c>
      <c r="G120" s="2" t="str">
        <f>IF(ekodom3[[#This Row],[podelwanie]]=300,1,"")</f>
        <v/>
      </c>
      <c r="H120" s="2">
        <f>IF(ekodom3[[#This Row],[retencja]]&lt;&gt;0,0,H119+1)</f>
        <v>0</v>
      </c>
    </row>
    <row r="121" spans="1:8" x14ac:dyDescent="0.25">
      <c r="A121" s="1">
        <v>44681</v>
      </c>
      <c r="B121">
        <v>529</v>
      </c>
      <c r="C121">
        <f>WEEKDAY(ekodom3[[#This Row],[Data]])</f>
        <v>7</v>
      </c>
      <c r="D121">
        <f>IF(ekodom3[[#This Row],[dzien tyg]]=4, 260,190)</f>
        <v>190</v>
      </c>
      <c r="E121">
        <f>IF(ekodom3[[#This Row],[retencja]]&lt;&gt;0,0,IF(E120=5, 1, E120+1))</f>
        <v>0</v>
      </c>
      <c r="F121" t="str">
        <f>IF(ekodom3[[#This Row],[sucho]]=5,300,"")</f>
        <v/>
      </c>
      <c r="G121" s="2" t="str">
        <f>IF(ekodom3[[#This Row],[podelwanie]]=300,1,"")</f>
        <v/>
      </c>
      <c r="H121" s="2">
        <f>IF(ekodom3[[#This Row],[retencja]]&lt;&gt;0,0,H120+1)</f>
        <v>0</v>
      </c>
    </row>
    <row r="122" spans="1:8" x14ac:dyDescent="0.25">
      <c r="A122" s="1">
        <v>44682</v>
      </c>
      <c r="B122">
        <v>890</v>
      </c>
      <c r="C122">
        <f>WEEKDAY(ekodom3[[#This Row],[Data]])</f>
        <v>1</v>
      </c>
      <c r="D122">
        <f>IF(ekodom3[[#This Row],[dzien tyg]]=4, 260,190)</f>
        <v>190</v>
      </c>
      <c r="E122">
        <f>IF(ekodom3[[#This Row],[retencja]]&lt;&gt;0,0,IF(E121=5, 1, E121+1))</f>
        <v>0</v>
      </c>
      <c r="F122" t="str">
        <f>IF(ekodom3[[#This Row],[sucho]]=5,300,"")</f>
        <v/>
      </c>
      <c r="G122" s="2" t="str">
        <f>IF(ekodom3[[#This Row],[podelwanie]]=300,1,"")</f>
        <v/>
      </c>
      <c r="H122" s="2">
        <f>IF(ekodom3[[#This Row],[retencja]]&lt;&gt;0,0,H121+1)</f>
        <v>0</v>
      </c>
    </row>
    <row r="123" spans="1:8" x14ac:dyDescent="0.25">
      <c r="A123" s="1">
        <v>44683</v>
      </c>
      <c r="B123">
        <v>609</v>
      </c>
      <c r="C123">
        <f>WEEKDAY(ekodom3[[#This Row],[Data]])</f>
        <v>2</v>
      </c>
      <c r="D123">
        <f>IF(ekodom3[[#This Row],[dzien tyg]]=4, 260,190)</f>
        <v>190</v>
      </c>
      <c r="E123">
        <f>IF(ekodom3[[#This Row],[retencja]]&lt;&gt;0,0,IF(E122=5, 1, E122+1))</f>
        <v>0</v>
      </c>
      <c r="F123" t="str">
        <f>IF(ekodom3[[#This Row],[sucho]]=5,300,"")</f>
        <v/>
      </c>
      <c r="G123" s="2" t="str">
        <f>IF(ekodom3[[#This Row],[podelwanie]]=300,1,"")</f>
        <v/>
      </c>
      <c r="H123" s="2">
        <f>IF(ekodom3[[#This Row],[retencja]]&lt;&gt;0,0,H122+1)</f>
        <v>0</v>
      </c>
    </row>
    <row r="124" spans="1:8" x14ac:dyDescent="0.25">
      <c r="A124" s="1">
        <v>44684</v>
      </c>
      <c r="B124">
        <v>79</v>
      </c>
      <c r="C124">
        <f>WEEKDAY(ekodom3[[#This Row],[Data]])</f>
        <v>3</v>
      </c>
      <c r="D124">
        <f>IF(ekodom3[[#This Row],[dzien tyg]]=4, 260,190)</f>
        <v>190</v>
      </c>
      <c r="E124">
        <f>IF(ekodom3[[#This Row],[retencja]]&lt;&gt;0,0,IF(E123=5, 1, E123+1))</f>
        <v>0</v>
      </c>
      <c r="F124" t="str">
        <f>IF(ekodom3[[#This Row],[sucho]]=5,300,"")</f>
        <v/>
      </c>
      <c r="G124" s="2" t="str">
        <f>IF(ekodom3[[#This Row],[podelwanie]]=300,1,"")</f>
        <v/>
      </c>
      <c r="H124" s="2">
        <f>IF(ekodom3[[#This Row],[retencja]]&lt;&gt;0,0,H123+1)</f>
        <v>0</v>
      </c>
    </row>
    <row r="125" spans="1:8" x14ac:dyDescent="0.25">
      <c r="A125" s="1">
        <v>44685</v>
      </c>
      <c r="B125">
        <v>0</v>
      </c>
      <c r="C125">
        <f>WEEKDAY(ekodom3[[#This Row],[Data]])</f>
        <v>4</v>
      </c>
      <c r="D125">
        <f>IF(ekodom3[[#This Row],[dzien tyg]]=4, 260,190)</f>
        <v>260</v>
      </c>
      <c r="E125">
        <f>IF(ekodom3[[#This Row],[retencja]]&lt;&gt;0,0,IF(E124=5, 1, E124+1))</f>
        <v>1</v>
      </c>
      <c r="F125" t="str">
        <f>IF(ekodom3[[#This Row],[sucho]]=5,300,"")</f>
        <v/>
      </c>
      <c r="G125" s="2" t="str">
        <f>IF(ekodom3[[#This Row],[podelwanie]]=300,1,"")</f>
        <v/>
      </c>
      <c r="H125" s="2">
        <f>IF(ekodom3[[#This Row],[retencja]]&lt;&gt;0,0,H124+1)</f>
        <v>1</v>
      </c>
    </row>
    <row r="126" spans="1:8" x14ac:dyDescent="0.25">
      <c r="A126" s="1">
        <v>44686</v>
      </c>
      <c r="B126">
        <v>0</v>
      </c>
      <c r="C126">
        <f>WEEKDAY(ekodom3[[#This Row],[Data]])</f>
        <v>5</v>
      </c>
      <c r="D126">
        <f>IF(ekodom3[[#This Row],[dzien tyg]]=4, 260,190)</f>
        <v>190</v>
      </c>
      <c r="E126">
        <f>IF(ekodom3[[#This Row],[retencja]]&lt;&gt;0,0,IF(E125=5, 1, E125+1))</f>
        <v>2</v>
      </c>
      <c r="F126" t="str">
        <f>IF(ekodom3[[#This Row],[sucho]]=5,300,"")</f>
        <v/>
      </c>
      <c r="G126" s="2" t="str">
        <f>IF(ekodom3[[#This Row],[podelwanie]]=300,1,"")</f>
        <v/>
      </c>
      <c r="H126" s="2">
        <f>IF(ekodom3[[#This Row],[retencja]]&lt;&gt;0,0,H125+1)</f>
        <v>2</v>
      </c>
    </row>
    <row r="127" spans="1:8" x14ac:dyDescent="0.25">
      <c r="A127" s="1">
        <v>44687</v>
      </c>
      <c r="B127">
        <v>0</v>
      </c>
      <c r="C127">
        <f>WEEKDAY(ekodom3[[#This Row],[Data]])</f>
        <v>6</v>
      </c>
      <c r="D127">
        <f>IF(ekodom3[[#This Row],[dzien tyg]]=4, 260,190)</f>
        <v>190</v>
      </c>
      <c r="E127">
        <f>IF(ekodom3[[#This Row],[retencja]]&lt;&gt;0,0,IF(E126=5, 1, E126+1))</f>
        <v>3</v>
      </c>
      <c r="F127" t="str">
        <f>IF(ekodom3[[#This Row],[sucho]]=5,300,"")</f>
        <v/>
      </c>
      <c r="G127" s="2" t="str">
        <f>IF(ekodom3[[#This Row],[podelwanie]]=300,1,"")</f>
        <v/>
      </c>
      <c r="H127" s="2">
        <f>IF(ekodom3[[#This Row],[retencja]]&lt;&gt;0,0,H126+1)</f>
        <v>3</v>
      </c>
    </row>
    <row r="128" spans="1:8" x14ac:dyDescent="0.25">
      <c r="A128" s="1">
        <v>44688</v>
      </c>
      <c r="B128">
        <v>0</v>
      </c>
      <c r="C128">
        <f>WEEKDAY(ekodom3[[#This Row],[Data]])</f>
        <v>7</v>
      </c>
      <c r="D128">
        <f>IF(ekodom3[[#This Row],[dzien tyg]]=4, 260,190)</f>
        <v>190</v>
      </c>
      <c r="E128">
        <f>IF(ekodom3[[#This Row],[retencja]]&lt;&gt;0,0,IF(E127=5, 1, E127+1))</f>
        <v>4</v>
      </c>
      <c r="F128" t="str">
        <f>IF(ekodom3[[#This Row],[sucho]]=5,300,"")</f>
        <v/>
      </c>
      <c r="G128" s="2" t="str">
        <f>IF(ekodom3[[#This Row],[podelwanie]]=300,1,"")</f>
        <v/>
      </c>
      <c r="H128" s="2">
        <f>IF(ekodom3[[#This Row],[retencja]]&lt;&gt;0,0,H127+1)</f>
        <v>4</v>
      </c>
    </row>
    <row r="129" spans="1:8" x14ac:dyDescent="0.25">
      <c r="A129" s="1">
        <v>44689</v>
      </c>
      <c r="B129">
        <v>0</v>
      </c>
      <c r="C129">
        <f>WEEKDAY(ekodom3[[#This Row],[Data]])</f>
        <v>1</v>
      </c>
      <c r="D129">
        <f>IF(ekodom3[[#This Row],[dzien tyg]]=4, 260,190)</f>
        <v>190</v>
      </c>
      <c r="E129">
        <f>IF(ekodom3[[#This Row],[retencja]]&lt;&gt;0,0,IF(E128=5, 1, E128+1))</f>
        <v>5</v>
      </c>
      <c r="F129">
        <f>IF(ekodom3[[#This Row],[sucho]]=5,300,"")</f>
        <v>300</v>
      </c>
      <c r="G129" s="2">
        <f>IF(ekodom3[[#This Row],[podelwanie]]=300,1,"")</f>
        <v>1</v>
      </c>
      <c r="H129" s="2">
        <f>IF(ekodom3[[#This Row],[retencja]]&lt;&gt;0,0,H128+1)</f>
        <v>5</v>
      </c>
    </row>
    <row r="130" spans="1:8" x14ac:dyDescent="0.25">
      <c r="A130" s="1">
        <v>44690</v>
      </c>
      <c r="B130">
        <v>0</v>
      </c>
      <c r="C130">
        <f>WEEKDAY(ekodom3[[#This Row],[Data]])</f>
        <v>2</v>
      </c>
      <c r="D130">
        <f>IF(ekodom3[[#This Row],[dzien tyg]]=4, 260,190)</f>
        <v>190</v>
      </c>
      <c r="E130">
        <f>IF(ekodom3[[#This Row],[retencja]]&lt;&gt;0,0,IF(E129=5, 1, E129+1))</f>
        <v>1</v>
      </c>
      <c r="F130" t="str">
        <f>IF(ekodom3[[#This Row],[sucho]]=5,300,"")</f>
        <v/>
      </c>
      <c r="G130" s="2" t="str">
        <f>IF(ekodom3[[#This Row],[podelwanie]]=300,1,"")</f>
        <v/>
      </c>
      <c r="H130" s="2">
        <f>IF(ekodom3[[#This Row],[retencja]]&lt;&gt;0,0,H129+1)</f>
        <v>6</v>
      </c>
    </row>
    <row r="131" spans="1:8" x14ac:dyDescent="0.25">
      <c r="A131" s="1">
        <v>44691</v>
      </c>
      <c r="B131">
        <v>467</v>
      </c>
      <c r="C131">
        <f>WEEKDAY(ekodom3[[#This Row],[Data]])</f>
        <v>3</v>
      </c>
      <c r="D131">
        <f>IF(ekodom3[[#This Row],[dzien tyg]]=4, 260,190)</f>
        <v>190</v>
      </c>
      <c r="E131">
        <f>IF(ekodom3[[#This Row],[retencja]]&lt;&gt;0,0,IF(E130=5, 1, E130+1))</f>
        <v>0</v>
      </c>
      <c r="F131" t="str">
        <f>IF(ekodom3[[#This Row],[sucho]]=5,300,"")</f>
        <v/>
      </c>
      <c r="G131" s="2" t="str">
        <f>IF(ekodom3[[#This Row],[podelwanie]]=300,1,"")</f>
        <v/>
      </c>
      <c r="H131" s="2">
        <f>IF(ekodom3[[#This Row],[retencja]]&lt;&gt;0,0,H130+1)</f>
        <v>0</v>
      </c>
    </row>
    <row r="132" spans="1:8" x14ac:dyDescent="0.25">
      <c r="A132" s="1">
        <v>44692</v>
      </c>
      <c r="B132">
        <v>234</v>
      </c>
      <c r="C132">
        <f>WEEKDAY(ekodom3[[#This Row],[Data]])</f>
        <v>4</v>
      </c>
      <c r="D132">
        <f>IF(ekodom3[[#This Row],[dzien tyg]]=4, 260,190)</f>
        <v>260</v>
      </c>
      <c r="E132">
        <f>IF(ekodom3[[#This Row],[retencja]]&lt;&gt;0,0,IF(E131=5, 1, E131+1))</f>
        <v>0</v>
      </c>
      <c r="F132" t="str">
        <f>IF(ekodom3[[#This Row],[sucho]]=5,300,"")</f>
        <v/>
      </c>
      <c r="G132" s="2" t="str">
        <f>IF(ekodom3[[#This Row],[podelwanie]]=300,1,"")</f>
        <v/>
      </c>
      <c r="H132" s="2">
        <f>IF(ekodom3[[#This Row],[retencja]]&lt;&gt;0,0,H131+1)</f>
        <v>0</v>
      </c>
    </row>
    <row r="133" spans="1:8" x14ac:dyDescent="0.25">
      <c r="A133" s="1">
        <v>44693</v>
      </c>
      <c r="B133">
        <v>0</v>
      </c>
      <c r="C133">
        <f>WEEKDAY(ekodom3[[#This Row],[Data]])</f>
        <v>5</v>
      </c>
      <c r="D133">
        <f>IF(ekodom3[[#This Row],[dzien tyg]]=4, 260,190)</f>
        <v>190</v>
      </c>
      <c r="E133">
        <f>IF(ekodom3[[#This Row],[retencja]]&lt;&gt;0,0,IF(E132=5, 1, E132+1))</f>
        <v>1</v>
      </c>
      <c r="F133" t="str">
        <f>IF(ekodom3[[#This Row],[sucho]]=5,300,"")</f>
        <v/>
      </c>
      <c r="G133" s="2" t="str">
        <f>IF(ekodom3[[#This Row],[podelwanie]]=300,1,"")</f>
        <v/>
      </c>
      <c r="H133" s="2">
        <f>IF(ekodom3[[#This Row],[retencja]]&lt;&gt;0,0,H132+1)</f>
        <v>1</v>
      </c>
    </row>
    <row r="134" spans="1:8" x14ac:dyDescent="0.25">
      <c r="A134" s="1">
        <v>44694</v>
      </c>
      <c r="B134">
        <v>0</v>
      </c>
      <c r="C134">
        <f>WEEKDAY(ekodom3[[#This Row],[Data]])</f>
        <v>6</v>
      </c>
      <c r="D134">
        <f>IF(ekodom3[[#This Row],[dzien tyg]]=4, 260,190)</f>
        <v>190</v>
      </c>
      <c r="E134">
        <f>IF(ekodom3[[#This Row],[retencja]]&lt;&gt;0,0,IF(E133=5, 1, E133+1))</f>
        <v>2</v>
      </c>
      <c r="F134" t="str">
        <f>IF(ekodom3[[#This Row],[sucho]]=5,300,"")</f>
        <v/>
      </c>
      <c r="G134" s="2" t="str">
        <f>IF(ekodom3[[#This Row],[podelwanie]]=300,1,"")</f>
        <v/>
      </c>
      <c r="H134" s="2">
        <f>IF(ekodom3[[#This Row],[retencja]]&lt;&gt;0,0,H133+1)</f>
        <v>2</v>
      </c>
    </row>
    <row r="135" spans="1:8" x14ac:dyDescent="0.25">
      <c r="A135" s="1">
        <v>44695</v>
      </c>
      <c r="B135">
        <v>0</v>
      </c>
      <c r="C135">
        <f>WEEKDAY(ekodom3[[#This Row],[Data]])</f>
        <v>7</v>
      </c>
      <c r="D135">
        <f>IF(ekodom3[[#This Row],[dzien tyg]]=4, 260,190)</f>
        <v>190</v>
      </c>
      <c r="E135">
        <f>IF(ekodom3[[#This Row],[retencja]]&lt;&gt;0,0,IF(E134=5, 1, E134+1))</f>
        <v>3</v>
      </c>
      <c r="F135" t="str">
        <f>IF(ekodom3[[#This Row],[sucho]]=5,300,"")</f>
        <v/>
      </c>
      <c r="G135" s="2" t="str">
        <f>IF(ekodom3[[#This Row],[podelwanie]]=300,1,"")</f>
        <v/>
      </c>
      <c r="H135" s="2">
        <f>IF(ekodom3[[#This Row],[retencja]]&lt;&gt;0,0,H134+1)</f>
        <v>3</v>
      </c>
    </row>
    <row r="136" spans="1:8" x14ac:dyDescent="0.25">
      <c r="A136" s="1">
        <v>44696</v>
      </c>
      <c r="B136">
        <v>0</v>
      </c>
      <c r="C136">
        <f>WEEKDAY(ekodom3[[#This Row],[Data]])</f>
        <v>1</v>
      </c>
      <c r="D136">
        <f>IF(ekodom3[[#This Row],[dzien tyg]]=4, 260,190)</f>
        <v>190</v>
      </c>
      <c r="E136">
        <f>IF(ekodom3[[#This Row],[retencja]]&lt;&gt;0,0,IF(E135=5, 1, E135+1))</f>
        <v>4</v>
      </c>
      <c r="F136" t="str">
        <f>IF(ekodom3[[#This Row],[sucho]]=5,300,"")</f>
        <v/>
      </c>
      <c r="G136" s="2" t="str">
        <f>IF(ekodom3[[#This Row],[podelwanie]]=300,1,"")</f>
        <v/>
      </c>
      <c r="H136" s="2">
        <f>IF(ekodom3[[#This Row],[retencja]]&lt;&gt;0,0,H135+1)</f>
        <v>4</v>
      </c>
    </row>
    <row r="137" spans="1:8" x14ac:dyDescent="0.25">
      <c r="A137" s="1">
        <v>44697</v>
      </c>
      <c r="B137">
        <v>65</v>
      </c>
      <c r="C137">
        <f>WEEKDAY(ekodom3[[#This Row],[Data]])</f>
        <v>2</v>
      </c>
      <c r="D137">
        <f>IF(ekodom3[[#This Row],[dzien tyg]]=4, 260,190)</f>
        <v>190</v>
      </c>
      <c r="E137">
        <f>IF(ekodom3[[#This Row],[retencja]]&lt;&gt;0,0,IF(E136=5, 1, E136+1))</f>
        <v>0</v>
      </c>
      <c r="F137" t="str">
        <f>IF(ekodom3[[#This Row],[sucho]]=5,300,"")</f>
        <v/>
      </c>
      <c r="G137" s="2" t="str">
        <f>IF(ekodom3[[#This Row],[podelwanie]]=300,1,"")</f>
        <v/>
      </c>
      <c r="H137" s="2">
        <f>IF(ekodom3[[#This Row],[retencja]]&lt;&gt;0,0,H136+1)</f>
        <v>0</v>
      </c>
    </row>
    <row r="138" spans="1:8" x14ac:dyDescent="0.25">
      <c r="A138" s="1">
        <v>44698</v>
      </c>
      <c r="B138">
        <v>781</v>
      </c>
      <c r="C138">
        <f>WEEKDAY(ekodom3[[#This Row],[Data]])</f>
        <v>3</v>
      </c>
      <c r="D138">
        <f>IF(ekodom3[[#This Row],[dzien tyg]]=4, 260,190)</f>
        <v>190</v>
      </c>
      <c r="E138">
        <f>IF(ekodom3[[#This Row],[retencja]]&lt;&gt;0,0,IF(E137=5, 1, E137+1))</f>
        <v>0</v>
      </c>
      <c r="F138" t="str">
        <f>IF(ekodom3[[#This Row],[sucho]]=5,300,"")</f>
        <v/>
      </c>
      <c r="G138" s="2" t="str">
        <f>IF(ekodom3[[#This Row],[podelwanie]]=300,1,"")</f>
        <v/>
      </c>
      <c r="H138" s="2">
        <f>IF(ekodom3[[#This Row],[retencja]]&lt;&gt;0,0,H137+1)</f>
        <v>0</v>
      </c>
    </row>
    <row r="139" spans="1:8" x14ac:dyDescent="0.25">
      <c r="A139" s="1">
        <v>44699</v>
      </c>
      <c r="B139">
        <v>778</v>
      </c>
      <c r="C139">
        <f>WEEKDAY(ekodom3[[#This Row],[Data]])</f>
        <v>4</v>
      </c>
      <c r="D139">
        <f>IF(ekodom3[[#This Row],[dzien tyg]]=4, 260,190)</f>
        <v>260</v>
      </c>
      <c r="E139">
        <f>IF(ekodom3[[#This Row],[retencja]]&lt;&gt;0,0,IF(E138=5, 1, E138+1))</f>
        <v>0</v>
      </c>
      <c r="F139" t="str">
        <f>IF(ekodom3[[#This Row],[sucho]]=5,300,"")</f>
        <v/>
      </c>
      <c r="G139" s="2" t="str">
        <f>IF(ekodom3[[#This Row],[podelwanie]]=300,1,"")</f>
        <v/>
      </c>
      <c r="H139" s="2">
        <f>IF(ekodom3[[#This Row],[retencja]]&lt;&gt;0,0,H138+1)</f>
        <v>0</v>
      </c>
    </row>
    <row r="140" spans="1:8" x14ac:dyDescent="0.25">
      <c r="A140" s="1">
        <v>44700</v>
      </c>
      <c r="B140">
        <v>32</v>
      </c>
      <c r="C140">
        <f>WEEKDAY(ekodom3[[#This Row],[Data]])</f>
        <v>5</v>
      </c>
      <c r="D140">
        <f>IF(ekodom3[[#This Row],[dzien tyg]]=4, 260,190)</f>
        <v>190</v>
      </c>
      <c r="E140">
        <f>IF(ekodom3[[#This Row],[retencja]]&lt;&gt;0,0,IF(E139=5, 1, E139+1))</f>
        <v>0</v>
      </c>
      <c r="F140" t="str">
        <f>IF(ekodom3[[#This Row],[sucho]]=5,300,"")</f>
        <v/>
      </c>
      <c r="G140" s="2" t="str">
        <f>IF(ekodom3[[#This Row],[podelwanie]]=300,1,"")</f>
        <v/>
      </c>
      <c r="H140" s="2">
        <f>IF(ekodom3[[#This Row],[retencja]]&lt;&gt;0,0,H139+1)</f>
        <v>0</v>
      </c>
    </row>
    <row r="141" spans="1:8" x14ac:dyDescent="0.25">
      <c r="A141" s="1">
        <v>44701</v>
      </c>
      <c r="B141">
        <v>0</v>
      </c>
      <c r="C141">
        <f>WEEKDAY(ekodom3[[#This Row],[Data]])</f>
        <v>6</v>
      </c>
      <c r="D141">
        <f>IF(ekodom3[[#This Row],[dzien tyg]]=4, 260,190)</f>
        <v>190</v>
      </c>
      <c r="E141">
        <f>IF(ekodom3[[#This Row],[retencja]]&lt;&gt;0,0,IF(E140=5, 1, E140+1))</f>
        <v>1</v>
      </c>
      <c r="F141" t="str">
        <f>IF(ekodom3[[#This Row],[sucho]]=5,300,"")</f>
        <v/>
      </c>
      <c r="G141" s="2" t="str">
        <f>IF(ekodom3[[#This Row],[podelwanie]]=300,1,"")</f>
        <v/>
      </c>
      <c r="H141" s="2">
        <f>IF(ekodom3[[#This Row],[retencja]]&lt;&gt;0,0,H140+1)</f>
        <v>1</v>
      </c>
    </row>
    <row r="142" spans="1:8" x14ac:dyDescent="0.25">
      <c r="A142" s="1">
        <v>44702</v>
      </c>
      <c r="B142">
        <v>0</v>
      </c>
      <c r="C142">
        <f>WEEKDAY(ekodom3[[#This Row],[Data]])</f>
        <v>7</v>
      </c>
      <c r="D142">
        <f>IF(ekodom3[[#This Row],[dzien tyg]]=4, 260,190)</f>
        <v>190</v>
      </c>
      <c r="E142">
        <f>IF(ekodom3[[#This Row],[retencja]]&lt;&gt;0,0,IF(E141=5, 1, E141+1))</f>
        <v>2</v>
      </c>
      <c r="F142" t="str">
        <f>IF(ekodom3[[#This Row],[sucho]]=5,300,"")</f>
        <v/>
      </c>
      <c r="G142" s="2" t="str">
        <f>IF(ekodom3[[#This Row],[podelwanie]]=300,1,"")</f>
        <v/>
      </c>
      <c r="H142" s="2">
        <f>IF(ekodom3[[#This Row],[retencja]]&lt;&gt;0,0,H141+1)</f>
        <v>2</v>
      </c>
    </row>
    <row r="143" spans="1:8" x14ac:dyDescent="0.25">
      <c r="A143" s="1">
        <v>44703</v>
      </c>
      <c r="B143">
        <v>0</v>
      </c>
      <c r="C143">
        <f>WEEKDAY(ekodom3[[#This Row],[Data]])</f>
        <v>1</v>
      </c>
      <c r="D143">
        <f>IF(ekodom3[[#This Row],[dzien tyg]]=4, 260,190)</f>
        <v>190</v>
      </c>
      <c r="E143">
        <f>IF(ekodom3[[#This Row],[retencja]]&lt;&gt;0,0,IF(E142=5, 1, E142+1))</f>
        <v>3</v>
      </c>
      <c r="F143" t="str">
        <f>IF(ekodom3[[#This Row],[sucho]]=5,300,"")</f>
        <v/>
      </c>
      <c r="G143" s="2" t="str">
        <f>IF(ekodom3[[#This Row],[podelwanie]]=300,1,"")</f>
        <v/>
      </c>
      <c r="H143" s="2">
        <f>IF(ekodom3[[#This Row],[retencja]]&lt;&gt;0,0,H142+1)</f>
        <v>3</v>
      </c>
    </row>
    <row r="144" spans="1:8" x14ac:dyDescent="0.25">
      <c r="A144" s="1">
        <v>44704</v>
      </c>
      <c r="B144">
        <v>0</v>
      </c>
      <c r="C144">
        <f>WEEKDAY(ekodom3[[#This Row],[Data]])</f>
        <v>2</v>
      </c>
      <c r="D144">
        <f>IF(ekodom3[[#This Row],[dzien tyg]]=4, 260,190)</f>
        <v>190</v>
      </c>
      <c r="E144">
        <f>IF(ekodom3[[#This Row],[retencja]]&lt;&gt;0,0,IF(E143=5, 1, E143+1))</f>
        <v>4</v>
      </c>
      <c r="F144" t="str">
        <f>IF(ekodom3[[#This Row],[sucho]]=5,300,"")</f>
        <v/>
      </c>
      <c r="G144" s="2" t="str">
        <f>IF(ekodom3[[#This Row],[podelwanie]]=300,1,"")</f>
        <v/>
      </c>
      <c r="H144" s="2">
        <f>IF(ekodom3[[#This Row],[retencja]]&lt;&gt;0,0,H143+1)</f>
        <v>4</v>
      </c>
    </row>
    <row r="145" spans="1:8" x14ac:dyDescent="0.25">
      <c r="A145" s="1">
        <v>44705</v>
      </c>
      <c r="B145">
        <v>0</v>
      </c>
      <c r="C145">
        <f>WEEKDAY(ekodom3[[#This Row],[Data]])</f>
        <v>3</v>
      </c>
      <c r="D145">
        <f>IF(ekodom3[[#This Row],[dzien tyg]]=4, 260,190)</f>
        <v>190</v>
      </c>
      <c r="E145">
        <f>IF(ekodom3[[#This Row],[retencja]]&lt;&gt;0,0,IF(E144=5, 1, E144+1))</f>
        <v>5</v>
      </c>
      <c r="F145">
        <f>IF(ekodom3[[#This Row],[sucho]]=5,300,"")</f>
        <v>300</v>
      </c>
      <c r="G145" s="2">
        <f>IF(ekodom3[[#This Row],[podelwanie]]=300,1,"")</f>
        <v>1</v>
      </c>
      <c r="H145" s="2">
        <f>IF(ekodom3[[#This Row],[retencja]]&lt;&gt;0,0,H144+1)</f>
        <v>5</v>
      </c>
    </row>
    <row r="146" spans="1:8" x14ac:dyDescent="0.25">
      <c r="A146" s="1">
        <v>44706</v>
      </c>
      <c r="B146">
        <v>0</v>
      </c>
      <c r="C146">
        <f>WEEKDAY(ekodom3[[#This Row],[Data]])</f>
        <v>4</v>
      </c>
      <c r="D146">
        <f>IF(ekodom3[[#This Row],[dzien tyg]]=4, 260,190)</f>
        <v>260</v>
      </c>
      <c r="E146">
        <f>IF(ekodom3[[#This Row],[retencja]]&lt;&gt;0,0,IF(E145=5, 1, E145+1))</f>
        <v>1</v>
      </c>
      <c r="F146" t="str">
        <f>IF(ekodom3[[#This Row],[sucho]]=5,300,"")</f>
        <v/>
      </c>
      <c r="G146" s="2" t="str">
        <f>IF(ekodom3[[#This Row],[podelwanie]]=300,1,"")</f>
        <v/>
      </c>
      <c r="H146" s="2">
        <f>IF(ekodom3[[#This Row],[retencja]]&lt;&gt;0,0,H145+1)</f>
        <v>6</v>
      </c>
    </row>
    <row r="147" spans="1:8" x14ac:dyDescent="0.25">
      <c r="A147" s="1">
        <v>44707</v>
      </c>
      <c r="B147">
        <v>0</v>
      </c>
      <c r="C147">
        <f>WEEKDAY(ekodom3[[#This Row],[Data]])</f>
        <v>5</v>
      </c>
      <c r="D147">
        <f>IF(ekodom3[[#This Row],[dzien tyg]]=4, 260,190)</f>
        <v>190</v>
      </c>
      <c r="E147">
        <f>IF(ekodom3[[#This Row],[retencja]]&lt;&gt;0,0,IF(E146=5, 1, E146+1))</f>
        <v>2</v>
      </c>
      <c r="F147" t="str">
        <f>IF(ekodom3[[#This Row],[sucho]]=5,300,"")</f>
        <v/>
      </c>
      <c r="G147" s="2" t="str">
        <f>IF(ekodom3[[#This Row],[podelwanie]]=300,1,"")</f>
        <v/>
      </c>
      <c r="H147" s="2">
        <f>IF(ekodom3[[#This Row],[retencja]]&lt;&gt;0,0,H146+1)</f>
        <v>7</v>
      </c>
    </row>
    <row r="148" spans="1:8" x14ac:dyDescent="0.25">
      <c r="A148" s="1">
        <v>44708</v>
      </c>
      <c r="B148">
        <v>0</v>
      </c>
      <c r="C148">
        <f>WEEKDAY(ekodom3[[#This Row],[Data]])</f>
        <v>6</v>
      </c>
      <c r="D148">
        <f>IF(ekodom3[[#This Row],[dzien tyg]]=4, 260,190)</f>
        <v>190</v>
      </c>
      <c r="E148">
        <f>IF(ekodom3[[#This Row],[retencja]]&lt;&gt;0,0,IF(E147=5, 1, E147+1))</f>
        <v>3</v>
      </c>
      <c r="F148" t="str">
        <f>IF(ekodom3[[#This Row],[sucho]]=5,300,"")</f>
        <v/>
      </c>
      <c r="G148" s="2" t="str">
        <f>IF(ekodom3[[#This Row],[podelwanie]]=300,1,"")</f>
        <v/>
      </c>
      <c r="H148" s="2">
        <f>IF(ekodom3[[#This Row],[retencja]]&lt;&gt;0,0,H147+1)</f>
        <v>8</v>
      </c>
    </row>
    <row r="149" spans="1:8" x14ac:dyDescent="0.25">
      <c r="A149" s="1">
        <v>44709</v>
      </c>
      <c r="B149">
        <v>0</v>
      </c>
      <c r="C149">
        <f>WEEKDAY(ekodom3[[#This Row],[Data]])</f>
        <v>7</v>
      </c>
      <c r="D149">
        <f>IF(ekodom3[[#This Row],[dzien tyg]]=4, 260,190)</f>
        <v>190</v>
      </c>
      <c r="E149">
        <f>IF(ekodom3[[#This Row],[retencja]]&lt;&gt;0,0,IF(E148=5, 1, E148+1))</f>
        <v>4</v>
      </c>
      <c r="F149" t="str">
        <f>IF(ekodom3[[#This Row],[sucho]]=5,300,"")</f>
        <v/>
      </c>
      <c r="G149" s="2" t="str">
        <f>IF(ekodom3[[#This Row],[podelwanie]]=300,1,"")</f>
        <v/>
      </c>
      <c r="H149" s="2">
        <f>IF(ekodom3[[#This Row],[retencja]]&lt;&gt;0,0,H148+1)</f>
        <v>9</v>
      </c>
    </row>
    <row r="150" spans="1:8" x14ac:dyDescent="0.25">
      <c r="A150" s="1">
        <v>44710</v>
      </c>
      <c r="B150">
        <v>0</v>
      </c>
      <c r="C150">
        <f>WEEKDAY(ekodom3[[#This Row],[Data]])</f>
        <v>1</v>
      </c>
      <c r="D150">
        <f>IF(ekodom3[[#This Row],[dzien tyg]]=4, 260,190)</f>
        <v>190</v>
      </c>
      <c r="E150">
        <f>IF(ekodom3[[#This Row],[retencja]]&lt;&gt;0,0,IF(E149=5, 1, E149+1))</f>
        <v>5</v>
      </c>
      <c r="F150">
        <f>IF(ekodom3[[#This Row],[sucho]]=5,300,"")</f>
        <v>300</v>
      </c>
      <c r="G150" s="2">
        <f>IF(ekodom3[[#This Row],[podelwanie]]=300,1,"")</f>
        <v>1</v>
      </c>
      <c r="H150" s="2">
        <f>IF(ekodom3[[#This Row],[retencja]]&lt;&gt;0,0,H149+1)</f>
        <v>10</v>
      </c>
    </row>
    <row r="151" spans="1:8" x14ac:dyDescent="0.25">
      <c r="A151" s="1">
        <v>44711</v>
      </c>
      <c r="B151">
        <v>0</v>
      </c>
      <c r="C151">
        <f>WEEKDAY(ekodom3[[#This Row],[Data]])</f>
        <v>2</v>
      </c>
      <c r="D151">
        <f>IF(ekodom3[[#This Row],[dzien tyg]]=4, 260,190)</f>
        <v>190</v>
      </c>
      <c r="E151">
        <f>IF(ekodom3[[#This Row],[retencja]]&lt;&gt;0,0,IF(E150=5, 1, E150+1))</f>
        <v>1</v>
      </c>
      <c r="F151" t="str">
        <f>IF(ekodom3[[#This Row],[sucho]]=5,300,"")</f>
        <v/>
      </c>
      <c r="G151" s="2" t="str">
        <f>IF(ekodom3[[#This Row],[podelwanie]]=300,1,"")</f>
        <v/>
      </c>
      <c r="H151" s="2">
        <f>IF(ekodom3[[#This Row],[retencja]]&lt;&gt;0,0,H150+1)</f>
        <v>11</v>
      </c>
    </row>
    <row r="152" spans="1:8" x14ac:dyDescent="0.25">
      <c r="A152" s="1">
        <v>44712</v>
      </c>
      <c r="B152">
        <v>0</v>
      </c>
      <c r="C152">
        <f>WEEKDAY(ekodom3[[#This Row],[Data]])</f>
        <v>3</v>
      </c>
      <c r="D152">
        <f>IF(ekodom3[[#This Row],[dzien tyg]]=4, 260,190)</f>
        <v>190</v>
      </c>
      <c r="E152">
        <f>IF(ekodom3[[#This Row],[retencja]]&lt;&gt;0,0,IF(E151=5, 1, E151+1))</f>
        <v>2</v>
      </c>
      <c r="F152" t="str">
        <f>IF(ekodom3[[#This Row],[sucho]]=5,300,"")</f>
        <v/>
      </c>
      <c r="G152" s="2" t="str">
        <f>IF(ekodom3[[#This Row],[podelwanie]]=300,1,"")</f>
        <v/>
      </c>
      <c r="H152" s="2">
        <f>IF(ekodom3[[#This Row],[retencja]]&lt;&gt;0,0,H151+1)</f>
        <v>12</v>
      </c>
    </row>
    <row r="153" spans="1:8" x14ac:dyDescent="0.25">
      <c r="A153" s="1">
        <v>44713</v>
      </c>
      <c r="B153">
        <v>0</v>
      </c>
      <c r="C153">
        <f>WEEKDAY(ekodom3[[#This Row],[Data]])</f>
        <v>4</v>
      </c>
      <c r="D153">
        <f>IF(ekodom3[[#This Row],[dzien tyg]]=4, 260,190)</f>
        <v>260</v>
      </c>
      <c r="E153">
        <f>IF(ekodom3[[#This Row],[retencja]]&lt;&gt;0,0,IF(E152=5, 1, E152+1))</f>
        <v>3</v>
      </c>
      <c r="F153" t="str">
        <f>IF(ekodom3[[#This Row],[sucho]]=5,300,"")</f>
        <v/>
      </c>
      <c r="G153" s="2" t="str">
        <f>IF(ekodom3[[#This Row],[podelwanie]]=300,1,"")</f>
        <v/>
      </c>
      <c r="H153" s="2">
        <f>IF(ekodom3[[#This Row],[retencja]]&lt;&gt;0,0,H152+1)</f>
        <v>13</v>
      </c>
    </row>
    <row r="154" spans="1:8" x14ac:dyDescent="0.25">
      <c r="A154" s="1">
        <v>44714</v>
      </c>
      <c r="B154">
        <v>18</v>
      </c>
      <c r="C154">
        <f>WEEKDAY(ekodom3[[#This Row],[Data]])</f>
        <v>5</v>
      </c>
      <c r="D154">
        <f>IF(ekodom3[[#This Row],[dzien tyg]]=4, 260,190)</f>
        <v>190</v>
      </c>
      <c r="E154">
        <f>IF(ekodom3[[#This Row],[retencja]]&lt;&gt;0,0,IF(E153=5, 1, E153+1))</f>
        <v>0</v>
      </c>
      <c r="F154" t="str">
        <f>IF(ekodom3[[#This Row],[sucho]]=5,300,"")</f>
        <v/>
      </c>
      <c r="G154" s="2" t="str">
        <f>IF(ekodom3[[#This Row],[podelwanie]]=300,1,"")</f>
        <v/>
      </c>
      <c r="H154" s="2">
        <f>IF(ekodom3[[#This Row],[retencja]]&lt;&gt;0,0,H153+1)</f>
        <v>0</v>
      </c>
    </row>
    <row r="155" spans="1:8" x14ac:dyDescent="0.25">
      <c r="A155" s="1">
        <v>44715</v>
      </c>
      <c r="B155">
        <v>525</v>
      </c>
      <c r="C155">
        <f>WEEKDAY(ekodom3[[#This Row],[Data]])</f>
        <v>6</v>
      </c>
      <c r="D155">
        <f>IF(ekodom3[[#This Row],[dzien tyg]]=4, 260,190)</f>
        <v>190</v>
      </c>
      <c r="E155">
        <f>IF(ekodom3[[#This Row],[retencja]]&lt;&gt;0,0,IF(E154=5, 1, E154+1))</f>
        <v>0</v>
      </c>
      <c r="F155" t="str">
        <f>IF(ekodom3[[#This Row],[sucho]]=5,300,"")</f>
        <v/>
      </c>
      <c r="G155" s="2" t="str">
        <f>IF(ekodom3[[#This Row],[podelwanie]]=300,1,"")</f>
        <v/>
      </c>
      <c r="H155" s="2">
        <f>IF(ekodom3[[#This Row],[retencja]]&lt;&gt;0,0,H154+1)</f>
        <v>0</v>
      </c>
    </row>
    <row r="156" spans="1:8" x14ac:dyDescent="0.25">
      <c r="A156" s="1">
        <v>44716</v>
      </c>
      <c r="B156">
        <v>697</v>
      </c>
      <c r="C156">
        <f>WEEKDAY(ekodom3[[#This Row],[Data]])</f>
        <v>7</v>
      </c>
      <c r="D156">
        <f>IF(ekodom3[[#This Row],[dzien tyg]]=4, 260,190)</f>
        <v>190</v>
      </c>
      <c r="E156">
        <f>IF(ekodom3[[#This Row],[retencja]]&lt;&gt;0,0,IF(E155=5, 1, E155+1))</f>
        <v>0</v>
      </c>
      <c r="F156" t="str">
        <f>IF(ekodom3[[#This Row],[sucho]]=5,300,"")</f>
        <v/>
      </c>
      <c r="G156" s="2" t="str">
        <f>IF(ekodom3[[#This Row],[podelwanie]]=300,1,"")</f>
        <v/>
      </c>
      <c r="H156" s="2">
        <f>IF(ekodom3[[#This Row],[retencja]]&lt;&gt;0,0,H155+1)</f>
        <v>0</v>
      </c>
    </row>
    <row r="157" spans="1:8" x14ac:dyDescent="0.25">
      <c r="A157" s="1">
        <v>44717</v>
      </c>
      <c r="B157">
        <v>786</v>
      </c>
      <c r="C157">
        <f>WEEKDAY(ekodom3[[#This Row],[Data]])</f>
        <v>1</v>
      </c>
      <c r="D157">
        <f>IF(ekodom3[[#This Row],[dzien tyg]]=4, 260,190)</f>
        <v>190</v>
      </c>
      <c r="E157">
        <f>IF(ekodom3[[#This Row],[retencja]]&lt;&gt;0,0,IF(E156=5, 1, E156+1))</f>
        <v>0</v>
      </c>
      <c r="F157" t="str">
        <f>IF(ekodom3[[#This Row],[sucho]]=5,300,"")</f>
        <v/>
      </c>
      <c r="G157" s="2" t="str">
        <f>IF(ekodom3[[#This Row],[podelwanie]]=300,1,"")</f>
        <v/>
      </c>
      <c r="H157" s="2">
        <f>IF(ekodom3[[#This Row],[retencja]]&lt;&gt;0,0,H156+1)</f>
        <v>0</v>
      </c>
    </row>
    <row r="158" spans="1:8" x14ac:dyDescent="0.25">
      <c r="A158" s="1">
        <v>44718</v>
      </c>
      <c r="B158">
        <v>792</v>
      </c>
      <c r="C158">
        <f>WEEKDAY(ekodom3[[#This Row],[Data]])</f>
        <v>2</v>
      </c>
      <c r="D158">
        <f>IF(ekodom3[[#This Row],[dzien tyg]]=4, 260,190)</f>
        <v>190</v>
      </c>
      <c r="E158">
        <f>IF(ekodom3[[#This Row],[retencja]]&lt;&gt;0,0,IF(E157=5, 1, E157+1))</f>
        <v>0</v>
      </c>
      <c r="F158" t="str">
        <f>IF(ekodom3[[#This Row],[sucho]]=5,300,"")</f>
        <v/>
      </c>
      <c r="G158" s="2" t="str">
        <f>IF(ekodom3[[#This Row],[podelwanie]]=300,1,"")</f>
        <v/>
      </c>
      <c r="H158" s="2">
        <f>IF(ekodom3[[#This Row],[retencja]]&lt;&gt;0,0,H157+1)</f>
        <v>0</v>
      </c>
    </row>
    <row r="159" spans="1:8" x14ac:dyDescent="0.25">
      <c r="A159" s="1">
        <v>44719</v>
      </c>
      <c r="B159">
        <v>0</v>
      </c>
      <c r="C159">
        <f>WEEKDAY(ekodom3[[#This Row],[Data]])</f>
        <v>3</v>
      </c>
      <c r="D159">
        <f>IF(ekodom3[[#This Row],[dzien tyg]]=4, 260,190)</f>
        <v>190</v>
      </c>
      <c r="E159">
        <f>IF(ekodom3[[#This Row],[retencja]]&lt;&gt;0,0,IF(E158=5, 1, E158+1))</f>
        <v>1</v>
      </c>
      <c r="F159" t="str">
        <f>IF(ekodom3[[#This Row],[sucho]]=5,300,"")</f>
        <v/>
      </c>
      <c r="G159" s="2" t="str">
        <f>IF(ekodom3[[#This Row],[podelwanie]]=300,1,"")</f>
        <v/>
      </c>
      <c r="H159" s="2">
        <f>IF(ekodom3[[#This Row],[retencja]]&lt;&gt;0,0,H158+1)</f>
        <v>1</v>
      </c>
    </row>
    <row r="160" spans="1:8" x14ac:dyDescent="0.25">
      <c r="A160" s="1">
        <v>44720</v>
      </c>
      <c r="B160">
        <v>0</v>
      </c>
      <c r="C160">
        <f>WEEKDAY(ekodom3[[#This Row],[Data]])</f>
        <v>4</v>
      </c>
      <c r="D160">
        <f>IF(ekodom3[[#This Row],[dzien tyg]]=4, 260,190)</f>
        <v>260</v>
      </c>
      <c r="E160">
        <f>IF(ekodom3[[#This Row],[retencja]]&lt;&gt;0,0,IF(E159=5, 1, E159+1))</f>
        <v>2</v>
      </c>
      <c r="F160" t="str">
        <f>IF(ekodom3[[#This Row],[sucho]]=5,300,"")</f>
        <v/>
      </c>
      <c r="G160" s="2" t="str">
        <f>IF(ekodom3[[#This Row],[podelwanie]]=300,1,"")</f>
        <v/>
      </c>
      <c r="H160" s="2">
        <f>IF(ekodom3[[#This Row],[retencja]]&lt;&gt;0,0,H159+1)</f>
        <v>2</v>
      </c>
    </row>
    <row r="161" spans="1:8" x14ac:dyDescent="0.25">
      <c r="A161" s="1">
        <v>44721</v>
      </c>
      <c r="B161">
        <v>0</v>
      </c>
      <c r="C161">
        <f>WEEKDAY(ekodom3[[#This Row],[Data]])</f>
        <v>5</v>
      </c>
      <c r="D161">
        <f>IF(ekodom3[[#This Row],[dzien tyg]]=4, 260,190)</f>
        <v>190</v>
      </c>
      <c r="E161">
        <f>IF(ekodom3[[#This Row],[retencja]]&lt;&gt;0,0,IF(E160=5, 1, E160+1))</f>
        <v>3</v>
      </c>
      <c r="F161" t="str">
        <f>IF(ekodom3[[#This Row],[sucho]]=5,300,"")</f>
        <v/>
      </c>
      <c r="G161" s="2" t="str">
        <f>IF(ekodom3[[#This Row],[podelwanie]]=300,1,"")</f>
        <v/>
      </c>
      <c r="H161" s="2">
        <f>IF(ekodom3[[#This Row],[retencja]]&lt;&gt;0,0,H160+1)</f>
        <v>3</v>
      </c>
    </row>
    <row r="162" spans="1:8" x14ac:dyDescent="0.25">
      <c r="A162" s="1">
        <v>44722</v>
      </c>
      <c r="B162">
        <v>0</v>
      </c>
      <c r="C162">
        <f>WEEKDAY(ekodom3[[#This Row],[Data]])</f>
        <v>6</v>
      </c>
      <c r="D162">
        <f>IF(ekodom3[[#This Row],[dzien tyg]]=4, 260,190)</f>
        <v>190</v>
      </c>
      <c r="E162">
        <f>IF(ekodom3[[#This Row],[retencja]]&lt;&gt;0,0,IF(E161=5, 1, E161+1))</f>
        <v>4</v>
      </c>
      <c r="F162" t="str">
        <f>IF(ekodom3[[#This Row],[sucho]]=5,300,"")</f>
        <v/>
      </c>
      <c r="G162" s="2" t="str">
        <f>IF(ekodom3[[#This Row],[podelwanie]]=300,1,"")</f>
        <v/>
      </c>
      <c r="H162" s="2">
        <f>IF(ekodom3[[#This Row],[retencja]]&lt;&gt;0,0,H161+1)</f>
        <v>4</v>
      </c>
    </row>
    <row r="163" spans="1:8" x14ac:dyDescent="0.25">
      <c r="A163" s="1">
        <v>44723</v>
      </c>
      <c r="B163">
        <v>0</v>
      </c>
      <c r="C163">
        <f>WEEKDAY(ekodom3[[#This Row],[Data]])</f>
        <v>7</v>
      </c>
      <c r="D163">
        <f>IF(ekodom3[[#This Row],[dzien tyg]]=4, 260,190)</f>
        <v>190</v>
      </c>
      <c r="E163">
        <f>IF(ekodom3[[#This Row],[retencja]]&lt;&gt;0,0,IF(E162=5, 1, E162+1))</f>
        <v>5</v>
      </c>
      <c r="F163">
        <f>IF(ekodom3[[#This Row],[sucho]]=5,300,"")</f>
        <v>300</v>
      </c>
      <c r="G163" s="2">
        <f>IF(ekodom3[[#This Row],[podelwanie]]=300,1,"")</f>
        <v>1</v>
      </c>
      <c r="H163" s="2">
        <f>IF(ekodom3[[#This Row],[retencja]]&lt;&gt;0,0,H162+1)</f>
        <v>5</v>
      </c>
    </row>
    <row r="164" spans="1:8" x14ac:dyDescent="0.25">
      <c r="A164" s="1">
        <v>44724</v>
      </c>
      <c r="B164">
        <v>0</v>
      </c>
      <c r="C164">
        <f>WEEKDAY(ekodom3[[#This Row],[Data]])</f>
        <v>1</v>
      </c>
      <c r="D164">
        <f>IF(ekodom3[[#This Row],[dzien tyg]]=4, 260,190)</f>
        <v>190</v>
      </c>
      <c r="E164">
        <f>IF(ekodom3[[#This Row],[retencja]]&lt;&gt;0,0,IF(E163=5, 1, E163+1))</f>
        <v>1</v>
      </c>
      <c r="F164" t="str">
        <f>IF(ekodom3[[#This Row],[sucho]]=5,300,"")</f>
        <v/>
      </c>
      <c r="G164" s="2" t="str">
        <f>IF(ekodom3[[#This Row],[podelwanie]]=300,1,"")</f>
        <v/>
      </c>
      <c r="H164" s="2">
        <f>IF(ekodom3[[#This Row],[retencja]]&lt;&gt;0,0,H163+1)</f>
        <v>6</v>
      </c>
    </row>
    <row r="165" spans="1:8" x14ac:dyDescent="0.25">
      <c r="A165" s="1">
        <v>44725</v>
      </c>
      <c r="B165">
        <v>0</v>
      </c>
      <c r="C165">
        <f>WEEKDAY(ekodom3[[#This Row],[Data]])</f>
        <v>2</v>
      </c>
      <c r="D165">
        <f>IF(ekodom3[[#This Row],[dzien tyg]]=4, 260,190)</f>
        <v>190</v>
      </c>
      <c r="E165">
        <f>IF(ekodom3[[#This Row],[retencja]]&lt;&gt;0,0,IF(E164=5, 1, E164+1))</f>
        <v>2</v>
      </c>
      <c r="F165" t="str">
        <f>IF(ekodom3[[#This Row],[sucho]]=5,300,"")</f>
        <v/>
      </c>
      <c r="G165" s="2" t="str">
        <f>IF(ekodom3[[#This Row],[podelwanie]]=300,1,"")</f>
        <v/>
      </c>
      <c r="H165" s="2">
        <f>IF(ekodom3[[#This Row],[retencja]]&lt;&gt;0,0,H164+1)</f>
        <v>7</v>
      </c>
    </row>
    <row r="166" spans="1:8" x14ac:dyDescent="0.25">
      <c r="A166" s="1">
        <v>44726</v>
      </c>
      <c r="B166">
        <v>0</v>
      </c>
      <c r="C166">
        <f>WEEKDAY(ekodom3[[#This Row],[Data]])</f>
        <v>3</v>
      </c>
      <c r="D166">
        <f>IF(ekodom3[[#This Row],[dzien tyg]]=4, 260,190)</f>
        <v>190</v>
      </c>
      <c r="E166">
        <f>IF(ekodom3[[#This Row],[retencja]]&lt;&gt;0,0,IF(E165=5, 1, E165+1))</f>
        <v>3</v>
      </c>
      <c r="F166" t="str">
        <f>IF(ekodom3[[#This Row],[sucho]]=5,300,"")</f>
        <v/>
      </c>
      <c r="G166" s="2" t="str">
        <f>IF(ekodom3[[#This Row],[podelwanie]]=300,1,"")</f>
        <v/>
      </c>
      <c r="H166" s="2">
        <f>IF(ekodom3[[#This Row],[retencja]]&lt;&gt;0,0,H165+1)</f>
        <v>8</v>
      </c>
    </row>
    <row r="167" spans="1:8" x14ac:dyDescent="0.25">
      <c r="A167" s="1">
        <v>44727</v>
      </c>
      <c r="B167">
        <v>0</v>
      </c>
      <c r="C167">
        <f>WEEKDAY(ekodom3[[#This Row],[Data]])</f>
        <v>4</v>
      </c>
      <c r="D167">
        <f>IF(ekodom3[[#This Row],[dzien tyg]]=4, 260,190)</f>
        <v>260</v>
      </c>
      <c r="E167">
        <f>IF(ekodom3[[#This Row],[retencja]]&lt;&gt;0,0,IF(E166=5, 1, E166+1))</f>
        <v>4</v>
      </c>
      <c r="F167" t="str">
        <f>IF(ekodom3[[#This Row],[sucho]]=5,300,"")</f>
        <v/>
      </c>
      <c r="G167" s="2" t="str">
        <f>IF(ekodom3[[#This Row],[podelwanie]]=300,1,"")</f>
        <v/>
      </c>
      <c r="H167" s="2">
        <f>IF(ekodom3[[#This Row],[retencja]]&lt;&gt;0,0,H166+1)</f>
        <v>9</v>
      </c>
    </row>
    <row r="168" spans="1:8" x14ac:dyDescent="0.25">
      <c r="A168" s="1">
        <v>44728</v>
      </c>
      <c r="B168">
        <v>0</v>
      </c>
      <c r="C168">
        <f>WEEKDAY(ekodom3[[#This Row],[Data]])</f>
        <v>5</v>
      </c>
      <c r="D168">
        <f>IF(ekodom3[[#This Row],[dzien tyg]]=4, 260,190)</f>
        <v>190</v>
      </c>
      <c r="E168">
        <f>IF(ekodom3[[#This Row],[retencja]]&lt;&gt;0,0,IF(E167=5, 1, E167+1))</f>
        <v>5</v>
      </c>
      <c r="F168">
        <f>IF(ekodom3[[#This Row],[sucho]]=5,300,"")</f>
        <v>300</v>
      </c>
      <c r="G168" s="2">
        <f>IF(ekodom3[[#This Row],[podelwanie]]=300,1,"")</f>
        <v>1</v>
      </c>
      <c r="H168" s="2">
        <f>IF(ekodom3[[#This Row],[retencja]]&lt;&gt;0,0,H167+1)</f>
        <v>10</v>
      </c>
    </row>
    <row r="169" spans="1:8" x14ac:dyDescent="0.25">
      <c r="A169" s="1">
        <v>44729</v>
      </c>
      <c r="B169">
        <v>998</v>
      </c>
      <c r="C169">
        <f>WEEKDAY(ekodom3[[#This Row],[Data]])</f>
        <v>6</v>
      </c>
      <c r="D169">
        <f>IF(ekodom3[[#This Row],[dzien tyg]]=4, 260,190)</f>
        <v>190</v>
      </c>
      <c r="E169">
        <f>IF(ekodom3[[#This Row],[retencja]]&lt;&gt;0,0,IF(E168=5, 1, E168+1))</f>
        <v>0</v>
      </c>
      <c r="F169" t="str">
        <f>IF(ekodom3[[#This Row],[sucho]]=5,300,"")</f>
        <v/>
      </c>
      <c r="G169" s="2" t="str">
        <f>IF(ekodom3[[#This Row],[podelwanie]]=300,1,"")</f>
        <v/>
      </c>
      <c r="H169" s="2">
        <f>IF(ekodom3[[#This Row],[retencja]]&lt;&gt;0,0,H168+1)</f>
        <v>0</v>
      </c>
    </row>
    <row r="170" spans="1:8" x14ac:dyDescent="0.25">
      <c r="A170" s="1">
        <v>44730</v>
      </c>
      <c r="B170">
        <v>0</v>
      </c>
      <c r="C170">
        <f>WEEKDAY(ekodom3[[#This Row],[Data]])</f>
        <v>7</v>
      </c>
      <c r="D170">
        <f>IF(ekodom3[[#This Row],[dzien tyg]]=4, 260,190)</f>
        <v>190</v>
      </c>
      <c r="E170">
        <f>IF(ekodom3[[#This Row],[retencja]]&lt;&gt;0,0,IF(E169=5, 1, E169+1))</f>
        <v>1</v>
      </c>
      <c r="F170" t="str">
        <f>IF(ekodom3[[#This Row],[sucho]]=5,300,"")</f>
        <v/>
      </c>
      <c r="G170" s="2" t="str">
        <f>IF(ekodom3[[#This Row],[podelwanie]]=300,1,"")</f>
        <v/>
      </c>
      <c r="H170" s="2">
        <f>IF(ekodom3[[#This Row],[retencja]]&lt;&gt;0,0,H169+1)</f>
        <v>1</v>
      </c>
    </row>
    <row r="171" spans="1:8" x14ac:dyDescent="0.25">
      <c r="A171" s="1">
        <v>44731</v>
      </c>
      <c r="B171">
        <v>0</v>
      </c>
      <c r="C171">
        <f>WEEKDAY(ekodom3[[#This Row],[Data]])</f>
        <v>1</v>
      </c>
      <c r="D171">
        <f>IF(ekodom3[[#This Row],[dzien tyg]]=4, 260,190)</f>
        <v>190</v>
      </c>
      <c r="E171">
        <f>IF(ekodom3[[#This Row],[retencja]]&lt;&gt;0,0,IF(E170=5, 1, E170+1))</f>
        <v>2</v>
      </c>
      <c r="F171" t="str">
        <f>IF(ekodom3[[#This Row],[sucho]]=5,300,"")</f>
        <v/>
      </c>
      <c r="G171" s="2" t="str">
        <f>IF(ekodom3[[#This Row],[podelwanie]]=300,1,"")</f>
        <v/>
      </c>
      <c r="H171" s="2">
        <f>IF(ekodom3[[#This Row],[retencja]]&lt;&gt;0,0,H170+1)</f>
        <v>2</v>
      </c>
    </row>
    <row r="172" spans="1:8" x14ac:dyDescent="0.25">
      <c r="A172" s="1">
        <v>44732</v>
      </c>
      <c r="B172">
        <v>0</v>
      </c>
      <c r="C172">
        <f>WEEKDAY(ekodom3[[#This Row],[Data]])</f>
        <v>2</v>
      </c>
      <c r="D172">
        <f>IF(ekodom3[[#This Row],[dzien tyg]]=4, 260,190)</f>
        <v>190</v>
      </c>
      <c r="E172">
        <f>IF(ekodom3[[#This Row],[retencja]]&lt;&gt;0,0,IF(E171=5, 1, E171+1))</f>
        <v>3</v>
      </c>
      <c r="F172" t="str">
        <f>IF(ekodom3[[#This Row],[sucho]]=5,300,"")</f>
        <v/>
      </c>
      <c r="G172" s="2" t="str">
        <f>IF(ekodom3[[#This Row],[podelwanie]]=300,1,"")</f>
        <v/>
      </c>
      <c r="H172" s="2">
        <f>IF(ekodom3[[#This Row],[retencja]]&lt;&gt;0,0,H171+1)</f>
        <v>3</v>
      </c>
    </row>
    <row r="173" spans="1:8" x14ac:dyDescent="0.25">
      <c r="A173" s="1">
        <v>44733</v>
      </c>
      <c r="B173">
        <v>0</v>
      </c>
      <c r="C173">
        <f>WEEKDAY(ekodom3[[#This Row],[Data]])</f>
        <v>3</v>
      </c>
      <c r="D173">
        <f>IF(ekodom3[[#This Row],[dzien tyg]]=4, 260,190)</f>
        <v>190</v>
      </c>
      <c r="E173">
        <f>IF(ekodom3[[#This Row],[retencja]]&lt;&gt;0,0,IF(E172=5, 1, E172+1))</f>
        <v>4</v>
      </c>
      <c r="F173" t="str">
        <f>IF(ekodom3[[#This Row],[sucho]]=5,300,"")</f>
        <v/>
      </c>
      <c r="G173" s="2" t="str">
        <f>IF(ekodom3[[#This Row],[podelwanie]]=300,1,"")</f>
        <v/>
      </c>
      <c r="H173" s="2">
        <f>IF(ekodom3[[#This Row],[retencja]]&lt;&gt;0,0,H172+1)</f>
        <v>4</v>
      </c>
    </row>
    <row r="174" spans="1:8" x14ac:dyDescent="0.25">
      <c r="A174" s="1">
        <v>44734</v>
      </c>
      <c r="B174">
        <v>0</v>
      </c>
      <c r="C174">
        <f>WEEKDAY(ekodom3[[#This Row],[Data]])</f>
        <v>4</v>
      </c>
      <c r="D174">
        <f>IF(ekodom3[[#This Row],[dzien tyg]]=4, 260,190)</f>
        <v>260</v>
      </c>
      <c r="E174">
        <f>IF(ekodom3[[#This Row],[retencja]]&lt;&gt;0,0,IF(E173=5, 1, E173+1))</f>
        <v>5</v>
      </c>
      <c r="F174">
        <f>IF(ekodom3[[#This Row],[sucho]]=5,300,"")</f>
        <v>300</v>
      </c>
      <c r="G174" s="2">
        <f>IF(ekodom3[[#This Row],[podelwanie]]=300,1,"")</f>
        <v>1</v>
      </c>
      <c r="H174" s="2">
        <f>IF(ekodom3[[#This Row],[retencja]]&lt;&gt;0,0,H173+1)</f>
        <v>5</v>
      </c>
    </row>
    <row r="175" spans="1:8" x14ac:dyDescent="0.25">
      <c r="A175" s="1">
        <v>44735</v>
      </c>
      <c r="B175">
        <v>0</v>
      </c>
      <c r="C175">
        <f>WEEKDAY(ekodom3[[#This Row],[Data]])</f>
        <v>5</v>
      </c>
      <c r="D175">
        <f>IF(ekodom3[[#This Row],[dzien tyg]]=4, 260,190)</f>
        <v>190</v>
      </c>
      <c r="E175">
        <f>IF(ekodom3[[#This Row],[retencja]]&lt;&gt;0,0,IF(E174=5, 1, E174+1))</f>
        <v>1</v>
      </c>
      <c r="F175" t="str">
        <f>IF(ekodom3[[#This Row],[sucho]]=5,300,"")</f>
        <v/>
      </c>
      <c r="G175" s="2" t="str">
        <f>IF(ekodom3[[#This Row],[podelwanie]]=300,1,"")</f>
        <v/>
      </c>
      <c r="H175" s="2">
        <f>IF(ekodom3[[#This Row],[retencja]]&lt;&gt;0,0,H174+1)</f>
        <v>6</v>
      </c>
    </row>
    <row r="176" spans="1:8" x14ac:dyDescent="0.25">
      <c r="A176" s="1">
        <v>44736</v>
      </c>
      <c r="B176">
        <v>0</v>
      </c>
      <c r="C176">
        <f>WEEKDAY(ekodom3[[#This Row],[Data]])</f>
        <v>6</v>
      </c>
      <c r="D176">
        <f>IF(ekodom3[[#This Row],[dzien tyg]]=4, 260,190)</f>
        <v>190</v>
      </c>
      <c r="E176">
        <f>IF(ekodom3[[#This Row],[retencja]]&lt;&gt;0,0,IF(E175=5, 1, E175+1))</f>
        <v>2</v>
      </c>
      <c r="F176" t="str">
        <f>IF(ekodom3[[#This Row],[sucho]]=5,300,"")</f>
        <v/>
      </c>
      <c r="G176" s="2" t="str">
        <f>IF(ekodom3[[#This Row],[podelwanie]]=300,1,"")</f>
        <v/>
      </c>
      <c r="H176" s="2">
        <f>IF(ekodom3[[#This Row],[retencja]]&lt;&gt;0,0,H175+1)</f>
        <v>7</v>
      </c>
    </row>
    <row r="177" spans="1:8" x14ac:dyDescent="0.25">
      <c r="A177" s="1">
        <v>44737</v>
      </c>
      <c r="B177">
        <v>0</v>
      </c>
      <c r="C177">
        <f>WEEKDAY(ekodom3[[#This Row],[Data]])</f>
        <v>7</v>
      </c>
      <c r="D177">
        <f>IF(ekodom3[[#This Row],[dzien tyg]]=4, 260,190)</f>
        <v>190</v>
      </c>
      <c r="E177">
        <f>IF(ekodom3[[#This Row],[retencja]]&lt;&gt;0,0,IF(E176=5, 1, E176+1))</f>
        <v>3</v>
      </c>
      <c r="F177" t="str">
        <f>IF(ekodom3[[#This Row],[sucho]]=5,300,"")</f>
        <v/>
      </c>
      <c r="G177" s="2" t="str">
        <f>IF(ekodom3[[#This Row],[podelwanie]]=300,1,"")</f>
        <v/>
      </c>
      <c r="H177" s="2">
        <f>IF(ekodom3[[#This Row],[retencja]]&lt;&gt;0,0,H176+1)</f>
        <v>8</v>
      </c>
    </row>
    <row r="178" spans="1:8" x14ac:dyDescent="0.25">
      <c r="A178" s="1">
        <v>44738</v>
      </c>
      <c r="B178">
        <v>540</v>
      </c>
      <c r="C178">
        <f>WEEKDAY(ekodom3[[#This Row],[Data]])</f>
        <v>1</v>
      </c>
      <c r="D178">
        <f>IF(ekodom3[[#This Row],[dzien tyg]]=4, 260,190)</f>
        <v>190</v>
      </c>
      <c r="E178">
        <f>IF(ekodom3[[#This Row],[retencja]]&lt;&gt;0,0,IF(E177=5, 1, E177+1))</f>
        <v>0</v>
      </c>
      <c r="F178" t="str">
        <f>IF(ekodom3[[#This Row],[sucho]]=5,300,"")</f>
        <v/>
      </c>
      <c r="G178" s="2" t="str">
        <f>IF(ekodom3[[#This Row],[podelwanie]]=300,1,"")</f>
        <v/>
      </c>
      <c r="H178" s="2">
        <f>IF(ekodom3[[#This Row],[retencja]]&lt;&gt;0,0,H177+1)</f>
        <v>0</v>
      </c>
    </row>
    <row r="179" spans="1:8" x14ac:dyDescent="0.25">
      <c r="A179" s="1">
        <v>44739</v>
      </c>
      <c r="B179">
        <v>607</v>
      </c>
      <c r="C179">
        <f>WEEKDAY(ekodom3[[#This Row],[Data]])</f>
        <v>2</v>
      </c>
      <c r="D179">
        <f>IF(ekodom3[[#This Row],[dzien tyg]]=4, 260,190)</f>
        <v>190</v>
      </c>
      <c r="E179">
        <f>IF(ekodom3[[#This Row],[retencja]]&lt;&gt;0,0,IF(E178=5, 1, E178+1))</f>
        <v>0</v>
      </c>
      <c r="F179" t="str">
        <f>IF(ekodom3[[#This Row],[sucho]]=5,300,"")</f>
        <v/>
      </c>
      <c r="G179" s="2" t="str">
        <f>IF(ekodom3[[#This Row],[podelwanie]]=300,1,"")</f>
        <v/>
      </c>
      <c r="H179" s="2">
        <f>IF(ekodom3[[#This Row],[retencja]]&lt;&gt;0,0,H178+1)</f>
        <v>0</v>
      </c>
    </row>
    <row r="180" spans="1:8" x14ac:dyDescent="0.25">
      <c r="A180" s="1">
        <v>44740</v>
      </c>
      <c r="B180">
        <v>603</v>
      </c>
      <c r="C180">
        <f>WEEKDAY(ekodom3[[#This Row],[Data]])</f>
        <v>3</v>
      </c>
      <c r="D180">
        <f>IF(ekodom3[[#This Row],[dzien tyg]]=4, 260,190)</f>
        <v>190</v>
      </c>
      <c r="E180">
        <f>IF(ekodom3[[#This Row],[retencja]]&lt;&gt;0,0,IF(E179=5, 1, E179+1))</f>
        <v>0</v>
      </c>
      <c r="F180" t="str">
        <f>IF(ekodom3[[#This Row],[sucho]]=5,300,"")</f>
        <v/>
      </c>
      <c r="G180" s="2" t="str">
        <f>IF(ekodom3[[#This Row],[podelwanie]]=300,1,"")</f>
        <v/>
      </c>
      <c r="H180" s="2">
        <f>IF(ekodom3[[#This Row],[retencja]]&lt;&gt;0,0,H179+1)</f>
        <v>0</v>
      </c>
    </row>
    <row r="181" spans="1:8" x14ac:dyDescent="0.25">
      <c r="A181" s="1">
        <v>44741</v>
      </c>
      <c r="B181">
        <v>0</v>
      </c>
      <c r="C181">
        <f>WEEKDAY(ekodom3[[#This Row],[Data]])</f>
        <v>4</v>
      </c>
      <c r="D181">
        <f>IF(ekodom3[[#This Row],[dzien tyg]]=4, 260,190)</f>
        <v>260</v>
      </c>
      <c r="E181">
        <f>IF(ekodom3[[#This Row],[retencja]]&lt;&gt;0,0,IF(E180=5, 1, E180+1))</f>
        <v>1</v>
      </c>
      <c r="F181" t="str">
        <f>IF(ekodom3[[#This Row],[sucho]]=5,300,"")</f>
        <v/>
      </c>
      <c r="G181" s="2" t="str">
        <f>IF(ekodom3[[#This Row],[podelwanie]]=300,1,"")</f>
        <v/>
      </c>
      <c r="H181" s="2">
        <f>IF(ekodom3[[#This Row],[retencja]]&lt;&gt;0,0,H180+1)</f>
        <v>1</v>
      </c>
    </row>
    <row r="182" spans="1:8" x14ac:dyDescent="0.25">
      <c r="A182" s="1">
        <v>44742</v>
      </c>
      <c r="B182">
        <v>0</v>
      </c>
      <c r="C182">
        <f>WEEKDAY(ekodom3[[#This Row],[Data]])</f>
        <v>5</v>
      </c>
      <c r="D182">
        <f>IF(ekodom3[[#This Row],[dzien tyg]]=4, 260,190)</f>
        <v>190</v>
      </c>
      <c r="E182">
        <f>IF(ekodom3[[#This Row],[retencja]]&lt;&gt;0,0,IF(E181=5, 1, E181+1))</f>
        <v>2</v>
      </c>
      <c r="F182" t="str">
        <f>IF(ekodom3[[#This Row],[sucho]]=5,300,"")</f>
        <v/>
      </c>
      <c r="G182" s="2" t="str">
        <f>IF(ekodom3[[#This Row],[podelwanie]]=300,1,"")</f>
        <v/>
      </c>
      <c r="H182" s="2">
        <f>IF(ekodom3[[#This Row],[retencja]]&lt;&gt;0,0,H181+1)</f>
        <v>2</v>
      </c>
    </row>
    <row r="183" spans="1:8" x14ac:dyDescent="0.25">
      <c r="A183" s="1">
        <v>44743</v>
      </c>
      <c r="B183">
        <v>0</v>
      </c>
      <c r="C183">
        <f>WEEKDAY(ekodom3[[#This Row],[Data]])</f>
        <v>6</v>
      </c>
      <c r="D183">
        <f>IF(ekodom3[[#This Row],[dzien tyg]]=4, 260,190)</f>
        <v>190</v>
      </c>
      <c r="E183">
        <f>IF(ekodom3[[#This Row],[retencja]]&lt;&gt;0,0,IF(E182=5, 1, E182+1))</f>
        <v>3</v>
      </c>
      <c r="F183" t="str">
        <f>IF(ekodom3[[#This Row],[sucho]]=5,300,"")</f>
        <v/>
      </c>
      <c r="G183" s="2" t="str">
        <f>IF(ekodom3[[#This Row],[podelwanie]]=300,1,"")</f>
        <v/>
      </c>
      <c r="H183" s="2">
        <f>IF(ekodom3[[#This Row],[retencja]]&lt;&gt;0,0,H182+1)</f>
        <v>3</v>
      </c>
    </row>
    <row r="184" spans="1:8" x14ac:dyDescent="0.25">
      <c r="A184" s="1">
        <v>44744</v>
      </c>
      <c r="B184">
        <v>0</v>
      </c>
      <c r="C184">
        <f>WEEKDAY(ekodom3[[#This Row],[Data]])</f>
        <v>7</v>
      </c>
      <c r="D184">
        <f>IF(ekodom3[[#This Row],[dzien tyg]]=4, 260,190)</f>
        <v>190</v>
      </c>
      <c r="E184">
        <f>IF(ekodom3[[#This Row],[retencja]]&lt;&gt;0,0,IF(E183=5, 1, E183+1))</f>
        <v>4</v>
      </c>
      <c r="F184" t="str">
        <f>IF(ekodom3[[#This Row],[sucho]]=5,300,"")</f>
        <v/>
      </c>
      <c r="G184" s="2" t="str">
        <f>IF(ekodom3[[#This Row],[podelwanie]]=300,1,"")</f>
        <v/>
      </c>
      <c r="H184" s="2">
        <f>IF(ekodom3[[#This Row],[retencja]]&lt;&gt;0,0,H183+1)</f>
        <v>4</v>
      </c>
    </row>
    <row r="185" spans="1:8" x14ac:dyDescent="0.25">
      <c r="A185" s="1">
        <v>44745</v>
      </c>
      <c r="B185">
        <v>0</v>
      </c>
      <c r="C185">
        <f>WEEKDAY(ekodom3[[#This Row],[Data]])</f>
        <v>1</v>
      </c>
      <c r="D185">
        <f>IF(ekodom3[[#This Row],[dzien tyg]]=4, 260,190)</f>
        <v>190</v>
      </c>
      <c r="E185">
        <f>IF(ekodom3[[#This Row],[retencja]]&lt;&gt;0,0,IF(E184=5, 1, E184+1))</f>
        <v>5</v>
      </c>
      <c r="F185">
        <f>IF(ekodom3[[#This Row],[sucho]]=5,300,"")</f>
        <v>300</v>
      </c>
      <c r="G185" s="2">
        <f>IF(ekodom3[[#This Row],[podelwanie]]=300,1,"")</f>
        <v>1</v>
      </c>
      <c r="H185" s="2">
        <f>IF(ekodom3[[#This Row],[retencja]]&lt;&gt;0,0,H184+1)</f>
        <v>5</v>
      </c>
    </row>
    <row r="186" spans="1:8" x14ac:dyDescent="0.25">
      <c r="A186" s="1">
        <v>44746</v>
      </c>
      <c r="B186">
        <v>0</v>
      </c>
      <c r="C186">
        <f>WEEKDAY(ekodom3[[#This Row],[Data]])</f>
        <v>2</v>
      </c>
      <c r="D186">
        <f>IF(ekodom3[[#This Row],[dzien tyg]]=4, 260,190)</f>
        <v>190</v>
      </c>
      <c r="E186">
        <f>IF(ekodom3[[#This Row],[retencja]]&lt;&gt;0,0,IF(E185=5, 1, E185+1))</f>
        <v>1</v>
      </c>
      <c r="F186" t="str">
        <f>IF(ekodom3[[#This Row],[sucho]]=5,300,"")</f>
        <v/>
      </c>
      <c r="G186" s="2" t="str">
        <f>IF(ekodom3[[#This Row],[podelwanie]]=300,1,"")</f>
        <v/>
      </c>
      <c r="H186" s="2">
        <f>IF(ekodom3[[#This Row],[retencja]]&lt;&gt;0,0,H185+1)</f>
        <v>6</v>
      </c>
    </row>
    <row r="187" spans="1:8" x14ac:dyDescent="0.25">
      <c r="A187" s="1">
        <v>44747</v>
      </c>
      <c r="B187">
        <v>0</v>
      </c>
      <c r="C187">
        <f>WEEKDAY(ekodom3[[#This Row],[Data]])</f>
        <v>3</v>
      </c>
      <c r="D187">
        <f>IF(ekodom3[[#This Row],[dzien tyg]]=4, 260,190)</f>
        <v>190</v>
      </c>
      <c r="E187">
        <f>IF(ekodom3[[#This Row],[retencja]]&lt;&gt;0,0,IF(E186=5, 1, E186+1))</f>
        <v>2</v>
      </c>
      <c r="F187" t="str">
        <f>IF(ekodom3[[#This Row],[sucho]]=5,300,"")</f>
        <v/>
      </c>
      <c r="G187" s="2" t="str">
        <f>IF(ekodom3[[#This Row],[podelwanie]]=300,1,"")</f>
        <v/>
      </c>
      <c r="H187" s="2">
        <f>IF(ekodom3[[#This Row],[retencja]]&lt;&gt;0,0,H186+1)</f>
        <v>7</v>
      </c>
    </row>
    <row r="188" spans="1:8" x14ac:dyDescent="0.25">
      <c r="A188" s="1">
        <v>44748</v>
      </c>
      <c r="B188">
        <v>527</v>
      </c>
      <c r="C188">
        <f>WEEKDAY(ekodom3[[#This Row],[Data]])</f>
        <v>4</v>
      </c>
      <c r="D188">
        <f>IF(ekodom3[[#This Row],[dzien tyg]]=4, 260,190)</f>
        <v>260</v>
      </c>
      <c r="E188">
        <f>IF(ekodom3[[#This Row],[retencja]]&lt;&gt;0,0,IF(E187=5, 1, E187+1))</f>
        <v>0</v>
      </c>
      <c r="F188" t="str">
        <f>IF(ekodom3[[#This Row],[sucho]]=5,300,"")</f>
        <v/>
      </c>
      <c r="G188" s="2" t="str">
        <f>IF(ekodom3[[#This Row],[podelwanie]]=300,1,"")</f>
        <v/>
      </c>
      <c r="H188" s="2">
        <f>IF(ekodom3[[#This Row],[retencja]]&lt;&gt;0,0,H187+1)</f>
        <v>0</v>
      </c>
    </row>
    <row r="189" spans="1:8" x14ac:dyDescent="0.25">
      <c r="A189" s="1">
        <v>44749</v>
      </c>
      <c r="B189">
        <v>619</v>
      </c>
      <c r="C189">
        <f>WEEKDAY(ekodom3[[#This Row],[Data]])</f>
        <v>5</v>
      </c>
      <c r="D189">
        <f>IF(ekodom3[[#This Row],[dzien tyg]]=4, 260,190)</f>
        <v>190</v>
      </c>
      <c r="E189">
        <f>IF(ekodom3[[#This Row],[retencja]]&lt;&gt;0,0,IF(E188=5, 1, E188+1))</f>
        <v>0</v>
      </c>
      <c r="F189" t="str">
        <f>IF(ekodom3[[#This Row],[sucho]]=5,300,"")</f>
        <v/>
      </c>
      <c r="G189" s="2" t="str">
        <f>IF(ekodom3[[#This Row],[podelwanie]]=300,1,"")</f>
        <v/>
      </c>
      <c r="H189" s="2">
        <f>IF(ekodom3[[#This Row],[retencja]]&lt;&gt;0,0,H188+1)</f>
        <v>0</v>
      </c>
    </row>
    <row r="190" spans="1:8" x14ac:dyDescent="0.25">
      <c r="A190" s="1">
        <v>44750</v>
      </c>
      <c r="B190">
        <v>0</v>
      </c>
      <c r="C190">
        <f>WEEKDAY(ekodom3[[#This Row],[Data]])</f>
        <v>6</v>
      </c>
      <c r="D190">
        <f>IF(ekodom3[[#This Row],[dzien tyg]]=4, 260,190)</f>
        <v>190</v>
      </c>
      <c r="E190">
        <f>IF(ekodom3[[#This Row],[retencja]]&lt;&gt;0,0,IF(E189=5, 1, E189+1))</f>
        <v>1</v>
      </c>
      <c r="F190" t="str">
        <f>IF(ekodom3[[#This Row],[sucho]]=5,300,"")</f>
        <v/>
      </c>
      <c r="G190" s="2" t="str">
        <f>IF(ekodom3[[#This Row],[podelwanie]]=300,1,"")</f>
        <v/>
      </c>
      <c r="H190" s="2">
        <f>IF(ekodom3[[#This Row],[retencja]]&lt;&gt;0,0,H189+1)</f>
        <v>1</v>
      </c>
    </row>
    <row r="191" spans="1:8" x14ac:dyDescent="0.25">
      <c r="A191" s="1">
        <v>44751</v>
      </c>
      <c r="B191">
        <v>0</v>
      </c>
      <c r="C191">
        <f>WEEKDAY(ekodom3[[#This Row],[Data]])</f>
        <v>7</v>
      </c>
      <c r="D191">
        <f>IF(ekodom3[[#This Row],[dzien tyg]]=4, 260,190)</f>
        <v>190</v>
      </c>
      <c r="E191">
        <f>IF(ekodom3[[#This Row],[retencja]]&lt;&gt;0,0,IF(E190=5, 1, E190+1))</f>
        <v>2</v>
      </c>
      <c r="F191" t="str">
        <f>IF(ekodom3[[#This Row],[sucho]]=5,300,"")</f>
        <v/>
      </c>
      <c r="G191" s="2" t="str">
        <f>IF(ekodom3[[#This Row],[podelwanie]]=300,1,"")</f>
        <v/>
      </c>
      <c r="H191" s="2">
        <f>IF(ekodom3[[#This Row],[retencja]]&lt;&gt;0,0,H190+1)</f>
        <v>2</v>
      </c>
    </row>
    <row r="192" spans="1:8" x14ac:dyDescent="0.25">
      <c r="A192" s="1">
        <v>44752</v>
      </c>
      <c r="B192">
        <v>0</v>
      </c>
      <c r="C192">
        <f>WEEKDAY(ekodom3[[#This Row],[Data]])</f>
        <v>1</v>
      </c>
      <c r="D192">
        <f>IF(ekodom3[[#This Row],[dzien tyg]]=4, 260,190)</f>
        <v>190</v>
      </c>
      <c r="E192">
        <f>IF(ekodom3[[#This Row],[retencja]]&lt;&gt;0,0,IF(E191=5, 1, E191+1))</f>
        <v>3</v>
      </c>
      <c r="F192" t="str">
        <f>IF(ekodom3[[#This Row],[sucho]]=5,300,"")</f>
        <v/>
      </c>
      <c r="G192" s="2" t="str">
        <f>IF(ekodom3[[#This Row],[podelwanie]]=300,1,"")</f>
        <v/>
      </c>
      <c r="H192" s="2">
        <f>IF(ekodom3[[#This Row],[retencja]]&lt;&gt;0,0,H191+1)</f>
        <v>3</v>
      </c>
    </row>
    <row r="193" spans="1:8" x14ac:dyDescent="0.25">
      <c r="A193" s="1">
        <v>44753</v>
      </c>
      <c r="B193">
        <v>170</v>
      </c>
      <c r="C193">
        <f>WEEKDAY(ekodom3[[#This Row],[Data]])</f>
        <v>2</v>
      </c>
      <c r="D193">
        <f>IF(ekodom3[[#This Row],[dzien tyg]]=4, 260,190)</f>
        <v>190</v>
      </c>
      <c r="E193">
        <f>IF(ekodom3[[#This Row],[retencja]]&lt;&gt;0,0,IF(E192=5, 1, E192+1))</f>
        <v>0</v>
      </c>
      <c r="F193" t="str">
        <f>IF(ekodom3[[#This Row],[sucho]]=5,300,"")</f>
        <v/>
      </c>
      <c r="G193" s="2" t="str">
        <f>IF(ekodom3[[#This Row],[podelwanie]]=300,1,"")</f>
        <v/>
      </c>
      <c r="H193" s="2">
        <f>IF(ekodom3[[#This Row],[retencja]]&lt;&gt;0,0,H192+1)</f>
        <v>0</v>
      </c>
    </row>
    <row r="194" spans="1:8" x14ac:dyDescent="0.25">
      <c r="A194" s="1">
        <v>44754</v>
      </c>
      <c r="B194">
        <v>13</v>
      </c>
      <c r="C194">
        <f>WEEKDAY(ekodom3[[#This Row],[Data]])</f>
        <v>3</v>
      </c>
      <c r="D194">
        <f>IF(ekodom3[[#This Row],[dzien tyg]]=4, 260,190)</f>
        <v>190</v>
      </c>
      <c r="E194">
        <f>IF(ekodom3[[#This Row],[retencja]]&lt;&gt;0,0,IF(E193=5, 1, E193+1))</f>
        <v>0</v>
      </c>
      <c r="F194" t="str">
        <f>IF(ekodom3[[#This Row],[sucho]]=5,300,"")</f>
        <v/>
      </c>
      <c r="G194" s="2" t="str">
        <f>IF(ekodom3[[#This Row],[podelwanie]]=300,1,"")</f>
        <v/>
      </c>
      <c r="H194" s="2">
        <f>IF(ekodom3[[#This Row],[retencja]]&lt;&gt;0,0,H193+1)</f>
        <v>0</v>
      </c>
    </row>
    <row r="195" spans="1:8" x14ac:dyDescent="0.25">
      <c r="A195" s="1">
        <v>44755</v>
      </c>
      <c r="B195">
        <v>0</v>
      </c>
      <c r="C195">
        <f>WEEKDAY(ekodom3[[#This Row],[Data]])</f>
        <v>4</v>
      </c>
      <c r="D195">
        <f>IF(ekodom3[[#This Row],[dzien tyg]]=4, 260,190)</f>
        <v>260</v>
      </c>
      <c r="E195">
        <f>IF(ekodom3[[#This Row],[retencja]]&lt;&gt;0,0,IF(E194=5, 1, E194+1))</f>
        <v>1</v>
      </c>
      <c r="F195" t="str">
        <f>IF(ekodom3[[#This Row],[sucho]]=5,300,"")</f>
        <v/>
      </c>
      <c r="G195" s="2" t="str">
        <f>IF(ekodom3[[#This Row],[podelwanie]]=300,1,"")</f>
        <v/>
      </c>
      <c r="H195" s="2">
        <f>IF(ekodom3[[#This Row],[retencja]]&lt;&gt;0,0,H194+1)</f>
        <v>1</v>
      </c>
    </row>
    <row r="196" spans="1:8" x14ac:dyDescent="0.25">
      <c r="A196" s="1">
        <v>44756</v>
      </c>
      <c r="B196">
        <v>0</v>
      </c>
      <c r="C196">
        <f>WEEKDAY(ekodom3[[#This Row],[Data]])</f>
        <v>5</v>
      </c>
      <c r="D196">
        <f>IF(ekodom3[[#This Row],[dzien tyg]]=4, 260,190)</f>
        <v>190</v>
      </c>
      <c r="E196">
        <f>IF(ekodom3[[#This Row],[retencja]]&lt;&gt;0,0,IF(E195=5, 1, E195+1))</f>
        <v>2</v>
      </c>
      <c r="F196" t="str">
        <f>IF(ekodom3[[#This Row],[sucho]]=5,300,"")</f>
        <v/>
      </c>
      <c r="G196" s="2" t="str">
        <f>IF(ekodom3[[#This Row],[podelwanie]]=300,1,"")</f>
        <v/>
      </c>
      <c r="H196" s="2">
        <f>IF(ekodom3[[#This Row],[retencja]]&lt;&gt;0,0,H195+1)</f>
        <v>2</v>
      </c>
    </row>
    <row r="197" spans="1:8" x14ac:dyDescent="0.25">
      <c r="A197" s="1">
        <v>44757</v>
      </c>
      <c r="B197">
        <v>0</v>
      </c>
      <c r="C197">
        <f>WEEKDAY(ekodom3[[#This Row],[Data]])</f>
        <v>6</v>
      </c>
      <c r="D197">
        <f>IF(ekodom3[[#This Row],[dzien tyg]]=4, 260,190)</f>
        <v>190</v>
      </c>
      <c r="E197">
        <f>IF(ekodom3[[#This Row],[retencja]]&lt;&gt;0,0,IF(E196=5, 1, E196+1))</f>
        <v>3</v>
      </c>
      <c r="F197" t="str">
        <f>IF(ekodom3[[#This Row],[sucho]]=5,300,"")</f>
        <v/>
      </c>
      <c r="G197" s="2" t="str">
        <f>IF(ekodom3[[#This Row],[podelwanie]]=300,1,"")</f>
        <v/>
      </c>
      <c r="H197" s="2">
        <f>IF(ekodom3[[#This Row],[retencja]]&lt;&gt;0,0,H196+1)</f>
        <v>3</v>
      </c>
    </row>
    <row r="198" spans="1:8" x14ac:dyDescent="0.25">
      <c r="A198" s="1">
        <v>44758</v>
      </c>
      <c r="B198">
        <v>0</v>
      </c>
      <c r="C198">
        <f>WEEKDAY(ekodom3[[#This Row],[Data]])</f>
        <v>7</v>
      </c>
      <c r="D198">
        <f>IF(ekodom3[[#This Row],[dzien tyg]]=4, 260,190)</f>
        <v>190</v>
      </c>
      <c r="E198">
        <f>IF(ekodom3[[#This Row],[retencja]]&lt;&gt;0,0,IF(E197=5, 1, E197+1))</f>
        <v>4</v>
      </c>
      <c r="F198" t="str">
        <f>IF(ekodom3[[#This Row],[sucho]]=5,300,"")</f>
        <v/>
      </c>
      <c r="G198" s="2" t="str">
        <f>IF(ekodom3[[#This Row],[podelwanie]]=300,1,"")</f>
        <v/>
      </c>
      <c r="H198" s="2">
        <f>IF(ekodom3[[#This Row],[retencja]]&lt;&gt;0,0,H197+1)</f>
        <v>4</v>
      </c>
    </row>
    <row r="199" spans="1:8" x14ac:dyDescent="0.25">
      <c r="A199" s="1">
        <v>44759</v>
      </c>
      <c r="B199">
        <v>518</v>
      </c>
      <c r="C199">
        <f>WEEKDAY(ekodom3[[#This Row],[Data]])</f>
        <v>1</v>
      </c>
      <c r="D199">
        <f>IF(ekodom3[[#This Row],[dzien tyg]]=4, 260,190)</f>
        <v>190</v>
      </c>
      <c r="E199">
        <f>IF(ekodom3[[#This Row],[retencja]]&lt;&gt;0,0,IF(E198=5, 1, E198+1))</f>
        <v>0</v>
      </c>
      <c r="F199" t="str">
        <f>IF(ekodom3[[#This Row],[sucho]]=5,300,"")</f>
        <v/>
      </c>
      <c r="G199" s="2" t="str">
        <f>IF(ekodom3[[#This Row],[podelwanie]]=300,1,"")</f>
        <v/>
      </c>
      <c r="H199" s="2">
        <f>IF(ekodom3[[#This Row],[retencja]]&lt;&gt;0,0,H198+1)</f>
        <v>0</v>
      </c>
    </row>
    <row r="200" spans="1:8" x14ac:dyDescent="0.25">
      <c r="A200" s="1">
        <v>44760</v>
      </c>
      <c r="B200">
        <v>791</v>
      </c>
      <c r="C200">
        <f>WEEKDAY(ekodom3[[#This Row],[Data]])</f>
        <v>2</v>
      </c>
      <c r="D200">
        <f>IF(ekodom3[[#This Row],[dzien tyg]]=4, 260,190)</f>
        <v>190</v>
      </c>
      <c r="E200">
        <f>IF(ekodom3[[#This Row],[retencja]]&lt;&gt;0,0,IF(E199=5, 1, E199+1))</f>
        <v>0</v>
      </c>
      <c r="F200" t="str">
        <f>IF(ekodom3[[#This Row],[sucho]]=5,300,"")</f>
        <v/>
      </c>
      <c r="G200" s="2" t="str">
        <f>IF(ekodom3[[#This Row],[podelwanie]]=300,1,"")</f>
        <v/>
      </c>
      <c r="H200" s="2">
        <f>IF(ekodom3[[#This Row],[retencja]]&lt;&gt;0,0,H199+1)</f>
        <v>0</v>
      </c>
    </row>
    <row r="201" spans="1:8" x14ac:dyDescent="0.25">
      <c r="A201" s="1">
        <v>44761</v>
      </c>
      <c r="B201">
        <v>673</v>
      </c>
      <c r="C201">
        <f>WEEKDAY(ekodom3[[#This Row],[Data]])</f>
        <v>3</v>
      </c>
      <c r="D201">
        <f>IF(ekodom3[[#This Row],[dzien tyg]]=4, 260,190)</f>
        <v>190</v>
      </c>
      <c r="E201">
        <f>IF(ekodom3[[#This Row],[retencja]]&lt;&gt;0,0,IF(E200=5, 1, E200+1))</f>
        <v>0</v>
      </c>
      <c r="F201" t="str">
        <f>IF(ekodom3[[#This Row],[sucho]]=5,300,"")</f>
        <v/>
      </c>
      <c r="G201" s="2" t="str">
        <f>IF(ekodom3[[#This Row],[podelwanie]]=300,1,"")</f>
        <v/>
      </c>
      <c r="H201" s="2">
        <f>IF(ekodom3[[#This Row],[retencja]]&lt;&gt;0,0,H200+1)</f>
        <v>0</v>
      </c>
    </row>
    <row r="202" spans="1:8" x14ac:dyDescent="0.25">
      <c r="A202" s="1">
        <v>44762</v>
      </c>
      <c r="B202">
        <v>601</v>
      </c>
      <c r="C202">
        <f>WEEKDAY(ekodom3[[#This Row],[Data]])</f>
        <v>4</v>
      </c>
      <c r="D202">
        <f>IF(ekodom3[[#This Row],[dzien tyg]]=4, 260,190)</f>
        <v>260</v>
      </c>
      <c r="E202">
        <f>IF(ekodom3[[#This Row],[retencja]]&lt;&gt;0,0,IF(E201=5, 1, E201+1))</f>
        <v>0</v>
      </c>
      <c r="F202" t="str">
        <f>IF(ekodom3[[#This Row],[sucho]]=5,300,"")</f>
        <v/>
      </c>
      <c r="G202" s="2" t="str">
        <f>IF(ekodom3[[#This Row],[podelwanie]]=300,1,"")</f>
        <v/>
      </c>
      <c r="H202" s="2">
        <f>IF(ekodom3[[#This Row],[retencja]]&lt;&gt;0,0,H201+1)</f>
        <v>0</v>
      </c>
    </row>
    <row r="203" spans="1:8" x14ac:dyDescent="0.25">
      <c r="A203" s="1">
        <v>44763</v>
      </c>
      <c r="B203">
        <v>612</v>
      </c>
      <c r="C203">
        <f>WEEKDAY(ekodom3[[#This Row],[Data]])</f>
        <v>5</v>
      </c>
      <c r="D203">
        <f>IF(ekodom3[[#This Row],[dzien tyg]]=4, 260,190)</f>
        <v>190</v>
      </c>
      <c r="E203">
        <f>IF(ekodom3[[#This Row],[retencja]]&lt;&gt;0,0,IF(E202=5, 1, E202+1))</f>
        <v>0</v>
      </c>
      <c r="F203" t="str">
        <f>IF(ekodom3[[#This Row],[sucho]]=5,300,"")</f>
        <v/>
      </c>
      <c r="G203" s="2" t="str">
        <f>IF(ekodom3[[#This Row],[podelwanie]]=300,1,"")</f>
        <v/>
      </c>
      <c r="H203" s="2">
        <f>IF(ekodom3[[#This Row],[retencja]]&lt;&gt;0,0,H202+1)</f>
        <v>0</v>
      </c>
    </row>
    <row r="204" spans="1:8" x14ac:dyDescent="0.25">
      <c r="A204" s="1">
        <v>44764</v>
      </c>
      <c r="B204">
        <v>705</v>
      </c>
      <c r="C204">
        <f>WEEKDAY(ekodom3[[#This Row],[Data]])</f>
        <v>6</v>
      </c>
      <c r="D204">
        <f>IF(ekodom3[[#This Row],[dzien tyg]]=4, 260,190)</f>
        <v>190</v>
      </c>
      <c r="E204">
        <f>IF(ekodom3[[#This Row],[retencja]]&lt;&gt;0,0,IF(E203=5, 1, E203+1))</f>
        <v>0</v>
      </c>
      <c r="F204" t="str">
        <f>IF(ekodom3[[#This Row],[sucho]]=5,300,"")</f>
        <v/>
      </c>
      <c r="G204" s="2" t="str">
        <f>IF(ekodom3[[#This Row],[podelwanie]]=300,1,"")</f>
        <v/>
      </c>
      <c r="H204" s="2">
        <f>IF(ekodom3[[#This Row],[retencja]]&lt;&gt;0,0,H203+1)</f>
        <v>0</v>
      </c>
    </row>
    <row r="205" spans="1:8" x14ac:dyDescent="0.25">
      <c r="A205" s="1">
        <v>44765</v>
      </c>
      <c r="B205">
        <v>0</v>
      </c>
      <c r="C205">
        <f>WEEKDAY(ekodom3[[#This Row],[Data]])</f>
        <v>7</v>
      </c>
      <c r="D205">
        <f>IF(ekodom3[[#This Row],[dzien tyg]]=4, 260,190)</f>
        <v>190</v>
      </c>
      <c r="E205">
        <f>IF(ekodom3[[#This Row],[retencja]]&lt;&gt;0,0,IF(E204=5, 1, E204+1))</f>
        <v>1</v>
      </c>
      <c r="F205" t="str">
        <f>IF(ekodom3[[#This Row],[sucho]]=5,300,"")</f>
        <v/>
      </c>
      <c r="G205" s="2" t="str">
        <f>IF(ekodom3[[#This Row],[podelwanie]]=300,1,"")</f>
        <v/>
      </c>
      <c r="H205" s="2">
        <f>IF(ekodom3[[#This Row],[retencja]]&lt;&gt;0,0,H204+1)</f>
        <v>1</v>
      </c>
    </row>
    <row r="206" spans="1:8" x14ac:dyDescent="0.25">
      <c r="A206" s="1">
        <v>44766</v>
      </c>
      <c r="B206">
        <v>0</v>
      </c>
      <c r="C206">
        <f>WEEKDAY(ekodom3[[#This Row],[Data]])</f>
        <v>1</v>
      </c>
      <c r="D206">
        <f>IF(ekodom3[[#This Row],[dzien tyg]]=4, 260,190)</f>
        <v>190</v>
      </c>
      <c r="E206">
        <f>IF(ekodom3[[#This Row],[retencja]]&lt;&gt;0,0,IF(E205=5, 1, E205+1))</f>
        <v>2</v>
      </c>
      <c r="F206" t="str">
        <f>IF(ekodom3[[#This Row],[sucho]]=5,300,"")</f>
        <v/>
      </c>
      <c r="G206" s="2" t="str">
        <f>IF(ekodom3[[#This Row],[podelwanie]]=300,1,"")</f>
        <v/>
      </c>
      <c r="H206" s="2">
        <f>IF(ekodom3[[#This Row],[retencja]]&lt;&gt;0,0,H205+1)</f>
        <v>2</v>
      </c>
    </row>
    <row r="207" spans="1:8" x14ac:dyDescent="0.25">
      <c r="A207" s="1">
        <v>44767</v>
      </c>
      <c r="B207">
        <v>1100</v>
      </c>
      <c r="C207">
        <f>WEEKDAY(ekodom3[[#This Row],[Data]])</f>
        <v>2</v>
      </c>
      <c r="D207">
        <f>IF(ekodom3[[#This Row],[dzien tyg]]=4, 260,190)</f>
        <v>190</v>
      </c>
      <c r="E207">
        <f>IF(ekodom3[[#This Row],[retencja]]&lt;&gt;0,0,IF(E206=5, 1, E206+1))</f>
        <v>0</v>
      </c>
      <c r="F207" t="str">
        <f>IF(ekodom3[[#This Row],[sucho]]=5,300,"")</f>
        <v/>
      </c>
      <c r="G207" s="2" t="str">
        <f>IF(ekodom3[[#This Row],[podelwanie]]=300,1,"")</f>
        <v/>
      </c>
      <c r="H207" s="2">
        <f>IF(ekodom3[[#This Row],[retencja]]&lt;&gt;0,0,H206+1)</f>
        <v>0</v>
      </c>
    </row>
    <row r="208" spans="1:8" x14ac:dyDescent="0.25">
      <c r="A208" s="1">
        <v>44768</v>
      </c>
      <c r="B208">
        <v>118</v>
      </c>
      <c r="C208">
        <f>WEEKDAY(ekodom3[[#This Row],[Data]])</f>
        <v>3</v>
      </c>
      <c r="D208">
        <f>IF(ekodom3[[#This Row],[dzien tyg]]=4, 260,190)</f>
        <v>190</v>
      </c>
      <c r="E208">
        <f>IF(ekodom3[[#This Row],[retencja]]&lt;&gt;0,0,IF(E207=5, 1, E207+1))</f>
        <v>0</v>
      </c>
      <c r="F208" t="str">
        <f>IF(ekodom3[[#This Row],[sucho]]=5,300,"")</f>
        <v/>
      </c>
      <c r="G208" s="2" t="str">
        <f>IF(ekodom3[[#This Row],[podelwanie]]=300,1,"")</f>
        <v/>
      </c>
      <c r="H208" s="2">
        <f>IF(ekodom3[[#This Row],[retencja]]&lt;&gt;0,0,H207+1)</f>
        <v>0</v>
      </c>
    </row>
    <row r="209" spans="1:8" x14ac:dyDescent="0.25">
      <c r="A209" s="1">
        <v>44769</v>
      </c>
      <c r="B209">
        <v>69</v>
      </c>
      <c r="C209">
        <f>WEEKDAY(ekodom3[[#This Row],[Data]])</f>
        <v>4</v>
      </c>
      <c r="D209">
        <f>IF(ekodom3[[#This Row],[dzien tyg]]=4, 260,190)</f>
        <v>260</v>
      </c>
      <c r="E209">
        <f>IF(ekodom3[[#This Row],[retencja]]&lt;&gt;0,0,IF(E208=5, 1, E208+1))</f>
        <v>0</v>
      </c>
      <c r="F209" t="str">
        <f>IF(ekodom3[[#This Row],[sucho]]=5,300,"")</f>
        <v/>
      </c>
      <c r="G209" s="2" t="str">
        <f>IF(ekodom3[[#This Row],[podelwanie]]=300,1,"")</f>
        <v/>
      </c>
      <c r="H209" s="2">
        <f>IF(ekodom3[[#This Row],[retencja]]&lt;&gt;0,0,H208+1)</f>
        <v>0</v>
      </c>
    </row>
    <row r="210" spans="1:8" x14ac:dyDescent="0.25">
      <c r="A210" s="1">
        <v>44770</v>
      </c>
      <c r="B210">
        <v>0</v>
      </c>
      <c r="C210">
        <f>WEEKDAY(ekodom3[[#This Row],[Data]])</f>
        <v>5</v>
      </c>
      <c r="D210">
        <f>IF(ekodom3[[#This Row],[dzien tyg]]=4, 260,190)</f>
        <v>190</v>
      </c>
      <c r="E210">
        <f>IF(ekodom3[[#This Row],[retencja]]&lt;&gt;0,0,IF(E209=5, 1, E209+1))</f>
        <v>1</v>
      </c>
      <c r="F210" t="str">
        <f>IF(ekodom3[[#This Row],[sucho]]=5,300,"")</f>
        <v/>
      </c>
      <c r="G210" s="2" t="str">
        <f>IF(ekodom3[[#This Row],[podelwanie]]=300,1,"")</f>
        <v/>
      </c>
      <c r="H210" s="2">
        <f>IF(ekodom3[[#This Row],[retencja]]&lt;&gt;0,0,H209+1)</f>
        <v>1</v>
      </c>
    </row>
    <row r="211" spans="1:8" x14ac:dyDescent="0.25">
      <c r="A211" s="1">
        <v>44771</v>
      </c>
      <c r="B211">
        <v>0</v>
      </c>
      <c r="C211">
        <f>WEEKDAY(ekodom3[[#This Row],[Data]])</f>
        <v>6</v>
      </c>
      <c r="D211">
        <f>IF(ekodom3[[#This Row],[dzien tyg]]=4, 260,190)</f>
        <v>190</v>
      </c>
      <c r="E211">
        <f>IF(ekodom3[[#This Row],[retencja]]&lt;&gt;0,0,IF(E210=5, 1, E210+1))</f>
        <v>2</v>
      </c>
      <c r="F211" t="str">
        <f>IF(ekodom3[[#This Row],[sucho]]=5,300,"")</f>
        <v/>
      </c>
      <c r="G211" s="2" t="str">
        <f>IF(ekodom3[[#This Row],[podelwanie]]=300,1,"")</f>
        <v/>
      </c>
      <c r="H211" s="2">
        <f>IF(ekodom3[[#This Row],[retencja]]&lt;&gt;0,0,H210+1)</f>
        <v>2</v>
      </c>
    </row>
    <row r="212" spans="1:8" x14ac:dyDescent="0.25">
      <c r="A212" s="1">
        <v>44772</v>
      </c>
      <c r="B212">
        <v>0</v>
      </c>
      <c r="C212">
        <f>WEEKDAY(ekodom3[[#This Row],[Data]])</f>
        <v>7</v>
      </c>
      <c r="D212">
        <f>IF(ekodom3[[#This Row],[dzien tyg]]=4, 260,190)</f>
        <v>190</v>
      </c>
      <c r="E212">
        <f>IF(ekodom3[[#This Row],[retencja]]&lt;&gt;0,0,IF(E211=5, 1, E211+1))</f>
        <v>3</v>
      </c>
      <c r="F212" t="str">
        <f>IF(ekodom3[[#This Row],[sucho]]=5,300,"")</f>
        <v/>
      </c>
      <c r="G212" s="2" t="str">
        <f>IF(ekodom3[[#This Row],[podelwanie]]=300,1,"")</f>
        <v/>
      </c>
      <c r="H212" s="2">
        <f>IF(ekodom3[[#This Row],[retencja]]&lt;&gt;0,0,H211+1)</f>
        <v>3</v>
      </c>
    </row>
    <row r="213" spans="1:8" x14ac:dyDescent="0.25">
      <c r="A213" s="1">
        <v>44773</v>
      </c>
      <c r="B213">
        <v>0</v>
      </c>
      <c r="C213">
        <f>WEEKDAY(ekodom3[[#This Row],[Data]])</f>
        <v>1</v>
      </c>
      <c r="D213">
        <f>IF(ekodom3[[#This Row],[dzien tyg]]=4, 260,190)</f>
        <v>190</v>
      </c>
      <c r="E213">
        <f>IF(ekodom3[[#This Row],[retencja]]&lt;&gt;0,0,IF(E212=5, 1, E212+1))</f>
        <v>4</v>
      </c>
      <c r="F213" t="str">
        <f>IF(ekodom3[[#This Row],[sucho]]=5,300,"")</f>
        <v/>
      </c>
      <c r="G213" s="2" t="str">
        <f>IF(ekodom3[[#This Row],[podelwanie]]=300,1,"")</f>
        <v/>
      </c>
      <c r="H213" s="2">
        <f>IF(ekodom3[[#This Row],[retencja]]&lt;&gt;0,0,H212+1)</f>
        <v>4</v>
      </c>
    </row>
    <row r="214" spans="1:8" x14ac:dyDescent="0.25">
      <c r="A214" s="1">
        <v>44774</v>
      </c>
      <c r="B214">
        <v>0</v>
      </c>
      <c r="C214">
        <f>WEEKDAY(ekodom3[[#This Row],[Data]])</f>
        <v>2</v>
      </c>
      <c r="D214">
        <f>IF(ekodom3[[#This Row],[dzien tyg]]=4, 260,190)</f>
        <v>190</v>
      </c>
      <c r="E214">
        <f>IF(ekodom3[[#This Row],[retencja]]&lt;&gt;0,0,IF(E213=5, 1, E213+1))</f>
        <v>5</v>
      </c>
      <c r="F214">
        <f>IF(ekodom3[[#This Row],[sucho]]=5,300,"")</f>
        <v>300</v>
      </c>
      <c r="G214" s="2">
        <f>IF(ekodom3[[#This Row],[podelwanie]]=300,1,"")</f>
        <v>1</v>
      </c>
      <c r="H214" s="2">
        <f>IF(ekodom3[[#This Row],[retencja]]&lt;&gt;0,0,H213+1)</f>
        <v>5</v>
      </c>
    </row>
    <row r="215" spans="1:8" x14ac:dyDescent="0.25">
      <c r="A215" s="1">
        <v>44775</v>
      </c>
      <c r="B215">
        <v>0</v>
      </c>
      <c r="C215">
        <f>WEEKDAY(ekodom3[[#This Row],[Data]])</f>
        <v>3</v>
      </c>
      <c r="D215">
        <f>IF(ekodom3[[#This Row],[dzien tyg]]=4, 260,190)</f>
        <v>190</v>
      </c>
      <c r="E215">
        <f>IF(ekodom3[[#This Row],[retencja]]&lt;&gt;0,0,IF(E214=5, 1, E214+1))</f>
        <v>1</v>
      </c>
      <c r="F215" t="str">
        <f>IF(ekodom3[[#This Row],[sucho]]=5,300,"")</f>
        <v/>
      </c>
      <c r="G215" s="2" t="str">
        <f>IF(ekodom3[[#This Row],[podelwanie]]=300,1,"")</f>
        <v/>
      </c>
      <c r="H215" s="2">
        <f>IF(ekodom3[[#This Row],[retencja]]&lt;&gt;0,0,H214+1)</f>
        <v>6</v>
      </c>
    </row>
    <row r="216" spans="1:8" x14ac:dyDescent="0.25">
      <c r="A216" s="1">
        <v>44776</v>
      </c>
      <c r="B216">
        <v>0</v>
      </c>
      <c r="C216">
        <f>WEEKDAY(ekodom3[[#This Row],[Data]])</f>
        <v>4</v>
      </c>
      <c r="D216">
        <f>IF(ekodom3[[#This Row],[dzien tyg]]=4, 260,190)</f>
        <v>260</v>
      </c>
      <c r="E216">
        <f>IF(ekodom3[[#This Row],[retencja]]&lt;&gt;0,0,IF(E215=5, 1, E215+1))</f>
        <v>2</v>
      </c>
      <c r="F216" t="str">
        <f>IF(ekodom3[[#This Row],[sucho]]=5,300,"")</f>
        <v/>
      </c>
      <c r="G216" s="2" t="str">
        <f>IF(ekodom3[[#This Row],[podelwanie]]=300,1,"")</f>
        <v/>
      </c>
      <c r="H216" s="2">
        <f>IF(ekodom3[[#This Row],[retencja]]&lt;&gt;0,0,H215+1)</f>
        <v>7</v>
      </c>
    </row>
    <row r="217" spans="1:8" x14ac:dyDescent="0.25">
      <c r="A217" s="1">
        <v>44777</v>
      </c>
      <c r="B217">
        <v>0</v>
      </c>
      <c r="C217">
        <f>WEEKDAY(ekodom3[[#This Row],[Data]])</f>
        <v>5</v>
      </c>
      <c r="D217">
        <f>IF(ekodom3[[#This Row],[dzien tyg]]=4, 260,190)</f>
        <v>190</v>
      </c>
      <c r="E217">
        <f>IF(ekodom3[[#This Row],[retencja]]&lt;&gt;0,0,IF(E216=5, 1, E216+1))</f>
        <v>3</v>
      </c>
      <c r="F217" t="str">
        <f>IF(ekodom3[[#This Row],[sucho]]=5,300,"")</f>
        <v/>
      </c>
      <c r="G217" s="2" t="str">
        <f>IF(ekodom3[[#This Row],[podelwanie]]=300,1,"")</f>
        <v/>
      </c>
      <c r="H217" s="2">
        <f>IF(ekodom3[[#This Row],[retencja]]&lt;&gt;0,0,H216+1)</f>
        <v>8</v>
      </c>
    </row>
    <row r="218" spans="1:8" x14ac:dyDescent="0.25">
      <c r="A218" s="1">
        <v>44778</v>
      </c>
      <c r="B218">
        <v>0</v>
      </c>
      <c r="C218">
        <f>WEEKDAY(ekodom3[[#This Row],[Data]])</f>
        <v>6</v>
      </c>
      <c r="D218">
        <f>IF(ekodom3[[#This Row],[dzien tyg]]=4, 260,190)</f>
        <v>190</v>
      </c>
      <c r="E218">
        <f>IF(ekodom3[[#This Row],[retencja]]&lt;&gt;0,0,IF(E217=5, 1, E217+1))</f>
        <v>4</v>
      </c>
      <c r="F218" t="str">
        <f>IF(ekodom3[[#This Row],[sucho]]=5,300,"")</f>
        <v/>
      </c>
      <c r="G218" s="2" t="str">
        <f>IF(ekodom3[[#This Row],[podelwanie]]=300,1,"")</f>
        <v/>
      </c>
      <c r="H218" s="2">
        <f>IF(ekodom3[[#This Row],[retencja]]&lt;&gt;0,0,H217+1)</f>
        <v>9</v>
      </c>
    </row>
    <row r="219" spans="1:8" x14ac:dyDescent="0.25">
      <c r="A219" s="1">
        <v>44779</v>
      </c>
      <c r="B219">
        <v>0</v>
      </c>
      <c r="C219">
        <f>WEEKDAY(ekodom3[[#This Row],[Data]])</f>
        <v>7</v>
      </c>
      <c r="D219">
        <f>IF(ekodom3[[#This Row],[dzien tyg]]=4, 260,190)</f>
        <v>190</v>
      </c>
      <c r="E219">
        <f>IF(ekodom3[[#This Row],[retencja]]&lt;&gt;0,0,IF(E218=5, 1, E218+1))</f>
        <v>5</v>
      </c>
      <c r="F219">
        <f>IF(ekodom3[[#This Row],[sucho]]=5,300,"")</f>
        <v>300</v>
      </c>
      <c r="G219" s="2">
        <f>IF(ekodom3[[#This Row],[podelwanie]]=300,1,"")</f>
        <v>1</v>
      </c>
      <c r="H219" s="2">
        <f>IF(ekodom3[[#This Row],[retencja]]&lt;&gt;0,0,H218+1)</f>
        <v>10</v>
      </c>
    </row>
    <row r="220" spans="1:8" x14ac:dyDescent="0.25">
      <c r="A220" s="1">
        <v>44780</v>
      </c>
      <c r="B220">
        <v>0</v>
      </c>
      <c r="C220">
        <f>WEEKDAY(ekodom3[[#This Row],[Data]])</f>
        <v>1</v>
      </c>
      <c r="D220">
        <f>IF(ekodom3[[#This Row],[dzien tyg]]=4, 260,190)</f>
        <v>190</v>
      </c>
      <c r="E220">
        <f>IF(ekodom3[[#This Row],[retencja]]&lt;&gt;0,0,IF(E219=5, 1, E219+1))</f>
        <v>1</v>
      </c>
      <c r="F220" t="str">
        <f>IF(ekodom3[[#This Row],[sucho]]=5,300,"")</f>
        <v/>
      </c>
      <c r="G220" s="2" t="str">
        <f>IF(ekodom3[[#This Row],[podelwanie]]=300,1,"")</f>
        <v/>
      </c>
      <c r="H220" s="2">
        <f>IF(ekodom3[[#This Row],[retencja]]&lt;&gt;0,0,H219+1)</f>
        <v>11</v>
      </c>
    </row>
    <row r="221" spans="1:8" x14ac:dyDescent="0.25">
      <c r="A221" s="1">
        <v>44781</v>
      </c>
      <c r="B221">
        <v>660</v>
      </c>
      <c r="C221">
        <f>WEEKDAY(ekodom3[[#This Row],[Data]])</f>
        <v>2</v>
      </c>
      <c r="D221">
        <f>IF(ekodom3[[#This Row],[dzien tyg]]=4, 260,190)</f>
        <v>190</v>
      </c>
      <c r="E221">
        <f>IF(ekodom3[[#This Row],[retencja]]&lt;&gt;0,0,IF(E220=5, 1, E220+1))</f>
        <v>0</v>
      </c>
      <c r="F221" t="str">
        <f>IF(ekodom3[[#This Row],[sucho]]=5,300,"")</f>
        <v/>
      </c>
      <c r="G221" s="2" t="str">
        <f>IF(ekodom3[[#This Row],[podelwanie]]=300,1,"")</f>
        <v/>
      </c>
      <c r="H221" s="2">
        <f>IF(ekodom3[[#This Row],[retencja]]&lt;&gt;0,0,H220+1)</f>
        <v>0</v>
      </c>
    </row>
    <row r="222" spans="1:8" x14ac:dyDescent="0.25">
      <c r="A222" s="1">
        <v>44782</v>
      </c>
      <c r="B222">
        <v>1245</v>
      </c>
      <c r="C222">
        <f>WEEKDAY(ekodom3[[#This Row],[Data]])</f>
        <v>3</v>
      </c>
      <c r="D222">
        <f>IF(ekodom3[[#This Row],[dzien tyg]]=4, 260,190)</f>
        <v>190</v>
      </c>
      <c r="E222">
        <f>IF(ekodom3[[#This Row],[retencja]]&lt;&gt;0,0,IF(E221=5, 1, E221+1))</f>
        <v>0</v>
      </c>
      <c r="F222" t="str">
        <f>IF(ekodom3[[#This Row],[sucho]]=5,300,"")</f>
        <v/>
      </c>
      <c r="G222" s="2" t="str">
        <f>IF(ekodom3[[#This Row],[podelwanie]]=300,1,"")</f>
        <v/>
      </c>
      <c r="H222" s="2">
        <f>IF(ekodom3[[#This Row],[retencja]]&lt;&gt;0,0,H221+1)</f>
        <v>0</v>
      </c>
    </row>
    <row r="223" spans="1:8" x14ac:dyDescent="0.25">
      <c r="A223" s="1">
        <v>44783</v>
      </c>
      <c r="B223">
        <v>745</v>
      </c>
      <c r="C223">
        <f>WEEKDAY(ekodom3[[#This Row],[Data]])</f>
        <v>4</v>
      </c>
      <c r="D223">
        <f>IF(ekodom3[[#This Row],[dzien tyg]]=4, 260,190)</f>
        <v>260</v>
      </c>
      <c r="E223">
        <f>IF(ekodom3[[#This Row],[retencja]]&lt;&gt;0,0,IF(E222=5, 1, E222+1))</f>
        <v>0</v>
      </c>
      <c r="F223" t="str">
        <f>IF(ekodom3[[#This Row],[sucho]]=5,300,"")</f>
        <v/>
      </c>
      <c r="G223" s="2" t="str">
        <f>IF(ekodom3[[#This Row],[podelwanie]]=300,1,"")</f>
        <v/>
      </c>
      <c r="H223" s="2">
        <f>IF(ekodom3[[#This Row],[retencja]]&lt;&gt;0,0,H222+1)</f>
        <v>0</v>
      </c>
    </row>
    <row r="224" spans="1:8" x14ac:dyDescent="0.25">
      <c r="A224" s="1">
        <v>44784</v>
      </c>
      <c r="B224">
        <v>48</v>
      </c>
      <c r="C224">
        <f>WEEKDAY(ekodom3[[#This Row],[Data]])</f>
        <v>5</v>
      </c>
      <c r="D224">
        <f>IF(ekodom3[[#This Row],[dzien tyg]]=4, 260,190)</f>
        <v>190</v>
      </c>
      <c r="E224">
        <f>IF(ekodom3[[#This Row],[retencja]]&lt;&gt;0,0,IF(E223=5, 1, E223+1))</f>
        <v>0</v>
      </c>
      <c r="F224" t="str">
        <f>IF(ekodom3[[#This Row],[sucho]]=5,300,"")</f>
        <v/>
      </c>
      <c r="G224" s="2" t="str">
        <f>IF(ekodom3[[#This Row],[podelwanie]]=300,1,"")</f>
        <v/>
      </c>
      <c r="H224" s="2">
        <f>IF(ekodom3[[#This Row],[retencja]]&lt;&gt;0,0,H223+1)</f>
        <v>0</v>
      </c>
    </row>
    <row r="225" spans="1:8" x14ac:dyDescent="0.25">
      <c r="A225" s="1">
        <v>44785</v>
      </c>
      <c r="B225">
        <v>0</v>
      </c>
      <c r="C225">
        <f>WEEKDAY(ekodom3[[#This Row],[Data]])</f>
        <v>6</v>
      </c>
      <c r="D225">
        <f>IF(ekodom3[[#This Row],[dzien tyg]]=4, 260,190)</f>
        <v>190</v>
      </c>
      <c r="E225">
        <f>IF(ekodom3[[#This Row],[retencja]]&lt;&gt;0,0,IF(E224=5, 1, E224+1))</f>
        <v>1</v>
      </c>
      <c r="F225" t="str">
        <f>IF(ekodom3[[#This Row],[sucho]]=5,300,"")</f>
        <v/>
      </c>
      <c r="G225" s="2" t="str">
        <f>IF(ekodom3[[#This Row],[podelwanie]]=300,1,"")</f>
        <v/>
      </c>
      <c r="H225" s="3">
        <f>IF(ekodom3[[#This Row],[retencja]]&lt;&gt;0,0,H224+1)</f>
        <v>1</v>
      </c>
    </row>
    <row r="226" spans="1:8" x14ac:dyDescent="0.25">
      <c r="A226" s="1">
        <v>44786</v>
      </c>
      <c r="B226">
        <v>0</v>
      </c>
      <c r="C226">
        <f>WEEKDAY(ekodom3[[#This Row],[Data]])</f>
        <v>7</v>
      </c>
      <c r="D226">
        <f>IF(ekodom3[[#This Row],[dzien tyg]]=4, 260,190)</f>
        <v>190</v>
      </c>
      <c r="E226">
        <f>IF(ekodom3[[#This Row],[retencja]]&lt;&gt;0,0,IF(E225=5, 1, E225+1))</f>
        <v>2</v>
      </c>
      <c r="F226" t="str">
        <f>IF(ekodom3[[#This Row],[sucho]]=5,300,"")</f>
        <v/>
      </c>
      <c r="G226" s="2" t="str">
        <f>IF(ekodom3[[#This Row],[podelwanie]]=300,1,"")</f>
        <v/>
      </c>
      <c r="H226" s="2">
        <f>IF(ekodom3[[#This Row],[retencja]]&lt;&gt;0,0,H225+1)</f>
        <v>2</v>
      </c>
    </row>
    <row r="227" spans="1:8" x14ac:dyDescent="0.25">
      <c r="A227" s="1">
        <v>44787</v>
      </c>
      <c r="B227">
        <v>0</v>
      </c>
      <c r="C227">
        <f>WEEKDAY(ekodom3[[#This Row],[Data]])</f>
        <v>1</v>
      </c>
      <c r="D227">
        <f>IF(ekodom3[[#This Row],[dzien tyg]]=4, 260,190)</f>
        <v>190</v>
      </c>
      <c r="E227">
        <f>IF(ekodom3[[#This Row],[retencja]]&lt;&gt;0,0,IF(E226=5, 1, E226+1))</f>
        <v>3</v>
      </c>
      <c r="F227" t="str">
        <f>IF(ekodom3[[#This Row],[sucho]]=5,300,"")</f>
        <v/>
      </c>
      <c r="G227" s="2" t="str">
        <f>IF(ekodom3[[#This Row],[podelwanie]]=300,1,"")</f>
        <v/>
      </c>
      <c r="H227" s="2">
        <f>IF(ekodom3[[#This Row],[retencja]]&lt;&gt;0,0,H226+1)</f>
        <v>3</v>
      </c>
    </row>
    <row r="228" spans="1:8" x14ac:dyDescent="0.25">
      <c r="A228" s="1">
        <v>44788</v>
      </c>
      <c r="B228">
        <v>0</v>
      </c>
      <c r="C228">
        <f>WEEKDAY(ekodom3[[#This Row],[Data]])</f>
        <v>2</v>
      </c>
      <c r="D228">
        <f>IF(ekodom3[[#This Row],[dzien tyg]]=4, 260,190)</f>
        <v>190</v>
      </c>
      <c r="E228">
        <f>IF(ekodom3[[#This Row],[retencja]]&lt;&gt;0,0,IF(E227=5, 1, E227+1))</f>
        <v>4</v>
      </c>
      <c r="F228" t="str">
        <f>IF(ekodom3[[#This Row],[sucho]]=5,300,"")</f>
        <v/>
      </c>
      <c r="G228" s="2" t="str">
        <f>IF(ekodom3[[#This Row],[podelwanie]]=300,1,"")</f>
        <v/>
      </c>
      <c r="H228" s="2">
        <f>IF(ekodom3[[#This Row],[retencja]]&lt;&gt;0,0,H227+1)</f>
        <v>4</v>
      </c>
    </row>
    <row r="229" spans="1:8" x14ac:dyDescent="0.25">
      <c r="A229" s="1">
        <v>44789</v>
      </c>
      <c r="B229">
        <v>0</v>
      </c>
      <c r="C229">
        <f>WEEKDAY(ekodom3[[#This Row],[Data]])</f>
        <v>3</v>
      </c>
      <c r="D229">
        <f>IF(ekodom3[[#This Row],[dzien tyg]]=4, 260,190)</f>
        <v>190</v>
      </c>
      <c r="E229">
        <f>IF(ekodom3[[#This Row],[retencja]]&lt;&gt;0,0,IF(E228=5, 1, E228+1))</f>
        <v>5</v>
      </c>
      <c r="F229">
        <f>IF(ekodom3[[#This Row],[sucho]]=5,300,"")</f>
        <v>300</v>
      </c>
      <c r="G229" s="2">
        <f>IF(ekodom3[[#This Row],[podelwanie]]=300,1,"")</f>
        <v>1</v>
      </c>
      <c r="H229" s="2">
        <f>IF(ekodom3[[#This Row],[retencja]]&lt;&gt;0,0,H228+1)</f>
        <v>5</v>
      </c>
    </row>
    <row r="230" spans="1:8" x14ac:dyDescent="0.25">
      <c r="A230" s="1">
        <v>44790</v>
      </c>
      <c r="B230">
        <v>0</v>
      </c>
      <c r="C230">
        <f>WEEKDAY(ekodom3[[#This Row],[Data]])</f>
        <v>4</v>
      </c>
      <c r="D230">
        <f>IF(ekodom3[[#This Row],[dzien tyg]]=4, 260,190)</f>
        <v>260</v>
      </c>
      <c r="E230">
        <f>IF(ekodom3[[#This Row],[retencja]]&lt;&gt;0,0,IF(E229=5, 1, E229+1))</f>
        <v>1</v>
      </c>
      <c r="F230" t="str">
        <f>IF(ekodom3[[#This Row],[sucho]]=5,300,"")</f>
        <v/>
      </c>
      <c r="G230" s="2" t="str">
        <f>IF(ekodom3[[#This Row],[podelwanie]]=300,1,"")</f>
        <v/>
      </c>
      <c r="H230" s="2">
        <f>IF(ekodom3[[#This Row],[retencja]]&lt;&gt;0,0,H229+1)</f>
        <v>6</v>
      </c>
    </row>
    <row r="231" spans="1:8" x14ac:dyDescent="0.25">
      <c r="A231" s="1">
        <v>44791</v>
      </c>
      <c r="B231">
        <v>0</v>
      </c>
      <c r="C231">
        <f>WEEKDAY(ekodom3[[#This Row],[Data]])</f>
        <v>5</v>
      </c>
      <c r="D231">
        <f>IF(ekodom3[[#This Row],[dzien tyg]]=4, 260,190)</f>
        <v>190</v>
      </c>
      <c r="E231">
        <f>IF(ekodom3[[#This Row],[retencja]]&lt;&gt;0,0,IF(E230=5, 1, E230+1))</f>
        <v>2</v>
      </c>
      <c r="F231" t="str">
        <f>IF(ekodom3[[#This Row],[sucho]]=5,300,"")</f>
        <v/>
      </c>
      <c r="G231" s="2" t="str">
        <f>IF(ekodom3[[#This Row],[podelwanie]]=300,1,"")</f>
        <v/>
      </c>
      <c r="H231" s="2">
        <f>IF(ekodom3[[#This Row],[retencja]]&lt;&gt;0,0,H230+1)</f>
        <v>7</v>
      </c>
    </row>
    <row r="232" spans="1:8" x14ac:dyDescent="0.25">
      <c r="A232" s="1">
        <v>44792</v>
      </c>
      <c r="B232">
        <v>0</v>
      </c>
      <c r="C232">
        <f>WEEKDAY(ekodom3[[#This Row],[Data]])</f>
        <v>6</v>
      </c>
      <c r="D232">
        <f>IF(ekodom3[[#This Row],[dzien tyg]]=4, 260,190)</f>
        <v>190</v>
      </c>
      <c r="E232">
        <f>IF(ekodom3[[#This Row],[retencja]]&lt;&gt;0,0,IF(E231=5, 1, E231+1))</f>
        <v>3</v>
      </c>
      <c r="F232" t="str">
        <f>IF(ekodom3[[#This Row],[sucho]]=5,300,"")</f>
        <v/>
      </c>
      <c r="G232" s="2" t="str">
        <f>IF(ekodom3[[#This Row],[podelwanie]]=300,1,"")</f>
        <v/>
      </c>
      <c r="H232" s="2">
        <f>IF(ekodom3[[#This Row],[retencja]]&lt;&gt;0,0,H231+1)</f>
        <v>8</v>
      </c>
    </row>
    <row r="233" spans="1:8" x14ac:dyDescent="0.25">
      <c r="A233" s="1">
        <v>44793</v>
      </c>
      <c r="B233">
        <v>0</v>
      </c>
      <c r="C233">
        <f>WEEKDAY(ekodom3[[#This Row],[Data]])</f>
        <v>7</v>
      </c>
      <c r="D233">
        <f>IF(ekodom3[[#This Row],[dzien tyg]]=4, 260,190)</f>
        <v>190</v>
      </c>
      <c r="E233">
        <f>IF(ekodom3[[#This Row],[retencja]]&lt;&gt;0,0,IF(E232=5, 1, E232+1))</f>
        <v>4</v>
      </c>
      <c r="F233" t="str">
        <f>IF(ekodom3[[#This Row],[sucho]]=5,300,"")</f>
        <v/>
      </c>
      <c r="G233" s="2" t="str">
        <f>IF(ekodom3[[#This Row],[podelwanie]]=300,1,"")</f>
        <v/>
      </c>
      <c r="H233" s="2">
        <f>IF(ekodom3[[#This Row],[retencja]]&lt;&gt;0,0,H232+1)</f>
        <v>9</v>
      </c>
    </row>
    <row r="234" spans="1:8" x14ac:dyDescent="0.25">
      <c r="A234" s="1">
        <v>44794</v>
      </c>
      <c r="B234">
        <v>0</v>
      </c>
      <c r="C234">
        <f>WEEKDAY(ekodom3[[#This Row],[Data]])</f>
        <v>1</v>
      </c>
      <c r="D234">
        <f>IF(ekodom3[[#This Row],[dzien tyg]]=4, 260,190)</f>
        <v>190</v>
      </c>
      <c r="E234">
        <f>IF(ekodom3[[#This Row],[retencja]]&lt;&gt;0,0,IF(E233=5, 1, E233+1))</f>
        <v>5</v>
      </c>
      <c r="F234">
        <f>IF(ekodom3[[#This Row],[sucho]]=5,300,"")</f>
        <v>300</v>
      </c>
      <c r="G234" s="2">
        <f>IF(ekodom3[[#This Row],[podelwanie]]=300,1,"")</f>
        <v>1</v>
      </c>
      <c r="H234" s="2">
        <f>IF(ekodom3[[#This Row],[retencja]]&lt;&gt;0,0,H233+1)</f>
        <v>10</v>
      </c>
    </row>
    <row r="235" spans="1:8" x14ac:dyDescent="0.25">
      <c r="A235" s="1">
        <v>44795</v>
      </c>
      <c r="B235">
        <v>0</v>
      </c>
      <c r="C235">
        <f>WEEKDAY(ekodom3[[#This Row],[Data]])</f>
        <v>2</v>
      </c>
      <c r="D235">
        <f>IF(ekodom3[[#This Row],[dzien tyg]]=4, 260,190)</f>
        <v>190</v>
      </c>
      <c r="E235">
        <f>IF(ekodom3[[#This Row],[retencja]]&lt;&gt;0,0,IF(E234=5, 1, E234+1))</f>
        <v>1</v>
      </c>
      <c r="F235" t="str">
        <f>IF(ekodom3[[#This Row],[sucho]]=5,300,"")</f>
        <v/>
      </c>
      <c r="G235" s="2" t="str">
        <f>IF(ekodom3[[#This Row],[podelwanie]]=300,1,"")</f>
        <v/>
      </c>
      <c r="H235" s="2">
        <f>IF(ekodom3[[#This Row],[retencja]]&lt;&gt;0,0,H234+1)</f>
        <v>11</v>
      </c>
    </row>
    <row r="236" spans="1:8" x14ac:dyDescent="0.25">
      <c r="A236" s="1">
        <v>44796</v>
      </c>
      <c r="B236">
        <v>0</v>
      </c>
      <c r="C236">
        <f>WEEKDAY(ekodom3[[#This Row],[Data]])</f>
        <v>3</v>
      </c>
      <c r="D236">
        <f>IF(ekodom3[[#This Row],[dzien tyg]]=4, 260,190)</f>
        <v>190</v>
      </c>
      <c r="E236">
        <f>IF(ekodom3[[#This Row],[retencja]]&lt;&gt;0,0,IF(E235=5, 1, E235+1))</f>
        <v>2</v>
      </c>
      <c r="F236" t="str">
        <f>IF(ekodom3[[#This Row],[sucho]]=5,300,"")</f>
        <v/>
      </c>
      <c r="G236" s="2" t="str">
        <f>IF(ekodom3[[#This Row],[podelwanie]]=300,1,"")</f>
        <v/>
      </c>
      <c r="H236" s="2">
        <f>IF(ekodom3[[#This Row],[retencja]]&lt;&gt;0,0,H235+1)</f>
        <v>12</v>
      </c>
    </row>
    <row r="237" spans="1:8" x14ac:dyDescent="0.25">
      <c r="A237" s="1">
        <v>44797</v>
      </c>
      <c r="B237">
        <v>0</v>
      </c>
      <c r="C237">
        <f>WEEKDAY(ekodom3[[#This Row],[Data]])</f>
        <v>4</v>
      </c>
      <c r="D237">
        <f>IF(ekodom3[[#This Row],[dzien tyg]]=4, 260,190)</f>
        <v>260</v>
      </c>
      <c r="E237">
        <f>IF(ekodom3[[#This Row],[retencja]]&lt;&gt;0,0,IF(E236=5, 1, E236+1))</f>
        <v>3</v>
      </c>
      <c r="F237" t="str">
        <f>IF(ekodom3[[#This Row],[sucho]]=5,300,"")</f>
        <v/>
      </c>
      <c r="G237" s="2" t="str">
        <f>IF(ekodom3[[#This Row],[podelwanie]]=300,1,"")</f>
        <v/>
      </c>
      <c r="H237" s="2">
        <f>IF(ekodom3[[#This Row],[retencja]]&lt;&gt;0,0,H236+1)</f>
        <v>13</v>
      </c>
    </row>
    <row r="238" spans="1:8" x14ac:dyDescent="0.25">
      <c r="A238" s="1">
        <v>44798</v>
      </c>
      <c r="B238">
        <v>0</v>
      </c>
      <c r="C238">
        <f>WEEKDAY(ekodom3[[#This Row],[Data]])</f>
        <v>5</v>
      </c>
      <c r="D238">
        <f>IF(ekodom3[[#This Row],[dzien tyg]]=4, 260,190)</f>
        <v>190</v>
      </c>
      <c r="E238">
        <f>IF(ekodom3[[#This Row],[retencja]]&lt;&gt;0,0,IF(E237=5, 1, E237+1))</f>
        <v>4</v>
      </c>
      <c r="F238" t="str">
        <f>IF(ekodom3[[#This Row],[sucho]]=5,300,"")</f>
        <v/>
      </c>
      <c r="G238" s="2" t="str">
        <f>IF(ekodom3[[#This Row],[podelwanie]]=300,1,"")</f>
        <v/>
      </c>
      <c r="H238" s="2">
        <f>IF(ekodom3[[#This Row],[retencja]]&lt;&gt;0,0,H237+1)</f>
        <v>14</v>
      </c>
    </row>
    <row r="239" spans="1:8" x14ac:dyDescent="0.25">
      <c r="A239" s="1">
        <v>44799</v>
      </c>
      <c r="B239">
        <v>0</v>
      </c>
      <c r="C239">
        <f>WEEKDAY(ekodom3[[#This Row],[Data]])</f>
        <v>6</v>
      </c>
      <c r="D239">
        <f>IF(ekodom3[[#This Row],[dzien tyg]]=4, 260,190)</f>
        <v>190</v>
      </c>
      <c r="E239">
        <f>IF(ekodom3[[#This Row],[retencja]]&lt;&gt;0,0,IF(E238=5, 1, E238+1))</f>
        <v>5</v>
      </c>
      <c r="F239">
        <f>IF(ekodom3[[#This Row],[sucho]]=5,300,"")</f>
        <v>300</v>
      </c>
      <c r="G239" s="2">
        <f>IF(ekodom3[[#This Row],[podelwanie]]=300,1,"")</f>
        <v>1</v>
      </c>
      <c r="H239" s="2">
        <f>IF(ekodom3[[#This Row],[retencja]]&lt;&gt;0,0,H238+1)</f>
        <v>15</v>
      </c>
    </row>
    <row r="240" spans="1:8" x14ac:dyDescent="0.25">
      <c r="A240" s="1">
        <v>44800</v>
      </c>
      <c r="B240">
        <v>0</v>
      </c>
      <c r="C240">
        <f>WEEKDAY(ekodom3[[#This Row],[Data]])</f>
        <v>7</v>
      </c>
      <c r="D240">
        <f>IF(ekodom3[[#This Row],[dzien tyg]]=4, 260,190)</f>
        <v>190</v>
      </c>
      <c r="E240">
        <f>IF(ekodom3[[#This Row],[retencja]]&lt;&gt;0,0,IF(E239=5, 1, E239+1))</f>
        <v>1</v>
      </c>
      <c r="F240" t="str">
        <f>IF(ekodom3[[#This Row],[sucho]]=5,300,"")</f>
        <v/>
      </c>
      <c r="G240" s="2" t="str">
        <f>IF(ekodom3[[#This Row],[podelwanie]]=300,1,"")</f>
        <v/>
      </c>
      <c r="H240" s="2">
        <f>IF(ekodom3[[#This Row],[retencja]]&lt;&gt;0,0,H239+1)</f>
        <v>16</v>
      </c>
    </row>
    <row r="241" spans="1:8" x14ac:dyDescent="0.25">
      <c r="A241" s="1">
        <v>44801</v>
      </c>
      <c r="B241">
        <v>0</v>
      </c>
      <c r="C241">
        <f>WEEKDAY(ekodom3[[#This Row],[Data]])</f>
        <v>1</v>
      </c>
      <c r="D241">
        <f>IF(ekodom3[[#This Row],[dzien tyg]]=4, 260,190)</f>
        <v>190</v>
      </c>
      <c r="E241">
        <f>IF(ekodom3[[#This Row],[retencja]]&lt;&gt;0,0,IF(E240=5, 1, E240+1))</f>
        <v>2</v>
      </c>
      <c r="F241" t="str">
        <f>IF(ekodom3[[#This Row],[sucho]]=5,300,"")</f>
        <v/>
      </c>
      <c r="G241" s="2" t="str">
        <f>IF(ekodom3[[#This Row],[podelwanie]]=300,1,"")</f>
        <v/>
      </c>
      <c r="H241" s="2">
        <f>IF(ekodom3[[#This Row],[retencja]]&lt;&gt;0,0,H240+1)</f>
        <v>17</v>
      </c>
    </row>
    <row r="242" spans="1:8" x14ac:dyDescent="0.25">
      <c r="A242" s="1">
        <v>44802</v>
      </c>
      <c r="B242">
        <v>0</v>
      </c>
      <c r="C242">
        <f>WEEKDAY(ekodom3[[#This Row],[Data]])</f>
        <v>2</v>
      </c>
      <c r="D242">
        <f>IF(ekodom3[[#This Row],[dzien tyg]]=4, 260,190)</f>
        <v>190</v>
      </c>
      <c r="E242">
        <f>IF(ekodom3[[#This Row],[retencja]]&lt;&gt;0,0,IF(E241=5, 1, E241+1))</f>
        <v>3</v>
      </c>
      <c r="F242" t="str">
        <f>IF(ekodom3[[#This Row],[sucho]]=5,300,"")</f>
        <v/>
      </c>
      <c r="G242" s="2" t="str">
        <f>IF(ekodom3[[#This Row],[podelwanie]]=300,1,"")</f>
        <v/>
      </c>
      <c r="H242" s="2">
        <f>IF(ekodom3[[#This Row],[retencja]]&lt;&gt;0,0,H241+1)</f>
        <v>18</v>
      </c>
    </row>
    <row r="243" spans="1:8" x14ac:dyDescent="0.25">
      <c r="A243" s="1">
        <v>44803</v>
      </c>
      <c r="B243">
        <v>0</v>
      </c>
      <c r="C243">
        <f>WEEKDAY(ekodom3[[#This Row],[Data]])</f>
        <v>3</v>
      </c>
      <c r="D243">
        <f>IF(ekodom3[[#This Row],[dzien tyg]]=4, 260,190)</f>
        <v>190</v>
      </c>
      <c r="E243">
        <f>IF(ekodom3[[#This Row],[retencja]]&lt;&gt;0,0,IF(E242=5, 1, E242+1))</f>
        <v>4</v>
      </c>
      <c r="F243" t="str">
        <f>IF(ekodom3[[#This Row],[sucho]]=5,300,"")</f>
        <v/>
      </c>
      <c r="G243" s="2" t="str">
        <f>IF(ekodom3[[#This Row],[podelwanie]]=300,1,"")</f>
        <v/>
      </c>
      <c r="H243" s="2">
        <f>IF(ekodom3[[#This Row],[retencja]]&lt;&gt;0,0,H242+1)</f>
        <v>19</v>
      </c>
    </row>
    <row r="244" spans="1:8" x14ac:dyDescent="0.25">
      <c r="A244" s="1">
        <v>44804</v>
      </c>
      <c r="B244">
        <v>0</v>
      </c>
      <c r="C244">
        <f>WEEKDAY(ekodom3[[#This Row],[Data]])</f>
        <v>4</v>
      </c>
      <c r="D244">
        <f>IF(ekodom3[[#This Row],[dzien tyg]]=4, 260,190)</f>
        <v>260</v>
      </c>
      <c r="E244">
        <f>IF(ekodom3[[#This Row],[retencja]]&lt;&gt;0,0,IF(E243=5, 1, E243+1))</f>
        <v>5</v>
      </c>
      <c r="F244">
        <f>IF(ekodom3[[#This Row],[sucho]]=5,300,"")</f>
        <v>300</v>
      </c>
      <c r="G244" s="2">
        <f>IF(ekodom3[[#This Row],[podelwanie]]=300,1,"")</f>
        <v>1</v>
      </c>
      <c r="H244" s="2">
        <f>IF(ekodom3[[#This Row],[retencja]]&lt;&gt;0,0,H243+1)</f>
        <v>20</v>
      </c>
    </row>
    <row r="245" spans="1:8" x14ac:dyDescent="0.25">
      <c r="A245" s="1">
        <v>44805</v>
      </c>
      <c r="B245">
        <v>0</v>
      </c>
      <c r="C245">
        <f>WEEKDAY(ekodom3[[#This Row],[Data]])</f>
        <v>5</v>
      </c>
      <c r="D245">
        <f>IF(ekodom3[[#This Row],[dzien tyg]]=4, 260,190)</f>
        <v>190</v>
      </c>
      <c r="E245">
        <f>IF(ekodom3[[#This Row],[retencja]]&lt;&gt;0,0,IF(E244=5, 1, E244+1))</f>
        <v>1</v>
      </c>
      <c r="F245" t="str">
        <f>IF(ekodom3[[#This Row],[sucho]]=5,300,"")</f>
        <v/>
      </c>
      <c r="G245" s="2" t="str">
        <f>IF(ekodom3[[#This Row],[podelwanie]]=300,1,"")</f>
        <v/>
      </c>
      <c r="H245" s="3">
        <f>IF(ekodom3[[#This Row],[retencja]]&lt;&gt;0,0,H244+1)</f>
        <v>21</v>
      </c>
    </row>
    <row r="246" spans="1:8" x14ac:dyDescent="0.25">
      <c r="A246" s="1">
        <v>44806</v>
      </c>
      <c r="B246">
        <v>388</v>
      </c>
      <c r="C246">
        <f>WEEKDAY(ekodom3[[#This Row],[Data]])</f>
        <v>6</v>
      </c>
      <c r="D246">
        <f>IF(ekodom3[[#This Row],[dzien tyg]]=4, 260,190)</f>
        <v>190</v>
      </c>
      <c r="E246">
        <f>IF(ekodom3[[#This Row],[retencja]]&lt;&gt;0,0,IF(E245=5, 1, E245+1))</f>
        <v>0</v>
      </c>
      <c r="F246" t="str">
        <f>IF(ekodom3[[#This Row],[sucho]]=5,300,"")</f>
        <v/>
      </c>
      <c r="G246" s="2" t="str">
        <f>IF(ekodom3[[#This Row],[podelwanie]]=300,1,"")</f>
        <v/>
      </c>
      <c r="H246" s="2">
        <f>IF(ekodom3[[#This Row],[retencja]]&lt;&gt;0,0,H245+1)</f>
        <v>0</v>
      </c>
    </row>
    <row r="247" spans="1:8" x14ac:dyDescent="0.25">
      <c r="A247" s="1">
        <v>44807</v>
      </c>
      <c r="B247">
        <v>415</v>
      </c>
      <c r="C247">
        <f>WEEKDAY(ekodom3[[#This Row],[Data]])</f>
        <v>7</v>
      </c>
      <c r="D247">
        <f>IF(ekodom3[[#This Row],[dzien tyg]]=4, 260,190)</f>
        <v>190</v>
      </c>
      <c r="E247">
        <f>IF(ekodom3[[#This Row],[retencja]]&lt;&gt;0,0,IF(E246=5, 1, E246+1))</f>
        <v>0</v>
      </c>
      <c r="F247" t="str">
        <f>IF(ekodom3[[#This Row],[sucho]]=5,300,"")</f>
        <v/>
      </c>
      <c r="G247" s="2" t="str">
        <f>IF(ekodom3[[#This Row],[podelwanie]]=300,1,"")</f>
        <v/>
      </c>
      <c r="H247" s="2">
        <f>IF(ekodom3[[#This Row],[retencja]]&lt;&gt;0,0,H246+1)</f>
        <v>0</v>
      </c>
    </row>
    <row r="248" spans="1:8" x14ac:dyDescent="0.25">
      <c r="A248" s="1">
        <v>44808</v>
      </c>
      <c r="B248">
        <v>560</v>
      </c>
      <c r="C248">
        <f>WEEKDAY(ekodom3[[#This Row],[Data]])</f>
        <v>1</v>
      </c>
      <c r="D248">
        <f>IF(ekodom3[[#This Row],[dzien tyg]]=4, 260,190)</f>
        <v>190</v>
      </c>
      <c r="E248">
        <f>IF(ekodom3[[#This Row],[retencja]]&lt;&gt;0,0,IF(E247=5, 1, E247+1))</f>
        <v>0</v>
      </c>
      <c r="F248" t="str">
        <f>IF(ekodom3[[#This Row],[sucho]]=5,300,"")</f>
        <v/>
      </c>
      <c r="G248" s="2" t="str">
        <f>IF(ekodom3[[#This Row],[podelwanie]]=300,1,"")</f>
        <v/>
      </c>
      <c r="H248" s="2">
        <f>IF(ekodom3[[#This Row],[retencja]]&lt;&gt;0,0,H247+1)</f>
        <v>0</v>
      </c>
    </row>
    <row r="249" spans="1:8" x14ac:dyDescent="0.25">
      <c r="A249" s="1">
        <v>44809</v>
      </c>
      <c r="B249">
        <v>467</v>
      </c>
      <c r="C249">
        <f>WEEKDAY(ekodom3[[#This Row],[Data]])</f>
        <v>2</v>
      </c>
      <c r="D249">
        <f>IF(ekodom3[[#This Row],[dzien tyg]]=4, 260,190)</f>
        <v>190</v>
      </c>
      <c r="E249">
        <f>IF(ekodom3[[#This Row],[retencja]]&lt;&gt;0,0,IF(E248=5, 1, E248+1))</f>
        <v>0</v>
      </c>
      <c r="F249" t="str">
        <f>IF(ekodom3[[#This Row],[sucho]]=5,300,"")</f>
        <v/>
      </c>
      <c r="G249" s="2" t="str">
        <f>IF(ekodom3[[#This Row],[podelwanie]]=300,1,"")</f>
        <v/>
      </c>
      <c r="H249" s="2">
        <f>IF(ekodom3[[#This Row],[retencja]]&lt;&gt;0,0,H248+1)</f>
        <v>0</v>
      </c>
    </row>
    <row r="250" spans="1:8" x14ac:dyDescent="0.25">
      <c r="A250" s="1">
        <v>44810</v>
      </c>
      <c r="B250">
        <v>517</v>
      </c>
      <c r="C250">
        <f>WEEKDAY(ekodom3[[#This Row],[Data]])</f>
        <v>3</v>
      </c>
      <c r="D250">
        <f>IF(ekodom3[[#This Row],[dzien tyg]]=4, 260,190)</f>
        <v>190</v>
      </c>
      <c r="E250">
        <f>IF(ekodom3[[#This Row],[retencja]]&lt;&gt;0,0,IF(E249=5, 1, E249+1))</f>
        <v>0</v>
      </c>
      <c r="F250" t="str">
        <f>IF(ekodom3[[#This Row],[sucho]]=5,300,"")</f>
        <v/>
      </c>
      <c r="G250" s="2" t="str">
        <f>IF(ekodom3[[#This Row],[podelwanie]]=300,1,"")</f>
        <v/>
      </c>
      <c r="H250" s="2">
        <f>IF(ekodom3[[#This Row],[retencja]]&lt;&gt;0,0,H249+1)</f>
        <v>0</v>
      </c>
    </row>
    <row r="251" spans="1:8" x14ac:dyDescent="0.25">
      <c r="A251" s="1">
        <v>44811</v>
      </c>
      <c r="B251">
        <v>552</v>
      </c>
      <c r="C251">
        <f>WEEKDAY(ekodom3[[#This Row],[Data]])</f>
        <v>4</v>
      </c>
      <c r="D251">
        <f>IF(ekodom3[[#This Row],[dzien tyg]]=4, 260,190)</f>
        <v>260</v>
      </c>
      <c r="E251">
        <f>IF(ekodom3[[#This Row],[retencja]]&lt;&gt;0,0,IF(E250=5, 1, E250+1))</f>
        <v>0</v>
      </c>
      <c r="F251" t="str">
        <f>IF(ekodom3[[#This Row],[sucho]]=5,300,"")</f>
        <v/>
      </c>
      <c r="G251" s="2" t="str">
        <f>IF(ekodom3[[#This Row],[podelwanie]]=300,1,"")</f>
        <v/>
      </c>
      <c r="H251" s="2">
        <f>IF(ekodom3[[#This Row],[retencja]]&lt;&gt;0,0,H250+1)</f>
        <v>0</v>
      </c>
    </row>
    <row r="252" spans="1:8" x14ac:dyDescent="0.25">
      <c r="A252" s="1">
        <v>44812</v>
      </c>
      <c r="B252">
        <v>0</v>
      </c>
      <c r="C252">
        <f>WEEKDAY(ekodom3[[#This Row],[Data]])</f>
        <v>5</v>
      </c>
      <c r="D252">
        <f>IF(ekodom3[[#This Row],[dzien tyg]]=4, 260,190)</f>
        <v>190</v>
      </c>
      <c r="E252">
        <f>IF(ekodom3[[#This Row],[retencja]]&lt;&gt;0,0,IF(E251=5, 1, E251+1))</f>
        <v>1</v>
      </c>
      <c r="F252" t="str">
        <f>IF(ekodom3[[#This Row],[sucho]]=5,300,"")</f>
        <v/>
      </c>
      <c r="G252" s="2" t="str">
        <f>IF(ekodom3[[#This Row],[podelwanie]]=300,1,"")</f>
        <v/>
      </c>
      <c r="H252" s="2">
        <f>IF(ekodom3[[#This Row],[retencja]]&lt;&gt;0,0,H251+1)</f>
        <v>1</v>
      </c>
    </row>
    <row r="253" spans="1:8" x14ac:dyDescent="0.25">
      <c r="A253" s="1">
        <v>44813</v>
      </c>
      <c r="B253">
        <v>0</v>
      </c>
      <c r="C253">
        <f>WEEKDAY(ekodom3[[#This Row],[Data]])</f>
        <v>6</v>
      </c>
      <c r="D253">
        <f>IF(ekodom3[[#This Row],[dzien tyg]]=4, 260,190)</f>
        <v>190</v>
      </c>
      <c r="E253">
        <f>IF(ekodom3[[#This Row],[retencja]]&lt;&gt;0,0,IF(E252=5, 1, E252+1))</f>
        <v>2</v>
      </c>
      <c r="F253" t="str">
        <f>IF(ekodom3[[#This Row],[sucho]]=5,300,"")</f>
        <v/>
      </c>
      <c r="G253" s="2" t="str">
        <f>IF(ekodom3[[#This Row],[podelwanie]]=300,1,"")</f>
        <v/>
      </c>
      <c r="H253" s="2">
        <f>IF(ekodom3[[#This Row],[retencja]]&lt;&gt;0,0,H252+1)</f>
        <v>2</v>
      </c>
    </row>
    <row r="254" spans="1:8" x14ac:dyDescent="0.25">
      <c r="A254" s="1">
        <v>44814</v>
      </c>
      <c r="B254">
        <v>0</v>
      </c>
      <c r="C254">
        <f>WEEKDAY(ekodom3[[#This Row],[Data]])</f>
        <v>7</v>
      </c>
      <c r="D254">
        <f>IF(ekodom3[[#This Row],[dzien tyg]]=4, 260,190)</f>
        <v>190</v>
      </c>
      <c r="E254">
        <f>IF(ekodom3[[#This Row],[retencja]]&lt;&gt;0,0,IF(E253=5, 1, E253+1))</f>
        <v>3</v>
      </c>
      <c r="F254" t="str">
        <f>IF(ekodom3[[#This Row],[sucho]]=5,300,"")</f>
        <v/>
      </c>
      <c r="G254" s="2" t="str">
        <f>IF(ekodom3[[#This Row],[podelwanie]]=300,1,"")</f>
        <v/>
      </c>
      <c r="H254" s="2">
        <f>IF(ekodom3[[#This Row],[retencja]]&lt;&gt;0,0,H253+1)</f>
        <v>3</v>
      </c>
    </row>
    <row r="255" spans="1:8" x14ac:dyDescent="0.25">
      <c r="A255" s="1">
        <v>44815</v>
      </c>
      <c r="B255">
        <v>0</v>
      </c>
      <c r="C255">
        <f>WEEKDAY(ekodom3[[#This Row],[Data]])</f>
        <v>1</v>
      </c>
      <c r="D255">
        <f>IF(ekodom3[[#This Row],[dzien tyg]]=4, 260,190)</f>
        <v>190</v>
      </c>
      <c r="E255">
        <f>IF(ekodom3[[#This Row],[retencja]]&lt;&gt;0,0,IF(E254=5, 1, E254+1))</f>
        <v>4</v>
      </c>
      <c r="F255" t="str">
        <f>IF(ekodom3[[#This Row],[sucho]]=5,300,"")</f>
        <v/>
      </c>
      <c r="G255" s="2" t="str">
        <f>IF(ekodom3[[#This Row],[podelwanie]]=300,1,"")</f>
        <v/>
      </c>
      <c r="H255" s="2">
        <f>IF(ekodom3[[#This Row],[retencja]]&lt;&gt;0,0,H254+1)</f>
        <v>4</v>
      </c>
    </row>
    <row r="256" spans="1:8" x14ac:dyDescent="0.25">
      <c r="A256" s="1">
        <v>44816</v>
      </c>
      <c r="B256">
        <v>435</v>
      </c>
      <c r="C256">
        <f>WEEKDAY(ekodom3[[#This Row],[Data]])</f>
        <v>2</v>
      </c>
      <c r="D256">
        <f>IF(ekodom3[[#This Row],[dzien tyg]]=4, 260,190)</f>
        <v>190</v>
      </c>
      <c r="E256">
        <f>IF(ekodom3[[#This Row],[retencja]]&lt;&gt;0,0,IF(E255=5, 1, E255+1))</f>
        <v>0</v>
      </c>
      <c r="F256" t="str">
        <f>IF(ekodom3[[#This Row],[sucho]]=5,300,"")</f>
        <v/>
      </c>
      <c r="G256" s="2" t="str">
        <f>IF(ekodom3[[#This Row],[podelwanie]]=300,1,"")</f>
        <v/>
      </c>
      <c r="H256" s="2">
        <f>IF(ekodom3[[#This Row],[retencja]]&lt;&gt;0,0,H255+1)</f>
        <v>0</v>
      </c>
    </row>
    <row r="257" spans="1:8" x14ac:dyDescent="0.25">
      <c r="A257" s="1">
        <v>44817</v>
      </c>
      <c r="B257">
        <v>406</v>
      </c>
      <c r="C257">
        <f>WEEKDAY(ekodom3[[#This Row],[Data]])</f>
        <v>3</v>
      </c>
      <c r="D257">
        <f>IF(ekodom3[[#This Row],[dzien tyg]]=4, 260,190)</f>
        <v>190</v>
      </c>
      <c r="E257">
        <f>IF(ekodom3[[#This Row],[retencja]]&lt;&gt;0,0,IF(E256=5, 1, E256+1))</f>
        <v>0</v>
      </c>
      <c r="F257" t="str">
        <f>IF(ekodom3[[#This Row],[sucho]]=5,300,"")</f>
        <v/>
      </c>
      <c r="G257" s="2" t="str">
        <f>IF(ekodom3[[#This Row],[podelwanie]]=300,1,"")</f>
        <v/>
      </c>
      <c r="H257" s="2">
        <f>IF(ekodom3[[#This Row],[retencja]]&lt;&gt;0,0,H256+1)</f>
        <v>0</v>
      </c>
    </row>
    <row r="258" spans="1:8" x14ac:dyDescent="0.25">
      <c r="A258" s="1">
        <v>44818</v>
      </c>
      <c r="B258">
        <v>0</v>
      </c>
      <c r="C258">
        <f>WEEKDAY(ekodom3[[#This Row],[Data]])</f>
        <v>4</v>
      </c>
      <c r="D258">
        <f>IF(ekodom3[[#This Row],[dzien tyg]]=4, 260,190)</f>
        <v>260</v>
      </c>
      <c r="E258">
        <f>IF(ekodom3[[#This Row],[retencja]]&lt;&gt;0,0,IF(E257=5, 1, E257+1))</f>
        <v>1</v>
      </c>
      <c r="F258" t="str">
        <f>IF(ekodom3[[#This Row],[sucho]]=5,300,"")</f>
        <v/>
      </c>
      <c r="G258" s="2" t="str">
        <f>IF(ekodom3[[#This Row],[podelwanie]]=300,1,"")</f>
        <v/>
      </c>
      <c r="H258" s="2">
        <f>IF(ekodom3[[#This Row],[retencja]]&lt;&gt;0,0,H257+1)</f>
        <v>1</v>
      </c>
    </row>
    <row r="259" spans="1:8" x14ac:dyDescent="0.25">
      <c r="A259" s="1">
        <v>44819</v>
      </c>
      <c r="B259">
        <v>0</v>
      </c>
      <c r="C259">
        <f>WEEKDAY(ekodom3[[#This Row],[Data]])</f>
        <v>5</v>
      </c>
      <c r="D259">
        <f>IF(ekodom3[[#This Row],[dzien tyg]]=4, 260,190)</f>
        <v>190</v>
      </c>
      <c r="E259">
        <f>IF(ekodom3[[#This Row],[retencja]]&lt;&gt;0,0,IF(E258=5, 1, E258+1))</f>
        <v>2</v>
      </c>
      <c r="F259" t="str">
        <f>IF(ekodom3[[#This Row],[sucho]]=5,300,"")</f>
        <v/>
      </c>
      <c r="G259" s="2" t="str">
        <f>IF(ekodom3[[#This Row],[podelwanie]]=300,1,"")</f>
        <v/>
      </c>
      <c r="H259" s="2">
        <f>IF(ekodom3[[#This Row],[retencja]]&lt;&gt;0,0,H258+1)</f>
        <v>2</v>
      </c>
    </row>
    <row r="260" spans="1:8" x14ac:dyDescent="0.25">
      <c r="A260" s="1">
        <v>44820</v>
      </c>
      <c r="B260">
        <v>0</v>
      </c>
      <c r="C260">
        <f>WEEKDAY(ekodom3[[#This Row],[Data]])</f>
        <v>6</v>
      </c>
      <c r="D260">
        <f>IF(ekodom3[[#This Row],[dzien tyg]]=4, 260,190)</f>
        <v>190</v>
      </c>
      <c r="E260">
        <f>IF(ekodom3[[#This Row],[retencja]]&lt;&gt;0,0,IF(E259=5, 1, E259+1))</f>
        <v>3</v>
      </c>
      <c r="F260" t="str">
        <f>IF(ekodom3[[#This Row],[sucho]]=5,300,"")</f>
        <v/>
      </c>
      <c r="G260" s="2" t="str">
        <f>IF(ekodom3[[#This Row],[podelwanie]]=300,1,"")</f>
        <v/>
      </c>
      <c r="H260" s="2">
        <f>IF(ekodom3[[#This Row],[retencja]]&lt;&gt;0,0,H259+1)</f>
        <v>3</v>
      </c>
    </row>
    <row r="261" spans="1:8" x14ac:dyDescent="0.25">
      <c r="A261" s="1">
        <v>44821</v>
      </c>
      <c r="B261">
        <v>0</v>
      </c>
      <c r="C261">
        <f>WEEKDAY(ekodom3[[#This Row],[Data]])</f>
        <v>7</v>
      </c>
      <c r="D261">
        <f>IF(ekodom3[[#This Row],[dzien tyg]]=4, 260,190)</f>
        <v>190</v>
      </c>
      <c r="E261">
        <f>IF(ekodom3[[#This Row],[retencja]]&lt;&gt;0,0,IF(E260=5, 1, E260+1))</f>
        <v>4</v>
      </c>
      <c r="F261" t="str">
        <f>IF(ekodom3[[#This Row],[sucho]]=5,300,"")</f>
        <v/>
      </c>
      <c r="G261" s="2" t="str">
        <f>IF(ekodom3[[#This Row],[podelwanie]]=300,1,"")</f>
        <v/>
      </c>
      <c r="H261" s="2">
        <f>IF(ekodom3[[#This Row],[retencja]]&lt;&gt;0,0,H260+1)</f>
        <v>4</v>
      </c>
    </row>
    <row r="262" spans="1:8" x14ac:dyDescent="0.25">
      <c r="A262" s="1">
        <v>44822</v>
      </c>
      <c r="B262">
        <v>0</v>
      </c>
      <c r="C262">
        <f>WEEKDAY(ekodom3[[#This Row],[Data]])</f>
        <v>1</v>
      </c>
      <c r="D262">
        <f>IF(ekodom3[[#This Row],[dzien tyg]]=4, 260,190)</f>
        <v>190</v>
      </c>
      <c r="E262">
        <f>IF(ekodom3[[#This Row],[retencja]]&lt;&gt;0,0,IF(E261=5, 1, E261+1))</f>
        <v>5</v>
      </c>
      <c r="F262">
        <f>IF(ekodom3[[#This Row],[sucho]]=5,300,"")</f>
        <v>300</v>
      </c>
      <c r="G262" s="2">
        <f>IF(ekodom3[[#This Row],[podelwanie]]=300,1,"")</f>
        <v>1</v>
      </c>
      <c r="H262" s="2">
        <f>IF(ekodom3[[#This Row],[retencja]]&lt;&gt;0,0,H261+1)</f>
        <v>5</v>
      </c>
    </row>
    <row r="263" spans="1:8" x14ac:dyDescent="0.25">
      <c r="A263" s="1">
        <v>44823</v>
      </c>
      <c r="B263">
        <v>353</v>
      </c>
      <c r="C263">
        <f>WEEKDAY(ekodom3[[#This Row],[Data]])</f>
        <v>2</v>
      </c>
      <c r="D263">
        <f>IF(ekodom3[[#This Row],[dzien tyg]]=4, 260,190)</f>
        <v>190</v>
      </c>
      <c r="E263">
        <f>IF(ekodom3[[#This Row],[retencja]]&lt;&gt;0,0,IF(E262=5, 1, E262+1))</f>
        <v>0</v>
      </c>
      <c r="F263" t="str">
        <f>IF(ekodom3[[#This Row],[sucho]]=5,300,"")</f>
        <v/>
      </c>
      <c r="G263" s="2" t="str">
        <f>IF(ekodom3[[#This Row],[podelwanie]]=300,1,"")</f>
        <v/>
      </c>
      <c r="H263" s="2">
        <f>IF(ekodom3[[#This Row],[retencja]]&lt;&gt;0,0,H262+1)</f>
        <v>0</v>
      </c>
    </row>
    <row r="264" spans="1:8" x14ac:dyDescent="0.25">
      <c r="A264" s="1">
        <v>44824</v>
      </c>
      <c r="B264">
        <v>476</v>
      </c>
      <c r="C264">
        <f>WEEKDAY(ekodom3[[#This Row],[Data]])</f>
        <v>3</v>
      </c>
      <c r="D264">
        <f>IF(ekodom3[[#This Row],[dzien tyg]]=4, 260,190)</f>
        <v>190</v>
      </c>
      <c r="E264">
        <f>IF(ekodom3[[#This Row],[retencja]]&lt;&gt;0,0,IF(E263=5, 1, E263+1))</f>
        <v>0</v>
      </c>
      <c r="F264" t="str">
        <f>IF(ekodom3[[#This Row],[sucho]]=5,300,"")</f>
        <v/>
      </c>
      <c r="G264" s="2" t="str">
        <f>IF(ekodom3[[#This Row],[podelwanie]]=300,1,"")</f>
        <v/>
      </c>
      <c r="H264" s="2">
        <f>IF(ekodom3[[#This Row],[retencja]]&lt;&gt;0,0,H263+1)</f>
        <v>0</v>
      </c>
    </row>
    <row r="265" spans="1:8" x14ac:dyDescent="0.25">
      <c r="A265" s="1">
        <v>44825</v>
      </c>
      <c r="B265">
        <v>383</v>
      </c>
      <c r="C265">
        <f>WEEKDAY(ekodom3[[#This Row],[Data]])</f>
        <v>4</v>
      </c>
      <c r="D265">
        <f>IF(ekodom3[[#This Row],[dzien tyg]]=4, 260,190)</f>
        <v>260</v>
      </c>
      <c r="E265">
        <f>IF(ekodom3[[#This Row],[retencja]]&lt;&gt;0,0,IF(E264=5, 1, E264+1))</f>
        <v>0</v>
      </c>
      <c r="F265" t="str">
        <f>IF(ekodom3[[#This Row],[sucho]]=5,300,"")</f>
        <v/>
      </c>
      <c r="G265" s="2" t="str">
        <f>IF(ekodom3[[#This Row],[podelwanie]]=300,1,"")</f>
        <v/>
      </c>
      <c r="H265" s="2">
        <f>IF(ekodom3[[#This Row],[retencja]]&lt;&gt;0,0,H264+1)</f>
        <v>0</v>
      </c>
    </row>
    <row r="266" spans="1:8" x14ac:dyDescent="0.25">
      <c r="A266" s="1">
        <v>44826</v>
      </c>
      <c r="B266">
        <v>0</v>
      </c>
      <c r="C266">
        <f>WEEKDAY(ekodom3[[#This Row],[Data]])</f>
        <v>5</v>
      </c>
      <c r="D266">
        <f>IF(ekodom3[[#This Row],[dzien tyg]]=4, 260,190)</f>
        <v>190</v>
      </c>
      <c r="E266">
        <f>IF(ekodom3[[#This Row],[retencja]]&lt;&gt;0,0,IF(E265=5, 1, E265+1))</f>
        <v>1</v>
      </c>
      <c r="F266" t="str">
        <f>IF(ekodom3[[#This Row],[sucho]]=5,300,"")</f>
        <v/>
      </c>
      <c r="G266" s="2" t="str">
        <f>IF(ekodom3[[#This Row],[podelwanie]]=300,1,"")</f>
        <v/>
      </c>
      <c r="H266" s="2">
        <f>IF(ekodom3[[#This Row],[retencja]]&lt;&gt;0,0,H265+1)</f>
        <v>1</v>
      </c>
    </row>
    <row r="267" spans="1:8" x14ac:dyDescent="0.25">
      <c r="A267" s="1">
        <v>44827</v>
      </c>
      <c r="B267">
        <v>0</v>
      </c>
      <c r="C267">
        <f>WEEKDAY(ekodom3[[#This Row],[Data]])</f>
        <v>6</v>
      </c>
      <c r="D267">
        <f>IF(ekodom3[[#This Row],[dzien tyg]]=4, 260,190)</f>
        <v>190</v>
      </c>
      <c r="E267">
        <f>IF(ekodom3[[#This Row],[retencja]]&lt;&gt;0,0,IF(E266=5, 1, E266+1))</f>
        <v>2</v>
      </c>
      <c r="F267" t="str">
        <f>IF(ekodom3[[#This Row],[sucho]]=5,300,"")</f>
        <v/>
      </c>
      <c r="G267" s="2" t="str">
        <f>IF(ekodom3[[#This Row],[podelwanie]]=300,1,"")</f>
        <v/>
      </c>
      <c r="H267" s="2">
        <f>IF(ekodom3[[#This Row],[retencja]]&lt;&gt;0,0,H266+1)</f>
        <v>2</v>
      </c>
    </row>
    <row r="268" spans="1:8" x14ac:dyDescent="0.25">
      <c r="A268" s="1">
        <v>44828</v>
      </c>
      <c r="B268">
        <v>0</v>
      </c>
      <c r="C268">
        <f>WEEKDAY(ekodom3[[#This Row],[Data]])</f>
        <v>7</v>
      </c>
      <c r="D268">
        <f>IF(ekodom3[[#This Row],[dzien tyg]]=4, 260,190)</f>
        <v>190</v>
      </c>
      <c r="E268">
        <f>IF(ekodom3[[#This Row],[retencja]]&lt;&gt;0,0,IF(E267=5, 1, E267+1))</f>
        <v>3</v>
      </c>
      <c r="F268" t="str">
        <f>IF(ekodom3[[#This Row],[sucho]]=5,300,"")</f>
        <v/>
      </c>
      <c r="G268" s="2" t="str">
        <f>IF(ekodom3[[#This Row],[podelwanie]]=300,1,"")</f>
        <v/>
      </c>
      <c r="H268" s="2">
        <f>IF(ekodom3[[#This Row],[retencja]]&lt;&gt;0,0,H267+1)</f>
        <v>3</v>
      </c>
    </row>
    <row r="269" spans="1:8" x14ac:dyDescent="0.25">
      <c r="A269" s="1">
        <v>44829</v>
      </c>
      <c r="B269">
        <v>0</v>
      </c>
      <c r="C269">
        <f>WEEKDAY(ekodom3[[#This Row],[Data]])</f>
        <v>1</v>
      </c>
      <c r="D269">
        <f>IF(ekodom3[[#This Row],[dzien tyg]]=4, 260,190)</f>
        <v>190</v>
      </c>
      <c r="E269">
        <f>IF(ekodom3[[#This Row],[retencja]]&lt;&gt;0,0,IF(E268=5, 1, E268+1))</f>
        <v>4</v>
      </c>
      <c r="F269" t="str">
        <f>IF(ekodom3[[#This Row],[sucho]]=5,300,"")</f>
        <v/>
      </c>
      <c r="G269" s="2" t="str">
        <f>IF(ekodom3[[#This Row],[podelwanie]]=300,1,"")</f>
        <v/>
      </c>
      <c r="H269" s="2">
        <f>IF(ekodom3[[#This Row],[retencja]]&lt;&gt;0,0,H268+1)</f>
        <v>4</v>
      </c>
    </row>
    <row r="270" spans="1:8" x14ac:dyDescent="0.25">
      <c r="A270" s="1">
        <v>44830</v>
      </c>
      <c r="B270">
        <v>0</v>
      </c>
      <c r="C270">
        <f>WEEKDAY(ekodom3[[#This Row],[Data]])</f>
        <v>2</v>
      </c>
      <c r="D270">
        <f>IF(ekodom3[[#This Row],[dzien tyg]]=4, 260,190)</f>
        <v>190</v>
      </c>
      <c r="E270">
        <f>IF(ekodom3[[#This Row],[retencja]]&lt;&gt;0,0,IF(E269=5, 1, E269+1))</f>
        <v>5</v>
      </c>
      <c r="F270">
        <f>IF(ekodom3[[#This Row],[sucho]]=5,300,"")</f>
        <v>300</v>
      </c>
      <c r="G270" s="2">
        <f>IF(ekodom3[[#This Row],[podelwanie]]=300,1,"")</f>
        <v>1</v>
      </c>
      <c r="H270" s="2">
        <f>IF(ekodom3[[#This Row],[retencja]]&lt;&gt;0,0,H269+1)</f>
        <v>5</v>
      </c>
    </row>
    <row r="271" spans="1:8" x14ac:dyDescent="0.25">
      <c r="A271" s="1">
        <v>44831</v>
      </c>
      <c r="B271">
        <v>0</v>
      </c>
      <c r="C271">
        <f>WEEKDAY(ekodom3[[#This Row],[Data]])</f>
        <v>3</v>
      </c>
      <c r="D271">
        <f>IF(ekodom3[[#This Row],[dzien tyg]]=4, 260,190)</f>
        <v>190</v>
      </c>
      <c r="E271">
        <f>IF(ekodom3[[#This Row],[retencja]]&lt;&gt;0,0,IF(E270=5, 1, E270+1))</f>
        <v>1</v>
      </c>
      <c r="F271" t="str">
        <f>IF(ekodom3[[#This Row],[sucho]]=5,300,"")</f>
        <v/>
      </c>
      <c r="G271" s="2" t="str">
        <f>IF(ekodom3[[#This Row],[podelwanie]]=300,1,"")</f>
        <v/>
      </c>
      <c r="H271" s="2">
        <f>IF(ekodom3[[#This Row],[retencja]]&lt;&gt;0,0,H270+1)</f>
        <v>6</v>
      </c>
    </row>
    <row r="272" spans="1:8" x14ac:dyDescent="0.25">
      <c r="A272" s="1">
        <v>44832</v>
      </c>
      <c r="B272">
        <v>0</v>
      </c>
      <c r="C272">
        <f>WEEKDAY(ekodom3[[#This Row],[Data]])</f>
        <v>4</v>
      </c>
      <c r="D272">
        <f>IF(ekodom3[[#This Row],[dzien tyg]]=4, 260,190)</f>
        <v>260</v>
      </c>
      <c r="E272">
        <f>IF(ekodom3[[#This Row],[retencja]]&lt;&gt;0,0,IF(E271=5, 1, E271+1))</f>
        <v>2</v>
      </c>
      <c r="F272" t="str">
        <f>IF(ekodom3[[#This Row],[sucho]]=5,300,"")</f>
        <v/>
      </c>
      <c r="G272" s="2" t="str">
        <f>IF(ekodom3[[#This Row],[podelwanie]]=300,1,"")</f>
        <v/>
      </c>
      <c r="H272" s="2">
        <f>IF(ekodom3[[#This Row],[retencja]]&lt;&gt;0,0,H271+1)</f>
        <v>7</v>
      </c>
    </row>
    <row r="273" spans="1:8" x14ac:dyDescent="0.25">
      <c r="A273" s="1">
        <v>44833</v>
      </c>
      <c r="B273">
        <v>302</v>
      </c>
      <c r="C273">
        <f>WEEKDAY(ekodom3[[#This Row],[Data]])</f>
        <v>5</v>
      </c>
      <c r="D273">
        <f>IF(ekodom3[[#This Row],[dzien tyg]]=4, 260,190)</f>
        <v>190</v>
      </c>
      <c r="E273">
        <f>IF(ekodom3[[#This Row],[retencja]]&lt;&gt;0,0,IF(E272=5, 1, E272+1))</f>
        <v>0</v>
      </c>
      <c r="F273" t="str">
        <f>IF(ekodom3[[#This Row],[sucho]]=5,300,"")</f>
        <v/>
      </c>
      <c r="G273" s="2" t="str">
        <f>IF(ekodom3[[#This Row],[podelwanie]]=300,1,"")</f>
        <v/>
      </c>
      <c r="H273" s="2">
        <f>IF(ekodom3[[#This Row],[retencja]]&lt;&gt;0,0,H272+1)</f>
        <v>0</v>
      </c>
    </row>
    <row r="274" spans="1:8" x14ac:dyDescent="0.25">
      <c r="A274" s="1">
        <v>44834</v>
      </c>
      <c r="B274">
        <v>426</v>
      </c>
      <c r="C274">
        <f>WEEKDAY(ekodom3[[#This Row],[Data]])</f>
        <v>6</v>
      </c>
      <c r="D274">
        <f>IF(ekodom3[[#This Row],[dzien tyg]]=4, 260,190)</f>
        <v>190</v>
      </c>
      <c r="E274">
        <f>IF(ekodom3[[#This Row],[retencja]]&lt;&gt;0,0,IF(E273=5, 1, E273+1))</f>
        <v>0</v>
      </c>
      <c r="F274" t="str">
        <f>IF(ekodom3[[#This Row],[sucho]]=5,300,"")</f>
        <v/>
      </c>
      <c r="G274" s="2" t="str">
        <f>IF(ekodom3[[#This Row],[podelwanie]]=300,1,"")</f>
        <v/>
      </c>
      <c r="H274" s="2">
        <f>IF(ekodom3[[#This Row],[retencja]]&lt;&gt;0,0,H273+1)</f>
        <v>0</v>
      </c>
    </row>
    <row r="275" spans="1:8" x14ac:dyDescent="0.25">
      <c r="A275" s="1">
        <v>44835</v>
      </c>
      <c r="B275">
        <v>456</v>
      </c>
      <c r="C275">
        <f>WEEKDAY(ekodom3[[#This Row],[Data]])</f>
        <v>7</v>
      </c>
      <c r="D275">
        <f>IF(ekodom3[[#This Row],[dzien tyg]]=4, 260,190)</f>
        <v>190</v>
      </c>
      <c r="F275" t="str">
        <f>IF(ekodom3[[#This Row],[sucho]]=5,300,"")</f>
        <v/>
      </c>
      <c r="G275" s="2" t="str">
        <f>IF(ekodom3[[#This Row],[podelwanie]]=300,1,"")</f>
        <v/>
      </c>
      <c r="H275" s="2">
        <f>IF(ekodom3[[#This Row],[retencja]]&lt;&gt;0,0,H274+1)</f>
        <v>0</v>
      </c>
    </row>
    <row r="276" spans="1:8" x14ac:dyDescent="0.25">
      <c r="A276" s="1">
        <v>44836</v>
      </c>
      <c r="B276">
        <v>568</v>
      </c>
      <c r="C276">
        <f>WEEKDAY(ekodom3[[#This Row],[Data]])</f>
        <v>1</v>
      </c>
      <c r="D276">
        <f>IF(ekodom3[[#This Row],[dzien tyg]]=4, 260,190)</f>
        <v>190</v>
      </c>
      <c r="F276" t="str">
        <f>IF(ekodom3[[#This Row],[sucho]]=5,300,"")</f>
        <v/>
      </c>
      <c r="G276" s="2" t="str">
        <f>IF(ekodom3[[#This Row],[podelwanie]]=300,1,"")</f>
        <v/>
      </c>
      <c r="H276" s="2">
        <f>IF(ekodom3[[#This Row],[retencja]]&lt;&gt;0,0,H275+1)</f>
        <v>0</v>
      </c>
    </row>
    <row r="277" spans="1:8" x14ac:dyDescent="0.25">
      <c r="A277" s="1">
        <v>44837</v>
      </c>
      <c r="B277">
        <v>1182</v>
      </c>
      <c r="C277">
        <f>WEEKDAY(ekodom3[[#This Row],[Data]])</f>
        <v>2</v>
      </c>
      <c r="D277">
        <f>IF(ekodom3[[#This Row],[dzien tyg]]=4, 260,190)</f>
        <v>190</v>
      </c>
      <c r="F277" t="str">
        <f>IF(ekodom3[[#This Row],[sucho]]=5,300,"")</f>
        <v/>
      </c>
      <c r="G277" s="2" t="str">
        <f>IF(ekodom3[[#This Row],[podelwanie]]=300,1,"")</f>
        <v/>
      </c>
      <c r="H277" s="2">
        <f>IF(ekodom3[[#This Row],[retencja]]&lt;&gt;0,0,H276+1)</f>
        <v>0</v>
      </c>
    </row>
    <row r="278" spans="1:8" x14ac:dyDescent="0.25">
      <c r="A278" s="1">
        <v>44838</v>
      </c>
      <c r="B278">
        <v>0</v>
      </c>
      <c r="C278">
        <f>WEEKDAY(ekodom3[[#This Row],[Data]])</f>
        <v>3</v>
      </c>
      <c r="D278">
        <f>IF(ekodom3[[#This Row],[dzien tyg]]=4, 260,190)</f>
        <v>190</v>
      </c>
      <c r="F278" t="str">
        <f>IF(ekodom3[[#This Row],[sucho]]=5,300,"")</f>
        <v/>
      </c>
      <c r="G278" s="2" t="str">
        <f>IF(ekodom3[[#This Row],[podelwanie]]=300,1,"")</f>
        <v/>
      </c>
      <c r="H278" s="2">
        <f>IF(ekodom3[[#This Row],[retencja]]&lt;&gt;0,0,H277+1)</f>
        <v>1</v>
      </c>
    </row>
    <row r="279" spans="1:8" x14ac:dyDescent="0.25">
      <c r="A279" s="1">
        <v>44839</v>
      </c>
      <c r="B279">
        <v>0</v>
      </c>
      <c r="C279">
        <f>WEEKDAY(ekodom3[[#This Row],[Data]])</f>
        <v>4</v>
      </c>
      <c r="D279">
        <f>IF(ekodom3[[#This Row],[dzien tyg]]=4, 260,190)</f>
        <v>260</v>
      </c>
      <c r="F279" t="str">
        <f>IF(ekodom3[[#This Row],[sucho]]=5,300,"")</f>
        <v/>
      </c>
      <c r="G279" s="2" t="str">
        <f>IF(ekodom3[[#This Row],[podelwanie]]=300,1,"")</f>
        <v/>
      </c>
      <c r="H279" s="2">
        <f>IF(ekodom3[[#This Row],[retencja]]&lt;&gt;0,0,H278+1)</f>
        <v>2</v>
      </c>
    </row>
    <row r="280" spans="1:8" x14ac:dyDescent="0.25">
      <c r="A280" s="1">
        <v>44840</v>
      </c>
      <c r="B280">
        <v>0</v>
      </c>
      <c r="C280">
        <f>WEEKDAY(ekodom3[[#This Row],[Data]])</f>
        <v>5</v>
      </c>
      <c r="D280">
        <f>IF(ekodom3[[#This Row],[dzien tyg]]=4, 260,190)</f>
        <v>190</v>
      </c>
      <c r="F280" t="str">
        <f>IF(ekodom3[[#This Row],[sucho]]=5,300,"")</f>
        <v/>
      </c>
      <c r="G280" s="2" t="str">
        <f>IF(ekodom3[[#This Row],[podelwanie]]=300,1,"")</f>
        <v/>
      </c>
      <c r="H280" s="2">
        <f>IF(ekodom3[[#This Row],[retencja]]&lt;&gt;0,0,H279+1)</f>
        <v>3</v>
      </c>
    </row>
    <row r="281" spans="1:8" x14ac:dyDescent="0.25">
      <c r="A281" s="1">
        <v>44841</v>
      </c>
      <c r="B281">
        <v>0</v>
      </c>
      <c r="C281">
        <f>WEEKDAY(ekodom3[[#This Row],[Data]])</f>
        <v>6</v>
      </c>
      <c r="D281">
        <f>IF(ekodom3[[#This Row],[dzien tyg]]=4, 260,190)</f>
        <v>190</v>
      </c>
      <c r="F281" t="str">
        <f>IF(ekodom3[[#This Row],[sucho]]=5,300,"")</f>
        <v/>
      </c>
      <c r="G281" s="2" t="str">
        <f>IF(ekodom3[[#This Row],[podelwanie]]=300,1,"")</f>
        <v/>
      </c>
      <c r="H281" s="2">
        <f>IF(ekodom3[[#This Row],[retencja]]&lt;&gt;0,0,H280+1)</f>
        <v>4</v>
      </c>
    </row>
    <row r="282" spans="1:8" x14ac:dyDescent="0.25">
      <c r="A282" s="1">
        <v>44842</v>
      </c>
      <c r="B282">
        <v>0</v>
      </c>
      <c r="C282">
        <f>WEEKDAY(ekodom3[[#This Row],[Data]])</f>
        <v>7</v>
      </c>
      <c r="D282">
        <f>IF(ekodom3[[#This Row],[dzien tyg]]=4, 260,190)</f>
        <v>190</v>
      </c>
      <c r="F282" t="str">
        <f>IF(ekodom3[[#This Row],[sucho]]=5,300,"")</f>
        <v/>
      </c>
      <c r="G282" s="2" t="str">
        <f>IF(ekodom3[[#This Row],[podelwanie]]=300,1,"")</f>
        <v/>
      </c>
      <c r="H282" s="2">
        <f>IF(ekodom3[[#This Row],[retencja]]&lt;&gt;0,0,H281+1)</f>
        <v>5</v>
      </c>
    </row>
    <row r="283" spans="1:8" x14ac:dyDescent="0.25">
      <c r="A283" s="1">
        <v>44843</v>
      </c>
      <c r="B283">
        <v>0</v>
      </c>
      <c r="C283">
        <f>WEEKDAY(ekodom3[[#This Row],[Data]])</f>
        <v>1</v>
      </c>
      <c r="D283">
        <f>IF(ekodom3[[#This Row],[dzien tyg]]=4, 260,190)</f>
        <v>190</v>
      </c>
      <c r="F283" t="str">
        <f>IF(ekodom3[[#This Row],[sucho]]=5,300,"")</f>
        <v/>
      </c>
      <c r="G283" s="2" t="str">
        <f>IF(ekodom3[[#This Row],[podelwanie]]=300,1,"")</f>
        <v/>
      </c>
      <c r="H283" s="2">
        <f>IF(ekodom3[[#This Row],[retencja]]&lt;&gt;0,0,H282+1)</f>
        <v>6</v>
      </c>
    </row>
    <row r="284" spans="1:8" x14ac:dyDescent="0.25">
      <c r="A284" s="1">
        <v>44844</v>
      </c>
      <c r="B284">
        <v>1170</v>
      </c>
      <c r="C284">
        <f>WEEKDAY(ekodom3[[#This Row],[Data]])</f>
        <v>2</v>
      </c>
      <c r="D284">
        <f>IF(ekodom3[[#This Row],[dzien tyg]]=4, 260,190)</f>
        <v>190</v>
      </c>
      <c r="F284" t="str">
        <f>IF(ekodom3[[#This Row],[sucho]]=5,300,"")</f>
        <v/>
      </c>
      <c r="G284" s="2" t="str">
        <f>IF(ekodom3[[#This Row],[podelwanie]]=300,1,"")</f>
        <v/>
      </c>
      <c r="H284" s="2">
        <f>IF(ekodom3[[#This Row],[retencja]]&lt;&gt;0,0,H283+1)</f>
        <v>0</v>
      </c>
    </row>
    <row r="285" spans="1:8" x14ac:dyDescent="0.25">
      <c r="A285" s="1">
        <v>44845</v>
      </c>
      <c r="B285">
        <v>695</v>
      </c>
      <c r="C285">
        <f>WEEKDAY(ekodom3[[#This Row],[Data]])</f>
        <v>3</v>
      </c>
      <c r="D285">
        <f>IF(ekodom3[[#This Row],[dzien tyg]]=4, 260,190)</f>
        <v>190</v>
      </c>
      <c r="F285" t="str">
        <f>IF(ekodom3[[#This Row],[sucho]]=5,300,"")</f>
        <v/>
      </c>
      <c r="G285" s="2" t="str">
        <f>IF(ekodom3[[#This Row],[podelwanie]]=300,1,"")</f>
        <v/>
      </c>
      <c r="H285" s="2">
        <f>IF(ekodom3[[#This Row],[retencja]]&lt;&gt;0,0,H284+1)</f>
        <v>0</v>
      </c>
    </row>
    <row r="286" spans="1:8" x14ac:dyDescent="0.25">
      <c r="A286" s="1">
        <v>44846</v>
      </c>
      <c r="B286">
        <v>644</v>
      </c>
      <c r="C286">
        <f>WEEKDAY(ekodom3[[#This Row],[Data]])</f>
        <v>4</v>
      </c>
      <c r="D286">
        <f>IF(ekodom3[[#This Row],[dzien tyg]]=4, 260,190)</f>
        <v>260</v>
      </c>
      <c r="F286" t="str">
        <f>IF(ekodom3[[#This Row],[sucho]]=5,300,"")</f>
        <v/>
      </c>
      <c r="G286" s="2" t="str">
        <f>IF(ekodom3[[#This Row],[podelwanie]]=300,1,"")</f>
        <v/>
      </c>
      <c r="H286" s="2">
        <f>IF(ekodom3[[#This Row],[retencja]]&lt;&gt;0,0,H285+1)</f>
        <v>0</v>
      </c>
    </row>
    <row r="287" spans="1:8" x14ac:dyDescent="0.25">
      <c r="A287" s="1">
        <v>44847</v>
      </c>
      <c r="B287">
        <v>0</v>
      </c>
      <c r="C287">
        <f>WEEKDAY(ekodom3[[#This Row],[Data]])</f>
        <v>5</v>
      </c>
      <c r="D287">
        <f>IF(ekodom3[[#This Row],[dzien tyg]]=4, 260,190)</f>
        <v>190</v>
      </c>
      <c r="F287" t="str">
        <f>IF(ekodom3[[#This Row],[sucho]]=5,300,"")</f>
        <v/>
      </c>
      <c r="G287" s="2" t="str">
        <f>IF(ekodom3[[#This Row],[podelwanie]]=300,1,"")</f>
        <v/>
      </c>
      <c r="H287" s="2">
        <f>IF(ekodom3[[#This Row],[retencja]]&lt;&gt;0,0,H286+1)</f>
        <v>1</v>
      </c>
    </row>
    <row r="288" spans="1:8" x14ac:dyDescent="0.25">
      <c r="A288" s="1">
        <v>44848</v>
      </c>
      <c r="B288">
        <v>0</v>
      </c>
      <c r="C288">
        <f>WEEKDAY(ekodom3[[#This Row],[Data]])</f>
        <v>6</v>
      </c>
      <c r="D288">
        <f>IF(ekodom3[[#This Row],[dzien tyg]]=4, 260,190)</f>
        <v>190</v>
      </c>
      <c r="F288" t="str">
        <f>IF(ekodom3[[#This Row],[sucho]]=5,300,"")</f>
        <v/>
      </c>
      <c r="G288" s="2" t="str">
        <f>IF(ekodom3[[#This Row],[podelwanie]]=300,1,"")</f>
        <v/>
      </c>
      <c r="H288" s="2">
        <f>IF(ekodom3[[#This Row],[retencja]]&lt;&gt;0,0,H287+1)</f>
        <v>2</v>
      </c>
    </row>
    <row r="289" spans="1:8" x14ac:dyDescent="0.25">
      <c r="A289" s="1">
        <v>44849</v>
      </c>
      <c r="B289">
        <v>0</v>
      </c>
      <c r="C289">
        <f>WEEKDAY(ekodom3[[#This Row],[Data]])</f>
        <v>7</v>
      </c>
      <c r="D289">
        <f>IF(ekodom3[[#This Row],[dzien tyg]]=4, 260,190)</f>
        <v>190</v>
      </c>
      <c r="F289" t="str">
        <f>IF(ekodom3[[#This Row],[sucho]]=5,300,"")</f>
        <v/>
      </c>
      <c r="G289" s="2" t="str">
        <f>IF(ekodom3[[#This Row],[podelwanie]]=300,1,"")</f>
        <v/>
      </c>
      <c r="H289" s="2">
        <f>IF(ekodom3[[#This Row],[retencja]]&lt;&gt;0,0,H288+1)</f>
        <v>3</v>
      </c>
    </row>
    <row r="290" spans="1:8" x14ac:dyDescent="0.25">
      <c r="A290" s="1">
        <v>44850</v>
      </c>
      <c r="B290">
        <v>0</v>
      </c>
      <c r="C290">
        <f>WEEKDAY(ekodom3[[#This Row],[Data]])</f>
        <v>1</v>
      </c>
      <c r="D290">
        <f>IF(ekodom3[[#This Row],[dzien tyg]]=4, 260,190)</f>
        <v>190</v>
      </c>
      <c r="F290" t="str">
        <f>IF(ekodom3[[#This Row],[sucho]]=5,300,"")</f>
        <v/>
      </c>
      <c r="G290" s="2" t="str">
        <f>IF(ekodom3[[#This Row],[podelwanie]]=300,1,"")</f>
        <v/>
      </c>
      <c r="H290" s="2">
        <f>IF(ekodom3[[#This Row],[retencja]]&lt;&gt;0,0,H289+1)</f>
        <v>4</v>
      </c>
    </row>
    <row r="291" spans="1:8" x14ac:dyDescent="0.25">
      <c r="A291" s="1">
        <v>44851</v>
      </c>
      <c r="B291">
        <v>0</v>
      </c>
      <c r="C291">
        <f>WEEKDAY(ekodom3[[#This Row],[Data]])</f>
        <v>2</v>
      </c>
      <c r="D291">
        <f>IF(ekodom3[[#This Row],[dzien tyg]]=4, 260,190)</f>
        <v>190</v>
      </c>
      <c r="F291" t="str">
        <f>IF(ekodom3[[#This Row],[sucho]]=5,300,"")</f>
        <v/>
      </c>
      <c r="G291" s="2" t="str">
        <f>IF(ekodom3[[#This Row],[podelwanie]]=300,1,"")</f>
        <v/>
      </c>
      <c r="H291" s="2">
        <f>IF(ekodom3[[#This Row],[retencja]]&lt;&gt;0,0,H290+1)</f>
        <v>5</v>
      </c>
    </row>
    <row r="292" spans="1:8" x14ac:dyDescent="0.25">
      <c r="A292" s="1">
        <v>44852</v>
      </c>
      <c r="B292">
        <v>0</v>
      </c>
      <c r="C292">
        <f>WEEKDAY(ekodom3[[#This Row],[Data]])</f>
        <v>3</v>
      </c>
      <c r="D292">
        <f>IF(ekodom3[[#This Row],[dzien tyg]]=4, 260,190)</f>
        <v>190</v>
      </c>
      <c r="F292" t="str">
        <f>IF(ekodom3[[#This Row],[sucho]]=5,300,"")</f>
        <v/>
      </c>
      <c r="G292" s="2" t="str">
        <f>IF(ekodom3[[#This Row],[podelwanie]]=300,1,"")</f>
        <v/>
      </c>
      <c r="H292" s="2">
        <f>IF(ekodom3[[#This Row],[retencja]]&lt;&gt;0,0,H291+1)</f>
        <v>6</v>
      </c>
    </row>
    <row r="293" spans="1:8" x14ac:dyDescent="0.25">
      <c r="A293" s="1">
        <v>44853</v>
      </c>
      <c r="B293">
        <v>0</v>
      </c>
      <c r="C293">
        <f>WEEKDAY(ekodom3[[#This Row],[Data]])</f>
        <v>4</v>
      </c>
      <c r="D293">
        <f>IF(ekodom3[[#This Row],[dzien tyg]]=4, 260,190)</f>
        <v>260</v>
      </c>
      <c r="F293" t="str">
        <f>IF(ekodom3[[#This Row],[sucho]]=5,300,"")</f>
        <v/>
      </c>
      <c r="G293" s="2" t="str">
        <f>IF(ekodom3[[#This Row],[podelwanie]]=300,1,"")</f>
        <v/>
      </c>
      <c r="H293" s="2">
        <f>IF(ekodom3[[#This Row],[retencja]]&lt;&gt;0,0,H292+1)</f>
        <v>7</v>
      </c>
    </row>
    <row r="294" spans="1:8" x14ac:dyDescent="0.25">
      <c r="A294" s="1">
        <v>44854</v>
      </c>
      <c r="B294">
        <v>0</v>
      </c>
      <c r="C294">
        <f>WEEKDAY(ekodom3[[#This Row],[Data]])</f>
        <v>5</v>
      </c>
      <c r="D294">
        <f>IF(ekodom3[[#This Row],[dzien tyg]]=4, 260,190)</f>
        <v>190</v>
      </c>
      <c r="F294" t="str">
        <f>IF(ekodom3[[#This Row],[sucho]]=5,300,"")</f>
        <v/>
      </c>
      <c r="G294" s="2" t="str">
        <f>IF(ekodom3[[#This Row],[podelwanie]]=300,1,"")</f>
        <v/>
      </c>
      <c r="H294" s="2">
        <f>IF(ekodom3[[#This Row],[retencja]]&lt;&gt;0,0,H293+1)</f>
        <v>8</v>
      </c>
    </row>
    <row r="295" spans="1:8" x14ac:dyDescent="0.25">
      <c r="A295" s="1">
        <v>44855</v>
      </c>
      <c r="B295">
        <v>0</v>
      </c>
      <c r="C295">
        <f>WEEKDAY(ekodom3[[#This Row],[Data]])</f>
        <v>6</v>
      </c>
      <c r="D295">
        <f>IF(ekodom3[[#This Row],[dzien tyg]]=4, 260,190)</f>
        <v>190</v>
      </c>
      <c r="F295" t="str">
        <f>IF(ekodom3[[#This Row],[sucho]]=5,300,"")</f>
        <v/>
      </c>
      <c r="G295" s="2" t="str">
        <f>IF(ekodom3[[#This Row],[podelwanie]]=300,1,"")</f>
        <v/>
      </c>
      <c r="H295" s="2">
        <f>IF(ekodom3[[#This Row],[retencja]]&lt;&gt;0,0,H294+1)</f>
        <v>9</v>
      </c>
    </row>
    <row r="296" spans="1:8" x14ac:dyDescent="0.25">
      <c r="A296" s="1">
        <v>44856</v>
      </c>
      <c r="B296">
        <v>1084</v>
      </c>
      <c r="C296">
        <f>WEEKDAY(ekodom3[[#This Row],[Data]])</f>
        <v>7</v>
      </c>
      <c r="D296">
        <f>IF(ekodom3[[#This Row],[dzien tyg]]=4, 260,190)</f>
        <v>190</v>
      </c>
      <c r="F296" t="str">
        <f>IF(ekodom3[[#This Row],[sucho]]=5,300,"")</f>
        <v/>
      </c>
      <c r="G296" s="2" t="str">
        <f>IF(ekodom3[[#This Row],[podelwanie]]=300,1,"")</f>
        <v/>
      </c>
      <c r="H296" s="2">
        <f>IF(ekodom3[[#This Row],[retencja]]&lt;&gt;0,0,H295+1)</f>
        <v>0</v>
      </c>
    </row>
    <row r="297" spans="1:8" x14ac:dyDescent="0.25">
      <c r="A297" s="1">
        <v>44857</v>
      </c>
      <c r="B297">
        <v>1423</v>
      </c>
      <c r="C297">
        <f>WEEKDAY(ekodom3[[#This Row],[Data]])</f>
        <v>1</v>
      </c>
      <c r="D297">
        <f>IF(ekodom3[[#This Row],[dzien tyg]]=4, 260,190)</f>
        <v>190</v>
      </c>
      <c r="F297" t="str">
        <f>IF(ekodom3[[#This Row],[sucho]]=5,300,"")</f>
        <v/>
      </c>
      <c r="G297" s="2" t="str">
        <f>IF(ekodom3[[#This Row],[podelwanie]]=300,1,"")</f>
        <v/>
      </c>
      <c r="H297" s="2">
        <f>IF(ekodom3[[#This Row],[retencja]]&lt;&gt;0,0,H296+1)</f>
        <v>0</v>
      </c>
    </row>
    <row r="298" spans="1:8" x14ac:dyDescent="0.25">
      <c r="A298" s="1">
        <v>44858</v>
      </c>
      <c r="B298">
        <v>1315</v>
      </c>
      <c r="C298">
        <f>WEEKDAY(ekodom3[[#This Row],[Data]])</f>
        <v>2</v>
      </c>
      <c r="D298">
        <f>IF(ekodom3[[#This Row],[dzien tyg]]=4, 260,190)</f>
        <v>190</v>
      </c>
      <c r="F298" t="str">
        <f>IF(ekodom3[[#This Row],[sucho]]=5,300,"")</f>
        <v/>
      </c>
      <c r="G298" s="2" t="str">
        <f>IF(ekodom3[[#This Row],[podelwanie]]=300,1,"")</f>
        <v/>
      </c>
      <c r="H298" s="2">
        <f>IF(ekodom3[[#This Row],[retencja]]&lt;&gt;0,0,H297+1)</f>
        <v>0</v>
      </c>
    </row>
    <row r="299" spans="1:8" x14ac:dyDescent="0.25">
      <c r="A299" s="1">
        <v>44859</v>
      </c>
      <c r="B299">
        <v>717</v>
      </c>
      <c r="C299">
        <f>WEEKDAY(ekodom3[[#This Row],[Data]])</f>
        <v>3</v>
      </c>
      <c r="D299">
        <f>IF(ekodom3[[#This Row],[dzien tyg]]=4, 260,190)</f>
        <v>190</v>
      </c>
      <c r="F299" t="str">
        <f>IF(ekodom3[[#This Row],[sucho]]=5,300,"")</f>
        <v/>
      </c>
      <c r="G299" s="2" t="str">
        <f>IF(ekodom3[[#This Row],[podelwanie]]=300,1,"")</f>
        <v/>
      </c>
      <c r="H299" s="2">
        <f>IF(ekodom3[[#This Row],[retencja]]&lt;&gt;0,0,H298+1)</f>
        <v>0</v>
      </c>
    </row>
    <row r="300" spans="1:8" x14ac:dyDescent="0.25">
      <c r="A300" s="1">
        <v>44860</v>
      </c>
      <c r="B300">
        <v>1398</v>
      </c>
      <c r="C300">
        <f>WEEKDAY(ekodom3[[#This Row],[Data]])</f>
        <v>4</v>
      </c>
      <c r="D300">
        <f>IF(ekodom3[[#This Row],[dzien tyg]]=4, 260,190)</f>
        <v>260</v>
      </c>
      <c r="F300" t="str">
        <f>IF(ekodom3[[#This Row],[sucho]]=5,300,"")</f>
        <v/>
      </c>
      <c r="G300" s="2" t="str">
        <f>IF(ekodom3[[#This Row],[podelwanie]]=300,1,"")</f>
        <v/>
      </c>
      <c r="H300" s="2">
        <f>IF(ekodom3[[#This Row],[retencja]]&lt;&gt;0,0,H299+1)</f>
        <v>0</v>
      </c>
    </row>
    <row r="301" spans="1:8" x14ac:dyDescent="0.25">
      <c r="A301" s="1">
        <v>44861</v>
      </c>
      <c r="B301">
        <v>913</v>
      </c>
      <c r="C301">
        <f>WEEKDAY(ekodom3[[#This Row],[Data]])</f>
        <v>5</v>
      </c>
      <c r="D301">
        <f>IF(ekodom3[[#This Row],[dzien tyg]]=4, 260,190)</f>
        <v>190</v>
      </c>
      <c r="F301" t="str">
        <f>IF(ekodom3[[#This Row],[sucho]]=5,300,"")</f>
        <v/>
      </c>
      <c r="G301" s="2" t="str">
        <f>IF(ekodom3[[#This Row],[podelwanie]]=300,1,"")</f>
        <v/>
      </c>
      <c r="H301" s="2">
        <f>IF(ekodom3[[#This Row],[retencja]]&lt;&gt;0,0,H300+1)</f>
        <v>0</v>
      </c>
    </row>
    <row r="302" spans="1:8" x14ac:dyDescent="0.25">
      <c r="A302" s="1">
        <v>44862</v>
      </c>
      <c r="B302">
        <v>660</v>
      </c>
      <c r="C302">
        <f>WEEKDAY(ekodom3[[#This Row],[Data]])</f>
        <v>6</v>
      </c>
      <c r="D302">
        <f>IF(ekodom3[[#This Row],[dzien tyg]]=4, 260,190)</f>
        <v>190</v>
      </c>
      <c r="F302" t="str">
        <f>IF(ekodom3[[#This Row],[sucho]]=5,300,"")</f>
        <v/>
      </c>
      <c r="G302" s="2" t="str">
        <f>IF(ekodom3[[#This Row],[podelwanie]]=300,1,"")</f>
        <v/>
      </c>
      <c r="H302" s="2">
        <f>IF(ekodom3[[#This Row],[retencja]]&lt;&gt;0,0,H301+1)</f>
        <v>0</v>
      </c>
    </row>
    <row r="303" spans="1:8" x14ac:dyDescent="0.25">
      <c r="A303" s="1">
        <v>44863</v>
      </c>
      <c r="B303">
        <v>0</v>
      </c>
      <c r="C303">
        <f>WEEKDAY(ekodom3[[#This Row],[Data]])</f>
        <v>7</v>
      </c>
      <c r="D303">
        <f>IF(ekodom3[[#This Row],[dzien tyg]]=4, 260,190)</f>
        <v>190</v>
      </c>
      <c r="F303" t="str">
        <f>IF(ekodom3[[#This Row],[sucho]]=5,300,"")</f>
        <v/>
      </c>
      <c r="G303" s="2" t="str">
        <f>IF(ekodom3[[#This Row],[podelwanie]]=300,1,"")</f>
        <v/>
      </c>
      <c r="H303" s="2">
        <f>IF(ekodom3[[#This Row],[retencja]]&lt;&gt;0,0,H302+1)</f>
        <v>1</v>
      </c>
    </row>
    <row r="304" spans="1:8" x14ac:dyDescent="0.25">
      <c r="A304" s="1">
        <v>44864</v>
      </c>
      <c r="B304">
        <v>0</v>
      </c>
      <c r="C304">
        <f>WEEKDAY(ekodom3[[#This Row],[Data]])</f>
        <v>1</v>
      </c>
      <c r="D304">
        <f>IF(ekodom3[[#This Row],[dzien tyg]]=4, 260,190)</f>
        <v>190</v>
      </c>
      <c r="F304" t="str">
        <f>IF(ekodom3[[#This Row],[sucho]]=5,300,"")</f>
        <v/>
      </c>
      <c r="G304" s="2" t="str">
        <f>IF(ekodom3[[#This Row],[podelwanie]]=300,1,"")</f>
        <v/>
      </c>
      <c r="H304" s="2">
        <f>IF(ekodom3[[#This Row],[retencja]]&lt;&gt;0,0,H303+1)</f>
        <v>2</v>
      </c>
    </row>
    <row r="305" spans="1:8" x14ac:dyDescent="0.25">
      <c r="A305" s="1">
        <v>44865</v>
      </c>
      <c r="B305">
        <v>0</v>
      </c>
      <c r="C305">
        <f>WEEKDAY(ekodom3[[#This Row],[Data]])</f>
        <v>2</v>
      </c>
      <c r="D305">
        <f>IF(ekodom3[[#This Row],[dzien tyg]]=4, 260,190)</f>
        <v>190</v>
      </c>
      <c r="F305" t="str">
        <f>IF(ekodom3[[#This Row],[sucho]]=5,300,"")</f>
        <v/>
      </c>
      <c r="G305" s="2" t="str">
        <f>IF(ekodom3[[#This Row],[podelwanie]]=300,1,"")</f>
        <v/>
      </c>
      <c r="H305" s="2">
        <f>IF(ekodom3[[#This Row],[retencja]]&lt;&gt;0,0,H304+1)</f>
        <v>3</v>
      </c>
    </row>
    <row r="306" spans="1:8" x14ac:dyDescent="0.25">
      <c r="A306" s="1">
        <v>44866</v>
      </c>
      <c r="B306">
        <v>0</v>
      </c>
      <c r="C306">
        <f>WEEKDAY(ekodom3[[#This Row],[Data]])</f>
        <v>3</v>
      </c>
      <c r="D306">
        <f>IF(ekodom3[[#This Row],[dzien tyg]]=4, 260,190)</f>
        <v>190</v>
      </c>
      <c r="F306" t="str">
        <f>IF(ekodom3[[#This Row],[sucho]]=5,300,"")</f>
        <v/>
      </c>
      <c r="G306" s="2" t="str">
        <f>IF(ekodom3[[#This Row],[podelwanie]]=300,1,"")</f>
        <v/>
      </c>
      <c r="H306" s="2">
        <f>IF(ekodom3[[#This Row],[retencja]]&lt;&gt;0,0,H305+1)</f>
        <v>4</v>
      </c>
    </row>
    <row r="307" spans="1:8" x14ac:dyDescent="0.25">
      <c r="A307" s="1">
        <v>44867</v>
      </c>
      <c r="B307">
        <v>0</v>
      </c>
      <c r="C307">
        <f>WEEKDAY(ekodom3[[#This Row],[Data]])</f>
        <v>4</v>
      </c>
      <c r="D307">
        <f>IF(ekodom3[[#This Row],[dzien tyg]]=4, 260,190)</f>
        <v>260</v>
      </c>
      <c r="F307" t="str">
        <f>IF(ekodom3[[#This Row],[sucho]]=5,300,"")</f>
        <v/>
      </c>
      <c r="G307" s="2" t="str">
        <f>IF(ekodom3[[#This Row],[podelwanie]]=300,1,"")</f>
        <v/>
      </c>
      <c r="H307" s="2">
        <f>IF(ekodom3[[#This Row],[retencja]]&lt;&gt;0,0,H306+1)</f>
        <v>5</v>
      </c>
    </row>
    <row r="308" spans="1:8" x14ac:dyDescent="0.25">
      <c r="A308" s="1">
        <v>44868</v>
      </c>
      <c r="B308">
        <v>935</v>
      </c>
      <c r="C308">
        <f>WEEKDAY(ekodom3[[#This Row],[Data]])</f>
        <v>5</v>
      </c>
      <c r="D308">
        <f>IF(ekodom3[[#This Row],[dzien tyg]]=4, 260,190)</f>
        <v>190</v>
      </c>
      <c r="F308" t="str">
        <f>IF(ekodom3[[#This Row],[sucho]]=5,300,"")</f>
        <v/>
      </c>
      <c r="G308" s="2" t="str">
        <f>IF(ekodom3[[#This Row],[podelwanie]]=300,1,"")</f>
        <v/>
      </c>
      <c r="H308" s="2">
        <f>IF(ekodom3[[#This Row],[retencja]]&lt;&gt;0,0,H307+1)</f>
        <v>0</v>
      </c>
    </row>
    <row r="309" spans="1:8" x14ac:dyDescent="0.25">
      <c r="A309" s="1">
        <v>44869</v>
      </c>
      <c r="B309">
        <v>648</v>
      </c>
      <c r="C309">
        <f>WEEKDAY(ekodom3[[#This Row],[Data]])</f>
        <v>6</v>
      </c>
      <c r="D309">
        <f>IF(ekodom3[[#This Row],[dzien tyg]]=4, 260,190)</f>
        <v>190</v>
      </c>
      <c r="F309" t="str">
        <f>IF(ekodom3[[#This Row],[sucho]]=5,300,"")</f>
        <v/>
      </c>
      <c r="G309" s="2" t="str">
        <f>IF(ekodom3[[#This Row],[podelwanie]]=300,1,"")</f>
        <v/>
      </c>
      <c r="H309" s="2">
        <f>IF(ekodom3[[#This Row],[retencja]]&lt;&gt;0,0,H308+1)</f>
        <v>0</v>
      </c>
    </row>
    <row r="310" spans="1:8" x14ac:dyDescent="0.25">
      <c r="A310" s="1">
        <v>44870</v>
      </c>
      <c r="B310">
        <v>793</v>
      </c>
      <c r="C310">
        <f>WEEKDAY(ekodom3[[#This Row],[Data]])</f>
        <v>7</v>
      </c>
      <c r="D310">
        <f>IF(ekodom3[[#This Row],[dzien tyg]]=4, 260,190)</f>
        <v>190</v>
      </c>
      <c r="F310" t="str">
        <f>IF(ekodom3[[#This Row],[sucho]]=5,300,"")</f>
        <v/>
      </c>
      <c r="G310" s="2" t="str">
        <f>IF(ekodom3[[#This Row],[podelwanie]]=300,1,"")</f>
        <v/>
      </c>
      <c r="H310" s="2">
        <f>IF(ekodom3[[#This Row],[retencja]]&lt;&gt;0,0,H309+1)</f>
        <v>0</v>
      </c>
    </row>
    <row r="311" spans="1:8" x14ac:dyDescent="0.25">
      <c r="A311" s="1">
        <v>44871</v>
      </c>
      <c r="B311">
        <v>1276</v>
      </c>
      <c r="C311">
        <f>WEEKDAY(ekodom3[[#This Row],[Data]])</f>
        <v>1</v>
      </c>
      <c r="D311">
        <f>IF(ekodom3[[#This Row],[dzien tyg]]=4, 260,190)</f>
        <v>190</v>
      </c>
      <c r="F311" t="str">
        <f>IF(ekodom3[[#This Row],[sucho]]=5,300,"")</f>
        <v/>
      </c>
      <c r="G311" s="2" t="str">
        <f>IF(ekodom3[[#This Row],[podelwanie]]=300,1,"")</f>
        <v/>
      </c>
      <c r="H311" s="2">
        <f>IF(ekodom3[[#This Row],[retencja]]&lt;&gt;0,0,H310+1)</f>
        <v>0</v>
      </c>
    </row>
    <row r="312" spans="1:8" x14ac:dyDescent="0.25">
      <c r="A312" s="1">
        <v>44872</v>
      </c>
      <c r="B312">
        <v>1234</v>
      </c>
      <c r="C312">
        <f>WEEKDAY(ekodom3[[#This Row],[Data]])</f>
        <v>2</v>
      </c>
      <c r="D312">
        <f>IF(ekodom3[[#This Row],[dzien tyg]]=4, 260,190)</f>
        <v>190</v>
      </c>
      <c r="F312" t="str">
        <f>IF(ekodom3[[#This Row],[sucho]]=5,300,"")</f>
        <v/>
      </c>
      <c r="G312" s="2" t="str">
        <f>IF(ekodom3[[#This Row],[podelwanie]]=300,1,"")</f>
        <v/>
      </c>
      <c r="H312" s="2">
        <f>IF(ekodom3[[#This Row],[retencja]]&lt;&gt;0,0,H311+1)</f>
        <v>0</v>
      </c>
    </row>
    <row r="313" spans="1:8" x14ac:dyDescent="0.25">
      <c r="A313" s="1">
        <v>44873</v>
      </c>
      <c r="B313">
        <v>1302</v>
      </c>
      <c r="C313">
        <f>WEEKDAY(ekodom3[[#This Row],[Data]])</f>
        <v>3</v>
      </c>
      <c r="D313">
        <f>IF(ekodom3[[#This Row],[dzien tyg]]=4, 260,190)</f>
        <v>190</v>
      </c>
      <c r="F313" t="str">
        <f>IF(ekodom3[[#This Row],[sucho]]=5,300,"")</f>
        <v/>
      </c>
      <c r="G313" s="2" t="str">
        <f>IF(ekodom3[[#This Row],[podelwanie]]=300,1,"")</f>
        <v/>
      </c>
      <c r="H313" s="2">
        <f>IF(ekodom3[[#This Row],[retencja]]&lt;&gt;0,0,H312+1)</f>
        <v>0</v>
      </c>
    </row>
    <row r="314" spans="1:8" x14ac:dyDescent="0.25">
      <c r="A314" s="1">
        <v>44874</v>
      </c>
      <c r="B314">
        <v>1316</v>
      </c>
      <c r="C314">
        <f>WEEKDAY(ekodom3[[#This Row],[Data]])</f>
        <v>4</v>
      </c>
      <c r="D314">
        <f>IF(ekodom3[[#This Row],[dzien tyg]]=4, 260,190)</f>
        <v>260</v>
      </c>
      <c r="F314" t="str">
        <f>IF(ekodom3[[#This Row],[sucho]]=5,300,"")</f>
        <v/>
      </c>
      <c r="G314" s="2" t="str">
        <f>IF(ekodom3[[#This Row],[podelwanie]]=300,1,"")</f>
        <v/>
      </c>
      <c r="H314" s="2">
        <f>IF(ekodom3[[#This Row],[retencja]]&lt;&gt;0,0,H313+1)</f>
        <v>0</v>
      </c>
    </row>
    <row r="315" spans="1:8" x14ac:dyDescent="0.25">
      <c r="A315" s="1">
        <v>44875</v>
      </c>
      <c r="B315">
        <v>1463</v>
      </c>
      <c r="C315">
        <f>WEEKDAY(ekodom3[[#This Row],[Data]])</f>
        <v>5</v>
      </c>
      <c r="D315">
        <f>IF(ekodom3[[#This Row],[dzien tyg]]=4, 260,190)</f>
        <v>190</v>
      </c>
      <c r="F315" t="str">
        <f>IF(ekodom3[[#This Row],[sucho]]=5,300,"")</f>
        <v/>
      </c>
      <c r="G315" s="2" t="str">
        <f>IF(ekodom3[[#This Row],[podelwanie]]=300,1,"")</f>
        <v/>
      </c>
      <c r="H315" s="2">
        <f>IF(ekodom3[[#This Row],[retencja]]&lt;&gt;0,0,H314+1)</f>
        <v>0</v>
      </c>
    </row>
    <row r="316" spans="1:8" x14ac:dyDescent="0.25">
      <c r="A316" s="1">
        <v>44876</v>
      </c>
      <c r="B316">
        <v>771</v>
      </c>
      <c r="C316">
        <f>WEEKDAY(ekodom3[[#This Row],[Data]])</f>
        <v>6</v>
      </c>
      <c r="D316">
        <f>IF(ekodom3[[#This Row],[dzien tyg]]=4, 260,190)</f>
        <v>190</v>
      </c>
      <c r="F316" t="str">
        <f>IF(ekodom3[[#This Row],[sucho]]=5,300,"")</f>
        <v/>
      </c>
      <c r="G316" s="2" t="str">
        <f>IF(ekodom3[[#This Row],[podelwanie]]=300,1,"")</f>
        <v/>
      </c>
      <c r="H316" s="2">
        <f>IF(ekodom3[[#This Row],[retencja]]&lt;&gt;0,0,H315+1)</f>
        <v>0</v>
      </c>
    </row>
    <row r="317" spans="1:8" x14ac:dyDescent="0.25">
      <c r="A317" s="1">
        <v>44877</v>
      </c>
      <c r="B317">
        <v>0</v>
      </c>
      <c r="C317">
        <f>WEEKDAY(ekodom3[[#This Row],[Data]])</f>
        <v>7</v>
      </c>
      <c r="D317">
        <f>IF(ekodom3[[#This Row],[dzien tyg]]=4, 260,190)</f>
        <v>190</v>
      </c>
      <c r="F317" t="str">
        <f>IF(ekodom3[[#This Row],[sucho]]=5,300,"")</f>
        <v/>
      </c>
      <c r="G317" s="2" t="str">
        <f>IF(ekodom3[[#This Row],[podelwanie]]=300,1,"")</f>
        <v/>
      </c>
      <c r="H317" s="2">
        <f>IF(ekodom3[[#This Row],[retencja]]&lt;&gt;0,0,H316+1)</f>
        <v>1</v>
      </c>
    </row>
    <row r="318" spans="1:8" x14ac:dyDescent="0.25">
      <c r="A318" s="1">
        <v>44878</v>
      </c>
      <c r="B318">
        <v>0</v>
      </c>
      <c r="C318">
        <f>WEEKDAY(ekodom3[[#This Row],[Data]])</f>
        <v>1</v>
      </c>
      <c r="D318">
        <f>IF(ekodom3[[#This Row],[dzien tyg]]=4, 260,190)</f>
        <v>190</v>
      </c>
      <c r="F318" t="str">
        <f>IF(ekodom3[[#This Row],[sucho]]=5,300,"")</f>
        <v/>
      </c>
      <c r="G318" s="2" t="str">
        <f>IF(ekodom3[[#This Row],[podelwanie]]=300,1,"")</f>
        <v/>
      </c>
      <c r="H318" s="2">
        <f>IF(ekodom3[[#This Row],[retencja]]&lt;&gt;0,0,H317+1)</f>
        <v>2</v>
      </c>
    </row>
    <row r="319" spans="1:8" x14ac:dyDescent="0.25">
      <c r="A319" s="1">
        <v>44879</v>
      </c>
      <c r="B319">
        <v>0</v>
      </c>
      <c r="C319">
        <f>WEEKDAY(ekodom3[[#This Row],[Data]])</f>
        <v>2</v>
      </c>
      <c r="D319">
        <f>IF(ekodom3[[#This Row],[dzien tyg]]=4, 260,190)</f>
        <v>190</v>
      </c>
      <c r="F319" t="str">
        <f>IF(ekodom3[[#This Row],[sucho]]=5,300,"")</f>
        <v/>
      </c>
      <c r="G319" s="2" t="str">
        <f>IF(ekodom3[[#This Row],[podelwanie]]=300,1,"")</f>
        <v/>
      </c>
      <c r="H319" s="2">
        <f>IF(ekodom3[[#This Row],[retencja]]&lt;&gt;0,0,H318+1)</f>
        <v>3</v>
      </c>
    </row>
    <row r="320" spans="1:8" x14ac:dyDescent="0.25">
      <c r="A320" s="1">
        <v>44880</v>
      </c>
      <c r="B320">
        <v>0</v>
      </c>
      <c r="C320">
        <f>WEEKDAY(ekodom3[[#This Row],[Data]])</f>
        <v>3</v>
      </c>
      <c r="D320">
        <f>IF(ekodom3[[#This Row],[dzien tyg]]=4, 260,190)</f>
        <v>190</v>
      </c>
      <c r="F320" t="str">
        <f>IF(ekodom3[[#This Row],[sucho]]=5,300,"")</f>
        <v/>
      </c>
      <c r="G320" s="2" t="str">
        <f>IF(ekodom3[[#This Row],[podelwanie]]=300,1,"")</f>
        <v/>
      </c>
      <c r="H320" s="2">
        <f>IF(ekodom3[[#This Row],[retencja]]&lt;&gt;0,0,H319+1)</f>
        <v>4</v>
      </c>
    </row>
    <row r="321" spans="1:8" x14ac:dyDescent="0.25">
      <c r="A321" s="1">
        <v>44881</v>
      </c>
      <c r="B321">
        <v>0</v>
      </c>
      <c r="C321">
        <f>WEEKDAY(ekodom3[[#This Row],[Data]])</f>
        <v>4</v>
      </c>
      <c r="D321">
        <f>IF(ekodom3[[#This Row],[dzien tyg]]=4, 260,190)</f>
        <v>260</v>
      </c>
      <c r="F321" t="str">
        <f>IF(ekodom3[[#This Row],[sucho]]=5,300,"")</f>
        <v/>
      </c>
      <c r="G321" s="2" t="str">
        <f>IF(ekodom3[[#This Row],[podelwanie]]=300,1,"")</f>
        <v/>
      </c>
      <c r="H321" s="2">
        <f>IF(ekodom3[[#This Row],[retencja]]&lt;&gt;0,0,H320+1)</f>
        <v>5</v>
      </c>
    </row>
    <row r="322" spans="1:8" x14ac:dyDescent="0.25">
      <c r="A322" s="1">
        <v>44882</v>
      </c>
      <c r="B322">
        <v>0</v>
      </c>
      <c r="C322">
        <f>WEEKDAY(ekodom3[[#This Row],[Data]])</f>
        <v>5</v>
      </c>
      <c r="D322">
        <f>IF(ekodom3[[#This Row],[dzien tyg]]=4, 260,190)</f>
        <v>190</v>
      </c>
      <c r="F322" t="str">
        <f>IF(ekodom3[[#This Row],[sucho]]=5,300,"")</f>
        <v/>
      </c>
      <c r="G322" s="2" t="str">
        <f>IF(ekodom3[[#This Row],[podelwanie]]=300,1,"")</f>
        <v/>
      </c>
      <c r="H322" s="2">
        <f>IF(ekodom3[[#This Row],[retencja]]&lt;&gt;0,0,H321+1)</f>
        <v>6</v>
      </c>
    </row>
    <row r="323" spans="1:8" x14ac:dyDescent="0.25">
      <c r="A323" s="1">
        <v>44883</v>
      </c>
      <c r="B323">
        <v>0</v>
      </c>
      <c r="C323">
        <f>WEEKDAY(ekodom3[[#This Row],[Data]])</f>
        <v>6</v>
      </c>
      <c r="D323">
        <f>IF(ekodom3[[#This Row],[dzien tyg]]=4, 260,190)</f>
        <v>190</v>
      </c>
      <c r="F323" t="str">
        <f>IF(ekodom3[[#This Row],[sucho]]=5,300,"")</f>
        <v/>
      </c>
      <c r="G323" s="2" t="str">
        <f>IF(ekodom3[[#This Row],[podelwanie]]=300,1,"")</f>
        <v/>
      </c>
      <c r="H323" s="2">
        <f>IF(ekodom3[[#This Row],[retencja]]&lt;&gt;0,0,H322+1)</f>
        <v>7</v>
      </c>
    </row>
    <row r="324" spans="1:8" x14ac:dyDescent="0.25">
      <c r="A324" s="1">
        <v>44884</v>
      </c>
      <c r="B324">
        <v>816</v>
      </c>
      <c r="C324">
        <f>WEEKDAY(ekodom3[[#This Row],[Data]])</f>
        <v>7</v>
      </c>
      <c r="D324">
        <f>IF(ekodom3[[#This Row],[dzien tyg]]=4, 260,190)</f>
        <v>190</v>
      </c>
      <c r="F324" t="str">
        <f>IF(ekodom3[[#This Row],[sucho]]=5,300,"")</f>
        <v/>
      </c>
      <c r="G324" s="2" t="str">
        <f>IF(ekodom3[[#This Row],[podelwanie]]=300,1,"")</f>
        <v/>
      </c>
      <c r="H324" s="2">
        <f>IF(ekodom3[[#This Row],[retencja]]&lt;&gt;0,0,H323+1)</f>
        <v>0</v>
      </c>
    </row>
    <row r="325" spans="1:8" x14ac:dyDescent="0.25">
      <c r="A325" s="1">
        <v>44885</v>
      </c>
      <c r="B325">
        <v>734</v>
      </c>
      <c r="C325">
        <f>WEEKDAY(ekodom3[[#This Row],[Data]])</f>
        <v>1</v>
      </c>
      <c r="D325">
        <f>IF(ekodom3[[#This Row],[dzien tyg]]=4, 260,190)</f>
        <v>190</v>
      </c>
      <c r="F325" t="str">
        <f>IF(ekodom3[[#This Row],[sucho]]=5,300,"")</f>
        <v/>
      </c>
      <c r="G325" s="2" t="str">
        <f>IF(ekodom3[[#This Row],[podelwanie]]=300,1,"")</f>
        <v/>
      </c>
      <c r="H325" s="2">
        <f>IF(ekodom3[[#This Row],[retencja]]&lt;&gt;0,0,H324+1)</f>
        <v>0</v>
      </c>
    </row>
    <row r="326" spans="1:8" x14ac:dyDescent="0.25">
      <c r="A326" s="1">
        <v>44886</v>
      </c>
      <c r="B326">
        <v>1097</v>
      </c>
      <c r="C326">
        <f>WEEKDAY(ekodom3[[#This Row],[Data]])</f>
        <v>2</v>
      </c>
      <c r="D326">
        <f>IF(ekodom3[[#This Row],[dzien tyg]]=4, 260,190)</f>
        <v>190</v>
      </c>
      <c r="F326" t="str">
        <f>IF(ekodom3[[#This Row],[sucho]]=5,300,"")</f>
        <v/>
      </c>
      <c r="G326" s="2" t="str">
        <f>IF(ekodom3[[#This Row],[podelwanie]]=300,1,"")</f>
        <v/>
      </c>
      <c r="H326" s="2">
        <f>IF(ekodom3[[#This Row],[retencja]]&lt;&gt;0,0,H325+1)</f>
        <v>0</v>
      </c>
    </row>
    <row r="327" spans="1:8" x14ac:dyDescent="0.25">
      <c r="A327" s="1">
        <v>44887</v>
      </c>
      <c r="B327">
        <v>640</v>
      </c>
      <c r="C327">
        <f>WEEKDAY(ekodom3[[#This Row],[Data]])</f>
        <v>3</v>
      </c>
      <c r="D327">
        <f>IF(ekodom3[[#This Row],[dzien tyg]]=4, 260,190)</f>
        <v>190</v>
      </c>
      <c r="F327" t="str">
        <f>IF(ekodom3[[#This Row],[sucho]]=5,300,"")</f>
        <v/>
      </c>
      <c r="G327" s="2" t="str">
        <f>IF(ekodom3[[#This Row],[podelwanie]]=300,1,"")</f>
        <v/>
      </c>
      <c r="H327" s="2">
        <f>IF(ekodom3[[#This Row],[retencja]]&lt;&gt;0,0,H326+1)</f>
        <v>0</v>
      </c>
    </row>
    <row r="328" spans="1:8" x14ac:dyDescent="0.25">
      <c r="A328" s="1">
        <v>44888</v>
      </c>
      <c r="B328">
        <v>0</v>
      </c>
      <c r="C328">
        <f>WEEKDAY(ekodom3[[#This Row],[Data]])</f>
        <v>4</v>
      </c>
      <c r="D328">
        <f>IF(ekodom3[[#This Row],[dzien tyg]]=4, 260,190)</f>
        <v>260</v>
      </c>
      <c r="F328" t="str">
        <f>IF(ekodom3[[#This Row],[sucho]]=5,300,"")</f>
        <v/>
      </c>
      <c r="G328" s="2" t="str">
        <f>IF(ekodom3[[#This Row],[podelwanie]]=300,1,"")</f>
        <v/>
      </c>
      <c r="H328" s="2">
        <f>IF(ekodom3[[#This Row],[retencja]]&lt;&gt;0,0,H327+1)</f>
        <v>1</v>
      </c>
    </row>
    <row r="329" spans="1:8" x14ac:dyDescent="0.25">
      <c r="A329" s="1">
        <v>44889</v>
      </c>
      <c r="B329">
        <v>0</v>
      </c>
      <c r="C329">
        <f>WEEKDAY(ekodom3[[#This Row],[Data]])</f>
        <v>5</v>
      </c>
      <c r="D329">
        <f>IF(ekodom3[[#This Row],[dzien tyg]]=4, 260,190)</f>
        <v>190</v>
      </c>
      <c r="F329" t="str">
        <f>IF(ekodom3[[#This Row],[sucho]]=5,300,"")</f>
        <v/>
      </c>
      <c r="G329" s="2" t="str">
        <f>IF(ekodom3[[#This Row],[podelwanie]]=300,1,"")</f>
        <v/>
      </c>
      <c r="H329" s="2">
        <f>IF(ekodom3[[#This Row],[retencja]]&lt;&gt;0,0,H328+1)</f>
        <v>2</v>
      </c>
    </row>
    <row r="330" spans="1:8" x14ac:dyDescent="0.25">
      <c r="A330" s="1">
        <v>44890</v>
      </c>
      <c r="B330">
        <v>1066</v>
      </c>
      <c r="C330">
        <f>WEEKDAY(ekodom3[[#This Row],[Data]])</f>
        <v>6</v>
      </c>
      <c r="D330">
        <f>IF(ekodom3[[#This Row],[dzien tyg]]=4, 260,190)</f>
        <v>190</v>
      </c>
      <c r="F330" t="str">
        <f>IF(ekodom3[[#This Row],[sucho]]=5,300,"")</f>
        <v/>
      </c>
      <c r="G330" s="2" t="str">
        <f>IF(ekodom3[[#This Row],[podelwanie]]=300,1,"")</f>
        <v/>
      </c>
      <c r="H330" s="2">
        <f>IF(ekodom3[[#This Row],[retencja]]&lt;&gt;0,0,H329+1)</f>
        <v>0</v>
      </c>
    </row>
    <row r="331" spans="1:8" x14ac:dyDescent="0.25">
      <c r="A331" s="1">
        <v>44891</v>
      </c>
      <c r="B331">
        <v>670</v>
      </c>
      <c r="C331">
        <f>WEEKDAY(ekodom3[[#This Row],[Data]])</f>
        <v>7</v>
      </c>
      <c r="D331">
        <f>IF(ekodom3[[#This Row],[dzien tyg]]=4, 260,190)</f>
        <v>190</v>
      </c>
      <c r="F331" t="str">
        <f>IF(ekodom3[[#This Row],[sucho]]=5,300,"")</f>
        <v/>
      </c>
      <c r="G331" s="2" t="str">
        <f>IF(ekodom3[[#This Row],[podelwanie]]=300,1,"")</f>
        <v/>
      </c>
      <c r="H331" s="2">
        <f>IF(ekodom3[[#This Row],[retencja]]&lt;&gt;0,0,H330+1)</f>
        <v>0</v>
      </c>
    </row>
    <row r="332" spans="1:8" x14ac:dyDescent="0.25">
      <c r="A332" s="1">
        <v>44892</v>
      </c>
      <c r="B332">
        <v>0</v>
      </c>
      <c r="C332">
        <f>WEEKDAY(ekodom3[[#This Row],[Data]])</f>
        <v>1</v>
      </c>
      <c r="D332">
        <f>IF(ekodom3[[#This Row],[dzien tyg]]=4, 260,190)</f>
        <v>190</v>
      </c>
      <c r="F332" t="str">
        <f>IF(ekodom3[[#This Row],[sucho]]=5,300,"")</f>
        <v/>
      </c>
      <c r="G332" s="2" t="str">
        <f>IF(ekodom3[[#This Row],[podelwanie]]=300,1,"")</f>
        <v/>
      </c>
      <c r="H332" s="2">
        <f>IF(ekodom3[[#This Row],[retencja]]&lt;&gt;0,0,H331+1)</f>
        <v>1</v>
      </c>
    </row>
    <row r="333" spans="1:8" x14ac:dyDescent="0.25">
      <c r="A333" s="1">
        <v>44893</v>
      </c>
      <c r="B333">
        <v>0</v>
      </c>
      <c r="C333">
        <f>WEEKDAY(ekodom3[[#This Row],[Data]])</f>
        <v>2</v>
      </c>
      <c r="D333">
        <f>IF(ekodom3[[#This Row],[dzien tyg]]=4, 260,190)</f>
        <v>190</v>
      </c>
      <c r="F333" t="str">
        <f>IF(ekodom3[[#This Row],[sucho]]=5,300,"")</f>
        <v/>
      </c>
      <c r="G333" s="2" t="str">
        <f>IF(ekodom3[[#This Row],[podelwanie]]=300,1,"")</f>
        <v/>
      </c>
      <c r="H333" s="2">
        <f>IF(ekodom3[[#This Row],[retencja]]&lt;&gt;0,0,H332+1)</f>
        <v>2</v>
      </c>
    </row>
    <row r="334" spans="1:8" x14ac:dyDescent="0.25">
      <c r="A334" s="1">
        <v>44894</v>
      </c>
      <c r="B334">
        <v>0</v>
      </c>
      <c r="C334">
        <f>WEEKDAY(ekodom3[[#This Row],[Data]])</f>
        <v>3</v>
      </c>
      <c r="D334">
        <f>IF(ekodom3[[#This Row],[dzien tyg]]=4, 260,190)</f>
        <v>190</v>
      </c>
      <c r="F334" t="str">
        <f>IF(ekodom3[[#This Row],[sucho]]=5,300,"")</f>
        <v/>
      </c>
      <c r="G334" s="2" t="str">
        <f>IF(ekodom3[[#This Row],[podelwanie]]=300,1,"")</f>
        <v/>
      </c>
      <c r="H334" s="2">
        <f>IF(ekodom3[[#This Row],[retencja]]&lt;&gt;0,0,H333+1)</f>
        <v>3</v>
      </c>
    </row>
    <row r="335" spans="1:8" x14ac:dyDescent="0.25">
      <c r="A335" s="1">
        <v>44895</v>
      </c>
      <c r="B335">
        <v>0</v>
      </c>
      <c r="C335">
        <f>WEEKDAY(ekodom3[[#This Row],[Data]])</f>
        <v>4</v>
      </c>
      <c r="D335">
        <f>IF(ekodom3[[#This Row],[dzien tyg]]=4, 260,190)</f>
        <v>260</v>
      </c>
      <c r="F335" t="str">
        <f>IF(ekodom3[[#This Row],[sucho]]=5,300,"")</f>
        <v/>
      </c>
      <c r="G335" s="2" t="str">
        <f>IF(ekodom3[[#This Row],[podelwanie]]=300,1,"")</f>
        <v/>
      </c>
      <c r="H335" s="2">
        <f>IF(ekodom3[[#This Row],[retencja]]&lt;&gt;0,0,H334+1)</f>
        <v>4</v>
      </c>
    </row>
    <row r="336" spans="1:8" x14ac:dyDescent="0.25">
      <c r="A336" s="1">
        <v>44896</v>
      </c>
      <c r="B336">
        <v>0</v>
      </c>
      <c r="C336">
        <f>WEEKDAY(ekodom3[[#This Row],[Data]])</f>
        <v>5</v>
      </c>
      <c r="D336">
        <f>IF(ekodom3[[#This Row],[dzien tyg]]=4, 260,190)</f>
        <v>190</v>
      </c>
      <c r="F336" t="str">
        <f>IF(ekodom3[[#This Row],[sucho]]=5,300,"")</f>
        <v/>
      </c>
      <c r="G336" s="2" t="str">
        <f>IF(ekodom3[[#This Row],[podelwanie]]=300,1,"")</f>
        <v/>
      </c>
      <c r="H336" s="2">
        <f>IF(ekodom3[[#This Row],[retencja]]&lt;&gt;0,0,H335+1)</f>
        <v>5</v>
      </c>
    </row>
    <row r="337" spans="1:8" x14ac:dyDescent="0.25">
      <c r="A337" s="1">
        <v>44897</v>
      </c>
      <c r="B337">
        <v>0</v>
      </c>
      <c r="C337">
        <f>WEEKDAY(ekodom3[[#This Row],[Data]])</f>
        <v>6</v>
      </c>
      <c r="D337">
        <f>IF(ekodom3[[#This Row],[dzien tyg]]=4, 260,190)</f>
        <v>190</v>
      </c>
      <c r="F337" t="str">
        <f>IF(ekodom3[[#This Row],[sucho]]=5,300,"")</f>
        <v/>
      </c>
      <c r="G337" s="2" t="str">
        <f>IF(ekodom3[[#This Row],[podelwanie]]=300,1,"")</f>
        <v/>
      </c>
      <c r="H337" s="2">
        <f>IF(ekodom3[[#This Row],[retencja]]&lt;&gt;0,0,H336+1)</f>
        <v>6</v>
      </c>
    </row>
    <row r="338" spans="1:8" x14ac:dyDescent="0.25">
      <c r="A338" s="1">
        <v>44898</v>
      </c>
      <c r="B338">
        <v>0</v>
      </c>
      <c r="C338">
        <f>WEEKDAY(ekodom3[[#This Row],[Data]])</f>
        <v>7</v>
      </c>
      <c r="D338">
        <f>IF(ekodom3[[#This Row],[dzien tyg]]=4, 260,190)</f>
        <v>190</v>
      </c>
      <c r="F338" t="str">
        <f>IF(ekodom3[[#This Row],[sucho]]=5,300,"")</f>
        <v/>
      </c>
      <c r="G338" s="2" t="str">
        <f>IF(ekodom3[[#This Row],[podelwanie]]=300,1,"")</f>
        <v/>
      </c>
      <c r="H338" s="2">
        <f>IF(ekodom3[[#This Row],[retencja]]&lt;&gt;0,0,H337+1)</f>
        <v>7</v>
      </c>
    </row>
    <row r="339" spans="1:8" x14ac:dyDescent="0.25">
      <c r="A339" s="1">
        <v>44899</v>
      </c>
      <c r="B339">
        <v>0</v>
      </c>
      <c r="C339">
        <f>WEEKDAY(ekodom3[[#This Row],[Data]])</f>
        <v>1</v>
      </c>
      <c r="D339">
        <f>IF(ekodom3[[#This Row],[dzien tyg]]=4, 260,190)</f>
        <v>190</v>
      </c>
      <c r="F339" t="str">
        <f>IF(ekodom3[[#This Row],[sucho]]=5,300,"")</f>
        <v/>
      </c>
      <c r="G339" s="2" t="str">
        <f>IF(ekodom3[[#This Row],[podelwanie]]=300,1,"")</f>
        <v/>
      </c>
      <c r="H339" s="2">
        <f>IF(ekodom3[[#This Row],[retencja]]&lt;&gt;0,0,H338+1)</f>
        <v>8</v>
      </c>
    </row>
    <row r="340" spans="1:8" x14ac:dyDescent="0.25">
      <c r="A340" s="1">
        <v>44900</v>
      </c>
      <c r="B340">
        <v>29</v>
      </c>
      <c r="C340">
        <f>WEEKDAY(ekodom3[[#This Row],[Data]])</f>
        <v>2</v>
      </c>
      <c r="D340">
        <f>IF(ekodom3[[#This Row],[dzien tyg]]=4, 260,190)</f>
        <v>190</v>
      </c>
      <c r="F340" t="str">
        <f>IF(ekodom3[[#This Row],[sucho]]=5,300,"")</f>
        <v/>
      </c>
      <c r="G340" s="2" t="str">
        <f>IF(ekodom3[[#This Row],[podelwanie]]=300,1,"")</f>
        <v/>
      </c>
      <c r="H340" s="2">
        <f>IF(ekodom3[[#This Row],[retencja]]&lt;&gt;0,0,H339+1)</f>
        <v>0</v>
      </c>
    </row>
    <row r="341" spans="1:8" x14ac:dyDescent="0.25">
      <c r="A341" s="1">
        <v>44901</v>
      </c>
      <c r="B341">
        <v>46</v>
      </c>
      <c r="C341">
        <f>WEEKDAY(ekodom3[[#This Row],[Data]])</f>
        <v>3</v>
      </c>
      <c r="D341">
        <f>IF(ekodom3[[#This Row],[dzien tyg]]=4, 260,190)</f>
        <v>190</v>
      </c>
      <c r="F341" t="str">
        <f>IF(ekodom3[[#This Row],[sucho]]=5,300,"")</f>
        <v/>
      </c>
      <c r="G341" s="2" t="str">
        <f>IF(ekodom3[[#This Row],[podelwanie]]=300,1,"")</f>
        <v/>
      </c>
      <c r="H341" s="2">
        <f>IF(ekodom3[[#This Row],[retencja]]&lt;&gt;0,0,H340+1)</f>
        <v>0</v>
      </c>
    </row>
    <row r="342" spans="1:8" x14ac:dyDescent="0.25">
      <c r="A342" s="1">
        <v>44902</v>
      </c>
      <c r="B342">
        <v>0</v>
      </c>
      <c r="C342">
        <f>WEEKDAY(ekodom3[[#This Row],[Data]])</f>
        <v>4</v>
      </c>
      <c r="D342">
        <f>IF(ekodom3[[#This Row],[dzien tyg]]=4, 260,190)</f>
        <v>260</v>
      </c>
      <c r="F342" t="str">
        <f>IF(ekodom3[[#This Row],[sucho]]=5,300,"")</f>
        <v/>
      </c>
      <c r="G342" s="2" t="str">
        <f>IF(ekodom3[[#This Row],[podelwanie]]=300,1,"")</f>
        <v/>
      </c>
      <c r="H342" s="2">
        <f>IF(ekodom3[[#This Row],[retencja]]&lt;&gt;0,0,H341+1)</f>
        <v>1</v>
      </c>
    </row>
    <row r="343" spans="1:8" x14ac:dyDescent="0.25">
      <c r="A343" s="1">
        <v>44903</v>
      </c>
      <c r="B343">
        <v>0</v>
      </c>
      <c r="C343">
        <f>WEEKDAY(ekodom3[[#This Row],[Data]])</f>
        <v>5</v>
      </c>
      <c r="D343">
        <f>IF(ekodom3[[#This Row],[dzien tyg]]=4, 260,190)</f>
        <v>190</v>
      </c>
      <c r="F343" t="str">
        <f>IF(ekodom3[[#This Row],[sucho]]=5,300,"")</f>
        <v/>
      </c>
      <c r="G343" s="2" t="str">
        <f>IF(ekodom3[[#This Row],[podelwanie]]=300,1,"")</f>
        <v/>
      </c>
      <c r="H343" s="2">
        <f>IF(ekodom3[[#This Row],[retencja]]&lt;&gt;0,0,H342+1)</f>
        <v>2</v>
      </c>
    </row>
    <row r="344" spans="1:8" x14ac:dyDescent="0.25">
      <c r="A344" s="1">
        <v>44904</v>
      </c>
      <c r="B344">
        <v>0</v>
      </c>
      <c r="C344">
        <f>WEEKDAY(ekodom3[[#This Row],[Data]])</f>
        <v>6</v>
      </c>
      <c r="D344">
        <f>IF(ekodom3[[#This Row],[dzien tyg]]=4, 260,190)</f>
        <v>190</v>
      </c>
      <c r="F344" t="str">
        <f>IF(ekodom3[[#This Row],[sucho]]=5,300,"")</f>
        <v/>
      </c>
      <c r="G344" s="2" t="str">
        <f>IF(ekodom3[[#This Row],[podelwanie]]=300,1,"")</f>
        <v/>
      </c>
      <c r="H344" s="2">
        <f>IF(ekodom3[[#This Row],[retencja]]&lt;&gt;0,0,H343+1)</f>
        <v>3</v>
      </c>
    </row>
    <row r="345" spans="1:8" x14ac:dyDescent="0.25">
      <c r="A345" s="1">
        <v>44905</v>
      </c>
      <c r="B345">
        <v>0</v>
      </c>
      <c r="C345">
        <f>WEEKDAY(ekodom3[[#This Row],[Data]])</f>
        <v>7</v>
      </c>
      <c r="D345">
        <f>IF(ekodom3[[#This Row],[dzien tyg]]=4, 260,190)</f>
        <v>190</v>
      </c>
      <c r="F345" t="str">
        <f>IF(ekodom3[[#This Row],[sucho]]=5,300,"")</f>
        <v/>
      </c>
      <c r="G345" s="2" t="str">
        <f>IF(ekodom3[[#This Row],[podelwanie]]=300,1,"")</f>
        <v/>
      </c>
      <c r="H345" s="2">
        <f>IF(ekodom3[[#This Row],[retencja]]&lt;&gt;0,0,H344+1)</f>
        <v>4</v>
      </c>
    </row>
    <row r="346" spans="1:8" x14ac:dyDescent="0.25">
      <c r="A346" s="1">
        <v>44906</v>
      </c>
      <c r="B346">
        <v>0</v>
      </c>
      <c r="C346">
        <f>WEEKDAY(ekodom3[[#This Row],[Data]])</f>
        <v>1</v>
      </c>
      <c r="D346">
        <f>IF(ekodom3[[#This Row],[dzien tyg]]=4, 260,190)</f>
        <v>190</v>
      </c>
      <c r="F346" t="str">
        <f>IF(ekodom3[[#This Row],[sucho]]=5,300,"")</f>
        <v/>
      </c>
      <c r="G346" s="2" t="str">
        <f>IF(ekodom3[[#This Row],[podelwanie]]=300,1,"")</f>
        <v/>
      </c>
      <c r="H346" s="2">
        <f>IF(ekodom3[[#This Row],[retencja]]&lt;&gt;0,0,H345+1)</f>
        <v>5</v>
      </c>
    </row>
    <row r="347" spans="1:8" x14ac:dyDescent="0.25">
      <c r="A347" s="1">
        <v>44907</v>
      </c>
      <c r="B347">
        <v>0</v>
      </c>
      <c r="C347">
        <f>WEEKDAY(ekodom3[[#This Row],[Data]])</f>
        <v>2</v>
      </c>
      <c r="D347">
        <f>IF(ekodom3[[#This Row],[dzien tyg]]=4, 260,190)</f>
        <v>190</v>
      </c>
      <c r="F347" t="str">
        <f>IF(ekodom3[[#This Row],[sucho]]=5,300,"")</f>
        <v/>
      </c>
      <c r="G347" s="2" t="str">
        <f>IF(ekodom3[[#This Row],[podelwanie]]=300,1,"")</f>
        <v/>
      </c>
      <c r="H347" s="2">
        <f>IF(ekodom3[[#This Row],[retencja]]&lt;&gt;0,0,H346+1)</f>
        <v>6</v>
      </c>
    </row>
    <row r="348" spans="1:8" x14ac:dyDescent="0.25">
      <c r="A348" s="1">
        <v>44908</v>
      </c>
      <c r="B348">
        <v>145</v>
      </c>
      <c r="C348">
        <f>WEEKDAY(ekodom3[[#This Row],[Data]])</f>
        <v>3</v>
      </c>
      <c r="D348">
        <f>IF(ekodom3[[#This Row],[dzien tyg]]=4, 260,190)</f>
        <v>190</v>
      </c>
      <c r="F348" t="str">
        <f>IF(ekodom3[[#This Row],[sucho]]=5,300,"")</f>
        <v/>
      </c>
      <c r="G348" s="2" t="str">
        <f>IF(ekodom3[[#This Row],[podelwanie]]=300,1,"")</f>
        <v/>
      </c>
      <c r="H348" s="2">
        <f>IF(ekodom3[[#This Row],[retencja]]&lt;&gt;0,0,H347+1)</f>
        <v>0</v>
      </c>
    </row>
    <row r="349" spans="1:8" x14ac:dyDescent="0.25">
      <c r="A349" s="1">
        <v>44909</v>
      </c>
      <c r="B349">
        <v>0</v>
      </c>
      <c r="C349">
        <f>WEEKDAY(ekodom3[[#This Row],[Data]])</f>
        <v>4</v>
      </c>
      <c r="D349">
        <f>IF(ekodom3[[#This Row],[dzien tyg]]=4, 260,190)</f>
        <v>260</v>
      </c>
      <c r="F349" t="str">
        <f>IF(ekodom3[[#This Row],[sucho]]=5,300,"")</f>
        <v/>
      </c>
      <c r="G349" s="2" t="str">
        <f>IF(ekodom3[[#This Row],[podelwanie]]=300,1,"")</f>
        <v/>
      </c>
      <c r="H349" s="2">
        <f>IF(ekodom3[[#This Row],[retencja]]&lt;&gt;0,0,H348+1)</f>
        <v>1</v>
      </c>
    </row>
    <row r="350" spans="1:8" x14ac:dyDescent="0.25">
      <c r="A350" s="1">
        <v>44910</v>
      </c>
      <c r="B350">
        <v>0</v>
      </c>
      <c r="C350">
        <f>WEEKDAY(ekodom3[[#This Row],[Data]])</f>
        <v>5</v>
      </c>
      <c r="D350">
        <f>IF(ekodom3[[#This Row],[dzien tyg]]=4, 260,190)</f>
        <v>190</v>
      </c>
      <c r="F350" t="str">
        <f>IF(ekodom3[[#This Row],[sucho]]=5,300,"")</f>
        <v/>
      </c>
      <c r="G350" s="2" t="str">
        <f>IF(ekodom3[[#This Row],[podelwanie]]=300,1,"")</f>
        <v/>
      </c>
      <c r="H350" s="2">
        <f>IF(ekodom3[[#This Row],[retencja]]&lt;&gt;0,0,H349+1)</f>
        <v>2</v>
      </c>
    </row>
    <row r="351" spans="1:8" x14ac:dyDescent="0.25">
      <c r="A351" s="1">
        <v>44911</v>
      </c>
      <c r="B351">
        <v>24</v>
      </c>
      <c r="C351">
        <f>WEEKDAY(ekodom3[[#This Row],[Data]])</f>
        <v>6</v>
      </c>
      <c r="D351">
        <f>IF(ekodom3[[#This Row],[dzien tyg]]=4, 260,190)</f>
        <v>190</v>
      </c>
      <c r="F351" t="str">
        <f>IF(ekodom3[[#This Row],[sucho]]=5,300,"")</f>
        <v/>
      </c>
      <c r="G351" s="2" t="str">
        <f>IF(ekodom3[[#This Row],[podelwanie]]=300,1,"")</f>
        <v/>
      </c>
      <c r="H351" s="2">
        <f>IF(ekodom3[[#This Row],[retencja]]&lt;&gt;0,0,H350+1)</f>
        <v>0</v>
      </c>
    </row>
    <row r="352" spans="1:8" x14ac:dyDescent="0.25">
      <c r="A352" s="1">
        <v>44912</v>
      </c>
      <c r="B352">
        <v>0</v>
      </c>
      <c r="C352">
        <f>WEEKDAY(ekodom3[[#This Row],[Data]])</f>
        <v>7</v>
      </c>
      <c r="D352">
        <f>IF(ekodom3[[#This Row],[dzien tyg]]=4, 260,190)</f>
        <v>190</v>
      </c>
      <c r="F352" t="str">
        <f>IF(ekodom3[[#This Row],[sucho]]=5,300,"")</f>
        <v/>
      </c>
      <c r="G352" s="2" t="str">
        <f>IF(ekodom3[[#This Row],[podelwanie]]=300,1,"")</f>
        <v/>
      </c>
      <c r="H352" s="2">
        <f>IF(ekodom3[[#This Row],[retencja]]&lt;&gt;0,0,H351+1)</f>
        <v>1</v>
      </c>
    </row>
    <row r="353" spans="1:8" x14ac:dyDescent="0.25">
      <c r="A353" s="1">
        <v>44913</v>
      </c>
      <c r="B353">
        <v>0</v>
      </c>
      <c r="C353">
        <f>WEEKDAY(ekodom3[[#This Row],[Data]])</f>
        <v>1</v>
      </c>
      <c r="D353">
        <f>IF(ekodom3[[#This Row],[dzien tyg]]=4, 260,190)</f>
        <v>190</v>
      </c>
      <c r="F353" t="str">
        <f>IF(ekodom3[[#This Row],[sucho]]=5,300,"")</f>
        <v/>
      </c>
      <c r="G353" s="2" t="str">
        <f>IF(ekodom3[[#This Row],[podelwanie]]=300,1,"")</f>
        <v/>
      </c>
      <c r="H353" s="2">
        <f>IF(ekodom3[[#This Row],[retencja]]&lt;&gt;0,0,H352+1)</f>
        <v>2</v>
      </c>
    </row>
    <row r="354" spans="1:8" x14ac:dyDescent="0.25">
      <c r="A354" s="1">
        <v>44914</v>
      </c>
      <c r="B354">
        <v>45</v>
      </c>
      <c r="C354">
        <f>WEEKDAY(ekodom3[[#This Row],[Data]])</f>
        <v>2</v>
      </c>
      <c r="D354">
        <f>IF(ekodom3[[#This Row],[dzien tyg]]=4, 260,190)</f>
        <v>190</v>
      </c>
      <c r="F354" t="str">
        <f>IF(ekodom3[[#This Row],[sucho]]=5,300,"")</f>
        <v/>
      </c>
      <c r="G354" s="2" t="str">
        <f>IF(ekodom3[[#This Row],[podelwanie]]=300,1,"")</f>
        <v/>
      </c>
      <c r="H354" s="2">
        <f>IF(ekodom3[[#This Row],[retencja]]&lt;&gt;0,0,H353+1)</f>
        <v>0</v>
      </c>
    </row>
    <row r="355" spans="1:8" x14ac:dyDescent="0.25">
      <c r="A355" s="1">
        <v>44915</v>
      </c>
      <c r="B355">
        <v>97</v>
      </c>
      <c r="C355">
        <f>WEEKDAY(ekodom3[[#This Row],[Data]])</f>
        <v>3</v>
      </c>
      <c r="D355">
        <f>IF(ekodom3[[#This Row],[dzien tyg]]=4, 260,190)</f>
        <v>190</v>
      </c>
      <c r="F355" t="str">
        <f>IF(ekodom3[[#This Row],[sucho]]=5,300,"")</f>
        <v/>
      </c>
      <c r="G355" s="2" t="str">
        <f>IF(ekodom3[[#This Row],[podelwanie]]=300,1,"")</f>
        <v/>
      </c>
      <c r="H355" s="2">
        <f>IF(ekodom3[[#This Row],[retencja]]&lt;&gt;0,0,H354+1)</f>
        <v>0</v>
      </c>
    </row>
    <row r="356" spans="1:8" x14ac:dyDescent="0.25">
      <c r="A356" s="1">
        <v>44916</v>
      </c>
      <c r="B356">
        <v>0</v>
      </c>
      <c r="C356">
        <f>WEEKDAY(ekodom3[[#This Row],[Data]])</f>
        <v>4</v>
      </c>
      <c r="D356">
        <f>IF(ekodom3[[#This Row],[dzien tyg]]=4, 260,190)</f>
        <v>260</v>
      </c>
      <c r="F356" t="str">
        <f>IF(ekodom3[[#This Row],[sucho]]=5,300,"")</f>
        <v/>
      </c>
      <c r="G356" s="2" t="str">
        <f>IF(ekodom3[[#This Row],[podelwanie]]=300,1,"")</f>
        <v/>
      </c>
      <c r="H356" s="2">
        <f>IF(ekodom3[[#This Row],[retencja]]&lt;&gt;0,0,H355+1)</f>
        <v>1</v>
      </c>
    </row>
    <row r="357" spans="1:8" x14ac:dyDescent="0.25">
      <c r="A357" s="1">
        <v>44917</v>
      </c>
      <c r="B357">
        <v>22</v>
      </c>
      <c r="C357">
        <f>WEEKDAY(ekodom3[[#This Row],[Data]])</f>
        <v>5</v>
      </c>
      <c r="D357">
        <f>IF(ekodom3[[#This Row],[dzien tyg]]=4, 260,190)</f>
        <v>190</v>
      </c>
      <c r="F357" t="str">
        <f>IF(ekodom3[[#This Row],[sucho]]=5,300,"")</f>
        <v/>
      </c>
      <c r="G357" s="2" t="str">
        <f>IF(ekodom3[[#This Row],[podelwanie]]=300,1,"")</f>
        <v/>
      </c>
      <c r="H357" s="2">
        <f>IF(ekodom3[[#This Row],[retencja]]&lt;&gt;0,0,H356+1)</f>
        <v>0</v>
      </c>
    </row>
    <row r="358" spans="1:8" x14ac:dyDescent="0.25">
      <c r="A358" s="1">
        <v>44918</v>
      </c>
      <c r="B358">
        <v>0</v>
      </c>
      <c r="C358">
        <f>WEEKDAY(ekodom3[[#This Row],[Data]])</f>
        <v>6</v>
      </c>
      <c r="D358">
        <f>IF(ekodom3[[#This Row],[dzien tyg]]=4, 260,190)</f>
        <v>190</v>
      </c>
      <c r="F358" t="str">
        <f>IF(ekodom3[[#This Row],[sucho]]=5,300,"")</f>
        <v/>
      </c>
      <c r="G358" s="2" t="str">
        <f>IF(ekodom3[[#This Row],[podelwanie]]=300,1,"")</f>
        <v/>
      </c>
      <c r="H358" s="2">
        <f>IF(ekodom3[[#This Row],[retencja]]&lt;&gt;0,0,H357+1)</f>
        <v>1</v>
      </c>
    </row>
    <row r="359" spans="1:8" x14ac:dyDescent="0.25">
      <c r="A359" s="1">
        <v>44919</v>
      </c>
      <c r="B359">
        <v>0</v>
      </c>
      <c r="C359">
        <f>WEEKDAY(ekodom3[[#This Row],[Data]])</f>
        <v>7</v>
      </c>
      <c r="D359">
        <f>IF(ekodom3[[#This Row],[dzien tyg]]=4, 260,190)</f>
        <v>190</v>
      </c>
      <c r="F359" t="str">
        <f>IF(ekodom3[[#This Row],[sucho]]=5,300,"")</f>
        <v/>
      </c>
      <c r="G359" s="2" t="str">
        <f>IF(ekodom3[[#This Row],[podelwanie]]=300,1,"")</f>
        <v/>
      </c>
      <c r="H359" s="2">
        <f>IF(ekodom3[[#This Row],[retencja]]&lt;&gt;0,0,H358+1)</f>
        <v>2</v>
      </c>
    </row>
    <row r="360" spans="1:8" x14ac:dyDescent="0.25">
      <c r="A360" s="1">
        <v>44920</v>
      </c>
      <c r="B360">
        <v>0</v>
      </c>
      <c r="C360">
        <f>WEEKDAY(ekodom3[[#This Row],[Data]])</f>
        <v>1</v>
      </c>
      <c r="D360">
        <f>IF(ekodom3[[#This Row],[dzien tyg]]=4, 260,190)</f>
        <v>190</v>
      </c>
      <c r="F360" t="str">
        <f>IF(ekodom3[[#This Row],[sucho]]=5,300,"")</f>
        <v/>
      </c>
      <c r="G360" s="2" t="str">
        <f>IF(ekodom3[[#This Row],[podelwanie]]=300,1,"")</f>
        <v/>
      </c>
      <c r="H360" s="2">
        <f>IF(ekodom3[[#This Row],[retencja]]&lt;&gt;0,0,H359+1)</f>
        <v>3</v>
      </c>
    </row>
    <row r="361" spans="1:8" x14ac:dyDescent="0.25">
      <c r="A361" s="1">
        <v>44921</v>
      </c>
      <c r="B361">
        <v>135</v>
      </c>
      <c r="C361">
        <f>WEEKDAY(ekodom3[[#This Row],[Data]])</f>
        <v>2</v>
      </c>
      <c r="D361">
        <f>IF(ekodom3[[#This Row],[dzien tyg]]=4, 260,190)</f>
        <v>190</v>
      </c>
      <c r="F361" t="str">
        <f>IF(ekodom3[[#This Row],[sucho]]=5,300,"")</f>
        <v/>
      </c>
      <c r="G361" s="2" t="str">
        <f>IF(ekodom3[[#This Row],[podelwanie]]=300,1,"")</f>
        <v/>
      </c>
      <c r="H361" s="2">
        <f>IF(ekodom3[[#This Row],[retencja]]&lt;&gt;0,0,H360+1)</f>
        <v>0</v>
      </c>
    </row>
    <row r="362" spans="1:8" x14ac:dyDescent="0.25">
      <c r="A362" s="1">
        <v>44922</v>
      </c>
      <c r="B362">
        <v>0</v>
      </c>
      <c r="C362">
        <f>WEEKDAY(ekodom3[[#This Row],[Data]])</f>
        <v>3</v>
      </c>
      <c r="D362">
        <f>IF(ekodom3[[#This Row],[dzien tyg]]=4, 260,190)</f>
        <v>190</v>
      </c>
      <c r="F362" t="str">
        <f>IF(ekodom3[[#This Row],[sucho]]=5,300,"")</f>
        <v/>
      </c>
      <c r="G362" s="2" t="str">
        <f>IF(ekodom3[[#This Row],[podelwanie]]=300,1,"")</f>
        <v/>
      </c>
      <c r="H362" s="2">
        <f>IF(ekodom3[[#This Row],[retencja]]&lt;&gt;0,0,H361+1)</f>
        <v>1</v>
      </c>
    </row>
    <row r="363" spans="1:8" x14ac:dyDescent="0.25">
      <c r="A363" s="1">
        <v>44923</v>
      </c>
      <c r="B363">
        <v>153</v>
      </c>
      <c r="C363">
        <f>WEEKDAY(ekodom3[[#This Row],[Data]])</f>
        <v>4</v>
      </c>
      <c r="D363">
        <f>IF(ekodom3[[#This Row],[dzien tyg]]=4, 260,190)</f>
        <v>260</v>
      </c>
      <c r="F363" t="str">
        <f>IF(ekodom3[[#This Row],[sucho]]=5,300,"")</f>
        <v/>
      </c>
      <c r="G363" s="2" t="str">
        <f>IF(ekodom3[[#This Row],[podelwanie]]=300,1,"")</f>
        <v/>
      </c>
      <c r="H363" s="2">
        <f>IF(ekodom3[[#This Row],[retencja]]&lt;&gt;0,0,H362+1)</f>
        <v>0</v>
      </c>
    </row>
    <row r="364" spans="1:8" x14ac:dyDescent="0.25">
      <c r="A364" s="1">
        <v>44924</v>
      </c>
      <c r="B364">
        <v>0</v>
      </c>
      <c r="C364">
        <f>WEEKDAY(ekodom3[[#This Row],[Data]])</f>
        <v>5</v>
      </c>
      <c r="D364">
        <f>IF(ekodom3[[#This Row],[dzien tyg]]=4, 260,190)</f>
        <v>190</v>
      </c>
      <c r="F364" t="str">
        <f>IF(ekodom3[[#This Row],[sucho]]=5,300,"")</f>
        <v/>
      </c>
      <c r="G364" s="2" t="str">
        <f>IF(ekodom3[[#This Row],[podelwanie]]=300,1,"")</f>
        <v/>
      </c>
      <c r="H364" s="2">
        <f>IF(ekodom3[[#This Row],[retencja]]&lt;&gt;0,0,H363+1)</f>
        <v>1</v>
      </c>
    </row>
    <row r="365" spans="1:8" x14ac:dyDescent="0.25">
      <c r="A365" s="1">
        <v>44925</v>
      </c>
      <c r="B365">
        <v>0</v>
      </c>
      <c r="C365">
        <f>WEEKDAY(ekodom3[[#This Row],[Data]])</f>
        <v>6</v>
      </c>
      <c r="D365">
        <f>IF(ekodom3[[#This Row],[dzien tyg]]=4, 260,190)</f>
        <v>190</v>
      </c>
      <c r="F365" t="str">
        <f>IF(ekodom3[[#This Row],[sucho]]=5,300,"")</f>
        <v/>
      </c>
      <c r="G365" s="2" t="str">
        <f>IF(ekodom3[[#This Row],[podelwanie]]=300,1,"")</f>
        <v/>
      </c>
      <c r="H365" s="2">
        <f>IF(ekodom3[[#This Row],[retencja]]&lt;&gt;0,0,H364+1)</f>
        <v>2</v>
      </c>
    </row>
    <row r="366" spans="1:8" x14ac:dyDescent="0.25">
      <c r="A366" s="1">
        <v>44926</v>
      </c>
      <c r="B366">
        <v>144</v>
      </c>
      <c r="C366">
        <f>WEEKDAY(ekodom3[[#This Row],[Data]])</f>
        <v>7</v>
      </c>
      <c r="D366">
        <f>IF(ekodom3[[#This Row],[dzien tyg]]=4, 260,190)</f>
        <v>190</v>
      </c>
      <c r="F366" t="str">
        <f>IF(ekodom3[[#This Row],[sucho]]=5,300,"")</f>
        <v/>
      </c>
      <c r="G366" s="2" t="str">
        <f>IF(ekodom3[[#This Row],[podelwanie]]=300,1,"")</f>
        <v/>
      </c>
      <c r="H366" s="2">
        <f>IF(ekodom3[[#This Row],[retencja]]&lt;&gt;0,0,H365+1)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185-CAC9-42AF-9294-80D443B5D119}">
  <dimension ref="A1:B13"/>
  <sheetViews>
    <sheetView tabSelected="1" workbookViewId="0">
      <selection activeCell="R9" sqref="R9"/>
    </sheetView>
  </sheetViews>
  <sheetFormatPr defaultRowHeight="15" x14ac:dyDescent="0.25"/>
  <sheetData>
    <row r="1" spans="1:2" x14ac:dyDescent="0.25">
      <c r="A1" s="6" t="s">
        <v>10</v>
      </c>
      <c r="B1" s="5" t="s">
        <v>1</v>
      </c>
    </row>
    <row r="2" spans="1:2" x14ac:dyDescent="0.25">
      <c r="A2" s="8" t="s">
        <v>22</v>
      </c>
      <c r="B2">
        <v>2452</v>
      </c>
    </row>
    <row r="3" spans="1:2" x14ac:dyDescent="0.25">
      <c r="A3" s="8" t="s">
        <v>11</v>
      </c>
      <c r="B3">
        <v>1381</v>
      </c>
    </row>
    <row r="4" spans="1:2" x14ac:dyDescent="0.25">
      <c r="A4" s="8" t="s">
        <v>12</v>
      </c>
      <c r="B4">
        <v>3755</v>
      </c>
    </row>
    <row r="5" spans="1:2" x14ac:dyDescent="0.25">
      <c r="A5" s="8" t="s">
        <v>13</v>
      </c>
      <c r="B5">
        <v>4213</v>
      </c>
    </row>
    <row r="6" spans="1:2" x14ac:dyDescent="0.25">
      <c r="A6" s="8" t="s">
        <v>14</v>
      </c>
      <c r="B6">
        <v>3935</v>
      </c>
    </row>
    <row r="7" spans="1:2" x14ac:dyDescent="0.25">
      <c r="A7" s="8" t="s">
        <v>15</v>
      </c>
      <c r="B7">
        <v>5566</v>
      </c>
    </row>
    <row r="8" spans="1:2" x14ac:dyDescent="0.25">
      <c r="A8" s="8" t="s">
        <v>16</v>
      </c>
      <c r="B8">
        <v>6516</v>
      </c>
    </row>
    <row r="9" spans="1:2" x14ac:dyDescent="0.25">
      <c r="A9" s="8" t="s">
        <v>17</v>
      </c>
      <c r="B9">
        <v>2698</v>
      </c>
    </row>
    <row r="10" spans="1:2" x14ac:dyDescent="0.25">
      <c r="A10" s="8" t="s">
        <v>18</v>
      </c>
      <c r="B10">
        <v>5680</v>
      </c>
    </row>
    <row r="11" spans="1:2" x14ac:dyDescent="0.25">
      <c r="A11" s="8" t="s">
        <v>19</v>
      </c>
      <c r="B11">
        <v>12225</v>
      </c>
    </row>
    <row r="12" spans="1:2" x14ac:dyDescent="0.25">
      <c r="A12" s="8" t="s">
        <v>20</v>
      </c>
      <c r="B12">
        <v>14761</v>
      </c>
    </row>
    <row r="13" spans="1:2" x14ac:dyDescent="0.25">
      <c r="A13" s="8" t="s">
        <v>21</v>
      </c>
      <c r="B13">
        <v>840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1E0B-8FE0-4D18-BF90-5F867F00F198}">
  <dimension ref="A1:M366"/>
  <sheetViews>
    <sheetView workbookViewId="0">
      <selection activeCell="N3" sqref="N3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9.85546875" bestFit="1" customWidth="1"/>
    <col min="5" max="5" width="9.85546875" customWidth="1"/>
    <col min="6" max="6" width="13.42578125" customWidth="1"/>
    <col min="7" max="7" width="16.7109375" customWidth="1"/>
    <col min="8" max="8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36</v>
      </c>
      <c r="H1" t="s">
        <v>37</v>
      </c>
      <c r="I1" t="s">
        <v>38</v>
      </c>
      <c r="J1" t="s">
        <v>39</v>
      </c>
    </row>
    <row r="2" spans="1:13" x14ac:dyDescent="0.25">
      <c r="A2" s="1">
        <v>44562</v>
      </c>
      <c r="B2">
        <v>0</v>
      </c>
      <c r="C2">
        <f>WEEKDAY(ekodom4[[#This Row],[Data]])</f>
        <v>7</v>
      </c>
      <c r="D2">
        <f>IF(ekodom4[[#This Row],[dzien tyg]]=4, 260,190)</f>
        <v>190</v>
      </c>
      <c r="G2" s="2">
        <v>5000</v>
      </c>
      <c r="H2" s="2">
        <f>IF(ekodom4[[#This Row],[czy zabraklo]]=1, 0,ekodom4[[#This Row],[zbiornik przed]]-ekodom4[[#This Row],[uzycie]]-ekodom4[[#This Row],[podelwanie]])</f>
        <v>4810</v>
      </c>
      <c r="I2" s="2" t="str">
        <f>IF(ekodom4[[#This Row],[zbiornik przed]]-ekodom4[[#This Row],[uzycie]]-ekodom4[[#This Row],[podelwanie]]&lt;0,1,"")</f>
        <v/>
      </c>
      <c r="J2" s="2" t="str">
        <f>IF(ekodom4[[#This Row],[czy zabraklo]]=1,(ekodom4[[#This Row],[zbiornik przed]] - ekodom4[[#This Row],[uzycie]]-ekodom4[[#This Row],[podelwanie]])*-1,"")</f>
        <v/>
      </c>
      <c r="L2" t="s">
        <v>7</v>
      </c>
      <c r="M2">
        <f>SUM(I:I)</f>
        <v>93</v>
      </c>
    </row>
    <row r="3" spans="1:13" x14ac:dyDescent="0.25">
      <c r="A3" s="1">
        <v>44563</v>
      </c>
      <c r="B3">
        <v>0</v>
      </c>
      <c r="C3">
        <f>WEEKDAY(ekodom4[[#This Row],[Data]])</f>
        <v>1</v>
      </c>
      <c r="D3">
        <f>IF(ekodom4[[#This Row],[dzien tyg]]=4, 260,190)</f>
        <v>190</v>
      </c>
      <c r="G3" s="2">
        <f>H2+ekodom4[[#This Row],[retencja]]</f>
        <v>4810</v>
      </c>
      <c r="H3" s="2">
        <f>IF(ekodom4[[#This Row],[czy zabraklo]]=1, 0,ekodom4[[#This Row],[zbiornik przed]]-ekodom4[[#This Row],[uzycie]]-ekodom4[[#This Row],[podelwanie]])</f>
        <v>4620</v>
      </c>
      <c r="I3" s="2" t="str">
        <f>IF(ekodom4[[#This Row],[zbiornik przed]]-ekodom4[[#This Row],[uzycie]]-ekodom4[[#This Row],[podelwanie]]&lt;0,1,"")</f>
        <v/>
      </c>
      <c r="J3" s="2" t="str">
        <f>IF(ekodom4[[#This Row],[czy zabraklo]]=1,(ekodom4[[#This Row],[zbiornik przed]] - ekodom4[[#This Row],[uzycie]]-ekodom4[[#This Row],[podelwanie]])*-1,"")</f>
        <v/>
      </c>
      <c r="L3" t="s">
        <v>8</v>
      </c>
      <c r="M3">
        <f>SUM(J:J)</f>
        <v>19152</v>
      </c>
    </row>
    <row r="4" spans="1:13" x14ac:dyDescent="0.25">
      <c r="A4" s="1">
        <v>44564</v>
      </c>
      <c r="B4">
        <v>0</v>
      </c>
      <c r="C4">
        <f>WEEKDAY(ekodom4[[#This Row],[Data]])</f>
        <v>2</v>
      </c>
      <c r="D4">
        <f>IF(ekodom4[[#This Row],[dzien tyg]]=4, 260,190)</f>
        <v>190</v>
      </c>
      <c r="G4" s="2">
        <f>H3+ekodom4[[#This Row],[retencja]]</f>
        <v>4620</v>
      </c>
      <c r="H4" s="2">
        <f>IF(ekodom4[[#This Row],[czy zabraklo]]=1, 0,ekodom4[[#This Row],[zbiornik przed]]-ekodom4[[#This Row],[uzycie]]-ekodom4[[#This Row],[podelwanie]])</f>
        <v>4430</v>
      </c>
      <c r="I4" s="2" t="str">
        <f>IF(ekodom4[[#This Row],[zbiornik przed]]-ekodom4[[#This Row],[uzycie]]-ekodom4[[#This Row],[podelwanie]]&lt;0,1,"")</f>
        <v/>
      </c>
      <c r="J4" s="2" t="str">
        <f>IF(ekodom4[[#This Row],[czy zabraklo]]=1,(ekodom4[[#This Row],[zbiornik przed]] - ekodom4[[#This Row],[uzycie]]-ekodom4[[#This Row],[podelwanie]])*-1,"")</f>
        <v/>
      </c>
    </row>
    <row r="5" spans="1:13" x14ac:dyDescent="0.25">
      <c r="A5" s="1">
        <v>44565</v>
      </c>
      <c r="B5">
        <v>0</v>
      </c>
      <c r="C5">
        <f>WEEKDAY(ekodom4[[#This Row],[Data]])</f>
        <v>3</v>
      </c>
      <c r="D5">
        <f>IF(ekodom4[[#This Row],[dzien tyg]]=4, 260,190)</f>
        <v>190</v>
      </c>
      <c r="G5" s="2">
        <f>H4+ekodom4[[#This Row],[retencja]]</f>
        <v>4430</v>
      </c>
      <c r="H5" s="2">
        <f>IF(ekodom4[[#This Row],[czy zabraklo]]=1, 0,ekodom4[[#This Row],[zbiornik przed]]-ekodom4[[#This Row],[uzycie]]-ekodom4[[#This Row],[podelwanie]])</f>
        <v>4240</v>
      </c>
      <c r="I5" s="2" t="str">
        <f>IF(ekodom4[[#This Row],[zbiornik przed]]-ekodom4[[#This Row],[uzycie]]-ekodom4[[#This Row],[podelwanie]]&lt;0,1,"")</f>
        <v/>
      </c>
      <c r="J5" s="2" t="str">
        <f>IF(ekodom4[[#This Row],[czy zabraklo]]=1,(ekodom4[[#This Row],[zbiornik przed]] - ekodom4[[#This Row],[uzycie]]-ekodom4[[#This Row],[podelwanie]])*-1,"")</f>
        <v/>
      </c>
    </row>
    <row r="6" spans="1:13" x14ac:dyDescent="0.25">
      <c r="A6" s="1">
        <v>44566</v>
      </c>
      <c r="B6">
        <v>0</v>
      </c>
      <c r="C6">
        <f>WEEKDAY(ekodom4[[#This Row],[Data]])</f>
        <v>4</v>
      </c>
      <c r="D6">
        <f>IF(ekodom4[[#This Row],[dzien tyg]]=4, 260,190)</f>
        <v>260</v>
      </c>
      <c r="G6" s="2">
        <f>H5+ekodom4[[#This Row],[retencja]]</f>
        <v>4240</v>
      </c>
      <c r="H6" s="2">
        <f>IF(ekodom4[[#This Row],[czy zabraklo]]=1, 0,ekodom4[[#This Row],[zbiornik przed]]-ekodom4[[#This Row],[uzycie]]-ekodom4[[#This Row],[podelwanie]])</f>
        <v>3980</v>
      </c>
      <c r="I6" s="2" t="str">
        <f>IF(ekodom4[[#This Row],[zbiornik przed]]-ekodom4[[#This Row],[uzycie]]-ekodom4[[#This Row],[podelwanie]]&lt;0,1,"")</f>
        <v/>
      </c>
      <c r="J6" s="2" t="str">
        <f>IF(ekodom4[[#This Row],[czy zabraklo]]=1,(ekodom4[[#This Row],[zbiornik przed]] - ekodom4[[#This Row],[uzycie]]-ekodom4[[#This Row],[podelwanie]])*-1,"")</f>
        <v/>
      </c>
    </row>
    <row r="7" spans="1:13" x14ac:dyDescent="0.25">
      <c r="A7" s="1">
        <v>44567</v>
      </c>
      <c r="B7">
        <v>0</v>
      </c>
      <c r="C7">
        <f>WEEKDAY(ekodom4[[#This Row],[Data]])</f>
        <v>5</v>
      </c>
      <c r="D7">
        <f>IF(ekodom4[[#This Row],[dzien tyg]]=4, 260,190)</f>
        <v>190</v>
      </c>
      <c r="G7" s="2">
        <f>H6+ekodom4[[#This Row],[retencja]]</f>
        <v>3980</v>
      </c>
      <c r="H7" s="2">
        <f>IF(ekodom4[[#This Row],[czy zabraklo]]=1, 0,ekodom4[[#This Row],[zbiornik przed]]-ekodom4[[#This Row],[uzycie]]-ekodom4[[#This Row],[podelwanie]])</f>
        <v>3790</v>
      </c>
      <c r="I7" s="2" t="str">
        <f>IF(ekodom4[[#This Row],[zbiornik przed]]-ekodom4[[#This Row],[uzycie]]-ekodom4[[#This Row],[podelwanie]]&lt;0,1,"")</f>
        <v/>
      </c>
      <c r="J7" s="2" t="str">
        <f>IF(ekodom4[[#This Row],[czy zabraklo]]=1,(ekodom4[[#This Row],[zbiornik przed]] - ekodom4[[#This Row],[uzycie]]-ekodom4[[#This Row],[podelwanie]])*-1,"")</f>
        <v/>
      </c>
    </row>
    <row r="8" spans="1:13" x14ac:dyDescent="0.25">
      <c r="A8" s="1">
        <v>44568</v>
      </c>
      <c r="B8">
        <v>0</v>
      </c>
      <c r="C8">
        <f>WEEKDAY(ekodom4[[#This Row],[Data]])</f>
        <v>6</v>
      </c>
      <c r="D8">
        <f>IF(ekodom4[[#This Row],[dzien tyg]]=4, 260,190)</f>
        <v>190</v>
      </c>
      <c r="G8" s="2">
        <f>H7+ekodom4[[#This Row],[retencja]]</f>
        <v>3790</v>
      </c>
      <c r="H8" s="2">
        <f>IF(ekodom4[[#This Row],[czy zabraklo]]=1, 0,ekodom4[[#This Row],[zbiornik przed]]-ekodom4[[#This Row],[uzycie]]-ekodom4[[#This Row],[podelwanie]])</f>
        <v>3600</v>
      </c>
      <c r="I8" s="2" t="str">
        <f>IF(ekodom4[[#This Row],[zbiornik przed]]-ekodom4[[#This Row],[uzycie]]-ekodom4[[#This Row],[podelwanie]]&lt;0,1,"")</f>
        <v/>
      </c>
      <c r="J8" s="2" t="str">
        <f>IF(ekodom4[[#This Row],[czy zabraklo]]=1,(ekodom4[[#This Row],[zbiornik przed]] - ekodom4[[#This Row],[uzycie]]-ekodom4[[#This Row],[podelwanie]])*-1,"")</f>
        <v/>
      </c>
    </row>
    <row r="9" spans="1:13" x14ac:dyDescent="0.25">
      <c r="A9" s="1">
        <v>44569</v>
      </c>
      <c r="B9">
        <v>41</v>
      </c>
      <c r="C9">
        <f>WEEKDAY(ekodom4[[#This Row],[Data]])</f>
        <v>7</v>
      </c>
      <c r="D9">
        <f>IF(ekodom4[[#This Row],[dzien tyg]]=4, 260,190)</f>
        <v>190</v>
      </c>
      <c r="G9" s="2">
        <f>H8+ekodom4[[#This Row],[retencja]]</f>
        <v>3641</v>
      </c>
      <c r="H9" s="2">
        <f>IF(ekodom4[[#This Row],[czy zabraklo]]=1, 0,ekodom4[[#This Row],[zbiornik przed]]-ekodom4[[#This Row],[uzycie]]-ekodom4[[#This Row],[podelwanie]])</f>
        <v>3451</v>
      </c>
      <c r="I9" s="2" t="str">
        <f>IF(ekodom4[[#This Row],[zbiornik przed]]-ekodom4[[#This Row],[uzycie]]-ekodom4[[#This Row],[podelwanie]]&lt;0,1,"")</f>
        <v/>
      </c>
      <c r="J9" s="2" t="str">
        <f>IF(ekodom4[[#This Row],[czy zabraklo]]=1,(ekodom4[[#This Row],[zbiornik przed]] - ekodom4[[#This Row],[uzycie]]-ekodom4[[#This Row],[podelwanie]])*-1,"")</f>
        <v/>
      </c>
    </row>
    <row r="10" spans="1:13" x14ac:dyDescent="0.25">
      <c r="A10" s="1">
        <v>44570</v>
      </c>
      <c r="B10">
        <v>79</v>
      </c>
      <c r="C10">
        <f>WEEKDAY(ekodom4[[#This Row],[Data]])</f>
        <v>1</v>
      </c>
      <c r="D10">
        <f>IF(ekodom4[[#This Row],[dzien tyg]]=4, 260,190)</f>
        <v>190</v>
      </c>
      <c r="G10" s="2">
        <f>H9+ekodom4[[#This Row],[retencja]]</f>
        <v>3530</v>
      </c>
      <c r="H10" s="2">
        <f>IF(ekodom4[[#This Row],[czy zabraklo]]=1, 0,ekodom4[[#This Row],[zbiornik przed]]-ekodom4[[#This Row],[uzycie]]-ekodom4[[#This Row],[podelwanie]])</f>
        <v>3340</v>
      </c>
      <c r="I10" s="2" t="str">
        <f>IF(ekodom4[[#This Row],[zbiornik przed]]-ekodom4[[#This Row],[uzycie]]-ekodom4[[#This Row],[podelwanie]]&lt;0,1,"")</f>
        <v/>
      </c>
      <c r="J10" s="2" t="str">
        <f>IF(ekodom4[[#This Row],[czy zabraklo]]=1,(ekodom4[[#This Row],[zbiornik przed]] - ekodom4[[#This Row],[uzycie]]-ekodom4[[#This Row],[podelwanie]])*-1,"")</f>
        <v/>
      </c>
    </row>
    <row r="11" spans="1:13" x14ac:dyDescent="0.25">
      <c r="A11" s="1">
        <v>44571</v>
      </c>
      <c r="B11">
        <v>163</v>
      </c>
      <c r="C11">
        <f>WEEKDAY(ekodom4[[#This Row],[Data]])</f>
        <v>2</v>
      </c>
      <c r="D11">
        <f>IF(ekodom4[[#This Row],[dzien tyg]]=4, 260,190)</f>
        <v>190</v>
      </c>
      <c r="G11" s="2">
        <f>H10+ekodom4[[#This Row],[retencja]]</f>
        <v>3503</v>
      </c>
      <c r="H11" s="2">
        <f>IF(ekodom4[[#This Row],[czy zabraklo]]=1, 0,ekodom4[[#This Row],[zbiornik przed]]-ekodom4[[#This Row],[uzycie]]-ekodom4[[#This Row],[podelwanie]])</f>
        <v>3313</v>
      </c>
      <c r="I11" s="2" t="str">
        <f>IF(ekodom4[[#This Row],[zbiornik przed]]-ekodom4[[#This Row],[uzycie]]-ekodom4[[#This Row],[podelwanie]]&lt;0,1,"")</f>
        <v/>
      </c>
      <c r="J11" s="2" t="str">
        <f>IF(ekodom4[[#This Row],[czy zabraklo]]=1,(ekodom4[[#This Row],[zbiornik przed]] - ekodom4[[#This Row],[uzycie]]-ekodom4[[#This Row],[podelwanie]])*-1,"")</f>
        <v/>
      </c>
    </row>
    <row r="12" spans="1:13" x14ac:dyDescent="0.25">
      <c r="A12" s="1">
        <v>44572</v>
      </c>
      <c r="B12">
        <v>259</v>
      </c>
      <c r="C12">
        <f>WEEKDAY(ekodom4[[#This Row],[Data]])</f>
        <v>3</v>
      </c>
      <c r="D12">
        <f>IF(ekodom4[[#This Row],[dzien tyg]]=4, 260,190)</f>
        <v>190</v>
      </c>
      <c r="G12" s="2">
        <f>H11+ekodom4[[#This Row],[retencja]]</f>
        <v>3572</v>
      </c>
      <c r="H12" s="2">
        <f>IF(ekodom4[[#This Row],[czy zabraklo]]=1, 0,ekodom4[[#This Row],[zbiornik przed]]-ekodom4[[#This Row],[uzycie]]-ekodom4[[#This Row],[podelwanie]])</f>
        <v>3382</v>
      </c>
      <c r="I12" s="2" t="str">
        <f>IF(ekodom4[[#This Row],[zbiornik przed]]-ekodom4[[#This Row],[uzycie]]-ekodom4[[#This Row],[podelwanie]]&lt;0,1,"")</f>
        <v/>
      </c>
      <c r="J12" s="2" t="str">
        <f>IF(ekodom4[[#This Row],[czy zabraklo]]=1,(ekodom4[[#This Row],[zbiornik przed]] - ekodom4[[#This Row],[uzycie]]-ekodom4[[#This Row],[podelwanie]])*-1,"")</f>
        <v/>
      </c>
    </row>
    <row r="13" spans="1:13" x14ac:dyDescent="0.25">
      <c r="A13" s="1">
        <v>44573</v>
      </c>
      <c r="B13">
        <v>368</v>
      </c>
      <c r="C13">
        <f>WEEKDAY(ekodom4[[#This Row],[Data]])</f>
        <v>4</v>
      </c>
      <c r="D13">
        <f>IF(ekodom4[[#This Row],[dzien tyg]]=4, 260,190)</f>
        <v>260</v>
      </c>
      <c r="G13" s="2">
        <f>H12+ekodom4[[#This Row],[retencja]]</f>
        <v>3750</v>
      </c>
      <c r="H13" s="2">
        <f>IF(ekodom4[[#This Row],[czy zabraklo]]=1, 0,ekodom4[[#This Row],[zbiornik przed]]-ekodom4[[#This Row],[uzycie]]-ekodom4[[#This Row],[podelwanie]])</f>
        <v>3490</v>
      </c>
      <c r="I13" s="2" t="str">
        <f>IF(ekodom4[[#This Row],[zbiornik przed]]-ekodom4[[#This Row],[uzycie]]-ekodom4[[#This Row],[podelwanie]]&lt;0,1,"")</f>
        <v/>
      </c>
      <c r="J13" s="2" t="str">
        <f>IF(ekodom4[[#This Row],[czy zabraklo]]=1,(ekodom4[[#This Row],[zbiornik przed]] - ekodom4[[#This Row],[uzycie]]-ekodom4[[#This Row],[podelwanie]])*-1,"")</f>
        <v/>
      </c>
    </row>
    <row r="14" spans="1:13" x14ac:dyDescent="0.25">
      <c r="A14" s="1">
        <v>44574</v>
      </c>
      <c r="B14">
        <v>45</v>
      </c>
      <c r="C14">
        <f>WEEKDAY(ekodom4[[#This Row],[Data]])</f>
        <v>5</v>
      </c>
      <c r="D14">
        <f>IF(ekodom4[[#This Row],[dzien tyg]]=4, 260,190)</f>
        <v>190</v>
      </c>
      <c r="G14" s="2">
        <f>H13+ekodom4[[#This Row],[retencja]]</f>
        <v>3535</v>
      </c>
      <c r="H14" s="2">
        <f>IF(ekodom4[[#This Row],[czy zabraklo]]=1, 0,ekodom4[[#This Row],[zbiornik przed]]-ekodom4[[#This Row],[uzycie]]-ekodom4[[#This Row],[podelwanie]])</f>
        <v>3345</v>
      </c>
      <c r="I14" s="2" t="str">
        <f>IF(ekodom4[[#This Row],[zbiornik przed]]-ekodom4[[#This Row],[uzycie]]-ekodom4[[#This Row],[podelwanie]]&lt;0,1,"")</f>
        <v/>
      </c>
      <c r="J14" s="2" t="str">
        <f>IF(ekodom4[[#This Row],[czy zabraklo]]=1,(ekodom4[[#This Row],[zbiornik przed]] - ekodom4[[#This Row],[uzycie]]-ekodom4[[#This Row],[podelwanie]])*-1,"")</f>
        <v/>
      </c>
    </row>
    <row r="15" spans="1:13" x14ac:dyDescent="0.25">
      <c r="A15" s="1">
        <v>44575</v>
      </c>
      <c r="B15">
        <v>0</v>
      </c>
      <c r="C15">
        <f>WEEKDAY(ekodom4[[#This Row],[Data]])</f>
        <v>6</v>
      </c>
      <c r="D15">
        <f>IF(ekodom4[[#This Row],[dzien tyg]]=4, 260,190)</f>
        <v>190</v>
      </c>
      <c r="G15" s="2">
        <f>H14+ekodom4[[#This Row],[retencja]]</f>
        <v>3345</v>
      </c>
      <c r="H15" s="2">
        <f>IF(ekodom4[[#This Row],[czy zabraklo]]=1, 0,ekodom4[[#This Row],[zbiornik przed]]-ekodom4[[#This Row],[uzycie]]-ekodom4[[#This Row],[podelwanie]])</f>
        <v>3155</v>
      </c>
      <c r="I15" s="2" t="str">
        <f>IF(ekodom4[[#This Row],[zbiornik przed]]-ekodom4[[#This Row],[uzycie]]-ekodom4[[#This Row],[podelwanie]]&lt;0,1,"")</f>
        <v/>
      </c>
      <c r="J15" s="2" t="str">
        <f>IF(ekodom4[[#This Row],[czy zabraklo]]=1,(ekodom4[[#This Row],[zbiornik przed]] - ekodom4[[#This Row],[uzycie]]-ekodom4[[#This Row],[podelwanie]])*-1,"")</f>
        <v/>
      </c>
    </row>
    <row r="16" spans="1:13" x14ac:dyDescent="0.25">
      <c r="A16" s="1">
        <v>44576</v>
      </c>
      <c r="B16">
        <v>0</v>
      </c>
      <c r="C16">
        <f>WEEKDAY(ekodom4[[#This Row],[Data]])</f>
        <v>7</v>
      </c>
      <c r="D16">
        <f>IF(ekodom4[[#This Row],[dzien tyg]]=4, 260,190)</f>
        <v>190</v>
      </c>
      <c r="G16" s="2">
        <f>H15+ekodom4[[#This Row],[retencja]]</f>
        <v>3155</v>
      </c>
      <c r="H16" s="2">
        <f>IF(ekodom4[[#This Row],[czy zabraklo]]=1, 0,ekodom4[[#This Row],[zbiornik przed]]-ekodom4[[#This Row],[uzycie]]-ekodom4[[#This Row],[podelwanie]])</f>
        <v>2965</v>
      </c>
      <c r="I16" s="2" t="str">
        <f>IF(ekodom4[[#This Row],[zbiornik przed]]-ekodom4[[#This Row],[uzycie]]-ekodom4[[#This Row],[podelwanie]]&lt;0,1,"")</f>
        <v/>
      </c>
      <c r="J16" s="2" t="str">
        <f>IF(ekodom4[[#This Row],[czy zabraklo]]=1,(ekodom4[[#This Row],[zbiornik przed]] - ekodom4[[#This Row],[uzycie]]-ekodom4[[#This Row],[podelwanie]])*-1,"")</f>
        <v/>
      </c>
    </row>
    <row r="17" spans="1:10" x14ac:dyDescent="0.25">
      <c r="A17" s="1">
        <v>44577</v>
      </c>
      <c r="B17">
        <v>0</v>
      </c>
      <c r="C17">
        <f>WEEKDAY(ekodom4[[#This Row],[Data]])</f>
        <v>1</v>
      </c>
      <c r="D17">
        <f>IF(ekodom4[[#This Row],[dzien tyg]]=4, 260,190)</f>
        <v>190</v>
      </c>
      <c r="G17" s="2">
        <f>H16+ekodom4[[#This Row],[retencja]]</f>
        <v>2965</v>
      </c>
      <c r="H17" s="2">
        <f>IF(ekodom4[[#This Row],[czy zabraklo]]=1, 0,ekodom4[[#This Row],[zbiornik przed]]-ekodom4[[#This Row],[uzycie]]-ekodom4[[#This Row],[podelwanie]])</f>
        <v>2775</v>
      </c>
      <c r="I17" s="2" t="str">
        <f>IF(ekodom4[[#This Row],[zbiornik przed]]-ekodom4[[#This Row],[uzycie]]-ekodom4[[#This Row],[podelwanie]]&lt;0,1,"")</f>
        <v/>
      </c>
      <c r="J17" s="2" t="str">
        <f>IF(ekodom4[[#This Row],[czy zabraklo]]=1,(ekodom4[[#This Row],[zbiornik przed]] - ekodom4[[#This Row],[uzycie]]-ekodom4[[#This Row],[podelwanie]])*-1,"")</f>
        <v/>
      </c>
    </row>
    <row r="18" spans="1:10" x14ac:dyDescent="0.25">
      <c r="A18" s="1">
        <v>44578</v>
      </c>
      <c r="B18">
        <v>0</v>
      </c>
      <c r="C18">
        <f>WEEKDAY(ekodom4[[#This Row],[Data]])</f>
        <v>2</v>
      </c>
      <c r="D18">
        <f>IF(ekodom4[[#This Row],[dzien tyg]]=4, 260,190)</f>
        <v>190</v>
      </c>
      <c r="G18" s="2">
        <f>H17+ekodom4[[#This Row],[retencja]]</f>
        <v>2775</v>
      </c>
      <c r="H18" s="2">
        <f>IF(ekodom4[[#This Row],[czy zabraklo]]=1, 0,ekodom4[[#This Row],[zbiornik przed]]-ekodom4[[#This Row],[uzycie]]-ekodom4[[#This Row],[podelwanie]])</f>
        <v>2585</v>
      </c>
      <c r="I18" s="2" t="str">
        <f>IF(ekodom4[[#This Row],[zbiornik przed]]-ekodom4[[#This Row],[uzycie]]-ekodom4[[#This Row],[podelwanie]]&lt;0,1,"")</f>
        <v/>
      </c>
      <c r="J18" s="2" t="str">
        <f>IF(ekodom4[[#This Row],[czy zabraklo]]=1,(ekodom4[[#This Row],[zbiornik przed]] - ekodom4[[#This Row],[uzycie]]-ekodom4[[#This Row],[podelwanie]])*-1,"")</f>
        <v/>
      </c>
    </row>
    <row r="19" spans="1:10" x14ac:dyDescent="0.25">
      <c r="A19" s="1">
        <v>44579</v>
      </c>
      <c r="B19">
        <v>0</v>
      </c>
      <c r="C19">
        <f>WEEKDAY(ekodom4[[#This Row],[Data]])</f>
        <v>3</v>
      </c>
      <c r="D19">
        <f>IF(ekodom4[[#This Row],[dzien tyg]]=4, 260,190)</f>
        <v>190</v>
      </c>
      <c r="G19" s="2">
        <f>H18+ekodom4[[#This Row],[retencja]]</f>
        <v>2585</v>
      </c>
      <c r="H19" s="2">
        <f>IF(ekodom4[[#This Row],[czy zabraklo]]=1, 0,ekodom4[[#This Row],[zbiornik przed]]-ekodom4[[#This Row],[uzycie]]-ekodom4[[#This Row],[podelwanie]])</f>
        <v>2395</v>
      </c>
      <c r="I19" s="2" t="str">
        <f>IF(ekodom4[[#This Row],[zbiornik przed]]-ekodom4[[#This Row],[uzycie]]-ekodom4[[#This Row],[podelwanie]]&lt;0,1,"")</f>
        <v/>
      </c>
      <c r="J19" s="2" t="str">
        <f>IF(ekodom4[[#This Row],[czy zabraklo]]=1,(ekodom4[[#This Row],[zbiornik przed]] - ekodom4[[#This Row],[uzycie]]-ekodom4[[#This Row],[podelwanie]])*-1,"")</f>
        <v/>
      </c>
    </row>
    <row r="20" spans="1:10" x14ac:dyDescent="0.25">
      <c r="A20" s="1">
        <v>44580</v>
      </c>
      <c r="B20">
        <v>0</v>
      </c>
      <c r="C20">
        <f>WEEKDAY(ekodom4[[#This Row],[Data]])</f>
        <v>4</v>
      </c>
      <c r="D20">
        <f>IF(ekodom4[[#This Row],[dzien tyg]]=4, 260,190)</f>
        <v>260</v>
      </c>
      <c r="G20" s="2">
        <f>H19+ekodom4[[#This Row],[retencja]]</f>
        <v>2395</v>
      </c>
      <c r="H20" s="2">
        <f>IF(ekodom4[[#This Row],[czy zabraklo]]=1, 0,ekodom4[[#This Row],[zbiornik przed]]-ekodom4[[#This Row],[uzycie]]-ekodom4[[#This Row],[podelwanie]])</f>
        <v>2135</v>
      </c>
      <c r="I20" s="2" t="str">
        <f>IF(ekodom4[[#This Row],[zbiornik przed]]-ekodom4[[#This Row],[uzycie]]-ekodom4[[#This Row],[podelwanie]]&lt;0,1,"")</f>
        <v/>
      </c>
      <c r="J20" s="2" t="str">
        <f>IF(ekodom4[[#This Row],[czy zabraklo]]=1,(ekodom4[[#This Row],[zbiornik przed]] - ekodom4[[#This Row],[uzycie]]-ekodom4[[#This Row],[podelwanie]])*-1,"")</f>
        <v/>
      </c>
    </row>
    <row r="21" spans="1:10" x14ac:dyDescent="0.25">
      <c r="A21" s="1">
        <v>44581</v>
      </c>
      <c r="B21">
        <v>0</v>
      </c>
      <c r="C21">
        <f>WEEKDAY(ekodom4[[#This Row],[Data]])</f>
        <v>5</v>
      </c>
      <c r="D21">
        <f>IF(ekodom4[[#This Row],[dzien tyg]]=4, 260,190)</f>
        <v>190</v>
      </c>
      <c r="G21" s="2">
        <f>H20+ekodom4[[#This Row],[retencja]]</f>
        <v>2135</v>
      </c>
      <c r="H21" s="2">
        <f>IF(ekodom4[[#This Row],[czy zabraklo]]=1, 0,ekodom4[[#This Row],[zbiornik przed]]-ekodom4[[#This Row],[uzycie]]-ekodom4[[#This Row],[podelwanie]])</f>
        <v>1945</v>
      </c>
      <c r="I21" s="2" t="str">
        <f>IF(ekodom4[[#This Row],[zbiornik przed]]-ekodom4[[#This Row],[uzycie]]-ekodom4[[#This Row],[podelwanie]]&lt;0,1,"")</f>
        <v/>
      </c>
      <c r="J21" s="2" t="str">
        <f>IF(ekodom4[[#This Row],[czy zabraklo]]=1,(ekodom4[[#This Row],[zbiornik przed]] - ekodom4[[#This Row],[uzycie]]-ekodom4[[#This Row],[podelwanie]])*-1,"")</f>
        <v/>
      </c>
    </row>
    <row r="22" spans="1:10" x14ac:dyDescent="0.25">
      <c r="A22" s="1">
        <v>44582</v>
      </c>
      <c r="B22">
        <v>0</v>
      </c>
      <c r="C22">
        <f>WEEKDAY(ekodom4[[#This Row],[Data]])</f>
        <v>6</v>
      </c>
      <c r="D22">
        <f>IF(ekodom4[[#This Row],[dzien tyg]]=4, 260,190)</f>
        <v>190</v>
      </c>
      <c r="G22" s="2">
        <f>H21+ekodom4[[#This Row],[retencja]]</f>
        <v>1945</v>
      </c>
      <c r="H22" s="2">
        <f>IF(ekodom4[[#This Row],[czy zabraklo]]=1, 0,ekodom4[[#This Row],[zbiornik przed]]-ekodom4[[#This Row],[uzycie]]-ekodom4[[#This Row],[podelwanie]])</f>
        <v>1755</v>
      </c>
      <c r="I22" s="2" t="str">
        <f>IF(ekodom4[[#This Row],[zbiornik przed]]-ekodom4[[#This Row],[uzycie]]-ekodom4[[#This Row],[podelwanie]]&lt;0,1,"")</f>
        <v/>
      </c>
      <c r="J22" s="2" t="str">
        <f>IF(ekodom4[[#This Row],[czy zabraklo]]=1,(ekodom4[[#This Row],[zbiornik przed]] - ekodom4[[#This Row],[uzycie]]-ekodom4[[#This Row],[podelwanie]])*-1,"")</f>
        <v/>
      </c>
    </row>
    <row r="23" spans="1:10" x14ac:dyDescent="0.25">
      <c r="A23" s="1">
        <v>44583</v>
      </c>
      <c r="B23">
        <v>0</v>
      </c>
      <c r="C23">
        <f>WEEKDAY(ekodom4[[#This Row],[Data]])</f>
        <v>7</v>
      </c>
      <c r="D23">
        <f>IF(ekodom4[[#This Row],[dzien tyg]]=4, 260,190)</f>
        <v>190</v>
      </c>
      <c r="G23" s="2">
        <f>H22+ekodom4[[#This Row],[retencja]]</f>
        <v>1755</v>
      </c>
      <c r="H23" s="2">
        <f>IF(ekodom4[[#This Row],[czy zabraklo]]=1, 0,ekodom4[[#This Row],[zbiornik przed]]-ekodom4[[#This Row],[uzycie]]-ekodom4[[#This Row],[podelwanie]])</f>
        <v>1565</v>
      </c>
      <c r="I23" s="2" t="str">
        <f>IF(ekodom4[[#This Row],[zbiornik przed]]-ekodom4[[#This Row],[uzycie]]-ekodom4[[#This Row],[podelwanie]]&lt;0,1,"")</f>
        <v/>
      </c>
      <c r="J23" s="2" t="str">
        <f>IF(ekodom4[[#This Row],[czy zabraklo]]=1,(ekodom4[[#This Row],[zbiornik przed]] - ekodom4[[#This Row],[uzycie]]-ekodom4[[#This Row],[podelwanie]])*-1,"")</f>
        <v/>
      </c>
    </row>
    <row r="24" spans="1:10" x14ac:dyDescent="0.25">
      <c r="A24" s="1">
        <v>44584</v>
      </c>
      <c r="B24">
        <v>33</v>
      </c>
      <c r="C24">
        <f>WEEKDAY(ekodom4[[#This Row],[Data]])</f>
        <v>1</v>
      </c>
      <c r="D24">
        <f>IF(ekodom4[[#This Row],[dzien tyg]]=4, 260,190)</f>
        <v>190</v>
      </c>
      <c r="G24" s="2">
        <f>H23+ekodom4[[#This Row],[retencja]]</f>
        <v>1598</v>
      </c>
      <c r="H24" s="2">
        <f>IF(ekodom4[[#This Row],[czy zabraklo]]=1, 0,ekodom4[[#This Row],[zbiornik przed]]-ekodom4[[#This Row],[uzycie]]-ekodom4[[#This Row],[podelwanie]])</f>
        <v>1408</v>
      </c>
      <c r="I24" s="2" t="str">
        <f>IF(ekodom4[[#This Row],[zbiornik przed]]-ekodom4[[#This Row],[uzycie]]-ekodom4[[#This Row],[podelwanie]]&lt;0,1,"")</f>
        <v/>
      </c>
      <c r="J24" s="2" t="str">
        <f>IF(ekodom4[[#This Row],[czy zabraklo]]=1,(ekodom4[[#This Row],[zbiornik przed]] - ekodom4[[#This Row],[uzycie]]-ekodom4[[#This Row],[podelwanie]])*-1,"")</f>
        <v/>
      </c>
    </row>
    <row r="25" spans="1:10" x14ac:dyDescent="0.25">
      <c r="A25" s="1">
        <v>44585</v>
      </c>
      <c r="B25">
        <v>75</v>
      </c>
      <c r="C25">
        <f>WEEKDAY(ekodom4[[#This Row],[Data]])</f>
        <v>2</v>
      </c>
      <c r="D25">
        <f>IF(ekodom4[[#This Row],[dzien tyg]]=4, 260,190)</f>
        <v>190</v>
      </c>
      <c r="G25" s="2">
        <f>H24+ekodom4[[#This Row],[retencja]]</f>
        <v>1483</v>
      </c>
      <c r="H25" s="2">
        <f>IF(ekodom4[[#This Row],[czy zabraklo]]=1, 0,ekodom4[[#This Row],[zbiornik przed]]-ekodom4[[#This Row],[uzycie]]-ekodom4[[#This Row],[podelwanie]])</f>
        <v>1293</v>
      </c>
      <c r="I25" s="2" t="str">
        <f>IF(ekodom4[[#This Row],[zbiornik przed]]-ekodom4[[#This Row],[uzycie]]-ekodom4[[#This Row],[podelwanie]]&lt;0,1,"")</f>
        <v/>
      </c>
      <c r="J25" s="2" t="str">
        <f>IF(ekodom4[[#This Row],[czy zabraklo]]=1,(ekodom4[[#This Row],[zbiornik przed]] - ekodom4[[#This Row],[uzycie]]-ekodom4[[#This Row],[podelwanie]])*-1,"")</f>
        <v/>
      </c>
    </row>
    <row r="26" spans="1:10" x14ac:dyDescent="0.25">
      <c r="A26" s="1">
        <v>44586</v>
      </c>
      <c r="B26">
        <v>537</v>
      </c>
      <c r="C26">
        <f>WEEKDAY(ekodom4[[#This Row],[Data]])</f>
        <v>3</v>
      </c>
      <c r="D26">
        <f>IF(ekodom4[[#This Row],[dzien tyg]]=4, 260,190)</f>
        <v>190</v>
      </c>
      <c r="G26" s="2">
        <f>H25+ekodom4[[#This Row],[retencja]]</f>
        <v>1830</v>
      </c>
      <c r="H26" s="2">
        <f>IF(ekodom4[[#This Row],[czy zabraklo]]=1, 0,ekodom4[[#This Row],[zbiornik przed]]-ekodom4[[#This Row],[uzycie]]-ekodom4[[#This Row],[podelwanie]])</f>
        <v>1640</v>
      </c>
      <c r="I26" s="2" t="str">
        <f>IF(ekodom4[[#This Row],[zbiornik przed]]-ekodom4[[#This Row],[uzycie]]-ekodom4[[#This Row],[podelwanie]]&lt;0,1,"")</f>
        <v/>
      </c>
      <c r="J26" s="2" t="str">
        <f>IF(ekodom4[[#This Row],[czy zabraklo]]=1,(ekodom4[[#This Row],[zbiornik przed]] - ekodom4[[#This Row],[uzycie]]-ekodom4[[#This Row],[podelwanie]])*-1,"")</f>
        <v/>
      </c>
    </row>
    <row r="27" spans="1:10" x14ac:dyDescent="0.25">
      <c r="A27" s="1">
        <v>44587</v>
      </c>
      <c r="B27">
        <v>826</v>
      </c>
      <c r="C27">
        <f>WEEKDAY(ekodom4[[#This Row],[Data]])</f>
        <v>4</v>
      </c>
      <c r="D27">
        <f>IF(ekodom4[[#This Row],[dzien tyg]]=4, 260,190)</f>
        <v>260</v>
      </c>
      <c r="G27" s="2">
        <f>H26+ekodom4[[#This Row],[retencja]]</f>
        <v>2466</v>
      </c>
      <c r="H27" s="2">
        <f>IF(ekodom4[[#This Row],[czy zabraklo]]=1, 0,ekodom4[[#This Row],[zbiornik przed]]-ekodom4[[#This Row],[uzycie]]-ekodom4[[#This Row],[podelwanie]])</f>
        <v>2206</v>
      </c>
      <c r="I27" s="2" t="str">
        <f>IF(ekodom4[[#This Row],[zbiornik przed]]-ekodom4[[#This Row],[uzycie]]-ekodom4[[#This Row],[podelwanie]]&lt;0,1,"")</f>
        <v/>
      </c>
      <c r="J27" s="2" t="str">
        <f>IF(ekodom4[[#This Row],[czy zabraklo]]=1,(ekodom4[[#This Row],[zbiornik przed]] - ekodom4[[#This Row],[uzycie]]-ekodom4[[#This Row],[podelwanie]])*-1,"")</f>
        <v/>
      </c>
    </row>
    <row r="28" spans="1:10" x14ac:dyDescent="0.25">
      <c r="A28" s="1">
        <v>44588</v>
      </c>
      <c r="B28">
        <v>26</v>
      </c>
      <c r="C28">
        <f>WEEKDAY(ekodom4[[#This Row],[Data]])</f>
        <v>5</v>
      </c>
      <c r="D28">
        <f>IF(ekodom4[[#This Row],[dzien tyg]]=4, 260,190)</f>
        <v>190</v>
      </c>
      <c r="G28" s="2">
        <f>H27+ekodom4[[#This Row],[retencja]]</f>
        <v>2232</v>
      </c>
      <c r="H28" s="2">
        <f>IF(ekodom4[[#This Row],[czy zabraklo]]=1, 0,ekodom4[[#This Row],[zbiornik przed]]-ekodom4[[#This Row],[uzycie]]-ekodom4[[#This Row],[podelwanie]])</f>
        <v>2042</v>
      </c>
      <c r="I28" s="2" t="str">
        <f>IF(ekodom4[[#This Row],[zbiornik przed]]-ekodom4[[#This Row],[uzycie]]-ekodom4[[#This Row],[podelwanie]]&lt;0,1,"")</f>
        <v/>
      </c>
      <c r="J28" s="2" t="str">
        <f>IF(ekodom4[[#This Row],[czy zabraklo]]=1,(ekodom4[[#This Row],[zbiornik przed]] - ekodom4[[#This Row],[uzycie]]-ekodom4[[#This Row],[podelwanie]])*-1,"")</f>
        <v/>
      </c>
    </row>
    <row r="29" spans="1:10" x14ac:dyDescent="0.25">
      <c r="A29" s="1">
        <v>44589</v>
      </c>
      <c r="B29">
        <v>0</v>
      </c>
      <c r="C29">
        <f>WEEKDAY(ekodom4[[#This Row],[Data]])</f>
        <v>6</v>
      </c>
      <c r="D29">
        <f>IF(ekodom4[[#This Row],[dzien tyg]]=4, 260,190)</f>
        <v>190</v>
      </c>
      <c r="G29" s="2">
        <f>H28+ekodom4[[#This Row],[retencja]]</f>
        <v>2042</v>
      </c>
      <c r="H29" s="2">
        <f>IF(ekodom4[[#This Row],[czy zabraklo]]=1, 0,ekodom4[[#This Row],[zbiornik przed]]-ekodom4[[#This Row],[uzycie]]-ekodom4[[#This Row],[podelwanie]])</f>
        <v>1852</v>
      </c>
      <c r="I29" s="2" t="str">
        <f>IF(ekodom4[[#This Row],[zbiornik przed]]-ekodom4[[#This Row],[uzycie]]-ekodom4[[#This Row],[podelwanie]]&lt;0,1,"")</f>
        <v/>
      </c>
      <c r="J29" s="2" t="str">
        <f>IF(ekodom4[[#This Row],[czy zabraklo]]=1,(ekodom4[[#This Row],[zbiornik przed]] - ekodom4[[#This Row],[uzycie]]-ekodom4[[#This Row],[podelwanie]])*-1,"")</f>
        <v/>
      </c>
    </row>
    <row r="30" spans="1:10" x14ac:dyDescent="0.25">
      <c r="A30" s="1">
        <v>44590</v>
      </c>
      <c r="B30">
        <v>0</v>
      </c>
      <c r="C30">
        <f>WEEKDAY(ekodom4[[#This Row],[Data]])</f>
        <v>7</v>
      </c>
      <c r="D30">
        <f>IF(ekodom4[[#This Row],[dzien tyg]]=4, 260,190)</f>
        <v>190</v>
      </c>
      <c r="G30" s="2">
        <f>H29+ekodom4[[#This Row],[retencja]]</f>
        <v>1852</v>
      </c>
      <c r="H30" s="2">
        <f>IF(ekodom4[[#This Row],[czy zabraklo]]=1, 0,ekodom4[[#This Row],[zbiornik przed]]-ekodom4[[#This Row],[uzycie]]-ekodom4[[#This Row],[podelwanie]])</f>
        <v>1662</v>
      </c>
      <c r="I30" s="2" t="str">
        <f>IF(ekodom4[[#This Row],[zbiornik przed]]-ekodom4[[#This Row],[uzycie]]-ekodom4[[#This Row],[podelwanie]]&lt;0,1,"")</f>
        <v/>
      </c>
      <c r="J30" s="2" t="str">
        <f>IF(ekodom4[[#This Row],[czy zabraklo]]=1,(ekodom4[[#This Row],[zbiornik przed]] - ekodom4[[#This Row],[uzycie]]-ekodom4[[#This Row],[podelwanie]])*-1,"")</f>
        <v/>
      </c>
    </row>
    <row r="31" spans="1:10" x14ac:dyDescent="0.25">
      <c r="A31" s="1">
        <v>44591</v>
      </c>
      <c r="B31">
        <v>0</v>
      </c>
      <c r="C31">
        <f>WEEKDAY(ekodom4[[#This Row],[Data]])</f>
        <v>1</v>
      </c>
      <c r="D31">
        <f>IF(ekodom4[[#This Row],[dzien tyg]]=4, 260,190)</f>
        <v>190</v>
      </c>
      <c r="G31" s="2">
        <f>H30+ekodom4[[#This Row],[retencja]]</f>
        <v>1662</v>
      </c>
      <c r="H31" s="2">
        <f>IF(ekodom4[[#This Row],[czy zabraklo]]=1, 0,ekodom4[[#This Row],[zbiornik przed]]-ekodom4[[#This Row],[uzycie]]-ekodom4[[#This Row],[podelwanie]])</f>
        <v>1472</v>
      </c>
      <c r="I31" s="2" t="str">
        <f>IF(ekodom4[[#This Row],[zbiornik przed]]-ekodom4[[#This Row],[uzycie]]-ekodom4[[#This Row],[podelwanie]]&lt;0,1,"")</f>
        <v/>
      </c>
      <c r="J31" s="2" t="str">
        <f>IF(ekodom4[[#This Row],[czy zabraklo]]=1,(ekodom4[[#This Row],[zbiornik przed]] - ekodom4[[#This Row],[uzycie]]-ekodom4[[#This Row],[podelwanie]])*-1,"")</f>
        <v/>
      </c>
    </row>
    <row r="32" spans="1:10" x14ac:dyDescent="0.25">
      <c r="A32" s="1">
        <v>44592</v>
      </c>
      <c r="B32">
        <v>0</v>
      </c>
      <c r="C32">
        <f>WEEKDAY(ekodom4[[#This Row],[Data]])</f>
        <v>2</v>
      </c>
      <c r="D32">
        <f>IF(ekodom4[[#This Row],[dzien tyg]]=4, 260,190)</f>
        <v>190</v>
      </c>
      <c r="G32" s="2">
        <f>H31+ekodom4[[#This Row],[retencja]]</f>
        <v>1472</v>
      </c>
      <c r="H32" s="2">
        <f>IF(ekodom4[[#This Row],[czy zabraklo]]=1, 0,ekodom4[[#This Row],[zbiornik przed]]-ekodom4[[#This Row],[uzycie]]-ekodom4[[#This Row],[podelwanie]])</f>
        <v>1282</v>
      </c>
      <c r="I32" s="2" t="str">
        <f>IF(ekodom4[[#This Row],[zbiornik przed]]-ekodom4[[#This Row],[uzycie]]-ekodom4[[#This Row],[podelwanie]]&lt;0,1,"")</f>
        <v/>
      </c>
      <c r="J32" s="2" t="str">
        <f>IF(ekodom4[[#This Row],[czy zabraklo]]=1,(ekodom4[[#This Row],[zbiornik przed]] - ekodom4[[#This Row],[uzycie]]-ekodom4[[#This Row],[podelwanie]])*-1,"")</f>
        <v/>
      </c>
    </row>
    <row r="33" spans="1:10" x14ac:dyDescent="0.25">
      <c r="A33" s="1">
        <v>44593</v>
      </c>
      <c r="B33">
        <v>0</v>
      </c>
      <c r="C33">
        <f>WEEKDAY(ekodom4[[#This Row],[Data]])</f>
        <v>3</v>
      </c>
      <c r="D33">
        <f>IF(ekodom4[[#This Row],[dzien tyg]]=4, 260,190)</f>
        <v>190</v>
      </c>
      <c r="G33" s="2">
        <f>H32+ekodom4[[#This Row],[retencja]]</f>
        <v>1282</v>
      </c>
      <c r="H33" s="2">
        <f>IF(ekodom4[[#This Row],[czy zabraklo]]=1, 0,ekodom4[[#This Row],[zbiornik przed]]-ekodom4[[#This Row],[uzycie]]-ekodom4[[#This Row],[podelwanie]])</f>
        <v>1092</v>
      </c>
      <c r="I33" s="2" t="str">
        <f>IF(ekodom4[[#This Row],[zbiornik przed]]-ekodom4[[#This Row],[uzycie]]-ekodom4[[#This Row],[podelwanie]]&lt;0,1,"")</f>
        <v/>
      </c>
      <c r="J33" s="2" t="str">
        <f>IF(ekodom4[[#This Row],[czy zabraklo]]=1,(ekodom4[[#This Row],[zbiornik przed]] - ekodom4[[#This Row],[uzycie]]-ekodom4[[#This Row],[podelwanie]])*-1,"")</f>
        <v/>
      </c>
    </row>
    <row r="34" spans="1:10" x14ac:dyDescent="0.25">
      <c r="A34" s="1">
        <v>44594</v>
      </c>
      <c r="B34">
        <v>0</v>
      </c>
      <c r="C34">
        <f>WEEKDAY(ekodom4[[#This Row],[Data]])</f>
        <v>4</v>
      </c>
      <c r="D34">
        <f>IF(ekodom4[[#This Row],[dzien tyg]]=4, 260,190)</f>
        <v>260</v>
      </c>
      <c r="G34" s="2">
        <f>H33+ekodom4[[#This Row],[retencja]]</f>
        <v>1092</v>
      </c>
      <c r="H34" s="2">
        <f>IF(ekodom4[[#This Row],[czy zabraklo]]=1, 0,ekodom4[[#This Row],[zbiornik przed]]-ekodom4[[#This Row],[uzycie]]-ekodom4[[#This Row],[podelwanie]])</f>
        <v>832</v>
      </c>
      <c r="I34" s="2" t="str">
        <f>IF(ekodom4[[#This Row],[zbiornik przed]]-ekodom4[[#This Row],[uzycie]]-ekodom4[[#This Row],[podelwanie]]&lt;0,1,"")</f>
        <v/>
      </c>
      <c r="J34" s="2" t="str">
        <f>IF(ekodom4[[#This Row],[czy zabraklo]]=1,(ekodom4[[#This Row],[zbiornik przed]] - ekodom4[[#This Row],[uzycie]]-ekodom4[[#This Row],[podelwanie]])*-1,"")</f>
        <v/>
      </c>
    </row>
    <row r="35" spans="1:10" x14ac:dyDescent="0.25">
      <c r="A35" s="1">
        <v>44595</v>
      </c>
      <c r="B35">
        <v>0</v>
      </c>
      <c r="C35">
        <f>WEEKDAY(ekodom4[[#This Row],[Data]])</f>
        <v>5</v>
      </c>
      <c r="D35">
        <f>IF(ekodom4[[#This Row],[dzien tyg]]=4, 260,190)</f>
        <v>190</v>
      </c>
      <c r="G35" s="2">
        <f>H34+ekodom4[[#This Row],[retencja]]</f>
        <v>832</v>
      </c>
      <c r="H35" s="2">
        <f>IF(ekodom4[[#This Row],[czy zabraklo]]=1, 0,ekodom4[[#This Row],[zbiornik przed]]-ekodom4[[#This Row],[uzycie]]-ekodom4[[#This Row],[podelwanie]])</f>
        <v>642</v>
      </c>
      <c r="I35" s="2" t="str">
        <f>IF(ekodom4[[#This Row],[zbiornik przed]]-ekodom4[[#This Row],[uzycie]]-ekodom4[[#This Row],[podelwanie]]&lt;0,1,"")</f>
        <v/>
      </c>
      <c r="J35" s="2" t="str">
        <f>IF(ekodom4[[#This Row],[czy zabraklo]]=1,(ekodom4[[#This Row],[zbiornik przed]] - ekodom4[[#This Row],[uzycie]]-ekodom4[[#This Row],[podelwanie]])*-1,"")</f>
        <v/>
      </c>
    </row>
    <row r="36" spans="1:10" x14ac:dyDescent="0.25">
      <c r="A36" s="1">
        <v>44596</v>
      </c>
      <c r="B36">
        <v>0</v>
      </c>
      <c r="C36">
        <f>WEEKDAY(ekodom4[[#This Row],[Data]])</f>
        <v>6</v>
      </c>
      <c r="D36">
        <f>IF(ekodom4[[#This Row],[dzien tyg]]=4, 260,190)</f>
        <v>190</v>
      </c>
      <c r="G36" s="2">
        <f>H35+ekodom4[[#This Row],[retencja]]</f>
        <v>642</v>
      </c>
      <c r="H36" s="2">
        <f>IF(ekodom4[[#This Row],[czy zabraklo]]=1, 0,ekodom4[[#This Row],[zbiornik przed]]-ekodom4[[#This Row],[uzycie]]-ekodom4[[#This Row],[podelwanie]])</f>
        <v>452</v>
      </c>
      <c r="I36" s="2" t="str">
        <f>IF(ekodom4[[#This Row],[zbiornik przed]]-ekodom4[[#This Row],[uzycie]]-ekodom4[[#This Row],[podelwanie]]&lt;0,1,"")</f>
        <v/>
      </c>
      <c r="J36" s="2" t="str">
        <f>IF(ekodom4[[#This Row],[czy zabraklo]]=1,(ekodom4[[#This Row],[zbiornik przed]] - ekodom4[[#This Row],[uzycie]]-ekodom4[[#This Row],[podelwanie]])*-1,"")</f>
        <v/>
      </c>
    </row>
    <row r="37" spans="1:10" x14ac:dyDescent="0.25">
      <c r="A37" s="1">
        <v>44597</v>
      </c>
      <c r="B37">
        <v>97</v>
      </c>
      <c r="C37">
        <f>WEEKDAY(ekodom4[[#This Row],[Data]])</f>
        <v>7</v>
      </c>
      <c r="D37">
        <f>IF(ekodom4[[#This Row],[dzien tyg]]=4, 260,190)</f>
        <v>190</v>
      </c>
      <c r="G37" s="2">
        <f>H36+ekodom4[[#This Row],[retencja]]</f>
        <v>549</v>
      </c>
      <c r="H37" s="2">
        <f>IF(ekodom4[[#This Row],[czy zabraklo]]=1, 0,ekodom4[[#This Row],[zbiornik przed]]-ekodom4[[#This Row],[uzycie]]-ekodom4[[#This Row],[podelwanie]])</f>
        <v>359</v>
      </c>
      <c r="I37" s="2" t="str">
        <f>IF(ekodom4[[#This Row],[zbiornik przed]]-ekodom4[[#This Row],[uzycie]]-ekodom4[[#This Row],[podelwanie]]&lt;0,1,"")</f>
        <v/>
      </c>
      <c r="J37" s="2" t="str">
        <f>IF(ekodom4[[#This Row],[czy zabraklo]]=1,(ekodom4[[#This Row],[zbiornik przed]] - ekodom4[[#This Row],[uzycie]]-ekodom4[[#This Row],[podelwanie]])*-1,"")</f>
        <v/>
      </c>
    </row>
    <row r="38" spans="1:10" x14ac:dyDescent="0.25">
      <c r="A38" s="1">
        <v>44598</v>
      </c>
      <c r="B38">
        <v>0</v>
      </c>
      <c r="C38">
        <f>WEEKDAY(ekodom4[[#This Row],[Data]])</f>
        <v>1</v>
      </c>
      <c r="D38">
        <f>IF(ekodom4[[#This Row],[dzien tyg]]=4, 260,190)</f>
        <v>190</v>
      </c>
      <c r="G38" s="2">
        <f>H37+ekodom4[[#This Row],[retencja]]</f>
        <v>359</v>
      </c>
      <c r="H38" s="2">
        <f>IF(ekodom4[[#This Row],[czy zabraklo]]=1, 0,ekodom4[[#This Row],[zbiornik przed]]-ekodom4[[#This Row],[uzycie]]-ekodom4[[#This Row],[podelwanie]])</f>
        <v>169</v>
      </c>
      <c r="I38" s="2" t="str">
        <f>IF(ekodom4[[#This Row],[zbiornik przed]]-ekodom4[[#This Row],[uzycie]]-ekodom4[[#This Row],[podelwanie]]&lt;0,1,"")</f>
        <v/>
      </c>
      <c r="J38" s="2" t="str">
        <f>IF(ekodom4[[#This Row],[czy zabraklo]]=1,(ekodom4[[#This Row],[zbiornik przed]] - ekodom4[[#This Row],[uzycie]]-ekodom4[[#This Row],[podelwanie]])*-1,"")</f>
        <v/>
      </c>
    </row>
    <row r="39" spans="1:10" x14ac:dyDescent="0.25">
      <c r="A39" s="1">
        <v>44599</v>
      </c>
      <c r="B39">
        <v>99</v>
      </c>
      <c r="C39">
        <f>WEEKDAY(ekodom4[[#This Row],[Data]])</f>
        <v>2</v>
      </c>
      <c r="D39">
        <f>IF(ekodom4[[#This Row],[dzien tyg]]=4, 260,190)</f>
        <v>190</v>
      </c>
      <c r="G39" s="2">
        <f>H38+ekodom4[[#This Row],[retencja]]</f>
        <v>268</v>
      </c>
      <c r="H39" s="2">
        <f>IF(ekodom4[[#This Row],[czy zabraklo]]=1, 0,ekodom4[[#This Row],[zbiornik przed]]-ekodom4[[#This Row],[uzycie]]-ekodom4[[#This Row],[podelwanie]])</f>
        <v>78</v>
      </c>
      <c r="I39" s="2" t="str">
        <f>IF(ekodom4[[#This Row],[zbiornik przed]]-ekodom4[[#This Row],[uzycie]]-ekodom4[[#This Row],[podelwanie]]&lt;0,1,"")</f>
        <v/>
      </c>
      <c r="J39" s="2" t="str">
        <f>IF(ekodom4[[#This Row],[czy zabraklo]]=1,(ekodom4[[#This Row],[zbiornik przed]] - ekodom4[[#This Row],[uzycie]]-ekodom4[[#This Row],[podelwanie]])*-1,"")</f>
        <v/>
      </c>
    </row>
    <row r="40" spans="1:10" x14ac:dyDescent="0.25">
      <c r="A40" s="1">
        <v>44600</v>
      </c>
      <c r="B40">
        <v>0</v>
      </c>
      <c r="C40">
        <f>WEEKDAY(ekodom4[[#This Row],[Data]])</f>
        <v>3</v>
      </c>
      <c r="D40">
        <f>IF(ekodom4[[#This Row],[dzien tyg]]=4, 260,190)</f>
        <v>190</v>
      </c>
      <c r="G40" s="2">
        <f>H39+ekodom4[[#This Row],[retencja]]</f>
        <v>78</v>
      </c>
      <c r="H40" s="2">
        <f>IF(ekodom4[[#This Row],[czy zabraklo]]=1, 0,ekodom4[[#This Row],[zbiornik przed]]-ekodom4[[#This Row],[uzycie]]-ekodom4[[#This Row],[podelwanie]])</f>
        <v>0</v>
      </c>
      <c r="I40" s="2">
        <f>IF(ekodom4[[#This Row],[zbiornik przed]]-ekodom4[[#This Row],[uzycie]]-ekodom4[[#This Row],[podelwanie]]&lt;0,1,"")</f>
        <v>1</v>
      </c>
      <c r="J40" s="2">
        <f>IF(ekodom4[[#This Row],[czy zabraklo]]=1,(ekodom4[[#This Row],[zbiornik przed]] - ekodom4[[#This Row],[uzycie]]-ekodom4[[#This Row],[podelwanie]])*-1,"")</f>
        <v>112</v>
      </c>
    </row>
    <row r="41" spans="1:10" x14ac:dyDescent="0.25">
      <c r="A41" s="1">
        <v>44601</v>
      </c>
      <c r="B41">
        <v>0</v>
      </c>
      <c r="C41">
        <f>WEEKDAY(ekodom4[[#This Row],[Data]])</f>
        <v>4</v>
      </c>
      <c r="D41">
        <f>IF(ekodom4[[#This Row],[dzien tyg]]=4, 260,190)</f>
        <v>260</v>
      </c>
      <c r="G41" s="2">
        <f>H40+ekodom4[[#This Row],[retencja]]</f>
        <v>0</v>
      </c>
      <c r="H41" s="2">
        <f>IF(ekodom4[[#This Row],[czy zabraklo]]=1, 0,ekodom4[[#This Row],[zbiornik przed]]-ekodom4[[#This Row],[uzycie]]-ekodom4[[#This Row],[podelwanie]])</f>
        <v>0</v>
      </c>
      <c r="I41" s="2">
        <f>IF(ekodom4[[#This Row],[zbiornik przed]]-ekodom4[[#This Row],[uzycie]]-ekodom4[[#This Row],[podelwanie]]&lt;0,1,"")</f>
        <v>1</v>
      </c>
      <c r="J41" s="2">
        <f>IF(ekodom4[[#This Row],[czy zabraklo]]=1,(ekodom4[[#This Row],[zbiornik przed]] - ekodom4[[#This Row],[uzycie]]-ekodom4[[#This Row],[podelwanie]])*-1,"")</f>
        <v>260</v>
      </c>
    </row>
    <row r="42" spans="1:10" x14ac:dyDescent="0.25">
      <c r="A42" s="1">
        <v>44602</v>
      </c>
      <c r="B42">
        <v>0</v>
      </c>
      <c r="C42">
        <f>WEEKDAY(ekodom4[[#This Row],[Data]])</f>
        <v>5</v>
      </c>
      <c r="D42">
        <f>IF(ekodom4[[#This Row],[dzien tyg]]=4, 260,190)</f>
        <v>190</v>
      </c>
      <c r="G42" s="2">
        <f>H41+ekodom4[[#This Row],[retencja]]</f>
        <v>0</v>
      </c>
      <c r="H42" s="2">
        <f>IF(ekodom4[[#This Row],[czy zabraklo]]=1, 0,ekodom4[[#This Row],[zbiornik przed]]-ekodom4[[#This Row],[uzycie]]-ekodom4[[#This Row],[podelwanie]])</f>
        <v>0</v>
      </c>
      <c r="I42" s="2">
        <f>IF(ekodom4[[#This Row],[zbiornik przed]]-ekodom4[[#This Row],[uzycie]]-ekodom4[[#This Row],[podelwanie]]&lt;0,1,"")</f>
        <v>1</v>
      </c>
      <c r="J42" s="2">
        <f>IF(ekodom4[[#This Row],[czy zabraklo]]=1,(ekodom4[[#This Row],[zbiornik przed]] - ekodom4[[#This Row],[uzycie]]-ekodom4[[#This Row],[podelwanie]])*-1,"")</f>
        <v>190</v>
      </c>
    </row>
    <row r="43" spans="1:10" x14ac:dyDescent="0.25">
      <c r="A43" s="1">
        <v>44603</v>
      </c>
      <c r="B43">
        <v>97</v>
      </c>
      <c r="C43">
        <f>WEEKDAY(ekodom4[[#This Row],[Data]])</f>
        <v>6</v>
      </c>
      <c r="D43">
        <f>IF(ekodom4[[#This Row],[dzien tyg]]=4, 260,190)</f>
        <v>190</v>
      </c>
      <c r="G43" s="2">
        <f>H42+ekodom4[[#This Row],[retencja]]</f>
        <v>97</v>
      </c>
      <c r="H43" s="2">
        <f>IF(ekodom4[[#This Row],[czy zabraklo]]=1, 0,ekodom4[[#This Row],[zbiornik przed]]-ekodom4[[#This Row],[uzycie]]-ekodom4[[#This Row],[podelwanie]])</f>
        <v>0</v>
      </c>
      <c r="I43" s="2">
        <f>IF(ekodom4[[#This Row],[zbiornik przed]]-ekodom4[[#This Row],[uzycie]]-ekodom4[[#This Row],[podelwanie]]&lt;0,1,"")</f>
        <v>1</v>
      </c>
      <c r="J43" s="2">
        <f>IF(ekodom4[[#This Row],[czy zabraklo]]=1,(ekodom4[[#This Row],[zbiornik przed]] - ekodom4[[#This Row],[uzycie]]-ekodom4[[#This Row],[podelwanie]])*-1,"")</f>
        <v>93</v>
      </c>
    </row>
    <row r="44" spans="1:10" x14ac:dyDescent="0.25">
      <c r="A44" s="1">
        <v>44604</v>
      </c>
      <c r="B44">
        <v>83</v>
      </c>
      <c r="C44">
        <f>WEEKDAY(ekodom4[[#This Row],[Data]])</f>
        <v>7</v>
      </c>
      <c r="D44">
        <f>IF(ekodom4[[#This Row],[dzien tyg]]=4, 260,190)</f>
        <v>190</v>
      </c>
      <c r="G44" s="2">
        <f>H43+ekodom4[[#This Row],[retencja]]</f>
        <v>83</v>
      </c>
      <c r="H44" s="2">
        <f>IF(ekodom4[[#This Row],[czy zabraklo]]=1, 0,ekodom4[[#This Row],[zbiornik przed]]-ekodom4[[#This Row],[uzycie]]-ekodom4[[#This Row],[podelwanie]])</f>
        <v>0</v>
      </c>
      <c r="I44" s="2">
        <f>IF(ekodom4[[#This Row],[zbiornik przed]]-ekodom4[[#This Row],[uzycie]]-ekodom4[[#This Row],[podelwanie]]&lt;0,1,"")</f>
        <v>1</v>
      </c>
      <c r="J44" s="2">
        <f>IF(ekodom4[[#This Row],[czy zabraklo]]=1,(ekodom4[[#This Row],[zbiornik przed]] - ekodom4[[#This Row],[uzycie]]-ekodom4[[#This Row],[podelwanie]])*-1,"")</f>
        <v>107</v>
      </c>
    </row>
    <row r="45" spans="1:10" x14ac:dyDescent="0.25">
      <c r="A45" s="1">
        <v>44605</v>
      </c>
      <c r="B45">
        <v>77</v>
      </c>
      <c r="C45">
        <f>WEEKDAY(ekodom4[[#This Row],[Data]])</f>
        <v>1</v>
      </c>
      <c r="D45">
        <f>IF(ekodom4[[#This Row],[dzien tyg]]=4, 260,190)</f>
        <v>190</v>
      </c>
      <c r="G45" s="2">
        <f>H44+ekodom4[[#This Row],[retencja]]</f>
        <v>77</v>
      </c>
      <c r="H45" s="2">
        <f>IF(ekodom4[[#This Row],[czy zabraklo]]=1, 0,ekodom4[[#This Row],[zbiornik przed]]-ekodom4[[#This Row],[uzycie]]-ekodom4[[#This Row],[podelwanie]])</f>
        <v>0</v>
      </c>
      <c r="I45" s="2">
        <f>IF(ekodom4[[#This Row],[zbiornik przed]]-ekodom4[[#This Row],[uzycie]]-ekodom4[[#This Row],[podelwanie]]&lt;0,1,"")</f>
        <v>1</v>
      </c>
      <c r="J45" s="2">
        <f>IF(ekodom4[[#This Row],[czy zabraklo]]=1,(ekodom4[[#This Row],[zbiornik przed]] - ekodom4[[#This Row],[uzycie]]-ekodom4[[#This Row],[podelwanie]])*-1,"")</f>
        <v>113</v>
      </c>
    </row>
    <row r="46" spans="1:10" x14ac:dyDescent="0.25">
      <c r="A46" s="1">
        <v>44606</v>
      </c>
      <c r="B46">
        <v>195</v>
      </c>
      <c r="C46">
        <f>WEEKDAY(ekodom4[[#This Row],[Data]])</f>
        <v>2</v>
      </c>
      <c r="D46">
        <f>IF(ekodom4[[#This Row],[dzien tyg]]=4, 260,190)</f>
        <v>190</v>
      </c>
      <c r="G46" s="2">
        <f>H45+ekodom4[[#This Row],[retencja]]</f>
        <v>195</v>
      </c>
      <c r="H46" s="2">
        <f>IF(ekodom4[[#This Row],[czy zabraklo]]=1, 0,ekodom4[[#This Row],[zbiornik przed]]-ekodom4[[#This Row],[uzycie]]-ekodom4[[#This Row],[podelwanie]])</f>
        <v>5</v>
      </c>
      <c r="I46" s="2" t="str">
        <f>IF(ekodom4[[#This Row],[zbiornik przed]]-ekodom4[[#This Row],[uzycie]]-ekodom4[[#This Row],[podelwanie]]&lt;0,1,"")</f>
        <v/>
      </c>
      <c r="J46" s="2" t="str">
        <f>IF(ekodom4[[#This Row],[czy zabraklo]]=1,(ekodom4[[#This Row],[zbiornik przed]] - ekodom4[[#This Row],[uzycie]]-ekodom4[[#This Row],[podelwanie]])*-1,"")</f>
        <v/>
      </c>
    </row>
    <row r="47" spans="1:10" x14ac:dyDescent="0.25">
      <c r="A47" s="1">
        <v>44607</v>
      </c>
      <c r="B47">
        <v>145</v>
      </c>
      <c r="C47">
        <f>WEEKDAY(ekodom4[[#This Row],[Data]])</f>
        <v>3</v>
      </c>
      <c r="D47">
        <f>IF(ekodom4[[#This Row],[dzien tyg]]=4, 260,190)</f>
        <v>190</v>
      </c>
      <c r="G47" s="2">
        <f>H46+ekodom4[[#This Row],[retencja]]</f>
        <v>150</v>
      </c>
      <c r="H47" s="2">
        <f>IF(ekodom4[[#This Row],[czy zabraklo]]=1, 0,ekodom4[[#This Row],[zbiornik przed]]-ekodom4[[#This Row],[uzycie]]-ekodom4[[#This Row],[podelwanie]])</f>
        <v>0</v>
      </c>
      <c r="I47" s="2">
        <f>IF(ekodom4[[#This Row],[zbiornik przed]]-ekodom4[[#This Row],[uzycie]]-ekodom4[[#This Row],[podelwanie]]&lt;0,1,"")</f>
        <v>1</v>
      </c>
      <c r="J47" s="2">
        <f>IF(ekodom4[[#This Row],[czy zabraklo]]=1,(ekodom4[[#This Row],[zbiornik przed]] - ekodom4[[#This Row],[uzycie]]-ekodom4[[#This Row],[podelwanie]])*-1,"")</f>
        <v>40</v>
      </c>
    </row>
    <row r="48" spans="1:10" x14ac:dyDescent="0.25">
      <c r="A48" s="1">
        <v>44608</v>
      </c>
      <c r="B48">
        <v>90</v>
      </c>
      <c r="C48">
        <f>WEEKDAY(ekodom4[[#This Row],[Data]])</f>
        <v>4</v>
      </c>
      <c r="D48">
        <f>IF(ekodom4[[#This Row],[dzien tyg]]=4, 260,190)</f>
        <v>260</v>
      </c>
      <c r="G48" s="2">
        <f>H47+ekodom4[[#This Row],[retencja]]</f>
        <v>90</v>
      </c>
      <c r="H48" s="2">
        <f>IF(ekodom4[[#This Row],[czy zabraklo]]=1, 0,ekodom4[[#This Row],[zbiornik przed]]-ekodom4[[#This Row],[uzycie]]-ekodom4[[#This Row],[podelwanie]])</f>
        <v>0</v>
      </c>
      <c r="I48" s="2">
        <f>IF(ekodom4[[#This Row],[zbiornik przed]]-ekodom4[[#This Row],[uzycie]]-ekodom4[[#This Row],[podelwanie]]&lt;0,1,"")</f>
        <v>1</v>
      </c>
      <c r="J48" s="2">
        <f>IF(ekodom4[[#This Row],[czy zabraklo]]=1,(ekodom4[[#This Row],[zbiornik przed]] - ekodom4[[#This Row],[uzycie]]-ekodom4[[#This Row],[podelwanie]])*-1,"")</f>
        <v>170</v>
      </c>
    </row>
    <row r="49" spans="1:10" x14ac:dyDescent="0.25">
      <c r="A49" s="1">
        <v>44609</v>
      </c>
      <c r="B49">
        <v>0</v>
      </c>
      <c r="C49">
        <f>WEEKDAY(ekodom4[[#This Row],[Data]])</f>
        <v>5</v>
      </c>
      <c r="D49">
        <f>IF(ekodom4[[#This Row],[dzien tyg]]=4, 260,190)</f>
        <v>190</v>
      </c>
      <c r="G49" s="2">
        <f>H48+ekodom4[[#This Row],[retencja]]</f>
        <v>0</v>
      </c>
      <c r="H49" s="2">
        <f>IF(ekodom4[[#This Row],[czy zabraklo]]=1, 0,ekodom4[[#This Row],[zbiornik przed]]-ekodom4[[#This Row],[uzycie]]-ekodom4[[#This Row],[podelwanie]])</f>
        <v>0</v>
      </c>
      <c r="I49" s="2">
        <f>IF(ekodom4[[#This Row],[zbiornik przed]]-ekodom4[[#This Row],[uzycie]]-ekodom4[[#This Row],[podelwanie]]&lt;0,1,"")</f>
        <v>1</v>
      </c>
      <c r="J49" s="2">
        <f>IF(ekodom4[[#This Row],[czy zabraklo]]=1,(ekodom4[[#This Row],[zbiornik przed]] - ekodom4[[#This Row],[uzycie]]-ekodom4[[#This Row],[podelwanie]])*-1,"")</f>
        <v>190</v>
      </c>
    </row>
    <row r="50" spans="1:10" x14ac:dyDescent="0.25">
      <c r="A50" s="1">
        <v>44610</v>
      </c>
      <c r="B50">
        <v>0</v>
      </c>
      <c r="C50">
        <f>WEEKDAY(ekodom4[[#This Row],[Data]])</f>
        <v>6</v>
      </c>
      <c r="D50">
        <f>IF(ekodom4[[#This Row],[dzien tyg]]=4, 260,190)</f>
        <v>190</v>
      </c>
      <c r="G50" s="2">
        <f>H49+ekodom4[[#This Row],[retencja]]</f>
        <v>0</v>
      </c>
      <c r="H50" s="2">
        <f>IF(ekodom4[[#This Row],[czy zabraklo]]=1, 0,ekodom4[[#This Row],[zbiornik przed]]-ekodom4[[#This Row],[uzycie]]-ekodom4[[#This Row],[podelwanie]])</f>
        <v>0</v>
      </c>
      <c r="I50" s="2">
        <f>IF(ekodom4[[#This Row],[zbiornik przed]]-ekodom4[[#This Row],[uzycie]]-ekodom4[[#This Row],[podelwanie]]&lt;0,1,"")</f>
        <v>1</v>
      </c>
      <c r="J50" s="2">
        <f>IF(ekodom4[[#This Row],[czy zabraklo]]=1,(ekodom4[[#This Row],[zbiornik przed]] - ekodom4[[#This Row],[uzycie]]-ekodom4[[#This Row],[podelwanie]])*-1,"")</f>
        <v>190</v>
      </c>
    </row>
    <row r="51" spans="1:10" x14ac:dyDescent="0.25">
      <c r="A51" s="1">
        <v>44611</v>
      </c>
      <c r="B51">
        <v>93</v>
      </c>
      <c r="C51">
        <f>WEEKDAY(ekodom4[[#This Row],[Data]])</f>
        <v>7</v>
      </c>
      <c r="D51">
        <f>IF(ekodom4[[#This Row],[dzien tyg]]=4, 260,190)</f>
        <v>190</v>
      </c>
      <c r="G51" s="2">
        <f>H50+ekodom4[[#This Row],[retencja]]</f>
        <v>93</v>
      </c>
      <c r="H51" s="2">
        <f>IF(ekodom4[[#This Row],[czy zabraklo]]=1, 0,ekodom4[[#This Row],[zbiornik przed]]-ekodom4[[#This Row],[uzycie]]-ekodom4[[#This Row],[podelwanie]])</f>
        <v>0</v>
      </c>
      <c r="I51" s="2">
        <f>IF(ekodom4[[#This Row],[zbiornik przed]]-ekodom4[[#This Row],[uzycie]]-ekodom4[[#This Row],[podelwanie]]&lt;0,1,"")</f>
        <v>1</v>
      </c>
      <c r="J51" s="2">
        <f>IF(ekodom4[[#This Row],[czy zabraklo]]=1,(ekodom4[[#This Row],[zbiornik przed]] - ekodom4[[#This Row],[uzycie]]-ekodom4[[#This Row],[podelwanie]])*-1,"")</f>
        <v>97</v>
      </c>
    </row>
    <row r="52" spans="1:10" x14ac:dyDescent="0.25">
      <c r="A52" s="1">
        <v>44612</v>
      </c>
      <c r="B52">
        <v>0</v>
      </c>
      <c r="C52">
        <f>WEEKDAY(ekodom4[[#This Row],[Data]])</f>
        <v>1</v>
      </c>
      <c r="D52">
        <f>IF(ekodom4[[#This Row],[dzien tyg]]=4, 260,190)</f>
        <v>190</v>
      </c>
      <c r="G52" s="2">
        <f>H51+ekodom4[[#This Row],[retencja]]</f>
        <v>0</v>
      </c>
      <c r="H52" s="2">
        <f>IF(ekodom4[[#This Row],[czy zabraklo]]=1, 0,ekodom4[[#This Row],[zbiornik przed]]-ekodom4[[#This Row],[uzycie]]-ekodom4[[#This Row],[podelwanie]])</f>
        <v>0</v>
      </c>
      <c r="I52" s="2">
        <f>IF(ekodom4[[#This Row],[zbiornik przed]]-ekodom4[[#This Row],[uzycie]]-ekodom4[[#This Row],[podelwanie]]&lt;0,1,"")</f>
        <v>1</v>
      </c>
      <c r="J52" s="2">
        <f>IF(ekodom4[[#This Row],[czy zabraklo]]=1,(ekodom4[[#This Row],[zbiornik przed]] - ekodom4[[#This Row],[uzycie]]-ekodom4[[#This Row],[podelwanie]])*-1,"")</f>
        <v>190</v>
      </c>
    </row>
    <row r="53" spans="1:10" x14ac:dyDescent="0.25">
      <c r="A53" s="1">
        <v>44613</v>
      </c>
      <c r="B53">
        <v>0</v>
      </c>
      <c r="C53">
        <f>WEEKDAY(ekodom4[[#This Row],[Data]])</f>
        <v>2</v>
      </c>
      <c r="D53">
        <f>IF(ekodom4[[#This Row],[dzien tyg]]=4, 260,190)</f>
        <v>190</v>
      </c>
      <c r="G53" s="2">
        <f>H52+ekodom4[[#This Row],[retencja]]</f>
        <v>0</v>
      </c>
      <c r="H53" s="2">
        <f>IF(ekodom4[[#This Row],[czy zabraklo]]=1, 0,ekodom4[[#This Row],[zbiornik przed]]-ekodom4[[#This Row],[uzycie]]-ekodom4[[#This Row],[podelwanie]])</f>
        <v>0</v>
      </c>
      <c r="I53" s="2">
        <f>IF(ekodom4[[#This Row],[zbiornik przed]]-ekodom4[[#This Row],[uzycie]]-ekodom4[[#This Row],[podelwanie]]&lt;0,1,"")</f>
        <v>1</v>
      </c>
      <c r="J53" s="2">
        <f>IF(ekodom4[[#This Row],[czy zabraklo]]=1,(ekodom4[[#This Row],[zbiornik przed]] - ekodom4[[#This Row],[uzycie]]-ekodom4[[#This Row],[podelwanie]])*-1,"")</f>
        <v>190</v>
      </c>
    </row>
    <row r="54" spans="1:10" x14ac:dyDescent="0.25">
      <c r="A54" s="1">
        <v>44614</v>
      </c>
      <c r="B54">
        <v>93</v>
      </c>
      <c r="C54">
        <f>WEEKDAY(ekodom4[[#This Row],[Data]])</f>
        <v>3</v>
      </c>
      <c r="D54">
        <f>IF(ekodom4[[#This Row],[dzien tyg]]=4, 260,190)</f>
        <v>190</v>
      </c>
      <c r="G54" s="2">
        <f>H53+ekodom4[[#This Row],[retencja]]</f>
        <v>93</v>
      </c>
      <c r="H54" s="2">
        <f>IF(ekodom4[[#This Row],[czy zabraklo]]=1, 0,ekodom4[[#This Row],[zbiornik przed]]-ekodom4[[#This Row],[uzycie]]-ekodom4[[#This Row],[podelwanie]])</f>
        <v>0</v>
      </c>
      <c r="I54" s="2">
        <f>IF(ekodom4[[#This Row],[zbiornik przed]]-ekodom4[[#This Row],[uzycie]]-ekodom4[[#This Row],[podelwanie]]&lt;0,1,"")</f>
        <v>1</v>
      </c>
      <c r="J54" s="2">
        <f>IF(ekodom4[[#This Row],[czy zabraklo]]=1,(ekodom4[[#This Row],[zbiornik przed]] - ekodom4[[#This Row],[uzycie]]-ekodom4[[#This Row],[podelwanie]])*-1,"")</f>
        <v>97</v>
      </c>
    </row>
    <row r="55" spans="1:10" x14ac:dyDescent="0.25">
      <c r="A55" s="1">
        <v>44615</v>
      </c>
      <c r="B55">
        <v>0</v>
      </c>
      <c r="C55">
        <f>WEEKDAY(ekodom4[[#This Row],[Data]])</f>
        <v>4</v>
      </c>
      <c r="D55">
        <f>IF(ekodom4[[#This Row],[dzien tyg]]=4, 260,190)</f>
        <v>260</v>
      </c>
      <c r="G55" s="2">
        <f>H54+ekodom4[[#This Row],[retencja]]</f>
        <v>0</v>
      </c>
      <c r="H55" s="2">
        <f>IF(ekodom4[[#This Row],[czy zabraklo]]=1, 0,ekodom4[[#This Row],[zbiornik przed]]-ekodom4[[#This Row],[uzycie]]-ekodom4[[#This Row],[podelwanie]])</f>
        <v>0</v>
      </c>
      <c r="I55" s="2">
        <f>IF(ekodom4[[#This Row],[zbiornik przed]]-ekodom4[[#This Row],[uzycie]]-ekodom4[[#This Row],[podelwanie]]&lt;0,1,"")</f>
        <v>1</v>
      </c>
      <c r="J55" s="2">
        <f>IF(ekodom4[[#This Row],[czy zabraklo]]=1,(ekodom4[[#This Row],[zbiornik przed]] - ekodom4[[#This Row],[uzycie]]-ekodom4[[#This Row],[podelwanie]])*-1,"")</f>
        <v>260</v>
      </c>
    </row>
    <row r="56" spans="1:10" x14ac:dyDescent="0.25">
      <c r="A56" s="1">
        <v>44616</v>
      </c>
      <c r="B56">
        <v>0</v>
      </c>
      <c r="C56">
        <f>WEEKDAY(ekodom4[[#This Row],[Data]])</f>
        <v>5</v>
      </c>
      <c r="D56">
        <f>IF(ekodom4[[#This Row],[dzien tyg]]=4, 260,190)</f>
        <v>190</v>
      </c>
      <c r="G56" s="2">
        <f>H55+ekodom4[[#This Row],[retencja]]</f>
        <v>0</v>
      </c>
      <c r="H56" s="2">
        <f>IF(ekodom4[[#This Row],[czy zabraklo]]=1, 0,ekodom4[[#This Row],[zbiornik przed]]-ekodom4[[#This Row],[uzycie]]-ekodom4[[#This Row],[podelwanie]])</f>
        <v>0</v>
      </c>
      <c r="I56" s="2">
        <f>IF(ekodom4[[#This Row],[zbiornik przed]]-ekodom4[[#This Row],[uzycie]]-ekodom4[[#This Row],[podelwanie]]&lt;0,1,"")</f>
        <v>1</v>
      </c>
      <c r="J56" s="2">
        <f>IF(ekodom4[[#This Row],[czy zabraklo]]=1,(ekodom4[[#This Row],[zbiornik przed]] - ekodom4[[#This Row],[uzycie]]-ekodom4[[#This Row],[podelwanie]])*-1,"")</f>
        <v>190</v>
      </c>
    </row>
    <row r="57" spans="1:10" x14ac:dyDescent="0.25">
      <c r="A57" s="1">
        <v>44617</v>
      </c>
      <c r="B57">
        <v>0</v>
      </c>
      <c r="C57">
        <f>WEEKDAY(ekodom4[[#This Row],[Data]])</f>
        <v>6</v>
      </c>
      <c r="D57">
        <f>IF(ekodom4[[#This Row],[dzien tyg]]=4, 260,190)</f>
        <v>190</v>
      </c>
      <c r="G57" s="2">
        <f>H56+ekodom4[[#This Row],[retencja]]</f>
        <v>0</v>
      </c>
      <c r="H57" s="2">
        <f>IF(ekodom4[[#This Row],[czy zabraklo]]=1, 0,ekodom4[[#This Row],[zbiornik przed]]-ekodom4[[#This Row],[uzycie]]-ekodom4[[#This Row],[podelwanie]])</f>
        <v>0</v>
      </c>
      <c r="I57" s="2">
        <f>IF(ekodom4[[#This Row],[zbiornik przed]]-ekodom4[[#This Row],[uzycie]]-ekodom4[[#This Row],[podelwanie]]&lt;0,1,"")</f>
        <v>1</v>
      </c>
      <c r="J57" s="2">
        <f>IF(ekodom4[[#This Row],[czy zabraklo]]=1,(ekodom4[[#This Row],[zbiornik przed]] - ekodom4[[#This Row],[uzycie]]-ekodom4[[#This Row],[podelwanie]])*-1,"")</f>
        <v>190</v>
      </c>
    </row>
    <row r="58" spans="1:10" x14ac:dyDescent="0.25">
      <c r="A58" s="1">
        <v>44618</v>
      </c>
      <c r="B58">
        <v>228</v>
      </c>
      <c r="C58">
        <f>WEEKDAY(ekodom4[[#This Row],[Data]])</f>
        <v>7</v>
      </c>
      <c r="D58">
        <f>IF(ekodom4[[#This Row],[dzien tyg]]=4, 260,190)</f>
        <v>190</v>
      </c>
      <c r="G58" s="2">
        <f>H57+ekodom4[[#This Row],[retencja]]</f>
        <v>228</v>
      </c>
      <c r="H58" s="2">
        <f>IF(ekodom4[[#This Row],[czy zabraklo]]=1, 0,ekodom4[[#This Row],[zbiornik przed]]-ekodom4[[#This Row],[uzycie]]-ekodom4[[#This Row],[podelwanie]])</f>
        <v>38</v>
      </c>
      <c r="I58" s="2" t="str">
        <f>IF(ekodom4[[#This Row],[zbiornik przed]]-ekodom4[[#This Row],[uzycie]]-ekodom4[[#This Row],[podelwanie]]&lt;0,1,"")</f>
        <v/>
      </c>
      <c r="J58" s="2" t="str">
        <f>IF(ekodom4[[#This Row],[czy zabraklo]]=1,(ekodom4[[#This Row],[zbiornik przed]] - ekodom4[[#This Row],[uzycie]]-ekodom4[[#This Row],[podelwanie]])*-1,"")</f>
        <v/>
      </c>
    </row>
    <row r="59" spans="1:10" x14ac:dyDescent="0.25">
      <c r="A59" s="1">
        <v>44619</v>
      </c>
      <c r="B59">
        <v>0</v>
      </c>
      <c r="C59">
        <f>WEEKDAY(ekodom4[[#This Row],[Data]])</f>
        <v>1</v>
      </c>
      <c r="D59">
        <f>IF(ekodom4[[#This Row],[dzien tyg]]=4, 260,190)</f>
        <v>190</v>
      </c>
      <c r="G59" s="2">
        <f>H58+ekodom4[[#This Row],[retencja]]</f>
        <v>38</v>
      </c>
      <c r="H59" s="2">
        <f>IF(ekodom4[[#This Row],[czy zabraklo]]=1, 0,ekodom4[[#This Row],[zbiornik przed]]-ekodom4[[#This Row],[uzycie]]-ekodom4[[#This Row],[podelwanie]])</f>
        <v>0</v>
      </c>
      <c r="I59" s="2">
        <f>IF(ekodom4[[#This Row],[zbiornik przed]]-ekodom4[[#This Row],[uzycie]]-ekodom4[[#This Row],[podelwanie]]&lt;0,1,"")</f>
        <v>1</v>
      </c>
      <c r="J59" s="2">
        <f>IF(ekodom4[[#This Row],[czy zabraklo]]=1,(ekodom4[[#This Row],[zbiornik przed]] - ekodom4[[#This Row],[uzycie]]-ekodom4[[#This Row],[podelwanie]])*-1,"")</f>
        <v>152</v>
      </c>
    </row>
    <row r="60" spans="1:10" x14ac:dyDescent="0.25">
      <c r="A60" s="1">
        <v>44620</v>
      </c>
      <c r="B60">
        <v>84</v>
      </c>
      <c r="C60">
        <f>WEEKDAY(ekodom4[[#This Row],[Data]])</f>
        <v>2</v>
      </c>
      <c r="D60">
        <f>IF(ekodom4[[#This Row],[dzien tyg]]=4, 260,190)</f>
        <v>190</v>
      </c>
      <c r="G60" s="2">
        <f>H59+ekodom4[[#This Row],[retencja]]</f>
        <v>84</v>
      </c>
      <c r="H60" s="2">
        <f>IF(ekodom4[[#This Row],[czy zabraklo]]=1, 0,ekodom4[[#This Row],[zbiornik przed]]-ekodom4[[#This Row],[uzycie]]-ekodom4[[#This Row],[podelwanie]])</f>
        <v>0</v>
      </c>
      <c r="I60" s="2">
        <f>IF(ekodom4[[#This Row],[zbiornik przed]]-ekodom4[[#This Row],[uzycie]]-ekodom4[[#This Row],[podelwanie]]&lt;0,1,"")</f>
        <v>1</v>
      </c>
      <c r="J60" s="2">
        <f>IF(ekodom4[[#This Row],[czy zabraklo]]=1,(ekodom4[[#This Row],[zbiornik przed]] - ekodom4[[#This Row],[uzycie]]-ekodom4[[#This Row],[podelwanie]])*-1,"")</f>
        <v>106</v>
      </c>
    </row>
    <row r="61" spans="1:10" x14ac:dyDescent="0.25">
      <c r="A61" s="1">
        <v>44621</v>
      </c>
      <c r="B61">
        <v>90</v>
      </c>
      <c r="C61">
        <f>WEEKDAY(ekodom4[[#This Row],[Data]])</f>
        <v>3</v>
      </c>
      <c r="D61">
        <f>IF(ekodom4[[#This Row],[dzien tyg]]=4, 260,190)</f>
        <v>190</v>
      </c>
      <c r="G61" s="2">
        <f>H60+ekodom4[[#This Row],[retencja]]</f>
        <v>90</v>
      </c>
      <c r="H61" s="2">
        <f>IF(ekodom4[[#This Row],[czy zabraklo]]=1, 0,ekodom4[[#This Row],[zbiornik przed]]-ekodom4[[#This Row],[uzycie]]-ekodom4[[#This Row],[podelwanie]])</f>
        <v>0</v>
      </c>
      <c r="I61" s="2">
        <f>IF(ekodom4[[#This Row],[zbiornik przed]]-ekodom4[[#This Row],[uzycie]]-ekodom4[[#This Row],[podelwanie]]&lt;0,1,"")</f>
        <v>1</v>
      </c>
      <c r="J61" s="2">
        <f>IF(ekodom4[[#This Row],[czy zabraklo]]=1,(ekodom4[[#This Row],[zbiornik przed]] - ekodom4[[#This Row],[uzycie]]-ekodom4[[#This Row],[podelwanie]])*-1,"")</f>
        <v>100</v>
      </c>
    </row>
    <row r="62" spans="1:10" x14ac:dyDescent="0.25">
      <c r="A62" s="1">
        <v>44622</v>
      </c>
      <c r="B62">
        <v>0</v>
      </c>
      <c r="C62">
        <f>WEEKDAY(ekodom4[[#This Row],[Data]])</f>
        <v>4</v>
      </c>
      <c r="D62">
        <f>IF(ekodom4[[#This Row],[dzien tyg]]=4, 260,190)</f>
        <v>260</v>
      </c>
      <c r="G62" s="2">
        <f>H61+ekodom4[[#This Row],[retencja]]</f>
        <v>0</v>
      </c>
      <c r="H62" s="2">
        <f>IF(ekodom4[[#This Row],[czy zabraklo]]=1, 0,ekodom4[[#This Row],[zbiornik przed]]-ekodom4[[#This Row],[uzycie]]-ekodom4[[#This Row],[podelwanie]])</f>
        <v>0</v>
      </c>
      <c r="I62" s="2">
        <f>IF(ekodom4[[#This Row],[zbiornik przed]]-ekodom4[[#This Row],[uzycie]]-ekodom4[[#This Row],[podelwanie]]&lt;0,1,"")</f>
        <v>1</v>
      </c>
      <c r="J62" s="2">
        <f>IF(ekodom4[[#This Row],[czy zabraklo]]=1,(ekodom4[[#This Row],[zbiornik przed]] - ekodom4[[#This Row],[uzycie]]-ekodom4[[#This Row],[podelwanie]])*-1,"")</f>
        <v>260</v>
      </c>
    </row>
    <row r="63" spans="1:10" x14ac:dyDescent="0.25">
      <c r="A63" s="1">
        <v>44623</v>
      </c>
      <c r="B63">
        <v>93</v>
      </c>
      <c r="C63">
        <f>WEEKDAY(ekodom4[[#This Row],[Data]])</f>
        <v>5</v>
      </c>
      <c r="D63">
        <f>IF(ekodom4[[#This Row],[dzien tyg]]=4, 260,190)</f>
        <v>190</v>
      </c>
      <c r="G63" s="2">
        <f>H62+ekodom4[[#This Row],[retencja]]</f>
        <v>93</v>
      </c>
      <c r="H63" s="2">
        <f>IF(ekodom4[[#This Row],[czy zabraklo]]=1, 0,ekodom4[[#This Row],[zbiornik przed]]-ekodom4[[#This Row],[uzycie]]-ekodom4[[#This Row],[podelwanie]])</f>
        <v>0</v>
      </c>
      <c r="I63" s="2">
        <f>IF(ekodom4[[#This Row],[zbiornik przed]]-ekodom4[[#This Row],[uzycie]]-ekodom4[[#This Row],[podelwanie]]&lt;0,1,"")</f>
        <v>1</v>
      </c>
      <c r="J63" s="2">
        <f>IF(ekodom4[[#This Row],[czy zabraklo]]=1,(ekodom4[[#This Row],[zbiornik przed]] - ekodom4[[#This Row],[uzycie]]-ekodom4[[#This Row],[podelwanie]])*-1,"")</f>
        <v>97</v>
      </c>
    </row>
    <row r="64" spans="1:10" x14ac:dyDescent="0.25">
      <c r="A64" s="1">
        <v>44624</v>
      </c>
      <c r="B64">
        <v>1189</v>
      </c>
      <c r="C64">
        <f>WEEKDAY(ekodom4[[#This Row],[Data]])</f>
        <v>6</v>
      </c>
      <c r="D64">
        <f>IF(ekodom4[[#This Row],[dzien tyg]]=4, 260,190)</f>
        <v>190</v>
      </c>
      <c r="G64" s="2">
        <f>H63+ekodom4[[#This Row],[retencja]]</f>
        <v>1189</v>
      </c>
      <c r="H64" s="2">
        <f>IF(ekodom4[[#This Row],[czy zabraklo]]=1, 0,ekodom4[[#This Row],[zbiornik przed]]-ekodom4[[#This Row],[uzycie]]-ekodom4[[#This Row],[podelwanie]])</f>
        <v>999</v>
      </c>
      <c r="I64" s="2" t="str">
        <f>IF(ekodom4[[#This Row],[zbiornik przed]]-ekodom4[[#This Row],[uzycie]]-ekodom4[[#This Row],[podelwanie]]&lt;0,1,"")</f>
        <v/>
      </c>
      <c r="J64" s="2" t="str">
        <f>IF(ekodom4[[#This Row],[czy zabraklo]]=1,(ekodom4[[#This Row],[zbiornik przed]] - ekodom4[[#This Row],[uzycie]]-ekodom4[[#This Row],[podelwanie]])*-1,"")</f>
        <v/>
      </c>
    </row>
    <row r="65" spans="1:10" x14ac:dyDescent="0.25">
      <c r="A65" s="1">
        <v>44625</v>
      </c>
      <c r="B65">
        <v>139</v>
      </c>
      <c r="C65">
        <f>WEEKDAY(ekodom4[[#This Row],[Data]])</f>
        <v>7</v>
      </c>
      <c r="D65">
        <f>IF(ekodom4[[#This Row],[dzien tyg]]=4, 260,190)</f>
        <v>190</v>
      </c>
      <c r="G65" s="2">
        <f>H64+ekodom4[[#This Row],[retencja]]</f>
        <v>1138</v>
      </c>
      <c r="H65" s="2">
        <f>IF(ekodom4[[#This Row],[czy zabraklo]]=1, 0,ekodom4[[#This Row],[zbiornik przed]]-ekodom4[[#This Row],[uzycie]]-ekodom4[[#This Row],[podelwanie]])</f>
        <v>948</v>
      </c>
      <c r="I65" s="2" t="str">
        <f>IF(ekodom4[[#This Row],[zbiornik przed]]-ekodom4[[#This Row],[uzycie]]-ekodom4[[#This Row],[podelwanie]]&lt;0,1,"")</f>
        <v/>
      </c>
      <c r="J65" s="2" t="str">
        <f>IF(ekodom4[[#This Row],[czy zabraklo]]=1,(ekodom4[[#This Row],[zbiornik przed]] - ekodom4[[#This Row],[uzycie]]-ekodom4[[#This Row],[podelwanie]])*-1,"")</f>
        <v/>
      </c>
    </row>
    <row r="66" spans="1:10" x14ac:dyDescent="0.25">
      <c r="A66" s="1">
        <v>44626</v>
      </c>
      <c r="B66">
        <v>0</v>
      </c>
      <c r="C66">
        <f>WEEKDAY(ekodom4[[#This Row],[Data]])</f>
        <v>1</v>
      </c>
      <c r="D66">
        <f>IF(ekodom4[[#This Row],[dzien tyg]]=4, 260,190)</f>
        <v>190</v>
      </c>
      <c r="G66" s="2">
        <f>H65+ekodom4[[#This Row],[retencja]]</f>
        <v>948</v>
      </c>
      <c r="H66" s="2">
        <f>IF(ekodom4[[#This Row],[czy zabraklo]]=1, 0,ekodom4[[#This Row],[zbiornik przed]]-ekodom4[[#This Row],[uzycie]]-ekodom4[[#This Row],[podelwanie]])</f>
        <v>758</v>
      </c>
      <c r="I66" s="2" t="str">
        <f>IF(ekodom4[[#This Row],[zbiornik przed]]-ekodom4[[#This Row],[uzycie]]-ekodom4[[#This Row],[podelwanie]]&lt;0,1,"")</f>
        <v/>
      </c>
      <c r="J66" s="2" t="str">
        <f>IF(ekodom4[[#This Row],[czy zabraklo]]=1,(ekodom4[[#This Row],[zbiornik przed]] - ekodom4[[#This Row],[uzycie]]-ekodom4[[#This Row],[podelwanie]])*-1,"")</f>
        <v/>
      </c>
    </row>
    <row r="67" spans="1:10" x14ac:dyDescent="0.25">
      <c r="A67" s="1">
        <v>44627</v>
      </c>
      <c r="B67">
        <v>0</v>
      </c>
      <c r="C67">
        <f>WEEKDAY(ekodom4[[#This Row],[Data]])</f>
        <v>2</v>
      </c>
      <c r="D67">
        <f>IF(ekodom4[[#This Row],[dzien tyg]]=4, 260,190)</f>
        <v>190</v>
      </c>
      <c r="G67" s="2">
        <f>H66+ekodom4[[#This Row],[retencja]]</f>
        <v>758</v>
      </c>
      <c r="H67" s="2">
        <f>IF(ekodom4[[#This Row],[czy zabraklo]]=1, 0,ekodom4[[#This Row],[zbiornik przed]]-ekodom4[[#This Row],[uzycie]]-ekodom4[[#This Row],[podelwanie]])</f>
        <v>568</v>
      </c>
      <c r="I67" s="2" t="str">
        <f>IF(ekodom4[[#This Row],[zbiornik przed]]-ekodom4[[#This Row],[uzycie]]-ekodom4[[#This Row],[podelwanie]]&lt;0,1,"")</f>
        <v/>
      </c>
      <c r="J67" s="2" t="str">
        <f>IF(ekodom4[[#This Row],[czy zabraklo]]=1,(ekodom4[[#This Row],[zbiornik przed]] - ekodom4[[#This Row],[uzycie]]-ekodom4[[#This Row],[podelwanie]])*-1,"")</f>
        <v/>
      </c>
    </row>
    <row r="68" spans="1:10" x14ac:dyDescent="0.25">
      <c r="A68" s="1">
        <v>44628</v>
      </c>
      <c r="B68">
        <v>75</v>
      </c>
      <c r="C68">
        <f>WEEKDAY(ekodom4[[#This Row],[Data]])</f>
        <v>3</v>
      </c>
      <c r="D68">
        <f>IF(ekodom4[[#This Row],[dzien tyg]]=4, 260,190)</f>
        <v>190</v>
      </c>
      <c r="G68" s="2">
        <f>H67+ekodom4[[#This Row],[retencja]]</f>
        <v>643</v>
      </c>
      <c r="H68" s="2">
        <f>IF(ekodom4[[#This Row],[czy zabraklo]]=1, 0,ekodom4[[#This Row],[zbiornik przed]]-ekodom4[[#This Row],[uzycie]]-ekodom4[[#This Row],[podelwanie]])</f>
        <v>453</v>
      </c>
      <c r="I68" s="2" t="str">
        <f>IF(ekodom4[[#This Row],[zbiornik przed]]-ekodom4[[#This Row],[uzycie]]-ekodom4[[#This Row],[podelwanie]]&lt;0,1,"")</f>
        <v/>
      </c>
      <c r="J68" s="2" t="str">
        <f>IF(ekodom4[[#This Row],[czy zabraklo]]=1,(ekodom4[[#This Row],[zbiornik przed]] - ekodom4[[#This Row],[uzycie]]-ekodom4[[#This Row],[podelwanie]])*-1,"")</f>
        <v/>
      </c>
    </row>
    <row r="69" spans="1:10" x14ac:dyDescent="0.25">
      <c r="A69" s="1">
        <v>44629</v>
      </c>
      <c r="B69">
        <v>612</v>
      </c>
      <c r="C69">
        <f>WEEKDAY(ekodom4[[#This Row],[Data]])</f>
        <v>4</v>
      </c>
      <c r="D69">
        <f>IF(ekodom4[[#This Row],[dzien tyg]]=4, 260,190)</f>
        <v>260</v>
      </c>
      <c r="G69" s="2">
        <f>H68+ekodom4[[#This Row],[retencja]]</f>
        <v>1065</v>
      </c>
      <c r="H69" s="2">
        <f>IF(ekodom4[[#This Row],[czy zabraklo]]=1, 0,ekodom4[[#This Row],[zbiornik przed]]-ekodom4[[#This Row],[uzycie]]-ekodom4[[#This Row],[podelwanie]])</f>
        <v>805</v>
      </c>
      <c r="I69" s="2" t="str">
        <f>IF(ekodom4[[#This Row],[zbiornik przed]]-ekodom4[[#This Row],[uzycie]]-ekodom4[[#This Row],[podelwanie]]&lt;0,1,"")</f>
        <v/>
      </c>
      <c r="J69" s="2" t="str">
        <f>IF(ekodom4[[#This Row],[czy zabraklo]]=1,(ekodom4[[#This Row],[zbiornik przed]] - ekodom4[[#This Row],[uzycie]]-ekodom4[[#This Row],[podelwanie]])*-1,"")</f>
        <v/>
      </c>
    </row>
    <row r="70" spans="1:10" x14ac:dyDescent="0.25">
      <c r="A70" s="1">
        <v>44630</v>
      </c>
      <c r="B70">
        <v>0</v>
      </c>
      <c r="C70">
        <f>WEEKDAY(ekodom4[[#This Row],[Data]])</f>
        <v>5</v>
      </c>
      <c r="D70">
        <f>IF(ekodom4[[#This Row],[dzien tyg]]=4, 260,190)</f>
        <v>190</v>
      </c>
      <c r="G70" s="2">
        <f>H69+ekodom4[[#This Row],[retencja]]</f>
        <v>805</v>
      </c>
      <c r="H70" s="2">
        <f>IF(ekodom4[[#This Row],[czy zabraklo]]=1, 0,ekodom4[[#This Row],[zbiornik przed]]-ekodom4[[#This Row],[uzycie]]-ekodom4[[#This Row],[podelwanie]])</f>
        <v>615</v>
      </c>
      <c r="I70" s="2" t="str">
        <f>IF(ekodom4[[#This Row],[zbiornik przed]]-ekodom4[[#This Row],[uzycie]]-ekodom4[[#This Row],[podelwanie]]&lt;0,1,"")</f>
        <v/>
      </c>
      <c r="J70" s="2" t="str">
        <f>IF(ekodom4[[#This Row],[czy zabraklo]]=1,(ekodom4[[#This Row],[zbiornik przed]] - ekodom4[[#This Row],[uzycie]]-ekodom4[[#This Row],[podelwanie]])*-1,"")</f>
        <v/>
      </c>
    </row>
    <row r="71" spans="1:10" x14ac:dyDescent="0.25">
      <c r="A71" s="1">
        <v>44631</v>
      </c>
      <c r="B71">
        <v>137</v>
      </c>
      <c r="C71">
        <f>WEEKDAY(ekodom4[[#This Row],[Data]])</f>
        <v>6</v>
      </c>
      <c r="D71">
        <f>IF(ekodom4[[#This Row],[dzien tyg]]=4, 260,190)</f>
        <v>190</v>
      </c>
      <c r="G71" s="2">
        <f>H70+ekodom4[[#This Row],[retencja]]</f>
        <v>752</v>
      </c>
      <c r="H71" s="2">
        <f>IF(ekodom4[[#This Row],[czy zabraklo]]=1, 0,ekodom4[[#This Row],[zbiornik przed]]-ekodom4[[#This Row],[uzycie]]-ekodom4[[#This Row],[podelwanie]])</f>
        <v>562</v>
      </c>
      <c r="I71" s="2" t="str">
        <f>IF(ekodom4[[#This Row],[zbiornik przed]]-ekodom4[[#This Row],[uzycie]]-ekodom4[[#This Row],[podelwanie]]&lt;0,1,"")</f>
        <v/>
      </c>
      <c r="J71" s="2" t="str">
        <f>IF(ekodom4[[#This Row],[czy zabraklo]]=1,(ekodom4[[#This Row],[zbiornik przed]] - ekodom4[[#This Row],[uzycie]]-ekodom4[[#This Row],[podelwanie]])*-1,"")</f>
        <v/>
      </c>
    </row>
    <row r="72" spans="1:10" x14ac:dyDescent="0.25">
      <c r="A72" s="1">
        <v>44632</v>
      </c>
      <c r="B72">
        <v>122</v>
      </c>
      <c r="C72">
        <f>WEEKDAY(ekodom4[[#This Row],[Data]])</f>
        <v>7</v>
      </c>
      <c r="D72">
        <f>IF(ekodom4[[#This Row],[dzien tyg]]=4, 260,190)</f>
        <v>190</v>
      </c>
      <c r="G72" s="2">
        <f>H71+ekodom4[[#This Row],[retencja]]</f>
        <v>684</v>
      </c>
      <c r="H72" s="2">
        <f>IF(ekodom4[[#This Row],[czy zabraklo]]=1, 0,ekodom4[[#This Row],[zbiornik przed]]-ekodom4[[#This Row],[uzycie]]-ekodom4[[#This Row],[podelwanie]])</f>
        <v>494</v>
      </c>
      <c r="I72" s="2" t="str">
        <f>IF(ekodom4[[#This Row],[zbiornik przed]]-ekodom4[[#This Row],[uzycie]]-ekodom4[[#This Row],[podelwanie]]&lt;0,1,"")</f>
        <v/>
      </c>
      <c r="J72" s="2" t="str">
        <f>IF(ekodom4[[#This Row],[czy zabraklo]]=1,(ekodom4[[#This Row],[zbiornik przed]] - ekodom4[[#This Row],[uzycie]]-ekodom4[[#This Row],[podelwanie]])*-1,"")</f>
        <v/>
      </c>
    </row>
    <row r="73" spans="1:10" x14ac:dyDescent="0.25">
      <c r="A73" s="1">
        <v>44633</v>
      </c>
      <c r="B73">
        <v>0</v>
      </c>
      <c r="C73">
        <f>WEEKDAY(ekodom4[[#This Row],[Data]])</f>
        <v>1</v>
      </c>
      <c r="D73">
        <f>IF(ekodom4[[#This Row],[dzien tyg]]=4, 260,190)</f>
        <v>190</v>
      </c>
      <c r="G73" s="2">
        <f>H72+ekodom4[[#This Row],[retencja]]</f>
        <v>494</v>
      </c>
      <c r="H73" s="2">
        <f>IF(ekodom4[[#This Row],[czy zabraklo]]=1, 0,ekodom4[[#This Row],[zbiornik przed]]-ekodom4[[#This Row],[uzycie]]-ekodom4[[#This Row],[podelwanie]])</f>
        <v>304</v>
      </c>
      <c r="I73" s="2" t="str">
        <f>IF(ekodom4[[#This Row],[zbiornik przed]]-ekodom4[[#This Row],[uzycie]]-ekodom4[[#This Row],[podelwanie]]&lt;0,1,"")</f>
        <v/>
      </c>
      <c r="J73" s="2" t="str">
        <f>IF(ekodom4[[#This Row],[czy zabraklo]]=1,(ekodom4[[#This Row],[zbiornik przed]] - ekodom4[[#This Row],[uzycie]]-ekodom4[[#This Row],[podelwanie]])*-1,"")</f>
        <v/>
      </c>
    </row>
    <row r="74" spans="1:10" x14ac:dyDescent="0.25">
      <c r="A74" s="1">
        <v>44634</v>
      </c>
      <c r="B74">
        <v>0</v>
      </c>
      <c r="C74">
        <f>WEEKDAY(ekodom4[[#This Row],[Data]])</f>
        <v>2</v>
      </c>
      <c r="D74">
        <f>IF(ekodom4[[#This Row],[dzien tyg]]=4, 260,190)</f>
        <v>190</v>
      </c>
      <c r="G74" s="2">
        <f>H73+ekodom4[[#This Row],[retencja]]</f>
        <v>304</v>
      </c>
      <c r="H74" s="2">
        <f>IF(ekodom4[[#This Row],[czy zabraklo]]=1, 0,ekodom4[[#This Row],[zbiornik przed]]-ekodom4[[#This Row],[uzycie]]-ekodom4[[#This Row],[podelwanie]])</f>
        <v>114</v>
      </c>
      <c r="I74" s="2" t="str">
        <f>IF(ekodom4[[#This Row],[zbiornik przed]]-ekodom4[[#This Row],[uzycie]]-ekodom4[[#This Row],[podelwanie]]&lt;0,1,"")</f>
        <v/>
      </c>
      <c r="J74" s="2" t="str">
        <f>IF(ekodom4[[#This Row],[czy zabraklo]]=1,(ekodom4[[#This Row],[zbiornik przed]] - ekodom4[[#This Row],[uzycie]]-ekodom4[[#This Row],[podelwanie]])*-1,"")</f>
        <v/>
      </c>
    </row>
    <row r="75" spans="1:10" x14ac:dyDescent="0.25">
      <c r="A75" s="1">
        <v>44635</v>
      </c>
      <c r="B75">
        <v>88</v>
      </c>
      <c r="C75">
        <f>WEEKDAY(ekodom4[[#This Row],[Data]])</f>
        <v>3</v>
      </c>
      <c r="D75">
        <f>IF(ekodom4[[#This Row],[dzien tyg]]=4, 260,190)</f>
        <v>190</v>
      </c>
      <c r="G75" s="2">
        <f>H74+ekodom4[[#This Row],[retencja]]</f>
        <v>202</v>
      </c>
      <c r="H75" s="2">
        <f>IF(ekodom4[[#This Row],[czy zabraklo]]=1, 0,ekodom4[[#This Row],[zbiornik przed]]-ekodom4[[#This Row],[uzycie]]-ekodom4[[#This Row],[podelwanie]])</f>
        <v>12</v>
      </c>
      <c r="I75" s="2" t="str">
        <f>IF(ekodom4[[#This Row],[zbiornik przed]]-ekodom4[[#This Row],[uzycie]]-ekodom4[[#This Row],[podelwanie]]&lt;0,1,"")</f>
        <v/>
      </c>
      <c r="J75" s="2" t="str">
        <f>IF(ekodom4[[#This Row],[czy zabraklo]]=1,(ekodom4[[#This Row],[zbiornik przed]] - ekodom4[[#This Row],[uzycie]]-ekodom4[[#This Row],[podelwanie]])*-1,"")</f>
        <v/>
      </c>
    </row>
    <row r="76" spans="1:10" x14ac:dyDescent="0.25">
      <c r="A76" s="1">
        <v>44636</v>
      </c>
      <c r="B76">
        <v>112</v>
      </c>
      <c r="C76">
        <f>WEEKDAY(ekodom4[[#This Row],[Data]])</f>
        <v>4</v>
      </c>
      <c r="D76">
        <f>IF(ekodom4[[#This Row],[dzien tyg]]=4, 260,190)</f>
        <v>260</v>
      </c>
      <c r="G76" s="2">
        <f>H75+ekodom4[[#This Row],[retencja]]</f>
        <v>124</v>
      </c>
      <c r="H76" s="2">
        <f>IF(ekodom4[[#This Row],[czy zabraklo]]=1, 0,ekodom4[[#This Row],[zbiornik przed]]-ekodom4[[#This Row],[uzycie]]-ekodom4[[#This Row],[podelwanie]])</f>
        <v>0</v>
      </c>
      <c r="I76" s="2">
        <f>IF(ekodom4[[#This Row],[zbiornik przed]]-ekodom4[[#This Row],[uzycie]]-ekodom4[[#This Row],[podelwanie]]&lt;0,1,"")</f>
        <v>1</v>
      </c>
      <c r="J76" s="2">
        <f>IF(ekodom4[[#This Row],[czy zabraklo]]=1,(ekodom4[[#This Row],[zbiornik przed]] - ekodom4[[#This Row],[uzycie]]-ekodom4[[#This Row],[podelwanie]])*-1,"")</f>
        <v>136</v>
      </c>
    </row>
    <row r="77" spans="1:10" x14ac:dyDescent="0.25">
      <c r="A77" s="1">
        <v>44637</v>
      </c>
      <c r="B77">
        <v>82</v>
      </c>
      <c r="C77">
        <f>WEEKDAY(ekodom4[[#This Row],[Data]])</f>
        <v>5</v>
      </c>
      <c r="D77">
        <f>IF(ekodom4[[#This Row],[dzien tyg]]=4, 260,190)</f>
        <v>190</v>
      </c>
      <c r="G77" s="2">
        <f>H76+ekodom4[[#This Row],[retencja]]</f>
        <v>82</v>
      </c>
      <c r="H77" s="2">
        <f>IF(ekodom4[[#This Row],[czy zabraklo]]=1, 0,ekodom4[[#This Row],[zbiornik przed]]-ekodom4[[#This Row],[uzycie]]-ekodom4[[#This Row],[podelwanie]])</f>
        <v>0</v>
      </c>
      <c r="I77" s="2">
        <f>IF(ekodom4[[#This Row],[zbiornik przed]]-ekodom4[[#This Row],[uzycie]]-ekodom4[[#This Row],[podelwanie]]&lt;0,1,"")</f>
        <v>1</v>
      </c>
      <c r="J77" s="2">
        <f>IF(ekodom4[[#This Row],[czy zabraklo]]=1,(ekodom4[[#This Row],[zbiornik przed]] - ekodom4[[#This Row],[uzycie]]-ekodom4[[#This Row],[podelwanie]])*-1,"")</f>
        <v>108</v>
      </c>
    </row>
    <row r="78" spans="1:10" x14ac:dyDescent="0.25">
      <c r="A78" s="1">
        <v>44638</v>
      </c>
      <c r="B78">
        <v>174</v>
      </c>
      <c r="C78">
        <f>WEEKDAY(ekodom4[[#This Row],[Data]])</f>
        <v>6</v>
      </c>
      <c r="D78">
        <f>IF(ekodom4[[#This Row],[dzien tyg]]=4, 260,190)</f>
        <v>190</v>
      </c>
      <c r="G78" s="2">
        <f>H77+ekodom4[[#This Row],[retencja]]</f>
        <v>174</v>
      </c>
      <c r="H78" s="2">
        <f>IF(ekodom4[[#This Row],[czy zabraklo]]=1, 0,ekodom4[[#This Row],[zbiornik przed]]-ekodom4[[#This Row],[uzycie]]-ekodom4[[#This Row],[podelwanie]])</f>
        <v>0</v>
      </c>
      <c r="I78" s="2">
        <f>IF(ekodom4[[#This Row],[zbiornik przed]]-ekodom4[[#This Row],[uzycie]]-ekodom4[[#This Row],[podelwanie]]&lt;0,1,"")</f>
        <v>1</v>
      </c>
      <c r="J78" s="2">
        <f>IF(ekodom4[[#This Row],[czy zabraklo]]=1,(ekodom4[[#This Row],[zbiornik przed]] - ekodom4[[#This Row],[uzycie]]-ekodom4[[#This Row],[podelwanie]])*-1,"")</f>
        <v>16</v>
      </c>
    </row>
    <row r="79" spans="1:10" x14ac:dyDescent="0.25">
      <c r="A79" s="1">
        <v>44639</v>
      </c>
      <c r="B79">
        <v>279</v>
      </c>
      <c r="C79">
        <f>WEEKDAY(ekodom4[[#This Row],[Data]])</f>
        <v>7</v>
      </c>
      <c r="D79">
        <f>IF(ekodom4[[#This Row],[dzien tyg]]=4, 260,190)</f>
        <v>190</v>
      </c>
      <c r="G79" s="2">
        <f>H78+ekodom4[[#This Row],[retencja]]</f>
        <v>279</v>
      </c>
      <c r="H79" s="2">
        <f>IF(ekodom4[[#This Row],[czy zabraklo]]=1, 0,ekodom4[[#This Row],[zbiornik przed]]-ekodom4[[#This Row],[uzycie]]-ekodom4[[#This Row],[podelwanie]])</f>
        <v>89</v>
      </c>
      <c r="I79" s="2" t="str">
        <f>IF(ekodom4[[#This Row],[zbiornik przed]]-ekodom4[[#This Row],[uzycie]]-ekodom4[[#This Row],[podelwanie]]&lt;0,1,"")</f>
        <v/>
      </c>
      <c r="J79" s="2" t="str">
        <f>IF(ekodom4[[#This Row],[czy zabraklo]]=1,(ekodom4[[#This Row],[zbiornik przed]] - ekodom4[[#This Row],[uzycie]]-ekodom4[[#This Row],[podelwanie]])*-1,"")</f>
        <v/>
      </c>
    </row>
    <row r="80" spans="1:10" x14ac:dyDescent="0.25">
      <c r="A80" s="1">
        <v>44640</v>
      </c>
      <c r="B80">
        <v>125</v>
      </c>
      <c r="C80">
        <f>WEEKDAY(ekodom4[[#This Row],[Data]])</f>
        <v>1</v>
      </c>
      <c r="D80">
        <f>IF(ekodom4[[#This Row],[dzien tyg]]=4, 260,190)</f>
        <v>190</v>
      </c>
      <c r="G80" s="2">
        <f>H79+ekodom4[[#This Row],[retencja]]</f>
        <v>214</v>
      </c>
      <c r="H80" s="2">
        <f>IF(ekodom4[[#This Row],[czy zabraklo]]=1, 0,ekodom4[[#This Row],[zbiornik przed]]-ekodom4[[#This Row],[uzycie]]-ekodom4[[#This Row],[podelwanie]])</f>
        <v>24</v>
      </c>
      <c r="I80" s="2" t="str">
        <f>IF(ekodom4[[#This Row],[zbiornik przed]]-ekodom4[[#This Row],[uzycie]]-ekodom4[[#This Row],[podelwanie]]&lt;0,1,"")</f>
        <v/>
      </c>
      <c r="J80" s="2" t="str">
        <f>IF(ekodom4[[#This Row],[czy zabraklo]]=1,(ekodom4[[#This Row],[zbiornik przed]] - ekodom4[[#This Row],[uzycie]]-ekodom4[[#This Row],[podelwanie]])*-1,"")</f>
        <v/>
      </c>
    </row>
    <row r="81" spans="1:10" x14ac:dyDescent="0.25">
      <c r="A81" s="1">
        <v>44641</v>
      </c>
      <c r="B81">
        <v>123</v>
      </c>
      <c r="C81">
        <f>WEEKDAY(ekodom4[[#This Row],[Data]])</f>
        <v>2</v>
      </c>
      <c r="D81">
        <f>IF(ekodom4[[#This Row],[dzien tyg]]=4, 260,190)</f>
        <v>190</v>
      </c>
      <c r="G81" s="2">
        <f>H80+ekodom4[[#This Row],[retencja]]</f>
        <v>147</v>
      </c>
      <c r="H81" s="2">
        <f>IF(ekodom4[[#This Row],[czy zabraklo]]=1, 0,ekodom4[[#This Row],[zbiornik przed]]-ekodom4[[#This Row],[uzycie]]-ekodom4[[#This Row],[podelwanie]])</f>
        <v>0</v>
      </c>
      <c r="I81" s="2">
        <f>IF(ekodom4[[#This Row],[zbiornik przed]]-ekodom4[[#This Row],[uzycie]]-ekodom4[[#This Row],[podelwanie]]&lt;0,1,"")</f>
        <v>1</v>
      </c>
      <c r="J81" s="2">
        <f>IF(ekodom4[[#This Row],[czy zabraklo]]=1,(ekodom4[[#This Row],[zbiornik przed]] - ekodom4[[#This Row],[uzycie]]-ekodom4[[#This Row],[podelwanie]])*-1,"")</f>
        <v>43</v>
      </c>
    </row>
    <row r="82" spans="1:10" x14ac:dyDescent="0.25">
      <c r="A82" s="1">
        <v>44642</v>
      </c>
      <c r="B82">
        <v>108</v>
      </c>
      <c r="C82">
        <f>WEEKDAY(ekodom4[[#This Row],[Data]])</f>
        <v>3</v>
      </c>
      <c r="D82">
        <f>IF(ekodom4[[#This Row],[dzien tyg]]=4, 260,190)</f>
        <v>190</v>
      </c>
      <c r="G82" s="2">
        <f>H81+ekodom4[[#This Row],[retencja]]</f>
        <v>108</v>
      </c>
      <c r="H82" s="2">
        <f>IF(ekodom4[[#This Row],[czy zabraklo]]=1, 0,ekodom4[[#This Row],[zbiornik przed]]-ekodom4[[#This Row],[uzycie]]-ekodom4[[#This Row],[podelwanie]])</f>
        <v>0</v>
      </c>
      <c r="I82" s="2">
        <f>IF(ekodom4[[#This Row],[zbiornik przed]]-ekodom4[[#This Row],[uzycie]]-ekodom4[[#This Row],[podelwanie]]&lt;0,1,"")</f>
        <v>1</v>
      </c>
      <c r="J82" s="2">
        <f>IF(ekodom4[[#This Row],[czy zabraklo]]=1,(ekodom4[[#This Row],[zbiornik przed]] - ekodom4[[#This Row],[uzycie]]-ekodom4[[#This Row],[podelwanie]])*-1,"")</f>
        <v>82</v>
      </c>
    </row>
    <row r="83" spans="1:10" x14ac:dyDescent="0.25">
      <c r="A83" s="1">
        <v>44643</v>
      </c>
      <c r="B83">
        <v>0</v>
      </c>
      <c r="C83">
        <f>WEEKDAY(ekodom4[[#This Row],[Data]])</f>
        <v>4</v>
      </c>
      <c r="D83">
        <f>IF(ekodom4[[#This Row],[dzien tyg]]=4, 260,190)</f>
        <v>260</v>
      </c>
      <c r="G83" s="2">
        <f>H82+ekodom4[[#This Row],[retencja]]</f>
        <v>0</v>
      </c>
      <c r="H83" s="2">
        <f>IF(ekodom4[[#This Row],[czy zabraklo]]=1, 0,ekodom4[[#This Row],[zbiornik przed]]-ekodom4[[#This Row],[uzycie]]-ekodom4[[#This Row],[podelwanie]])</f>
        <v>0</v>
      </c>
      <c r="I83" s="2">
        <f>IF(ekodom4[[#This Row],[zbiornik przed]]-ekodom4[[#This Row],[uzycie]]-ekodom4[[#This Row],[podelwanie]]&lt;0,1,"")</f>
        <v>1</v>
      </c>
      <c r="J83" s="2">
        <f>IF(ekodom4[[#This Row],[czy zabraklo]]=1,(ekodom4[[#This Row],[zbiornik przed]] - ekodom4[[#This Row],[uzycie]]-ekodom4[[#This Row],[podelwanie]])*-1,"")</f>
        <v>260</v>
      </c>
    </row>
    <row r="84" spans="1:10" x14ac:dyDescent="0.25">
      <c r="A84" s="1">
        <v>44644</v>
      </c>
      <c r="B84">
        <v>0</v>
      </c>
      <c r="C84">
        <f>WEEKDAY(ekodom4[[#This Row],[Data]])</f>
        <v>5</v>
      </c>
      <c r="D84">
        <f>IF(ekodom4[[#This Row],[dzien tyg]]=4, 260,190)</f>
        <v>190</v>
      </c>
      <c r="G84" s="2">
        <f>H83+ekodom4[[#This Row],[retencja]]</f>
        <v>0</v>
      </c>
      <c r="H84" s="2">
        <f>IF(ekodom4[[#This Row],[czy zabraklo]]=1, 0,ekodom4[[#This Row],[zbiornik przed]]-ekodom4[[#This Row],[uzycie]]-ekodom4[[#This Row],[podelwanie]])</f>
        <v>0</v>
      </c>
      <c r="I84" s="2">
        <f>IF(ekodom4[[#This Row],[zbiornik przed]]-ekodom4[[#This Row],[uzycie]]-ekodom4[[#This Row],[podelwanie]]&lt;0,1,"")</f>
        <v>1</v>
      </c>
      <c r="J84" s="2">
        <f>IF(ekodom4[[#This Row],[czy zabraklo]]=1,(ekodom4[[#This Row],[zbiornik przed]] - ekodom4[[#This Row],[uzycie]]-ekodom4[[#This Row],[podelwanie]])*-1,"")</f>
        <v>190</v>
      </c>
    </row>
    <row r="85" spans="1:10" x14ac:dyDescent="0.25">
      <c r="A85" s="1">
        <v>44645</v>
      </c>
      <c r="B85">
        <v>0</v>
      </c>
      <c r="C85">
        <f>WEEKDAY(ekodom4[[#This Row],[Data]])</f>
        <v>6</v>
      </c>
      <c r="D85">
        <f>IF(ekodom4[[#This Row],[dzien tyg]]=4, 260,190)</f>
        <v>190</v>
      </c>
      <c r="G85" s="2">
        <f>H84+ekodom4[[#This Row],[retencja]]</f>
        <v>0</v>
      </c>
      <c r="H85" s="2">
        <f>IF(ekodom4[[#This Row],[czy zabraklo]]=1, 0,ekodom4[[#This Row],[zbiornik przed]]-ekodom4[[#This Row],[uzycie]]-ekodom4[[#This Row],[podelwanie]])</f>
        <v>0</v>
      </c>
      <c r="I85" s="2">
        <f>IF(ekodom4[[#This Row],[zbiornik przed]]-ekodom4[[#This Row],[uzycie]]-ekodom4[[#This Row],[podelwanie]]&lt;0,1,"")</f>
        <v>1</v>
      </c>
      <c r="J85" s="2">
        <f>IF(ekodom4[[#This Row],[czy zabraklo]]=1,(ekodom4[[#This Row],[zbiornik przed]] - ekodom4[[#This Row],[uzycie]]-ekodom4[[#This Row],[podelwanie]])*-1,"")</f>
        <v>190</v>
      </c>
    </row>
    <row r="86" spans="1:10" x14ac:dyDescent="0.25">
      <c r="A86" s="1">
        <v>44646</v>
      </c>
      <c r="B86">
        <v>0</v>
      </c>
      <c r="C86">
        <f>WEEKDAY(ekodom4[[#This Row],[Data]])</f>
        <v>7</v>
      </c>
      <c r="D86">
        <f>IF(ekodom4[[#This Row],[dzien tyg]]=4, 260,190)</f>
        <v>190</v>
      </c>
      <c r="G86" s="2">
        <f>H85+ekodom4[[#This Row],[retencja]]</f>
        <v>0</v>
      </c>
      <c r="H86" s="2">
        <f>IF(ekodom4[[#This Row],[czy zabraklo]]=1, 0,ekodom4[[#This Row],[zbiornik przed]]-ekodom4[[#This Row],[uzycie]]-ekodom4[[#This Row],[podelwanie]])</f>
        <v>0</v>
      </c>
      <c r="I86" s="2">
        <f>IF(ekodom4[[#This Row],[zbiornik przed]]-ekodom4[[#This Row],[uzycie]]-ekodom4[[#This Row],[podelwanie]]&lt;0,1,"")</f>
        <v>1</v>
      </c>
      <c r="J86" s="2">
        <f>IF(ekodom4[[#This Row],[czy zabraklo]]=1,(ekodom4[[#This Row],[zbiornik przed]] - ekodom4[[#This Row],[uzycie]]-ekodom4[[#This Row],[podelwanie]])*-1,"")</f>
        <v>190</v>
      </c>
    </row>
    <row r="87" spans="1:10" x14ac:dyDescent="0.25">
      <c r="A87" s="1">
        <v>44647</v>
      </c>
      <c r="B87">
        <v>0</v>
      </c>
      <c r="C87">
        <f>WEEKDAY(ekodom4[[#This Row],[Data]])</f>
        <v>1</v>
      </c>
      <c r="D87">
        <f>IF(ekodom4[[#This Row],[dzien tyg]]=4, 260,190)</f>
        <v>190</v>
      </c>
      <c r="G87" s="2">
        <f>H86+ekodom4[[#This Row],[retencja]]</f>
        <v>0</v>
      </c>
      <c r="H87" s="2">
        <f>IF(ekodom4[[#This Row],[czy zabraklo]]=1, 0,ekodom4[[#This Row],[zbiornik przed]]-ekodom4[[#This Row],[uzycie]]-ekodom4[[#This Row],[podelwanie]])</f>
        <v>0</v>
      </c>
      <c r="I87" s="2">
        <f>IF(ekodom4[[#This Row],[zbiornik przed]]-ekodom4[[#This Row],[uzycie]]-ekodom4[[#This Row],[podelwanie]]&lt;0,1,"")</f>
        <v>1</v>
      </c>
      <c r="J87" s="2">
        <f>IF(ekodom4[[#This Row],[czy zabraklo]]=1,(ekodom4[[#This Row],[zbiornik przed]] - ekodom4[[#This Row],[uzycie]]-ekodom4[[#This Row],[podelwanie]])*-1,"")</f>
        <v>190</v>
      </c>
    </row>
    <row r="88" spans="1:10" x14ac:dyDescent="0.25">
      <c r="A88" s="1">
        <v>44648</v>
      </c>
      <c r="B88">
        <v>0</v>
      </c>
      <c r="C88">
        <f>WEEKDAY(ekodom4[[#This Row],[Data]])</f>
        <v>2</v>
      </c>
      <c r="D88">
        <f>IF(ekodom4[[#This Row],[dzien tyg]]=4, 260,190)</f>
        <v>190</v>
      </c>
      <c r="G88" s="2">
        <f>H87+ekodom4[[#This Row],[retencja]]</f>
        <v>0</v>
      </c>
      <c r="H88" s="2">
        <f>IF(ekodom4[[#This Row],[czy zabraklo]]=1, 0,ekodom4[[#This Row],[zbiornik przed]]-ekodom4[[#This Row],[uzycie]]-ekodom4[[#This Row],[podelwanie]])</f>
        <v>0</v>
      </c>
      <c r="I88" s="2">
        <f>IF(ekodom4[[#This Row],[zbiornik przed]]-ekodom4[[#This Row],[uzycie]]-ekodom4[[#This Row],[podelwanie]]&lt;0,1,"")</f>
        <v>1</v>
      </c>
      <c r="J88" s="2">
        <f>IF(ekodom4[[#This Row],[czy zabraklo]]=1,(ekodom4[[#This Row],[zbiornik przed]] - ekodom4[[#This Row],[uzycie]]-ekodom4[[#This Row],[podelwanie]])*-1,"")</f>
        <v>190</v>
      </c>
    </row>
    <row r="89" spans="1:10" x14ac:dyDescent="0.25">
      <c r="A89" s="1">
        <v>44649</v>
      </c>
      <c r="B89">
        <v>0</v>
      </c>
      <c r="C89">
        <f>WEEKDAY(ekodom4[[#This Row],[Data]])</f>
        <v>3</v>
      </c>
      <c r="D89">
        <f>IF(ekodom4[[#This Row],[dzien tyg]]=4, 260,190)</f>
        <v>190</v>
      </c>
      <c r="G89" s="2">
        <f>H88+ekodom4[[#This Row],[retencja]]</f>
        <v>0</v>
      </c>
      <c r="H89" s="2">
        <f>IF(ekodom4[[#This Row],[czy zabraklo]]=1, 0,ekodom4[[#This Row],[zbiornik przed]]-ekodom4[[#This Row],[uzycie]]-ekodom4[[#This Row],[podelwanie]])</f>
        <v>0</v>
      </c>
      <c r="I89" s="2">
        <f>IF(ekodom4[[#This Row],[zbiornik przed]]-ekodom4[[#This Row],[uzycie]]-ekodom4[[#This Row],[podelwanie]]&lt;0,1,"")</f>
        <v>1</v>
      </c>
      <c r="J89" s="2">
        <f>IF(ekodom4[[#This Row],[czy zabraklo]]=1,(ekodom4[[#This Row],[zbiornik przed]] - ekodom4[[#This Row],[uzycie]]-ekodom4[[#This Row],[podelwanie]])*-1,"")</f>
        <v>190</v>
      </c>
    </row>
    <row r="90" spans="1:10" x14ac:dyDescent="0.25">
      <c r="A90" s="1">
        <v>44650</v>
      </c>
      <c r="B90">
        <v>0</v>
      </c>
      <c r="C90">
        <f>WEEKDAY(ekodom4[[#This Row],[Data]])</f>
        <v>4</v>
      </c>
      <c r="D90">
        <f>IF(ekodom4[[#This Row],[dzien tyg]]=4, 260,190)</f>
        <v>260</v>
      </c>
      <c r="G90" s="2">
        <f>H89+ekodom4[[#This Row],[retencja]]</f>
        <v>0</v>
      </c>
      <c r="H90" s="2">
        <f>IF(ekodom4[[#This Row],[czy zabraklo]]=1, 0,ekodom4[[#This Row],[zbiornik przed]]-ekodom4[[#This Row],[uzycie]]-ekodom4[[#This Row],[podelwanie]])</f>
        <v>0</v>
      </c>
      <c r="I90" s="2">
        <f>IF(ekodom4[[#This Row],[zbiornik przed]]-ekodom4[[#This Row],[uzycie]]-ekodom4[[#This Row],[podelwanie]]&lt;0,1,"")</f>
        <v>1</v>
      </c>
      <c r="J90" s="2">
        <f>IF(ekodom4[[#This Row],[czy zabraklo]]=1,(ekodom4[[#This Row],[zbiornik przed]] - ekodom4[[#This Row],[uzycie]]-ekodom4[[#This Row],[podelwanie]])*-1,"")</f>
        <v>260</v>
      </c>
    </row>
    <row r="91" spans="1:10" x14ac:dyDescent="0.25">
      <c r="A91" s="1">
        <v>44651</v>
      </c>
      <c r="B91">
        <v>207</v>
      </c>
      <c r="C91">
        <f>WEEKDAY(ekodom4[[#This Row],[Data]])</f>
        <v>5</v>
      </c>
      <c r="D91">
        <f>IF(ekodom4[[#This Row],[dzien tyg]]=4, 260,190)</f>
        <v>190</v>
      </c>
      <c r="G91" s="2">
        <f>H90+ekodom4[[#This Row],[retencja]]</f>
        <v>207</v>
      </c>
      <c r="H91" s="2">
        <f>IF(ekodom4[[#This Row],[czy zabraklo]]=1, 0,ekodom4[[#This Row],[zbiornik przed]]-ekodom4[[#This Row],[uzycie]]-ekodom4[[#This Row],[podelwanie]])</f>
        <v>17</v>
      </c>
      <c r="I91" s="2" t="str">
        <f>IF(ekodom4[[#This Row],[zbiornik przed]]-ekodom4[[#This Row],[uzycie]]-ekodom4[[#This Row],[podelwanie]]&lt;0,1,"")</f>
        <v/>
      </c>
      <c r="J91" s="2" t="str">
        <f>IF(ekodom4[[#This Row],[czy zabraklo]]=1,(ekodom4[[#This Row],[zbiornik przed]] - ekodom4[[#This Row],[uzycie]]-ekodom4[[#This Row],[podelwanie]])*-1,"")</f>
        <v/>
      </c>
    </row>
    <row r="92" spans="1:10" x14ac:dyDescent="0.25">
      <c r="A92" s="1">
        <v>44652</v>
      </c>
      <c r="B92">
        <v>1299</v>
      </c>
      <c r="C92">
        <f>WEEKDAY(ekodom4[[#This Row],[Data]])</f>
        <v>6</v>
      </c>
      <c r="D92">
        <f>IF(ekodom4[[#This Row],[dzien tyg]]=4, 260,190)</f>
        <v>190</v>
      </c>
      <c r="E92">
        <f>IF(ekodom4[[#This Row],[retencja]]&lt;&gt;0,0,IF(E91=5, 1, E91+1))</f>
        <v>0</v>
      </c>
      <c r="F92">
        <f>IF(ekodom4[[#This Row],[sucho]]=5,300,0)</f>
        <v>0</v>
      </c>
      <c r="G92" s="2">
        <f>H91+ekodom4[[#This Row],[retencja]]</f>
        <v>1316</v>
      </c>
      <c r="H92" s="2">
        <f>IF(ekodom4[[#This Row],[czy zabraklo]]=1, 0,ekodom4[[#This Row],[zbiornik przed]]-ekodom4[[#This Row],[uzycie]]-ekodom4[[#This Row],[podelwanie]])</f>
        <v>1126</v>
      </c>
      <c r="I92" s="2" t="str">
        <f>IF(ekodom4[[#This Row],[zbiornik przed]]-ekodom4[[#This Row],[uzycie]]-ekodom4[[#This Row],[podelwanie]]&lt;0,1,"")</f>
        <v/>
      </c>
      <c r="J92" s="2" t="str">
        <f>IF(ekodom4[[#This Row],[czy zabraklo]]=1,(ekodom4[[#This Row],[zbiornik przed]] - ekodom4[[#This Row],[uzycie]]-ekodom4[[#This Row],[podelwanie]])*-1,"")</f>
        <v/>
      </c>
    </row>
    <row r="93" spans="1:10" x14ac:dyDescent="0.25">
      <c r="A93" s="1">
        <v>44653</v>
      </c>
      <c r="B93">
        <v>218</v>
      </c>
      <c r="C93">
        <f>WEEKDAY(ekodom4[[#This Row],[Data]])</f>
        <v>7</v>
      </c>
      <c r="D93">
        <f>IF(ekodom4[[#This Row],[dzien tyg]]=4, 260,190)</f>
        <v>190</v>
      </c>
      <c r="E93">
        <f>IF(ekodom4[[#This Row],[retencja]]&lt;&gt;0,0,IF(E92=5, 1, E92+1))</f>
        <v>0</v>
      </c>
      <c r="F93">
        <f>IF(ekodom4[[#This Row],[sucho]]=5,300,0)</f>
        <v>0</v>
      </c>
      <c r="G93" s="2">
        <f>H92+ekodom4[[#This Row],[retencja]]</f>
        <v>1344</v>
      </c>
      <c r="H93" s="2">
        <f>IF(ekodom4[[#This Row],[czy zabraklo]]=1, 0,ekodom4[[#This Row],[zbiornik przed]]-ekodom4[[#This Row],[uzycie]]-ekodom4[[#This Row],[podelwanie]])</f>
        <v>1154</v>
      </c>
      <c r="I93" s="2" t="str">
        <f>IF(ekodom4[[#This Row],[zbiornik przed]]-ekodom4[[#This Row],[uzycie]]-ekodom4[[#This Row],[podelwanie]]&lt;0,1,"")</f>
        <v/>
      </c>
      <c r="J93" s="2" t="str">
        <f>IF(ekodom4[[#This Row],[czy zabraklo]]=1,(ekodom4[[#This Row],[zbiornik przed]] - ekodom4[[#This Row],[uzycie]]-ekodom4[[#This Row],[podelwanie]])*-1,"")</f>
        <v/>
      </c>
    </row>
    <row r="94" spans="1:10" x14ac:dyDescent="0.25">
      <c r="A94" s="1">
        <v>44654</v>
      </c>
      <c r="B94">
        <v>0</v>
      </c>
      <c r="C94">
        <f>WEEKDAY(ekodom4[[#This Row],[Data]])</f>
        <v>1</v>
      </c>
      <c r="D94">
        <f>IF(ekodom4[[#This Row],[dzien tyg]]=4, 260,190)</f>
        <v>190</v>
      </c>
      <c r="E94">
        <f>IF(ekodom4[[#This Row],[retencja]]&lt;&gt;0,0,IF(E93=5, 1, E93+1))</f>
        <v>1</v>
      </c>
      <c r="F94">
        <f>IF(ekodom4[[#This Row],[sucho]]=5,300,0)</f>
        <v>0</v>
      </c>
      <c r="G94" s="2">
        <f>H93+ekodom4[[#This Row],[retencja]]</f>
        <v>1154</v>
      </c>
      <c r="H94" s="2">
        <f>IF(ekodom4[[#This Row],[czy zabraklo]]=1, 0,ekodom4[[#This Row],[zbiornik przed]]-ekodom4[[#This Row],[uzycie]]-ekodom4[[#This Row],[podelwanie]])</f>
        <v>964</v>
      </c>
      <c r="I94" s="2" t="str">
        <f>IF(ekodom4[[#This Row],[zbiornik przed]]-ekodom4[[#This Row],[uzycie]]-ekodom4[[#This Row],[podelwanie]]&lt;0,1,"")</f>
        <v/>
      </c>
      <c r="J94" s="2" t="str">
        <f>IF(ekodom4[[#This Row],[czy zabraklo]]=1,(ekodom4[[#This Row],[zbiornik przed]] - ekodom4[[#This Row],[uzycie]]-ekodom4[[#This Row],[podelwanie]])*-1,"")</f>
        <v/>
      </c>
    </row>
    <row r="95" spans="1:10" x14ac:dyDescent="0.25">
      <c r="A95" s="1">
        <v>44655</v>
      </c>
      <c r="B95">
        <v>0</v>
      </c>
      <c r="C95">
        <f>WEEKDAY(ekodom4[[#This Row],[Data]])</f>
        <v>2</v>
      </c>
      <c r="D95">
        <f>IF(ekodom4[[#This Row],[dzien tyg]]=4, 260,190)</f>
        <v>190</v>
      </c>
      <c r="E95">
        <f>IF(ekodom4[[#This Row],[retencja]]&lt;&gt;0,0,IF(E94=5, 1, E94+1))</f>
        <v>2</v>
      </c>
      <c r="F95">
        <f>IF(ekodom4[[#This Row],[sucho]]=5,300,0)</f>
        <v>0</v>
      </c>
      <c r="G95" s="2">
        <f>H94+ekodom4[[#This Row],[retencja]]</f>
        <v>964</v>
      </c>
      <c r="H95" s="2">
        <f>IF(ekodom4[[#This Row],[czy zabraklo]]=1, 0,ekodom4[[#This Row],[zbiornik przed]]-ekodom4[[#This Row],[uzycie]]-ekodom4[[#This Row],[podelwanie]])</f>
        <v>774</v>
      </c>
      <c r="I95" s="2" t="str">
        <f>IF(ekodom4[[#This Row],[zbiornik przed]]-ekodom4[[#This Row],[uzycie]]-ekodom4[[#This Row],[podelwanie]]&lt;0,1,"")</f>
        <v/>
      </c>
      <c r="J95" s="2" t="str">
        <f>IF(ekodom4[[#This Row],[czy zabraklo]]=1,(ekodom4[[#This Row],[zbiornik przed]] - ekodom4[[#This Row],[uzycie]]-ekodom4[[#This Row],[podelwanie]])*-1,"")</f>
        <v/>
      </c>
    </row>
    <row r="96" spans="1:10" x14ac:dyDescent="0.25">
      <c r="A96" s="1">
        <v>44656</v>
      </c>
      <c r="B96">
        <v>0</v>
      </c>
      <c r="C96">
        <f>WEEKDAY(ekodom4[[#This Row],[Data]])</f>
        <v>3</v>
      </c>
      <c r="D96">
        <f>IF(ekodom4[[#This Row],[dzien tyg]]=4, 260,190)</f>
        <v>190</v>
      </c>
      <c r="E96">
        <f>IF(ekodom4[[#This Row],[retencja]]&lt;&gt;0,0,IF(E95=5, 1, E95+1))</f>
        <v>3</v>
      </c>
      <c r="F96">
        <f>IF(ekodom4[[#This Row],[sucho]]=5,300,0)</f>
        <v>0</v>
      </c>
      <c r="G96" s="2">
        <f>H95+ekodom4[[#This Row],[retencja]]</f>
        <v>774</v>
      </c>
      <c r="H96" s="2">
        <f>IF(ekodom4[[#This Row],[czy zabraklo]]=1, 0,ekodom4[[#This Row],[zbiornik przed]]-ekodom4[[#This Row],[uzycie]]-ekodom4[[#This Row],[podelwanie]])</f>
        <v>584</v>
      </c>
      <c r="I96" s="2" t="str">
        <f>IF(ekodom4[[#This Row],[zbiornik przed]]-ekodom4[[#This Row],[uzycie]]-ekodom4[[#This Row],[podelwanie]]&lt;0,1,"")</f>
        <v/>
      </c>
      <c r="J96" s="2" t="str">
        <f>IF(ekodom4[[#This Row],[czy zabraklo]]=1,(ekodom4[[#This Row],[zbiornik przed]] - ekodom4[[#This Row],[uzycie]]-ekodom4[[#This Row],[podelwanie]])*-1,"")</f>
        <v/>
      </c>
    </row>
    <row r="97" spans="1:10" x14ac:dyDescent="0.25">
      <c r="A97" s="1">
        <v>44657</v>
      </c>
      <c r="B97">
        <v>220</v>
      </c>
      <c r="C97">
        <f>WEEKDAY(ekodom4[[#This Row],[Data]])</f>
        <v>4</v>
      </c>
      <c r="D97">
        <f>IF(ekodom4[[#This Row],[dzien tyg]]=4, 260,190)</f>
        <v>260</v>
      </c>
      <c r="E97">
        <f>IF(ekodom4[[#This Row],[retencja]]&lt;&gt;0,0,IF(E96=5, 1, E96+1))</f>
        <v>0</v>
      </c>
      <c r="F97">
        <f>IF(ekodom4[[#This Row],[sucho]]=5,300,0)</f>
        <v>0</v>
      </c>
      <c r="G97" s="2">
        <f>H96+ekodom4[[#This Row],[retencja]]</f>
        <v>804</v>
      </c>
      <c r="H97" s="2">
        <f>IF(ekodom4[[#This Row],[czy zabraklo]]=1, 0,ekodom4[[#This Row],[zbiornik przed]]-ekodom4[[#This Row],[uzycie]]-ekodom4[[#This Row],[podelwanie]])</f>
        <v>544</v>
      </c>
      <c r="I97" s="2" t="str">
        <f>IF(ekodom4[[#This Row],[zbiornik przed]]-ekodom4[[#This Row],[uzycie]]-ekodom4[[#This Row],[podelwanie]]&lt;0,1,"")</f>
        <v/>
      </c>
      <c r="J97" s="2" t="str">
        <f>IF(ekodom4[[#This Row],[czy zabraklo]]=1,(ekodom4[[#This Row],[zbiornik przed]] - ekodom4[[#This Row],[uzycie]]-ekodom4[[#This Row],[podelwanie]])*-1,"")</f>
        <v/>
      </c>
    </row>
    <row r="98" spans="1:10" x14ac:dyDescent="0.25">
      <c r="A98" s="1">
        <v>44658</v>
      </c>
      <c r="B98">
        <v>72</v>
      </c>
      <c r="C98">
        <f>WEEKDAY(ekodom4[[#This Row],[Data]])</f>
        <v>5</v>
      </c>
      <c r="D98">
        <f>IF(ekodom4[[#This Row],[dzien tyg]]=4, 260,190)</f>
        <v>190</v>
      </c>
      <c r="E98">
        <f>IF(ekodom4[[#This Row],[retencja]]&lt;&gt;0,0,IF(E97=5, 1, E97+1))</f>
        <v>0</v>
      </c>
      <c r="F98">
        <f>IF(ekodom4[[#This Row],[sucho]]=5,300,0)</f>
        <v>0</v>
      </c>
      <c r="G98" s="2">
        <f>H97+ekodom4[[#This Row],[retencja]]</f>
        <v>616</v>
      </c>
      <c r="H98" s="2">
        <f>IF(ekodom4[[#This Row],[czy zabraklo]]=1, 0,ekodom4[[#This Row],[zbiornik przed]]-ekodom4[[#This Row],[uzycie]]-ekodom4[[#This Row],[podelwanie]])</f>
        <v>426</v>
      </c>
      <c r="I98" s="2" t="str">
        <f>IF(ekodom4[[#This Row],[zbiornik przed]]-ekodom4[[#This Row],[uzycie]]-ekodom4[[#This Row],[podelwanie]]&lt;0,1,"")</f>
        <v/>
      </c>
      <c r="J98" s="2" t="str">
        <f>IF(ekodom4[[#This Row],[czy zabraklo]]=1,(ekodom4[[#This Row],[zbiornik przed]] - ekodom4[[#This Row],[uzycie]]-ekodom4[[#This Row],[podelwanie]])*-1,"")</f>
        <v/>
      </c>
    </row>
    <row r="99" spans="1:10" x14ac:dyDescent="0.25">
      <c r="A99" s="1">
        <v>44659</v>
      </c>
      <c r="B99">
        <v>0</v>
      </c>
      <c r="C99">
        <f>WEEKDAY(ekodom4[[#This Row],[Data]])</f>
        <v>6</v>
      </c>
      <c r="D99">
        <f>IF(ekodom4[[#This Row],[dzien tyg]]=4, 260,190)</f>
        <v>190</v>
      </c>
      <c r="E99">
        <f>IF(ekodom4[[#This Row],[retencja]]&lt;&gt;0,0,IF(E98=5, 1, E98+1))</f>
        <v>1</v>
      </c>
      <c r="F99">
        <f>IF(ekodom4[[#This Row],[sucho]]=5,300,0)</f>
        <v>0</v>
      </c>
      <c r="G99" s="2">
        <f>H98+ekodom4[[#This Row],[retencja]]</f>
        <v>426</v>
      </c>
      <c r="H99" s="2">
        <f>IF(ekodom4[[#This Row],[czy zabraklo]]=1, 0,ekodom4[[#This Row],[zbiornik przed]]-ekodom4[[#This Row],[uzycie]]-ekodom4[[#This Row],[podelwanie]])</f>
        <v>236</v>
      </c>
      <c r="I99" s="2" t="str">
        <f>IF(ekodom4[[#This Row],[zbiornik przed]]-ekodom4[[#This Row],[uzycie]]-ekodom4[[#This Row],[podelwanie]]&lt;0,1,"")</f>
        <v/>
      </c>
      <c r="J99" s="2" t="str">
        <f>IF(ekodom4[[#This Row],[czy zabraklo]]=1,(ekodom4[[#This Row],[zbiornik przed]] - ekodom4[[#This Row],[uzycie]]-ekodom4[[#This Row],[podelwanie]])*-1,"")</f>
        <v/>
      </c>
    </row>
    <row r="100" spans="1:10" x14ac:dyDescent="0.25">
      <c r="A100" s="1">
        <v>44660</v>
      </c>
      <c r="B100">
        <v>0</v>
      </c>
      <c r="C100">
        <f>WEEKDAY(ekodom4[[#This Row],[Data]])</f>
        <v>7</v>
      </c>
      <c r="D100">
        <f>IF(ekodom4[[#This Row],[dzien tyg]]=4, 260,190)</f>
        <v>190</v>
      </c>
      <c r="E100">
        <f>IF(ekodom4[[#This Row],[retencja]]&lt;&gt;0,0,IF(E99=5, 1, E99+1))</f>
        <v>2</v>
      </c>
      <c r="F100">
        <f>IF(ekodom4[[#This Row],[sucho]]=5,300,0)</f>
        <v>0</v>
      </c>
      <c r="G100" s="2">
        <f>H99+ekodom4[[#This Row],[retencja]]</f>
        <v>236</v>
      </c>
      <c r="H100" s="2">
        <f>IF(ekodom4[[#This Row],[czy zabraklo]]=1, 0,ekodom4[[#This Row],[zbiornik przed]]-ekodom4[[#This Row],[uzycie]]-ekodom4[[#This Row],[podelwanie]])</f>
        <v>46</v>
      </c>
      <c r="I100" s="2" t="str">
        <f>IF(ekodom4[[#This Row],[zbiornik przed]]-ekodom4[[#This Row],[uzycie]]-ekodom4[[#This Row],[podelwanie]]&lt;0,1,"")</f>
        <v/>
      </c>
      <c r="J100" s="2" t="str">
        <f>IF(ekodom4[[#This Row],[czy zabraklo]]=1,(ekodom4[[#This Row],[zbiornik przed]] - ekodom4[[#This Row],[uzycie]]-ekodom4[[#This Row],[podelwanie]])*-1,"")</f>
        <v/>
      </c>
    </row>
    <row r="101" spans="1:10" x14ac:dyDescent="0.25">
      <c r="A101" s="1">
        <v>44661</v>
      </c>
      <c r="B101">
        <v>0</v>
      </c>
      <c r="C101">
        <f>WEEKDAY(ekodom4[[#This Row],[Data]])</f>
        <v>1</v>
      </c>
      <c r="D101">
        <f>IF(ekodom4[[#This Row],[dzien tyg]]=4, 260,190)</f>
        <v>190</v>
      </c>
      <c r="E101">
        <f>IF(ekodom4[[#This Row],[retencja]]&lt;&gt;0,0,IF(E100=5, 1, E100+1))</f>
        <v>3</v>
      </c>
      <c r="F101">
        <f>IF(ekodom4[[#This Row],[sucho]]=5,300,0)</f>
        <v>0</v>
      </c>
      <c r="G101" s="2">
        <f>H100+ekodom4[[#This Row],[retencja]]</f>
        <v>46</v>
      </c>
      <c r="H101" s="2">
        <f>IF(ekodom4[[#This Row],[czy zabraklo]]=1, 0,ekodom4[[#This Row],[zbiornik przed]]-ekodom4[[#This Row],[uzycie]]-ekodom4[[#This Row],[podelwanie]])</f>
        <v>0</v>
      </c>
      <c r="I101" s="2">
        <f>IF(ekodom4[[#This Row],[zbiornik przed]]-ekodom4[[#This Row],[uzycie]]-ekodom4[[#This Row],[podelwanie]]&lt;0,1,"")</f>
        <v>1</v>
      </c>
      <c r="J101" s="2">
        <f>IF(ekodom4[[#This Row],[czy zabraklo]]=1,(ekodom4[[#This Row],[zbiornik przed]] - ekodom4[[#This Row],[uzycie]]-ekodom4[[#This Row],[podelwanie]])*-1,"")</f>
        <v>144</v>
      </c>
    </row>
    <row r="102" spans="1:10" x14ac:dyDescent="0.25">
      <c r="A102" s="1">
        <v>44662</v>
      </c>
      <c r="B102">
        <v>0</v>
      </c>
      <c r="C102">
        <f>WEEKDAY(ekodom4[[#This Row],[Data]])</f>
        <v>2</v>
      </c>
      <c r="D102">
        <f>IF(ekodom4[[#This Row],[dzien tyg]]=4, 260,190)</f>
        <v>190</v>
      </c>
      <c r="E102">
        <f>IF(ekodom4[[#This Row],[retencja]]&lt;&gt;0,0,IF(E101=5, 1, E101+1))</f>
        <v>4</v>
      </c>
      <c r="F102">
        <f>IF(ekodom4[[#This Row],[sucho]]=5,300,0)</f>
        <v>0</v>
      </c>
      <c r="G102" s="2">
        <f>H101+ekodom4[[#This Row],[retencja]]</f>
        <v>0</v>
      </c>
      <c r="H102" s="2">
        <f>IF(ekodom4[[#This Row],[czy zabraklo]]=1, 0,ekodom4[[#This Row],[zbiornik przed]]-ekodom4[[#This Row],[uzycie]]-ekodom4[[#This Row],[podelwanie]])</f>
        <v>0</v>
      </c>
      <c r="I102" s="2">
        <f>IF(ekodom4[[#This Row],[zbiornik przed]]-ekodom4[[#This Row],[uzycie]]-ekodom4[[#This Row],[podelwanie]]&lt;0,1,"")</f>
        <v>1</v>
      </c>
      <c r="J102" s="2">
        <f>IF(ekodom4[[#This Row],[czy zabraklo]]=1,(ekodom4[[#This Row],[zbiornik przed]] - ekodom4[[#This Row],[uzycie]]-ekodom4[[#This Row],[podelwanie]])*-1,"")</f>
        <v>190</v>
      </c>
    </row>
    <row r="103" spans="1:10" x14ac:dyDescent="0.25">
      <c r="A103" s="1">
        <v>44663</v>
      </c>
      <c r="B103">
        <v>0</v>
      </c>
      <c r="C103">
        <f>WEEKDAY(ekodom4[[#This Row],[Data]])</f>
        <v>3</v>
      </c>
      <c r="D103">
        <f>IF(ekodom4[[#This Row],[dzien tyg]]=4, 260,190)</f>
        <v>190</v>
      </c>
      <c r="E103">
        <f>IF(ekodom4[[#This Row],[retencja]]&lt;&gt;0,0,IF(E102=5, 1, E102+1))</f>
        <v>5</v>
      </c>
      <c r="F103">
        <f>IF(ekodom4[[#This Row],[sucho]]=5,300,0)</f>
        <v>300</v>
      </c>
      <c r="G103" s="2">
        <f>H102+ekodom4[[#This Row],[retencja]]</f>
        <v>0</v>
      </c>
      <c r="H103" s="2">
        <f>IF(ekodom4[[#This Row],[czy zabraklo]]=1, 0,ekodom4[[#This Row],[zbiornik przed]]-ekodom4[[#This Row],[uzycie]]-ekodom4[[#This Row],[podelwanie]])</f>
        <v>0</v>
      </c>
      <c r="I103" s="2">
        <f>IF(ekodom4[[#This Row],[zbiornik przed]]-ekodom4[[#This Row],[uzycie]]-ekodom4[[#This Row],[podelwanie]]&lt;0,1,"")</f>
        <v>1</v>
      </c>
      <c r="J103" s="2">
        <f>IF(ekodom4[[#This Row],[czy zabraklo]]=1,(ekodom4[[#This Row],[zbiornik przed]] - ekodom4[[#This Row],[uzycie]]-ekodom4[[#This Row],[podelwanie]])*-1,"")</f>
        <v>490</v>
      </c>
    </row>
    <row r="104" spans="1:10" x14ac:dyDescent="0.25">
      <c r="A104" s="1">
        <v>44664</v>
      </c>
      <c r="B104">
        <v>205</v>
      </c>
      <c r="C104">
        <f>WEEKDAY(ekodom4[[#This Row],[Data]])</f>
        <v>4</v>
      </c>
      <c r="D104">
        <f>IF(ekodom4[[#This Row],[dzien tyg]]=4, 260,190)</f>
        <v>260</v>
      </c>
      <c r="E104">
        <f>IF(ekodom4[[#This Row],[retencja]]&lt;&gt;0,0,IF(E103=5, 1, E103+1))</f>
        <v>0</v>
      </c>
      <c r="F104">
        <f>IF(ekodom4[[#This Row],[sucho]]=5,300,0)</f>
        <v>0</v>
      </c>
      <c r="G104" s="2">
        <f>H103+ekodom4[[#This Row],[retencja]]</f>
        <v>205</v>
      </c>
      <c r="H104" s="2">
        <f>IF(ekodom4[[#This Row],[czy zabraklo]]=1, 0,ekodom4[[#This Row],[zbiornik przed]]-ekodom4[[#This Row],[uzycie]]-ekodom4[[#This Row],[podelwanie]])</f>
        <v>0</v>
      </c>
      <c r="I104" s="2">
        <f>IF(ekodom4[[#This Row],[zbiornik przed]]-ekodom4[[#This Row],[uzycie]]-ekodom4[[#This Row],[podelwanie]]&lt;0,1,"")</f>
        <v>1</v>
      </c>
      <c r="J104" s="2">
        <f>IF(ekodom4[[#This Row],[czy zabraklo]]=1,(ekodom4[[#This Row],[zbiornik przed]] - ekodom4[[#This Row],[uzycie]]-ekodom4[[#This Row],[podelwanie]])*-1,"")</f>
        <v>55</v>
      </c>
    </row>
    <row r="105" spans="1:10" x14ac:dyDescent="0.25">
      <c r="A105" s="1">
        <v>44665</v>
      </c>
      <c r="B105">
        <v>0</v>
      </c>
      <c r="C105">
        <f>WEEKDAY(ekodom4[[#This Row],[Data]])</f>
        <v>5</v>
      </c>
      <c r="D105">
        <f>IF(ekodom4[[#This Row],[dzien tyg]]=4, 260,190)</f>
        <v>190</v>
      </c>
      <c r="E105">
        <f>IF(ekodom4[[#This Row],[retencja]]&lt;&gt;0,0,IF(E104=5, 1, E104+1))</f>
        <v>1</v>
      </c>
      <c r="F105">
        <f>IF(ekodom4[[#This Row],[sucho]]=5,300,0)</f>
        <v>0</v>
      </c>
      <c r="G105" s="2">
        <f>H104+ekodom4[[#This Row],[retencja]]</f>
        <v>0</v>
      </c>
      <c r="H105" s="2">
        <f>IF(ekodom4[[#This Row],[czy zabraklo]]=1, 0,ekodom4[[#This Row],[zbiornik przed]]-ekodom4[[#This Row],[uzycie]]-ekodom4[[#This Row],[podelwanie]])</f>
        <v>0</v>
      </c>
      <c r="I105" s="2">
        <f>IF(ekodom4[[#This Row],[zbiornik przed]]-ekodom4[[#This Row],[uzycie]]-ekodom4[[#This Row],[podelwanie]]&lt;0,1,"")</f>
        <v>1</v>
      </c>
      <c r="J105" s="2">
        <f>IF(ekodom4[[#This Row],[czy zabraklo]]=1,(ekodom4[[#This Row],[zbiornik przed]] - ekodom4[[#This Row],[uzycie]]-ekodom4[[#This Row],[podelwanie]])*-1,"")</f>
        <v>190</v>
      </c>
    </row>
    <row r="106" spans="1:10" x14ac:dyDescent="0.25">
      <c r="A106" s="1">
        <v>44666</v>
      </c>
      <c r="B106">
        <v>436</v>
      </c>
      <c r="C106">
        <f>WEEKDAY(ekodom4[[#This Row],[Data]])</f>
        <v>6</v>
      </c>
      <c r="D106">
        <f>IF(ekodom4[[#This Row],[dzien tyg]]=4, 260,190)</f>
        <v>190</v>
      </c>
      <c r="E106">
        <f>IF(ekodom4[[#This Row],[retencja]]&lt;&gt;0,0,IF(E105=5, 1, E105+1))</f>
        <v>0</v>
      </c>
      <c r="F106">
        <f>IF(ekodom4[[#This Row],[sucho]]=5,300,0)</f>
        <v>0</v>
      </c>
      <c r="G106" s="2">
        <f>H105+ekodom4[[#This Row],[retencja]]</f>
        <v>436</v>
      </c>
      <c r="H106" s="2">
        <f>IF(ekodom4[[#This Row],[czy zabraklo]]=1, 0,ekodom4[[#This Row],[zbiornik przed]]-ekodom4[[#This Row],[uzycie]]-ekodom4[[#This Row],[podelwanie]])</f>
        <v>246</v>
      </c>
      <c r="I106" s="2" t="str">
        <f>IF(ekodom4[[#This Row],[zbiornik przed]]-ekodom4[[#This Row],[uzycie]]-ekodom4[[#This Row],[podelwanie]]&lt;0,1,"")</f>
        <v/>
      </c>
      <c r="J106" s="2" t="str">
        <f>IF(ekodom4[[#This Row],[czy zabraklo]]=1,(ekodom4[[#This Row],[zbiornik przed]] - ekodom4[[#This Row],[uzycie]]-ekodom4[[#This Row],[podelwanie]])*-1,"")</f>
        <v/>
      </c>
    </row>
    <row r="107" spans="1:10" x14ac:dyDescent="0.25">
      <c r="A107" s="1">
        <v>44667</v>
      </c>
      <c r="B107">
        <v>622</v>
      </c>
      <c r="C107">
        <f>WEEKDAY(ekodom4[[#This Row],[Data]])</f>
        <v>7</v>
      </c>
      <c r="D107">
        <f>IF(ekodom4[[#This Row],[dzien tyg]]=4, 260,190)</f>
        <v>190</v>
      </c>
      <c r="E107">
        <f>IF(ekodom4[[#This Row],[retencja]]&lt;&gt;0,0,IF(E106=5, 1, E106+1))</f>
        <v>0</v>
      </c>
      <c r="F107">
        <f>IF(ekodom4[[#This Row],[sucho]]=5,300,0)</f>
        <v>0</v>
      </c>
      <c r="G107" s="2">
        <f>H106+ekodom4[[#This Row],[retencja]]</f>
        <v>868</v>
      </c>
      <c r="H107" s="2">
        <f>IF(ekodom4[[#This Row],[czy zabraklo]]=1, 0,ekodom4[[#This Row],[zbiornik przed]]-ekodom4[[#This Row],[uzycie]]-ekodom4[[#This Row],[podelwanie]])</f>
        <v>678</v>
      </c>
      <c r="I107" s="2" t="str">
        <f>IF(ekodom4[[#This Row],[zbiornik przed]]-ekodom4[[#This Row],[uzycie]]-ekodom4[[#This Row],[podelwanie]]&lt;0,1,"")</f>
        <v/>
      </c>
      <c r="J107" s="2" t="str">
        <f>IF(ekodom4[[#This Row],[czy zabraklo]]=1,(ekodom4[[#This Row],[zbiornik przed]] - ekodom4[[#This Row],[uzycie]]-ekodom4[[#This Row],[podelwanie]])*-1,"")</f>
        <v/>
      </c>
    </row>
    <row r="108" spans="1:10" x14ac:dyDescent="0.25">
      <c r="A108" s="1">
        <v>44668</v>
      </c>
      <c r="B108">
        <v>34</v>
      </c>
      <c r="C108">
        <f>WEEKDAY(ekodom4[[#This Row],[Data]])</f>
        <v>1</v>
      </c>
      <c r="D108">
        <f>IF(ekodom4[[#This Row],[dzien tyg]]=4, 260,190)</f>
        <v>190</v>
      </c>
      <c r="E108">
        <f>IF(ekodom4[[#This Row],[retencja]]&lt;&gt;0,0,IF(E107=5, 1, E107+1))</f>
        <v>0</v>
      </c>
      <c r="F108">
        <f>IF(ekodom4[[#This Row],[sucho]]=5,300,0)</f>
        <v>0</v>
      </c>
      <c r="G108" s="2">
        <f>H107+ekodom4[[#This Row],[retencja]]</f>
        <v>712</v>
      </c>
      <c r="H108" s="2">
        <f>IF(ekodom4[[#This Row],[czy zabraklo]]=1, 0,ekodom4[[#This Row],[zbiornik przed]]-ekodom4[[#This Row],[uzycie]]-ekodom4[[#This Row],[podelwanie]])</f>
        <v>522</v>
      </c>
      <c r="I108" s="2" t="str">
        <f>IF(ekodom4[[#This Row],[zbiornik przed]]-ekodom4[[#This Row],[uzycie]]-ekodom4[[#This Row],[podelwanie]]&lt;0,1,"")</f>
        <v/>
      </c>
      <c r="J108" s="2" t="str">
        <f>IF(ekodom4[[#This Row],[czy zabraklo]]=1,(ekodom4[[#This Row],[zbiornik przed]] - ekodom4[[#This Row],[uzycie]]-ekodom4[[#This Row],[podelwanie]])*-1,"")</f>
        <v/>
      </c>
    </row>
    <row r="109" spans="1:10" x14ac:dyDescent="0.25">
      <c r="A109" s="1">
        <v>44669</v>
      </c>
      <c r="B109">
        <v>0</v>
      </c>
      <c r="C109">
        <f>WEEKDAY(ekodom4[[#This Row],[Data]])</f>
        <v>2</v>
      </c>
      <c r="D109">
        <f>IF(ekodom4[[#This Row],[dzien tyg]]=4, 260,190)</f>
        <v>190</v>
      </c>
      <c r="E109">
        <f>IF(ekodom4[[#This Row],[retencja]]&lt;&gt;0,0,IF(E108=5, 1, E108+1))</f>
        <v>1</v>
      </c>
      <c r="F109">
        <f>IF(ekodom4[[#This Row],[sucho]]=5,300,0)</f>
        <v>0</v>
      </c>
      <c r="G109" s="2">
        <f>H108+ekodom4[[#This Row],[retencja]]</f>
        <v>522</v>
      </c>
      <c r="H109" s="2">
        <f>IF(ekodom4[[#This Row],[czy zabraklo]]=1, 0,ekodom4[[#This Row],[zbiornik przed]]-ekodom4[[#This Row],[uzycie]]-ekodom4[[#This Row],[podelwanie]])</f>
        <v>332</v>
      </c>
      <c r="I109" s="2" t="str">
        <f>IF(ekodom4[[#This Row],[zbiornik przed]]-ekodom4[[#This Row],[uzycie]]-ekodom4[[#This Row],[podelwanie]]&lt;0,1,"")</f>
        <v/>
      </c>
      <c r="J109" s="2" t="str">
        <f>IF(ekodom4[[#This Row],[czy zabraklo]]=1,(ekodom4[[#This Row],[zbiornik przed]] - ekodom4[[#This Row],[uzycie]]-ekodom4[[#This Row],[podelwanie]])*-1,"")</f>
        <v/>
      </c>
    </row>
    <row r="110" spans="1:10" x14ac:dyDescent="0.25">
      <c r="A110" s="1">
        <v>44670</v>
      </c>
      <c r="B110">
        <v>0</v>
      </c>
      <c r="C110">
        <f>WEEKDAY(ekodom4[[#This Row],[Data]])</f>
        <v>3</v>
      </c>
      <c r="D110">
        <f>IF(ekodom4[[#This Row],[dzien tyg]]=4, 260,190)</f>
        <v>190</v>
      </c>
      <c r="E110">
        <f>IF(ekodom4[[#This Row],[retencja]]&lt;&gt;0,0,IF(E109=5, 1, E109+1))</f>
        <v>2</v>
      </c>
      <c r="F110">
        <f>IF(ekodom4[[#This Row],[sucho]]=5,300,0)</f>
        <v>0</v>
      </c>
      <c r="G110" s="2">
        <f>H109+ekodom4[[#This Row],[retencja]]</f>
        <v>332</v>
      </c>
      <c r="H110" s="2">
        <f>IF(ekodom4[[#This Row],[czy zabraklo]]=1, 0,ekodom4[[#This Row],[zbiornik przed]]-ekodom4[[#This Row],[uzycie]]-ekodom4[[#This Row],[podelwanie]])</f>
        <v>142</v>
      </c>
      <c r="I110" s="2" t="str">
        <f>IF(ekodom4[[#This Row],[zbiornik przed]]-ekodom4[[#This Row],[uzycie]]-ekodom4[[#This Row],[podelwanie]]&lt;0,1,"")</f>
        <v/>
      </c>
      <c r="J110" s="2" t="str">
        <f>IF(ekodom4[[#This Row],[czy zabraklo]]=1,(ekodom4[[#This Row],[zbiornik przed]] - ekodom4[[#This Row],[uzycie]]-ekodom4[[#This Row],[podelwanie]])*-1,"")</f>
        <v/>
      </c>
    </row>
    <row r="111" spans="1:10" x14ac:dyDescent="0.25">
      <c r="A111" s="1">
        <v>44671</v>
      </c>
      <c r="B111">
        <v>0</v>
      </c>
      <c r="C111">
        <f>WEEKDAY(ekodom4[[#This Row],[Data]])</f>
        <v>4</v>
      </c>
      <c r="D111">
        <f>IF(ekodom4[[#This Row],[dzien tyg]]=4, 260,190)</f>
        <v>260</v>
      </c>
      <c r="E111">
        <f>IF(ekodom4[[#This Row],[retencja]]&lt;&gt;0,0,IF(E110=5, 1, E110+1))</f>
        <v>3</v>
      </c>
      <c r="F111">
        <f>IF(ekodom4[[#This Row],[sucho]]=5,300,0)</f>
        <v>0</v>
      </c>
      <c r="G111" s="2">
        <f>H110+ekodom4[[#This Row],[retencja]]</f>
        <v>142</v>
      </c>
      <c r="H111" s="2">
        <f>IF(ekodom4[[#This Row],[czy zabraklo]]=1, 0,ekodom4[[#This Row],[zbiornik przed]]-ekodom4[[#This Row],[uzycie]]-ekodom4[[#This Row],[podelwanie]])</f>
        <v>0</v>
      </c>
      <c r="I111" s="2">
        <f>IF(ekodom4[[#This Row],[zbiornik przed]]-ekodom4[[#This Row],[uzycie]]-ekodom4[[#This Row],[podelwanie]]&lt;0,1,"")</f>
        <v>1</v>
      </c>
      <c r="J111" s="2">
        <f>IF(ekodom4[[#This Row],[czy zabraklo]]=1,(ekodom4[[#This Row],[zbiornik przed]] - ekodom4[[#This Row],[uzycie]]-ekodom4[[#This Row],[podelwanie]])*-1,"")</f>
        <v>118</v>
      </c>
    </row>
    <row r="112" spans="1:10" x14ac:dyDescent="0.25">
      <c r="A112" s="1">
        <v>44672</v>
      </c>
      <c r="B112">
        <v>0</v>
      </c>
      <c r="C112">
        <f>WEEKDAY(ekodom4[[#This Row],[Data]])</f>
        <v>5</v>
      </c>
      <c r="D112">
        <f>IF(ekodom4[[#This Row],[dzien tyg]]=4, 260,190)</f>
        <v>190</v>
      </c>
      <c r="E112">
        <f>IF(ekodom4[[#This Row],[retencja]]&lt;&gt;0,0,IF(E111=5, 1, E111+1))</f>
        <v>4</v>
      </c>
      <c r="F112">
        <f>IF(ekodom4[[#This Row],[sucho]]=5,300,0)</f>
        <v>0</v>
      </c>
      <c r="G112" s="2">
        <f>H111+ekodom4[[#This Row],[retencja]]</f>
        <v>0</v>
      </c>
      <c r="H112" s="2">
        <f>IF(ekodom4[[#This Row],[czy zabraklo]]=1, 0,ekodom4[[#This Row],[zbiornik przed]]-ekodom4[[#This Row],[uzycie]]-ekodom4[[#This Row],[podelwanie]])</f>
        <v>0</v>
      </c>
      <c r="I112" s="2">
        <f>IF(ekodom4[[#This Row],[zbiornik przed]]-ekodom4[[#This Row],[uzycie]]-ekodom4[[#This Row],[podelwanie]]&lt;0,1,"")</f>
        <v>1</v>
      </c>
      <c r="J112" s="2">
        <f>IF(ekodom4[[#This Row],[czy zabraklo]]=1,(ekodom4[[#This Row],[zbiornik przed]] - ekodom4[[#This Row],[uzycie]]-ekodom4[[#This Row],[podelwanie]])*-1,"")</f>
        <v>190</v>
      </c>
    </row>
    <row r="113" spans="1:10" x14ac:dyDescent="0.25">
      <c r="A113" s="1">
        <v>44673</v>
      </c>
      <c r="B113">
        <v>0</v>
      </c>
      <c r="C113">
        <f>WEEKDAY(ekodom4[[#This Row],[Data]])</f>
        <v>6</v>
      </c>
      <c r="D113">
        <f>IF(ekodom4[[#This Row],[dzien tyg]]=4, 260,190)</f>
        <v>190</v>
      </c>
      <c r="E113">
        <f>IF(ekodom4[[#This Row],[retencja]]&lt;&gt;0,0,IF(E112=5, 1, E112+1))</f>
        <v>5</v>
      </c>
      <c r="F113">
        <f>IF(ekodom4[[#This Row],[sucho]]=5,300,0)</f>
        <v>300</v>
      </c>
      <c r="G113" s="2">
        <f>H112+ekodom4[[#This Row],[retencja]]</f>
        <v>0</v>
      </c>
      <c r="H113" s="2">
        <f>IF(ekodom4[[#This Row],[czy zabraklo]]=1, 0,ekodom4[[#This Row],[zbiornik przed]]-ekodom4[[#This Row],[uzycie]]-ekodom4[[#This Row],[podelwanie]])</f>
        <v>0</v>
      </c>
      <c r="I113" s="2">
        <f>IF(ekodom4[[#This Row],[zbiornik przed]]-ekodom4[[#This Row],[uzycie]]-ekodom4[[#This Row],[podelwanie]]&lt;0,1,"")</f>
        <v>1</v>
      </c>
      <c r="J113" s="2">
        <f>IF(ekodom4[[#This Row],[czy zabraklo]]=1,(ekodom4[[#This Row],[zbiornik przed]] - ekodom4[[#This Row],[uzycie]]-ekodom4[[#This Row],[podelwanie]])*-1,"")</f>
        <v>490</v>
      </c>
    </row>
    <row r="114" spans="1:10" x14ac:dyDescent="0.25">
      <c r="A114" s="1">
        <v>44674</v>
      </c>
      <c r="B114">
        <v>0</v>
      </c>
      <c r="C114">
        <f>WEEKDAY(ekodom4[[#This Row],[Data]])</f>
        <v>7</v>
      </c>
      <c r="D114">
        <f>IF(ekodom4[[#This Row],[dzien tyg]]=4, 260,190)</f>
        <v>190</v>
      </c>
      <c r="E114">
        <f>IF(ekodom4[[#This Row],[retencja]]&lt;&gt;0,0,IF(E113=5, 1, E113+1))</f>
        <v>1</v>
      </c>
      <c r="F114">
        <f>IF(ekodom4[[#This Row],[sucho]]=5,300,0)</f>
        <v>0</v>
      </c>
      <c r="G114" s="2">
        <f>H113+ekodom4[[#This Row],[retencja]]</f>
        <v>0</v>
      </c>
      <c r="H114" s="2">
        <f>IF(ekodom4[[#This Row],[czy zabraklo]]=1, 0,ekodom4[[#This Row],[zbiornik przed]]-ekodom4[[#This Row],[uzycie]]-ekodom4[[#This Row],[podelwanie]])</f>
        <v>0</v>
      </c>
      <c r="I114" s="2">
        <f>IF(ekodom4[[#This Row],[zbiornik przed]]-ekodom4[[#This Row],[uzycie]]-ekodom4[[#This Row],[podelwanie]]&lt;0,1,"")</f>
        <v>1</v>
      </c>
      <c r="J114" s="2">
        <f>IF(ekodom4[[#This Row],[czy zabraklo]]=1,(ekodom4[[#This Row],[zbiornik przed]] - ekodom4[[#This Row],[uzycie]]-ekodom4[[#This Row],[podelwanie]])*-1,"")</f>
        <v>190</v>
      </c>
    </row>
    <row r="115" spans="1:10" x14ac:dyDescent="0.25">
      <c r="A115" s="1">
        <v>44675</v>
      </c>
      <c r="B115">
        <v>0</v>
      </c>
      <c r="C115">
        <f>WEEKDAY(ekodom4[[#This Row],[Data]])</f>
        <v>1</v>
      </c>
      <c r="D115">
        <f>IF(ekodom4[[#This Row],[dzien tyg]]=4, 260,190)</f>
        <v>190</v>
      </c>
      <c r="E115">
        <f>IF(ekodom4[[#This Row],[retencja]]&lt;&gt;0,0,IF(E114=5, 1, E114+1))</f>
        <v>2</v>
      </c>
      <c r="F115">
        <f>IF(ekodom4[[#This Row],[sucho]]=5,300,0)</f>
        <v>0</v>
      </c>
      <c r="G115" s="2">
        <f>H114+ekodom4[[#This Row],[retencja]]</f>
        <v>0</v>
      </c>
      <c r="H115" s="2">
        <f>IF(ekodom4[[#This Row],[czy zabraklo]]=1, 0,ekodom4[[#This Row],[zbiornik przed]]-ekodom4[[#This Row],[uzycie]]-ekodom4[[#This Row],[podelwanie]])</f>
        <v>0</v>
      </c>
      <c r="I115" s="2">
        <f>IF(ekodom4[[#This Row],[zbiornik przed]]-ekodom4[[#This Row],[uzycie]]-ekodom4[[#This Row],[podelwanie]]&lt;0,1,"")</f>
        <v>1</v>
      </c>
      <c r="J115" s="2">
        <f>IF(ekodom4[[#This Row],[czy zabraklo]]=1,(ekodom4[[#This Row],[zbiornik przed]] - ekodom4[[#This Row],[uzycie]]-ekodom4[[#This Row],[podelwanie]])*-1,"")</f>
        <v>190</v>
      </c>
    </row>
    <row r="116" spans="1:10" x14ac:dyDescent="0.25">
      <c r="A116" s="1">
        <v>44676</v>
      </c>
      <c r="B116">
        <v>0</v>
      </c>
      <c r="C116">
        <f>WEEKDAY(ekodom4[[#This Row],[Data]])</f>
        <v>2</v>
      </c>
      <c r="D116">
        <f>IF(ekodom4[[#This Row],[dzien tyg]]=4, 260,190)</f>
        <v>190</v>
      </c>
      <c r="E116">
        <f>IF(ekodom4[[#This Row],[retencja]]&lt;&gt;0,0,IF(E115=5, 1, E115+1))</f>
        <v>3</v>
      </c>
      <c r="F116">
        <f>IF(ekodom4[[#This Row],[sucho]]=5,300,0)</f>
        <v>0</v>
      </c>
      <c r="G116" s="2">
        <f>H115+ekodom4[[#This Row],[retencja]]</f>
        <v>0</v>
      </c>
      <c r="H116" s="2">
        <f>IF(ekodom4[[#This Row],[czy zabraklo]]=1, 0,ekodom4[[#This Row],[zbiornik przed]]-ekodom4[[#This Row],[uzycie]]-ekodom4[[#This Row],[podelwanie]])</f>
        <v>0</v>
      </c>
      <c r="I116" s="2">
        <f>IF(ekodom4[[#This Row],[zbiornik przed]]-ekodom4[[#This Row],[uzycie]]-ekodom4[[#This Row],[podelwanie]]&lt;0,1,"")</f>
        <v>1</v>
      </c>
      <c r="J116" s="2">
        <f>IF(ekodom4[[#This Row],[czy zabraklo]]=1,(ekodom4[[#This Row],[zbiornik przed]] - ekodom4[[#This Row],[uzycie]]-ekodom4[[#This Row],[podelwanie]])*-1,"")</f>
        <v>190</v>
      </c>
    </row>
    <row r="117" spans="1:10" x14ac:dyDescent="0.25">
      <c r="A117" s="1">
        <v>44677</v>
      </c>
      <c r="B117">
        <v>0</v>
      </c>
      <c r="C117">
        <f>WEEKDAY(ekodom4[[#This Row],[Data]])</f>
        <v>3</v>
      </c>
      <c r="D117">
        <f>IF(ekodom4[[#This Row],[dzien tyg]]=4, 260,190)</f>
        <v>190</v>
      </c>
      <c r="E117">
        <f>IF(ekodom4[[#This Row],[retencja]]&lt;&gt;0,0,IF(E116=5, 1, E116+1))</f>
        <v>4</v>
      </c>
      <c r="F117">
        <f>IF(ekodom4[[#This Row],[sucho]]=5,300,0)</f>
        <v>0</v>
      </c>
      <c r="G117" s="2">
        <f>H116+ekodom4[[#This Row],[retencja]]</f>
        <v>0</v>
      </c>
      <c r="H117" s="2">
        <f>IF(ekodom4[[#This Row],[czy zabraklo]]=1, 0,ekodom4[[#This Row],[zbiornik przed]]-ekodom4[[#This Row],[uzycie]]-ekodom4[[#This Row],[podelwanie]])</f>
        <v>0</v>
      </c>
      <c r="I117" s="2">
        <f>IF(ekodom4[[#This Row],[zbiornik przed]]-ekodom4[[#This Row],[uzycie]]-ekodom4[[#This Row],[podelwanie]]&lt;0,1,"")</f>
        <v>1</v>
      </c>
      <c r="J117" s="2">
        <f>IF(ekodom4[[#This Row],[czy zabraklo]]=1,(ekodom4[[#This Row],[zbiornik przed]] - ekodom4[[#This Row],[uzycie]]-ekodom4[[#This Row],[podelwanie]])*-1,"")</f>
        <v>190</v>
      </c>
    </row>
    <row r="118" spans="1:10" x14ac:dyDescent="0.25">
      <c r="A118" s="1">
        <v>44678</v>
      </c>
      <c r="B118">
        <v>0</v>
      </c>
      <c r="C118">
        <f>WEEKDAY(ekodom4[[#This Row],[Data]])</f>
        <v>4</v>
      </c>
      <c r="D118">
        <f>IF(ekodom4[[#This Row],[dzien tyg]]=4, 260,190)</f>
        <v>260</v>
      </c>
      <c r="E118">
        <f>IF(ekodom4[[#This Row],[retencja]]&lt;&gt;0,0,IF(E117=5, 1, E117+1))</f>
        <v>5</v>
      </c>
      <c r="F118">
        <f>IF(ekodom4[[#This Row],[sucho]]=5,300,0)</f>
        <v>300</v>
      </c>
      <c r="G118" s="2">
        <f>H117+ekodom4[[#This Row],[retencja]]</f>
        <v>0</v>
      </c>
      <c r="H118" s="2">
        <f>IF(ekodom4[[#This Row],[czy zabraklo]]=1, 0,ekodom4[[#This Row],[zbiornik przed]]-ekodom4[[#This Row],[uzycie]]-ekodom4[[#This Row],[podelwanie]])</f>
        <v>0</v>
      </c>
      <c r="I118" s="2">
        <f>IF(ekodom4[[#This Row],[zbiornik przed]]-ekodom4[[#This Row],[uzycie]]-ekodom4[[#This Row],[podelwanie]]&lt;0,1,"")</f>
        <v>1</v>
      </c>
      <c r="J118" s="2">
        <f>IF(ekodom4[[#This Row],[czy zabraklo]]=1,(ekodom4[[#This Row],[zbiornik przed]] - ekodom4[[#This Row],[uzycie]]-ekodom4[[#This Row],[podelwanie]])*-1,"")</f>
        <v>560</v>
      </c>
    </row>
    <row r="119" spans="1:10" x14ac:dyDescent="0.25">
      <c r="A119" s="1">
        <v>44679</v>
      </c>
      <c r="B119">
        <v>36</v>
      </c>
      <c r="C119">
        <f>WEEKDAY(ekodom4[[#This Row],[Data]])</f>
        <v>5</v>
      </c>
      <c r="D119">
        <f>IF(ekodom4[[#This Row],[dzien tyg]]=4, 260,190)</f>
        <v>190</v>
      </c>
      <c r="E119">
        <f>IF(ekodom4[[#This Row],[retencja]]&lt;&gt;0,0,IF(E118=5, 1, E118+1))</f>
        <v>0</v>
      </c>
      <c r="F119">
        <f>IF(ekodom4[[#This Row],[sucho]]=5,300,0)</f>
        <v>0</v>
      </c>
      <c r="G119" s="2">
        <f>H118+ekodom4[[#This Row],[retencja]]</f>
        <v>36</v>
      </c>
      <c r="H119" s="2">
        <f>IF(ekodom4[[#This Row],[czy zabraklo]]=1, 0,ekodom4[[#This Row],[zbiornik przed]]-ekodom4[[#This Row],[uzycie]]-ekodom4[[#This Row],[podelwanie]])</f>
        <v>0</v>
      </c>
      <c r="I119" s="2">
        <f>IF(ekodom4[[#This Row],[zbiornik przed]]-ekodom4[[#This Row],[uzycie]]-ekodom4[[#This Row],[podelwanie]]&lt;0,1,"")</f>
        <v>1</v>
      </c>
      <c r="J119" s="2">
        <f>IF(ekodom4[[#This Row],[czy zabraklo]]=1,(ekodom4[[#This Row],[zbiornik przed]] - ekodom4[[#This Row],[uzycie]]-ekodom4[[#This Row],[podelwanie]])*-1,"")</f>
        <v>154</v>
      </c>
    </row>
    <row r="120" spans="1:10" x14ac:dyDescent="0.25">
      <c r="A120" s="1">
        <v>44680</v>
      </c>
      <c r="B120">
        <v>542</v>
      </c>
      <c r="C120">
        <f>WEEKDAY(ekodom4[[#This Row],[Data]])</f>
        <v>6</v>
      </c>
      <c r="D120">
        <f>IF(ekodom4[[#This Row],[dzien tyg]]=4, 260,190)</f>
        <v>190</v>
      </c>
      <c r="E120">
        <f>IF(ekodom4[[#This Row],[retencja]]&lt;&gt;0,0,IF(E119=5, 1, E119+1))</f>
        <v>0</v>
      </c>
      <c r="F120">
        <f>IF(ekodom4[[#This Row],[sucho]]=5,300,0)</f>
        <v>0</v>
      </c>
      <c r="G120" s="2">
        <f>H119+ekodom4[[#This Row],[retencja]]</f>
        <v>542</v>
      </c>
      <c r="H120" s="2">
        <f>IF(ekodom4[[#This Row],[czy zabraklo]]=1, 0,ekodom4[[#This Row],[zbiornik przed]]-ekodom4[[#This Row],[uzycie]]-ekodom4[[#This Row],[podelwanie]])</f>
        <v>352</v>
      </c>
      <c r="I120" s="2" t="str">
        <f>IF(ekodom4[[#This Row],[zbiornik przed]]-ekodom4[[#This Row],[uzycie]]-ekodom4[[#This Row],[podelwanie]]&lt;0,1,"")</f>
        <v/>
      </c>
      <c r="J120" s="2" t="str">
        <f>IF(ekodom4[[#This Row],[czy zabraklo]]=1,(ekodom4[[#This Row],[zbiornik przed]] - ekodom4[[#This Row],[uzycie]]-ekodom4[[#This Row],[podelwanie]])*-1,"")</f>
        <v/>
      </c>
    </row>
    <row r="121" spans="1:10" x14ac:dyDescent="0.25">
      <c r="A121" s="1">
        <v>44681</v>
      </c>
      <c r="B121">
        <v>529</v>
      </c>
      <c r="C121">
        <f>WEEKDAY(ekodom4[[#This Row],[Data]])</f>
        <v>7</v>
      </c>
      <c r="D121">
        <f>IF(ekodom4[[#This Row],[dzien tyg]]=4, 260,190)</f>
        <v>190</v>
      </c>
      <c r="E121">
        <f>IF(ekodom4[[#This Row],[retencja]]&lt;&gt;0,0,IF(E120=5, 1, E120+1))</f>
        <v>0</v>
      </c>
      <c r="F121">
        <f>IF(ekodom4[[#This Row],[sucho]]=5,300,0)</f>
        <v>0</v>
      </c>
      <c r="G121" s="2">
        <f>H120+ekodom4[[#This Row],[retencja]]</f>
        <v>881</v>
      </c>
      <c r="H121" s="2">
        <f>IF(ekodom4[[#This Row],[czy zabraklo]]=1, 0,ekodom4[[#This Row],[zbiornik przed]]-ekodom4[[#This Row],[uzycie]]-ekodom4[[#This Row],[podelwanie]])</f>
        <v>691</v>
      </c>
      <c r="I121" s="2" t="str">
        <f>IF(ekodom4[[#This Row],[zbiornik przed]]-ekodom4[[#This Row],[uzycie]]-ekodom4[[#This Row],[podelwanie]]&lt;0,1,"")</f>
        <v/>
      </c>
      <c r="J121" s="2" t="str">
        <f>IF(ekodom4[[#This Row],[czy zabraklo]]=1,(ekodom4[[#This Row],[zbiornik przed]] - ekodom4[[#This Row],[uzycie]]-ekodom4[[#This Row],[podelwanie]])*-1,"")</f>
        <v/>
      </c>
    </row>
    <row r="122" spans="1:10" x14ac:dyDescent="0.25">
      <c r="A122" s="1">
        <v>44682</v>
      </c>
      <c r="B122">
        <v>890</v>
      </c>
      <c r="C122">
        <f>WEEKDAY(ekodom4[[#This Row],[Data]])</f>
        <v>1</v>
      </c>
      <c r="D122">
        <f>IF(ekodom4[[#This Row],[dzien tyg]]=4, 260,190)</f>
        <v>190</v>
      </c>
      <c r="E122">
        <f>IF(ekodom4[[#This Row],[retencja]]&lt;&gt;0,0,IF(E121=5, 1, E121+1))</f>
        <v>0</v>
      </c>
      <c r="F122">
        <f>IF(ekodom4[[#This Row],[sucho]]=5,300,0)</f>
        <v>0</v>
      </c>
      <c r="G122" s="2">
        <f>H121+ekodom4[[#This Row],[retencja]]</f>
        <v>1581</v>
      </c>
      <c r="H122" s="2">
        <f>IF(ekodom4[[#This Row],[czy zabraklo]]=1, 0,ekodom4[[#This Row],[zbiornik przed]]-ekodom4[[#This Row],[uzycie]]-ekodom4[[#This Row],[podelwanie]])</f>
        <v>1391</v>
      </c>
      <c r="I122" s="2" t="str">
        <f>IF(ekodom4[[#This Row],[zbiornik przed]]-ekodom4[[#This Row],[uzycie]]-ekodom4[[#This Row],[podelwanie]]&lt;0,1,"")</f>
        <v/>
      </c>
      <c r="J122" s="2" t="str">
        <f>IF(ekodom4[[#This Row],[czy zabraklo]]=1,(ekodom4[[#This Row],[zbiornik przed]] - ekodom4[[#This Row],[uzycie]]-ekodom4[[#This Row],[podelwanie]])*-1,"")</f>
        <v/>
      </c>
    </row>
    <row r="123" spans="1:10" x14ac:dyDescent="0.25">
      <c r="A123" s="1">
        <v>44683</v>
      </c>
      <c r="B123">
        <v>609</v>
      </c>
      <c r="C123">
        <f>WEEKDAY(ekodom4[[#This Row],[Data]])</f>
        <v>2</v>
      </c>
      <c r="D123">
        <f>IF(ekodom4[[#This Row],[dzien tyg]]=4, 260,190)</f>
        <v>190</v>
      </c>
      <c r="E123">
        <f>IF(ekodom4[[#This Row],[retencja]]&lt;&gt;0,0,IF(E122=5, 1, E122+1))</f>
        <v>0</v>
      </c>
      <c r="F123">
        <f>IF(ekodom4[[#This Row],[sucho]]=5,300,0)</f>
        <v>0</v>
      </c>
      <c r="G123" s="2">
        <f>H122+ekodom4[[#This Row],[retencja]]</f>
        <v>2000</v>
      </c>
      <c r="H123" s="2">
        <f>IF(ekodom4[[#This Row],[czy zabraklo]]=1, 0,ekodom4[[#This Row],[zbiornik przed]]-ekodom4[[#This Row],[uzycie]]-ekodom4[[#This Row],[podelwanie]])</f>
        <v>1810</v>
      </c>
      <c r="I123" s="2" t="str">
        <f>IF(ekodom4[[#This Row],[zbiornik przed]]-ekodom4[[#This Row],[uzycie]]-ekodom4[[#This Row],[podelwanie]]&lt;0,1,"")</f>
        <v/>
      </c>
      <c r="J123" s="2" t="str">
        <f>IF(ekodom4[[#This Row],[czy zabraklo]]=1,(ekodom4[[#This Row],[zbiornik przed]] - ekodom4[[#This Row],[uzycie]]-ekodom4[[#This Row],[podelwanie]])*-1,"")</f>
        <v/>
      </c>
    </row>
    <row r="124" spans="1:10" x14ac:dyDescent="0.25">
      <c r="A124" s="1">
        <v>44684</v>
      </c>
      <c r="B124">
        <v>79</v>
      </c>
      <c r="C124">
        <f>WEEKDAY(ekodom4[[#This Row],[Data]])</f>
        <v>3</v>
      </c>
      <c r="D124">
        <f>IF(ekodom4[[#This Row],[dzien tyg]]=4, 260,190)</f>
        <v>190</v>
      </c>
      <c r="E124">
        <f>IF(ekodom4[[#This Row],[retencja]]&lt;&gt;0,0,IF(E123=5, 1, E123+1))</f>
        <v>0</v>
      </c>
      <c r="F124">
        <f>IF(ekodom4[[#This Row],[sucho]]=5,300,0)</f>
        <v>0</v>
      </c>
      <c r="G124" s="2">
        <f>H123+ekodom4[[#This Row],[retencja]]</f>
        <v>1889</v>
      </c>
      <c r="H124" s="2">
        <f>IF(ekodom4[[#This Row],[czy zabraklo]]=1, 0,ekodom4[[#This Row],[zbiornik przed]]-ekodom4[[#This Row],[uzycie]]-ekodom4[[#This Row],[podelwanie]])</f>
        <v>1699</v>
      </c>
      <c r="I124" s="2" t="str">
        <f>IF(ekodom4[[#This Row],[zbiornik przed]]-ekodom4[[#This Row],[uzycie]]-ekodom4[[#This Row],[podelwanie]]&lt;0,1,"")</f>
        <v/>
      </c>
      <c r="J124" s="2" t="str">
        <f>IF(ekodom4[[#This Row],[czy zabraklo]]=1,(ekodom4[[#This Row],[zbiornik przed]] - ekodom4[[#This Row],[uzycie]]-ekodom4[[#This Row],[podelwanie]])*-1,"")</f>
        <v/>
      </c>
    </row>
    <row r="125" spans="1:10" x14ac:dyDescent="0.25">
      <c r="A125" s="1">
        <v>44685</v>
      </c>
      <c r="B125">
        <v>0</v>
      </c>
      <c r="C125">
        <f>WEEKDAY(ekodom4[[#This Row],[Data]])</f>
        <v>4</v>
      </c>
      <c r="D125">
        <f>IF(ekodom4[[#This Row],[dzien tyg]]=4, 260,190)</f>
        <v>260</v>
      </c>
      <c r="E125">
        <f>IF(ekodom4[[#This Row],[retencja]]&lt;&gt;0,0,IF(E124=5, 1, E124+1))</f>
        <v>1</v>
      </c>
      <c r="F125">
        <f>IF(ekodom4[[#This Row],[sucho]]=5,300,0)</f>
        <v>0</v>
      </c>
      <c r="G125" s="2">
        <f>H124+ekodom4[[#This Row],[retencja]]</f>
        <v>1699</v>
      </c>
      <c r="H125" s="2">
        <f>IF(ekodom4[[#This Row],[czy zabraklo]]=1, 0,ekodom4[[#This Row],[zbiornik przed]]-ekodom4[[#This Row],[uzycie]]-ekodom4[[#This Row],[podelwanie]])</f>
        <v>1439</v>
      </c>
      <c r="I125" s="2" t="str">
        <f>IF(ekodom4[[#This Row],[zbiornik przed]]-ekodom4[[#This Row],[uzycie]]-ekodom4[[#This Row],[podelwanie]]&lt;0,1,"")</f>
        <v/>
      </c>
      <c r="J125" s="2" t="str">
        <f>IF(ekodom4[[#This Row],[czy zabraklo]]=1,(ekodom4[[#This Row],[zbiornik przed]] - ekodom4[[#This Row],[uzycie]]-ekodom4[[#This Row],[podelwanie]])*-1,"")</f>
        <v/>
      </c>
    </row>
    <row r="126" spans="1:10" x14ac:dyDescent="0.25">
      <c r="A126" s="1">
        <v>44686</v>
      </c>
      <c r="B126">
        <v>0</v>
      </c>
      <c r="C126">
        <f>WEEKDAY(ekodom4[[#This Row],[Data]])</f>
        <v>5</v>
      </c>
      <c r="D126">
        <f>IF(ekodom4[[#This Row],[dzien tyg]]=4, 260,190)</f>
        <v>190</v>
      </c>
      <c r="E126">
        <f>IF(ekodom4[[#This Row],[retencja]]&lt;&gt;0,0,IF(E125=5, 1, E125+1))</f>
        <v>2</v>
      </c>
      <c r="F126">
        <f>IF(ekodom4[[#This Row],[sucho]]=5,300,0)</f>
        <v>0</v>
      </c>
      <c r="G126" s="2">
        <f>H125+ekodom4[[#This Row],[retencja]]</f>
        <v>1439</v>
      </c>
      <c r="H126" s="2">
        <f>IF(ekodom4[[#This Row],[czy zabraklo]]=1, 0,ekodom4[[#This Row],[zbiornik przed]]-ekodom4[[#This Row],[uzycie]]-ekodom4[[#This Row],[podelwanie]])</f>
        <v>1249</v>
      </c>
      <c r="I126" s="2" t="str">
        <f>IF(ekodom4[[#This Row],[zbiornik przed]]-ekodom4[[#This Row],[uzycie]]-ekodom4[[#This Row],[podelwanie]]&lt;0,1,"")</f>
        <v/>
      </c>
      <c r="J126" s="2" t="str">
        <f>IF(ekodom4[[#This Row],[czy zabraklo]]=1,(ekodom4[[#This Row],[zbiornik przed]] - ekodom4[[#This Row],[uzycie]]-ekodom4[[#This Row],[podelwanie]])*-1,"")</f>
        <v/>
      </c>
    </row>
    <row r="127" spans="1:10" x14ac:dyDescent="0.25">
      <c r="A127" s="1">
        <v>44687</v>
      </c>
      <c r="B127">
        <v>0</v>
      </c>
      <c r="C127">
        <f>WEEKDAY(ekodom4[[#This Row],[Data]])</f>
        <v>6</v>
      </c>
      <c r="D127">
        <f>IF(ekodom4[[#This Row],[dzien tyg]]=4, 260,190)</f>
        <v>190</v>
      </c>
      <c r="E127">
        <f>IF(ekodom4[[#This Row],[retencja]]&lt;&gt;0,0,IF(E126=5, 1, E126+1))</f>
        <v>3</v>
      </c>
      <c r="F127">
        <f>IF(ekodom4[[#This Row],[sucho]]=5,300,0)</f>
        <v>0</v>
      </c>
      <c r="G127" s="2">
        <f>H126+ekodom4[[#This Row],[retencja]]</f>
        <v>1249</v>
      </c>
      <c r="H127" s="2">
        <f>IF(ekodom4[[#This Row],[czy zabraklo]]=1, 0,ekodom4[[#This Row],[zbiornik przed]]-ekodom4[[#This Row],[uzycie]]-ekodom4[[#This Row],[podelwanie]])</f>
        <v>1059</v>
      </c>
      <c r="I127" s="2" t="str">
        <f>IF(ekodom4[[#This Row],[zbiornik przed]]-ekodom4[[#This Row],[uzycie]]-ekodom4[[#This Row],[podelwanie]]&lt;0,1,"")</f>
        <v/>
      </c>
      <c r="J127" s="2" t="str">
        <f>IF(ekodom4[[#This Row],[czy zabraklo]]=1,(ekodom4[[#This Row],[zbiornik przed]] - ekodom4[[#This Row],[uzycie]]-ekodom4[[#This Row],[podelwanie]])*-1,"")</f>
        <v/>
      </c>
    </row>
    <row r="128" spans="1:10" x14ac:dyDescent="0.25">
      <c r="A128" s="1">
        <v>44688</v>
      </c>
      <c r="B128">
        <v>0</v>
      </c>
      <c r="C128">
        <f>WEEKDAY(ekodom4[[#This Row],[Data]])</f>
        <v>7</v>
      </c>
      <c r="D128">
        <f>IF(ekodom4[[#This Row],[dzien tyg]]=4, 260,190)</f>
        <v>190</v>
      </c>
      <c r="E128">
        <f>IF(ekodom4[[#This Row],[retencja]]&lt;&gt;0,0,IF(E127=5, 1, E127+1))</f>
        <v>4</v>
      </c>
      <c r="F128">
        <f>IF(ekodom4[[#This Row],[sucho]]=5,300,0)</f>
        <v>0</v>
      </c>
      <c r="G128" s="2">
        <f>H127+ekodom4[[#This Row],[retencja]]</f>
        <v>1059</v>
      </c>
      <c r="H128" s="2">
        <f>IF(ekodom4[[#This Row],[czy zabraklo]]=1, 0,ekodom4[[#This Row],[zbiornik przed]]-ekodom4[[#This Row],[uzycie]]-ekodom4[[#This Row],[podelwanie]])</f>
        <v>869</v>
      </c>
      <c r="I128" s="2" t="str">
        <f>IF(ekodom4[[#This Row],[zbiornik przed]]-ekodom4[[#This Row],[uzycie]]-ekodom4[[#This Row],[podelwanie]]&lt;0,1,"")</f>
        <v/>
      </c>
      <c r="J128" s="2" t="str">
        <f>IF(ekodom4[[#This Row],[czy zabraklo]]=1,(ekodom4[[#This Row],[zbiornik przed]] - ekodom4[[#This Row],[uzycie]]-ekodom4[[#This Row],[podelwanie]])*-1,"")</f>
        <v/>
      </c>
    </row>
    <row r="129" spans="1:10" x14ac:dyDescent="0.25">
      <c r="A129" s="1">
        <v>44689</v>
      </c>
      <c r="B129">
        <v>0</v>
      </c>
      <c r="C129">
        <f>WEEKDAY(ekodom4[[#This Row],[Data]])</f>
        <v>1</v>
      </c>
      <c r="D129">
        <f>IF(ekodom4[[#This Row],[dzien tyg]]=4, 260,190)</f>
        <v>190</v>
      </c>
      <c r="E129">
        <f>IF(ekodom4[[#This Row],[retencja]]&lt;&gt;0,0,IF(E128=5, 1, E128+1))</f>
        <v>5</v>
      </c>
      <c r="F129">
        <f>IF(ekodom4[[#This Row],[sucho]]=5,300,0)</f>
        <v>300</v>
      </c>
      <c r="G129" s="2">
        <f>H128+ekodom4[[#This Row],[retencja]]</f>
        <v>869</v>
      </c>
      <c r="H129" s="2">
        <f>IF(ekodom4[[#This Row],[czy zabraklo]]=1, 0,ekodom4[[#This Row],[zbiornik przed]]-ekodom4[[#This Row],[uzycie]]-ekodom4[[#This Row],[podelwanie]])</f>
        <v>379</v>
      </c>
      <c r="I129" s="2" t="str">
        <f>IF(ekodom4[[#This Row],[zbiornik przed]]-ekodom4[[#This Row],[uzycie]]-ekodom4[[#This Row],[podelwanie]]&lt;0,1,"")</f>
        <v/>
      </c>
      <c r="J129" s="2" t="str">
        <f>IF(ekodom4[[#This Row],[czy zabraklo]]=1,(ekodom4[[#This Row],[zbiornik przed]] - ekodom4[[#This Row],[uzycie]]-ekodom4[[#This Row],[podelwanie]])*-1,"")</f>
        <v/>
      </c>
    </row>
    <row r="130" spans="1:10" x14ac:dyDescent="0.25">
      <c r="A130" s="1">
        <v>44690</v>
      </c>
      <c r="B130">
        <v>0</v>
      </c>
      <c r="C130">
        <f>WEEKDAY(ekodom4[[#This Row],[Data]])</f>
        <v>2</v>
      </c>
      <c r="D130">
        <f>IF(ekodom4[[#This Row],[dzien tyg]]=4, 260,190)</f>
        <v>190</v>
      </c>
      <c r="E130">
        <f>IF(ekodom4[[#This Row],[retencja]]&lt;&gt;0,0,IF(E129=5, 1, E129+1))</f>
        <v>1</v>
      </c>
      <c r="F130">
        <f>IF(ekodom4[[#This Row],[sucho]]=5,300,0)</f>
        <v>0</v>
      </c>
      <c r="G130" s="2">
        <f>H129+ekodom4[[#This Row],[retencja]]</f>
        <v>379</v>
      </c>
      <c r="H130" s="2">
        <f>IF(ekodom4[[#This Row],[czy zabraklo]]=1, 0,ekodom4[[#This Row],[zbiornik przed]]-ekodom4[[#This Row],[uzycie]]-ekodom4[[#This Row],[podelwanie]])</f>
        <v>189</v>
      </c>
      <c r="I130" s="2" t="str">
        <f>IF(ekodom4[[#This Row],[zbiornik przed]]-ekodom4[[#This Row],[uzycie]]-ekodom4[[#This Row],[podelwanie]]&lt;0,1,"")</f>
        <v/>
      </c>
      <c r="J130" s="2" t="str">
        <f>IF(ekodom4[[#This Row],[czy zabraklo]]=1,(ekodom4[[#This Row],[zbiornik przed]] - ekodom4[[#This Row],[uzycie]]-ekodom4[[#This Row],[podelwanie]])*-1,"")</f>
        <v/>
      </c>
    </row>
    <row r="131" spans="1:10" x14ac:dyDescent="0.25">
      <c r="A131" s="1">
        <v>44691</v>
      </c>
      <c r="B131">
        <v>467</v>
      </c>
      <c r="C131">
        <f>WEEKDAY(ekodom4[[#This Row],[Data]])</f>
        <v>3</v>
      </c>
      <c r="D131">
        <f>IF(ekodom4[[#This Row],[dzien tyg]]=4, 260,190)</f>
        <v>190</v>
      </c>
      <c r="E131">
        <f>IF(ekodom4[[#This Row],[retencja]]&lt;&gt;0,0,IF(E130=5, 1, E130+1))</f>
        <v>0</v>
      </c>
      <c r="F131">
        <f>IF(ekodom4[[#This Row],[sucho]]=5,300,0)</f>
        <v>0</v>
      </c>
      <c r="G131" s="2">
        <f>H130+ekodom4[[#This Row],[retencja]]</f>
        <v>656</v>
      </c>
      <c r="H131" s="2">
        <f>IF(ekodom4[[#This Row],[czy zabraklo]]=1, 0,ekodom4[[#This Row],[zbiornik przed]]-ekodom4[[#This Row],[uzycie]]-ekodom4[[#This Row],[podelwanie]])</f>
        <v>466</v>
      </c>
      <c r="I131" s="2" t="str">
        <f>IF(ekodom4[[#This Row],[zbiornik przed]]-ekodom4[[#This Row],[uzycie]]-ekodom4[[#This Row],[podelwanie]]&lt;0,1,"")</f>
        <v/>
      </c>
      <c r="J131" s="2" t="str">
        <f>IF(ekodom4[[#This Row],[czy zabraklo]]=1,(ekodom4[[#This Row],[zbiornik przed]] - ekodom4[[#This Row],[uzycie]]-ekodom4[[#This Row],[podelwanie]])*-1,"")</f>
        <v/>
      </c>
    </row>
    <row r="132" spans="1:10" x14ac:dyDescent="0.25">
      <c r="A132" s="1">
        <v>44692</v>
      </c>
      <c r="B132">
        <v>234</v>
      </c>
      <c r="C132">
        <f>WEEKDAY(ekodom4[[#This Row],[Data]])</f>
        <v>4</v>
      </c>
      <c r="D132">
        <f>IF(ekodom4[[#This Row],[dzien tyg]]=4, 260,190)</f>
        <v>260</v>
      </c>
      <c r="E132">
        <f>IF(ekodom4[[#This Row],[retencja]]&lt;&gt;0,0,IF(E131=5, 1, E131+1))</f>
        <v>0</v>
      </c>
      <c r="F132">
        <f>IF(ekodom4[[#This Row],[sucho]]=5,300,0)</f>
        <v>0</v>
      </c>
      <c r="G132" s="2">
        <f>H131+ekodom4[[#This Row],[retencja]]</f>
        <v>700</v>
      </c>
      <c r="H132" s="2">
        <f>IF(ekodom4[[#This Row],[czy zabraklo]]=1, 0,ekodom4[[#This Row],[zbiornik przed]]-ekodom4[[#This Row],[uzycie]]-ekodom4[[#This Row],[podelwanie]])</f>
        <v>440</v>
      </c>
      <c r="I132" s="2" t="str">
        <f>IF(ekodom4[[#This Row],[zbiornik przed]]-ekodom4[[#This Row],[uzycie]]-ekodom4[[#This Row],[podelwanie]]&lt;0,1,"")</f>
        <v/>
      </c>
      <c r="J132" s="2" t="str">
        <f>IF(ekodom4[[#This Row],[czy zabraklo]]=1,(ekodom4[[#This Row],[zbiornik przed]] - ekodom4[[#This Row],[uzycie]]-ekodom4[[#This Row],[podelwanie]])*-1,"")</f>
        <v/>
      </c>
    </row>
    <row r="133" spans="1:10" x14ac:dyDescent="0.25">
      <c r="A133" s="1">
        <v>44693</v>
      </c>
      <c r="B133">
        <v>0</v>
      </c>
      <c r="C133">
        <f>WEEKDAY(ekodom4[[#This Row],[Data]])</f>
        <v>5</v>
      </c>
      <c r="D133">
        <f>IF(ekodom4[[#This Row],[dzien tyg]]=4, 260,190)</f>
        <v>190</v>
      </c>
      <c r="E133">
        <f>IF(ekodom4[[#This Row],[retencja]]&lt;&gt;0,0,IF(E132=5, 1, E132+1))</f>
        <v>1</v>
      </c>
      <c r="F133">
        <f>IF(ekodom4[[#This Row],[sucho]]=5,300,0)</f>
        <v>0</v>
      </c>
      <c r="G133" s="2">
        <f>H132+ekodom4[[#This Row],[retencja]]</f>
        <v>440</v>
      </c>
      <c r="H133" s="2">
        <f>IF(ekodom4[[#This Row],[czy zabraklo]]=1, 0,ekodom4[[#This Row],[zbiornik przed]]-ekodom4[[#This Row],[uzycie]]-ekodom4[[#This Row],[podelwanie]])</f>
        <v>250</v>
      </c>
      <c r="I133" s="2" t="str">
        <f>IF(ekodom4[[#This Row],[zbiornik przed]]-ekodom4[[#This Row],[uzycie]]-ekodom4[[#This Row],[podelwanie]]&lt;0,1,"")</f>
        <v/>
      </c>
      <c r="J133" s="2" t="str">
        <f>IF(ekodom4[[#This Row],[czy zabraklo]]=1,(ekodom4[[#This Row],[zbiornik przed]] - ekodom4[[#This Row],[uzycie]]-ekodom4[[#This Row],[podelwanie]])*-1,"")</f>
        <v/>
      </c>
    </row>
    <row r="134" spans="1:10" x14ac:dyDescent="0.25">
      <c r="A134" s="1">
        <v>44694</v>
      </c>
      <c r="B134">
        <v>0</v>
      </c>
      <c r="C134">
        <f>WEEKDAY(ekodom4[[#This Row],[Data]])</f>
        <v>6</v>
      </c>
      <c r="D134">
        <f>IF(ekodom4[[#This Row],[dzien tyg]]=4, 260,190)</f>
        <v>190</v>
      </c>
      <c r="E134">
        <f>IF(ekodom4[[#This Row],[retencja]]&lt;&gt;0,0,IF(E133=5, 1, E133+1))</f>
        <v>2</v>
      </c>
      <c r="F134">
        <f>IF(ekodom4[[#This Row],[sucho]]=5,300,0)</f>
        <v>0</v>
      </c>
      <c r="G134" s="2">
        <f>H133+ekodom4[[#This Row],[retencja]]</f>
        <v>250</v>
      </c>
      <c r="H134" s="2">
        <f>IF(ekodom4[[#This Row],[czy zabraklo]]=1, 0,ekodom4[[#This Row],[zbiornik przed]]-ekodom4[[#This Row],[uzycie]]-ekodom4[[#This Row],[podelwanie]])</f>
        <v>60</v>
      </c>
      <c r="I134" s="2" t="str">
        <f>IF(ekodom4[[#This Row],[zbiornik przed]]-ekodom4[[#This Row],[uzycie]]-ekodom4[[#This Row],[podelwanie]]&lt;0,1,"")</f>
        <v/>
      </c>
      <c r="J134" s="2" t="str">
        <f>IF(ekodom4[[#This Row],[czy zabraklo]]=1,(ekodom4[[#This Row],[zbiornik przed]] - ekodom4[[#This Row],[uzycie]]-ekodom4[[#This Row],[podelwanie]])*-1,"")</f>
        <v/>
      </c>
    </row>
    <row r="135" spans="1:10" x14ac:dyDescent="0.25">
      <c r="A135" s="1">
        <v>44695</v>
      </c>
      <c r="B135">
        <v>0</v>
      </c>
      <c r="C135">
        <f>WEEKDAY(ekodom4[[#This Row],[Data]])</f>
        <v>7</v>
      </c>
      <c r="D135">
        <f>IF(ekodom4[[#This Row],[dzien tyg]]=4, 260,190)</f>
        <v>190</v>
      </c>
      <c r="E135">
        <f>IF(ekodom4[[#This Row],[retencja]]&lt;&gt;0,0,IF(E134=5, 1, E134+1))</f>
        <v>3</v>
      </c>
      <c r="F135">
        <f>IF(ekodom4[[#This Row],[sucho]]=5,300,0)</f>
        <v>0</v>
      </c>
      <c r="G135" s="2">
        <f>H134+ekodom4[[#This Row],[retencja]]</f>
        <v>60</v>
      </c>
      <c r="H135" s="2">
        <f>IF(ekodom4[[#This Row],[czy zabraklo]]=1, 0,ekodom4[[#This Row],[zbiornik przed]]-ekodom4[[#This Row],[uzycie]]-ekodom4[[#This Row],[podelwanie]])</f>
        <v>0</v>
      </c>
      <c r="I135" s="2">
        <f>IF(ekodom4[[#This Row],[zbiornik przed]]-ekodom4[[#This Row],[uzycie]]-ekodom4[[#This Row],[podelwanie]]&lt;0,1,"")</f>
        <v>1</v>
      </c>
      <c r="J135" s="2">
        <f>IF(ekodom4[[#This Row],[czy zabraklo]]=1,(ekodom4[[#This Row],[zbiornik przed]] - ekodom4[[#This Row],[uzycie]]-ekodom4[[#This Row],[podelwanie]])*-1,"")</f>
        <v>130</v>
      </c>
    </row>
    <row r="136" spans="1:10" x14ac:dyDescent="0.25">
      <c r="A136" s="1">
        <v>44696</v>
      </c>
      <c r="B136">
        <v>0</v>
      </c>
      <c r="C136">
        <f>WEEKDAY(ekodom4[[#This Row],[Data]])</f>
        <v>1</v>
      </c>
      <c r="D136">
        <f>IF(ekodom4[[#This Row],[dzien tyg]]=4, 260,190)</f>
        <v>190</v>
      </c>
      <c r="E136">
        <f>IF(ekodom4[[#This Row],[retencja]]&lt;&gt;0,0,IF(E135=5, 1, E135+1))</f>
        <v>4</v>
      </c>
      <c r="F136">
        <f>IF(ekodom4[[#This Row],[sucho]]=5,300,0)</f>
        <v>0</v>
      </c>
      <c r="G136" s="2">
        <f>H135+ekodom4[[#This Row],[retencja]]</f>
        <v>0</v>
      </c>
      <c r="H136" s="2">
        <f>IF(ekodom4[[#This Row],[czy zabraklo]]=1, 0,ekodom4[[#This Row],[zbiornik przed]]-ekodom4[[#This Row],[uzycie]]-ekodom4[[#This Row],[podelwanie]])</f>
        <v>0</v>
      </c>
      <c r="I136" s="2">
        <f>IF(ekodom4[[#This Row],[zbiornik przed]]-ekodom4[[#This Row],[uzycie]]-ekodom4[[#This Row],[podelwanie]]&lt;0,1,"")</f>
        <v>1</v>
      </c>
      <c r="J136" s="2">
        <f>IF(ekodom4[[#This Row],[czy zabraklo]]=1,(ekodom4[[#This Row],[zbiornik przed]] - ekodom4[[#This Row],[uzycie]]-ekodom4[[#This Row],[podelwanie]])*-1,"")</f>
        <v>190</v>
      </c>
    </row>
    <row r="137" spans="1:10" x14ac:dyDescent="0.25">
      <c r="A137" s="1">
        <v>44697</v>
      </c>
      <c r="B137">
        <v>65</v>
      </c>
      <c r="C137">
        <f>WEEKDAY(ekodom4[[#This Row],[Data]])</f>
        <v>2</v>
      </c>
      <c r="D137">
        <f>IF(ekodom4[[#This Row],[dzien tyg]]=4, 260,190)</f>
        <v>190</v>
      </c>
      <c r="E137">
        <f>IF(ekodom4[[#This Row],[retencja]]&lt;&gt;0,0,IF(E136=5, 1, E136+1))</f>
        <v>0</v>
      </c>
      <c r="F137">
        <f>IF(ekodom4[[#This Row],[sucho]]=5,300,0)</f>
        <v>0</v>
      </c>
      <c r="G137" s="2">
        <f>H136+ekodom4[[#This Row],[retencja]]</f>
        <v>65</v>
      </c>
      <c r="H137" s="2">
        <f>IF(ekodom4[[#This Row],[czy zabraklo]]=1, 0,ekodom4[[#This Row],[zbiornik przed]]-ekodom4[[#This Row],[uzycie]]-ekodom4[[#This Row],[podelwanie]])</f>
        <v>0</v>
      </c>
      <c r="I137" s="2">
        <f>IF(ekodom4[[#This Row],[zbiornik przed]]-ekodom4[[#This Row],[uzycie]]-ekodom4[[#This Row],[podelwanie]]&lt;0,1,"")</f>
        <v>1</v>
      </c>
      <c r="J137" s="2">
        <f>IF(ekodom4[[#This Row],[czy zabraklo]]=1,(ekodom4[[#This Row],[zbiornik przed]] - ekodom4[[#This Row],[uzycie]]-ekodom4[[#This Row],[podelwanie]])*-1,"")</f>
        <v>125</v>
      </c>
    </row>
    <row r="138" spans="1:10" x14ac:dyDescent="0.25">
      <c r="A138" s="1">
        <v>44698</v>
      </c>
      <c r="B138">
        <v>781</v>
      </c>
      <c r="C138">
        <f>WEEKDAY(ekodom4[[#This Row],[Data]])</f>
        <v>3</v>
      </c>
      <c r="D138">
        <f>IF(ekodom4[[#This Row],[dzien tyg]]=4, 260,190)</f>
        <v>190</v>
      </c>
      <c r="E138">
        <f>IF(ekodom4[[#This Row],[retencja]]&lt;&gt;0,0,IF(E137=5, 1, E137+1))</f>
        <v>0</v>
      </c>
      <c r="F138">
        <f>IF(ekodom4[[#This Row],[sucho]]=5,300,0)</f>
        <v>0</v>
      </c>
      <c r="G138" s="2">
        <f>H137+ekodom4[[#This Row],[retencja]]</f>
        <v>781</v>
      </c>
      <c r="H138" s="2">
        <f>IF(ekodom4[[#This Row],[czy zabraklo]]=1, 0,ekodom4[[#This Row],[zbiornik przed]]-ekodom4[[#This Row],[uzycie]]-ekodom4[[#This Row],[podelwanie]])</f>
        <v>591</v>
      </c>
      <c r="I138" s="2" t="str">
        <f>IF(ekodom4[[#This Row],[zbiornik przed]]-ekodom4[[#This Row],[uzycie]]-ekodom4[[#This Row],[podelwanie]]&lt;0,1,"")</f>
        <v/>
      </c>
      <c r="J138" s="2" t="str">
        <f>IF(ekodom4[[#This Row],[czy zabraklo]]=1,(ekodom4[[#This Row],[zbiornik przed]] - ekodom4[[#This Row],[uzycie]]-ekodom4[[#This Row],[podelwanie]])*-1,"")</f>
        <v/>
      </c>
    </row>
    <row r="139" spans="1:10" x14ac:dyDescent="0.25">
      <c r="A139" s="1">
        <v>44699</v>
      </c>
      <c r="B139">
        <v>778</v>
      </c>
      <c r="C139">
        <f>WEEKDAY(ekodom4[[#This Row],[Data]])</f>
        <v>4</v>
      </c>
      <c r="D139">
        <f>IF(ekodom4[[#This Row],[dzien tyg]]=4, 260,190)</f>
        <v>260</v>
      </c>
      <c r="E139">
        <f>IF(ekodom4[[#This Row],[retencja]]&lt;&gt;0,0,IF(E138=5, 1, E138+1))</f>
        <v>0</v>
      </c>
      <c r="F139">
        <f>IF(ekodom4[[#This Row],[sucho]]=5,300,0)</f>
        <v>0</v>
      </c>
      <c r="G139" s="2">
        <f>H138+ekodom4[[#This Row],[retencja]]</f>
        <v>1369</v>
      </c>
      <c r="H139" s="2">
        <f>IF(ekodom4[[#This Row],[czy zabraklo]]=1, 0,ekodom4[[#This Row],[zbiornik przed]]-ekodom4[[#This Row],[uzycie]]-ekodom4[[#This Row],[podelwanie]])</f>
        <v>1109</v>
      </c>
      <c r="I139" s="2" t="str">
        <f>IF(ekodom4[[#This Row],[zbiornik przed]]-ekodom4[[#This Row],[uzycie]]-ekodom4[[#This Row],[podelwanie]]&lt;0,1,"")</f>
        <v/>
      </c>
      <c r="J139" s="2" t="str">
        <f>IF(ekodom4[[#This Row],[czy zabraklo]]=1,(ekodom4[[#This Row],[zbiornik przed]] - ekodom4[[#This Row],[uzycie]]-ekodom4[[#This Row],[podelwanie]])*-1,"")</f>
        <v/>
      </c>
    </row>
    <row r="140" spans="1:10" x14ac:dyDescent="0.25">
      <c r="A140" s="1">
        <v>44700</v>
      </c>
      <c r="B140">
        <v>32</v>
      </c>
      <c r="C140">
        <f>WEEKDAY(ekodom4[[#This Row],[Data]])</f>
        <v>5</v>
      </c>
      <c r="D140">
        <f>IF(ekodom4[[#This Row],[dzien tyg]]=4, 260,190)</f>
        <v>190</v>
      </c>
      <c r="E140">
        <f>IF(ekodom4[[#This Row],[retencja]]&lt;&gt;0,0,IF(E139=5, 1, E139+1))</f>
        <v>0</v>
      </c>
      <c r="F140">
        <f>IF(ekodom4[[#This Row],[sucho]]=5,300,0)</f>
        <v>0</v>
      </c>
      <c r="G140" s="2">
        <f>H139+ekodom4[[#This Row],[retencja]]</f>
        <v>1141</v>
      </c>
      <c r="H140" s="2">
        <f>IF(ekodom4[[#This Row],[czy zabraklo]]=1, 0,ekodom4[[#This Row],[zbiornik przed]]-ekodom4[[#This Row],[uzycie]]-ekodom4[[#This Row],[podelwanie]])</f>
        <v>951</v>
      </c>
      <c r="I140" s="2" t="str">
        <f>IF(ekodom4[[#This Row],[zbiornik przed]]-ekodom4[[#This Row],[uzycie]]-ekodom4[[#This Row],[podelwanie]]&lt;0,1,"")</f>
        <v/>
      </c>
      <c r="J140" s="2" t="str">
        <f>IF(ekodom4[[#This Row],[czy zabraklo]]=1,(ekodom4[[#This Row],[zbiornik przed]] - ekodom4[[#This Row],[uzycie]]-ekodom4[[#This Row],[podelwanie]])*-1,"")</f>
        <v/>
      </c>
    </row>
    <row r="141" spans="1:10" x14ac:dyDescent="0.25">
      <c r="A141" s="1">
        <v>44701</v>
      </c>
      <c r="B141">
        <v>0</v>
      </c>
      <c r="C141">
        <f>WEEKDAY(ekodom4[[#This Row],[Data]])</f>
        <v>6</v>
      </c>
      <c r="D141">
        <f>IF(ekodom4[[#This Row],[dzien tyg]]=4, 260,190)</f>
        <v>190</v>
      </c>
      <c r="E141">
        <f>IF(ekodom4[[#This Row],[retencja]]&lt;&gt;0,0,IF(E140=5, 1, E140+1))</f>
        <v>1</v>
      </c>
      <c r="F141">
        <f>IF(ekodom4[[#This Row],[sucho]]=5,300,0)</f>
        <v>0</v>
      </c>
      <c r="G141" s="2">
        <f>H140+ekodom4[[#This Row],[retencja]]</f>
        <v>951</v>
      </c>
      <c r="H141" s="2">
        <f>IF(ekodom4[[#This Row],[czy zabraklo]]=1, 0,ekodom4[[#This Row],[zbiornik przed]]-ekodom4[[#This Row],[uzycie]]-ekodom4[[#This Row],[podelwanie]])</f>
        <v>761</v>
      </c>
      <c r="I141" s="2" t="str">
        <f>IF(ekodom4[[#This Row],[zbiornik przed]]-ekodom4[[#This Row],[uzycie]]-ekodom4[[#This Row],[podelwanie]]&lt;0,1,"")</f>
        <v/>
      </c>
      <c r="J141" s="2" t="str">
        <f>IF(ekodom4[[#This Row],[czy zabraklo]]=1,(ekodom4[[#This Row],[zbiornik przed]] - ekodom4[[#This Row],[uzycie]]-ekodom4[[#This Row],[podelwanie]])*-1,"")</f>
        <v/>
      </c>
    </row>
    <row r="142" spans="1:10" x14ac:dyDescent="0.25">
      <c r="A142" s="1">
        <v>44702</v>
      </c>
      <c r="B142">
        <v>0</v>
      </c>
      <c r="C142">
        <f>WEEKDAY(ekodom4[[#This Row],[Data]])</f>
        <v>7</v>
      </c>
      <c r="D142">
        <f>IF(ekodom4[[#This Row],[dzien tyg]]=4, 260,190)</f>
        <v>190</v>
      </c>
      <c r="E142">
        <f>IF(ekodom4[[#This Row],[retencja]]&lt;&gt;0,0,IF(E141=5, 1, E141+1))</f>
        <v>2</v>
      </c>
      <c r="F142">
        <f>IF(ekodom4[[#This Row],[sucho]]=5,300,0)</f>
        <v>0</v>
      </c>
      <c r="G142" s="2">
        <f>H141+ekodom4[[#This Row],[retencja]]</f>
        <v>761</v>
      </c>
      <c r="H142" s="2">
        <f>IF(ekodom4[[#This Row],[czy zabraklo]]=1, 0,ekodom4[[#This Row],[zbiornik przed]]-ekodom4[[#This Row],[uzycie]]-ekodom4[[#This Row],[podelwanie]])</f>
        <v>571</v>
      </c>
      <c r="I142" s="2" t="str">
        <f>IF(ekodom4[[#This Row],[zbiornik przed]]-ekodom4[[#This Row],[uzycie]]-ekodom4[[#This Row],[podelwanie]]&lt;0,1,"")</f>
        <v/>
      </c>
      <c r="J142" s="2" t="str">
        <f>IF(ekodom4[[#This Row],[czy zabraklo]]=1,(ekodom4[[#This Row],[zbiornik przed]] - ekodom4[[#This Row],[uzycie]]-ekodom4[[#This Row],[podelwanie]])*-1,"")</f>
        <v/>
      </c>
    </row>
    <row r="143" spans="1:10" x14ac:dyDescent="0.25">
      <c r="A143" s="1">
        <v>44703</v>
      </c>
      <c r="B143">
        <v>0</v>
      </c>
      <c r="C143">
        <f>WEEKDAY(ekodom4[[#This Row],[Data]])</f>
        <v>1</v>
      </c>
      <c r="D143">
        <f>IF(ekodom4[[#This Row],[dzien tyg]]=4, 260,190)</f>
        <v>190</v>
      </c>
      <c r="E143">
        <f>IF(ekodom4[[#This Row],[retencja]]&lt;&gt;0,0,IF(E142=5, 1, E142+1))</f>
        <v>3</v>
      </c>
      <c r="F143">
        <f>IF(ekodom4[[#This Row],[sucho]]=5,300,0)</f>
        <v>0</v>
      </c>
      <c r="G143" s="2">
        <f>H142+ekodom4[[#This Row],[retencja]]</f>
        <v>571</v>
      </c>
      <c r="H143" s="2">
        <f>IF(ekodom4[[#This Row],[czy zabraklo]]=1, 0,ekodom4[[#This Row],[zbiornik przed]]-ekodom4[[#This Row],[uzycie]]-ekodom4[[#This Row],[podelwanie]])</f>
        <v>381</v>
      </c>
      <c r="I143" s="2" t="str">
        <f>IF(ekodom4[[#This Row],[zbiornik przed]]-ekodom4[[#This Row],[uzycie]]-ekodom4[[#This Row],[podelwanie]]&lt;0,1,"")</f>
        <v/>
      </c>
      <c r="J143" s="2" t="str">
        <f>IF(ekodom4[[#This Row],[czy zabraklo]]=1,(ekodom4[[#This Row],[zbiornik przed]] - ekodom4[[#This Row],[uzycie]]-ekodom4[[#This Row],[podelwanie]])*-1,"")</f>
        <v/>
      </c>
    </row>
    <row r="144" spans="1:10" x14ac:dyDescent="0.25">
      <c r="A144" s="1">
        <v>44704</v>
      </c>
      <c r="B144">
        <v>0</v>
      </c>
      <c r="C144">
        <f>WEEKDAY(ekodom4[[#This Row],[Data]])</f>
        <v>2</v>
      </c>
      <c r="D144">
        <f>IF(ekodom4[[#This Row],[dzien tyg]]=4, 260,190)</f>
        <v>190</v>
      </c>
      <c r="E144">
        <f>IF(ekodom4[[#This Row],[retencja]]&lt;&gt;0,0,IF(E143=5, 1, E143+1))</f>
        <v>4</v>
      </c>
      <c r="F144">
        <f>IF(ekodom4[[#This Row],[sucho]]=5,300,0)</f>
        <v>0</v>
      </c>
      <c r="G144" s="2">
        <f>H143+ekodom4[[#This Row],[retencja]]</f>
        <v>381</v>
      </c>
      <c r="H144" s="2">
        <f>IF(ekodom4[[#This Row],[czy zabraklo]]=1, 0,ekodom4[[#This Row],[zbiornik przed]]-ekodom4[[#This Row],[uzycie]]-ekodom4[[#This Row],[podelwanie]])</f>
        <v>191</v>
      </c>
      <c r="I144" s="2" t="str">
        <f>IF(ekodom4[[#This Row],[zbiornik przed]]-ekodom4[[#This Row],[uzycie]]-ekodom4[[#This Row],[podelwanie]]&lt;0,1,"")</f>
        <v/>
      </c>
      <c r="J144" s="2" t="str">
        <f>IF(ekodom4[[#This Row],[czy zabraklo]]=1,(ekodom4[[#This Row],[zbiornik przed]] - ekodom4[[#This Row],[uzycie]]-ekodom4[[#This Row],[podelwanie]])*-1,"")</f>
        <v/>
      </c>
    </row>
    <row r="145" spans="1:10" x14ac:dyDescent="0.25">
      <c r="A145" s="1">
        <v>44705</v>
      </c>
      <c r="B145">
        <v>0</v>
      </c>
      <c r="C145">
        <f>WEEKDAY(ekodom4[[#This Row],[Data]])</f>
        <v>3</v>
      </c>
      <c r="D145">
        <f>IF(ekodom4[[#This Row],[dzien tyg]]=4, 260,190)</f>
        <v>190</v>
      </c>
      <c r="E145">
        <f>IF(ekodom4[[#This Row],[retencja]]&lt;&gt;0,0,IF(E144=5, 1, E144+1))</f>
        <v>5</v>
      </c>
      <c r="F145">
        <f>IF(ekodom4[[#This Row],[sucho]]=5,300,0)</f>
        <v>300</v>
      </c>
      <c r="G145" s="2">
        <f>H144+ekodom4[[#This Row],[retencja]]</f>
        <v>191</v>
      </c>
      <c r="H145" s="2">
        <f>IF(ekodom4[[#This Row],[czy zabraklo]]=1, 0,ekodom4[[#This Row],[zbiornik przed]]-ekodom4[[#This Row],[uzycie]]-ekodom4[[#This Row],[podelwanie]])</f>
        <v>0</v>
      </c>
      <c r="I145" s="2">
        <f>IF(ekodom4[[#This Row],[zbiornik przed]]-ekodom4[[#This Row],[uzycie]]-ekodom4[[#This Row],[podelwanie]]&lt;0,1,"")</f>
        <v>1</v>
      </c>
      <c r="J145" s="2">
        <f>IF(ekodom4[[#This Row],[czy zabraklo]]=1,(ekodom4[[#This Row],[zbiornik przed]] - ekodom4[[#This Row],[uzycie]]-ekodom4[[#This Row],[podelwanie]])*-1,"")</f>
        <v>299</v>
      </c>
    </row>
    <row r="146" spans="1:10" x14ac:dyDescent="0.25">
      <c r="A146" s="1">
        <v>44706</v>
      </c>
      <c r="B146">
        <v>0</v>
      </c>
      <c r="C146">
        <f>WEEKDAY(ekodom4[[#This Row],[Data]])</f>
        <v>4</v>
      </c>
      <c r="D146">
        <f>IF(ekodom4[[#This Row],[dzien tyg]]=4, 260,190)</f>
        <v>260</v>
      </c>
      <c r="E146">
        <f>IF(ekodom4[[#This Row],[retencja]]&lt;&gt;0,0,IF(E145=5, 1, E145+1))</f>
        <v>1</v>
      </c>
      <c r="F146">
        <f>IF(ekodom4[[#This Row],[sucho]]=5,300,0)</f>
        <v>0</v>
      </c>
      <c r="G146" s="2">
        <f>H145+ekodom4[[#This Row],[retencja]]</f>
        <v>0</v>
      </c>
      <c r="H146" s="2">
        <f>IF(ekodom4[[#This Row],[czy zabraklo]]=1, 0,ekodom4[[#This Row],[zbiornik przed]]-ekodom4[[#This Row],[uzycie]]-ekodom4[[#This Row],[podelwanie]])</f>
        <v>0</v>
      </c>
      <c r="I146" s="2">
        <f>IF(ekodom4[[#This Row],[zbiornik przed]]-ekodom4[[#This Row],[uzycie]]-ekodom4[[#This Row],[podelwanie]]&lt;0,1,"")</f>
        <v>1</v>
      </c>
      <c r="J146" s="2">
        <f>IF(ekodom4[[#This Row],[czy zabraklo]]=1,(ekodom4[[#This Row],[zbiornik przed]] - ekodom4[[#This Row],[uzycie]]-ekodom4[[#This Row],[podelwanie]])*-1,"")</f>
        <v>260</v>
      </c>
    </row>
    <row r="147" spans="1:10" x14ac:dyDescent="0.25">
      <c r="A147" s="1">
        <v>44707</v>
      </c>
      <c r="B147">
        <v>0</v>
      </c>
      <c r="C147">
        <f>WEEKDAY(ekodom4[[#This Row],[Data]])</f>
        <v>5</v>
      </c>
      <c r="D147">
        <f>IF(ekodom4[[#This Row],[dzien tyg]]=4, 260,190)</f>
        <v>190</v>
      </c>
      <c r="E147">
        <f>IF(ekodom4[[#This Row],[retencja]]&lt;&gt;0,0,IF(E146=5, 1, E146+1))</f>
        <v>2</v>
      </c>
      <c r="F147">
        <f>IF(ekodom4[[#This Row],[sucho]]=5,300,0)</f>
        <v>0</v>
      </c>
      <c r="G147" s="2">
        <f>H146+ekodom4[[#This Row],[retencja]]</f>
        <v>0</v>
      </c>
      <c r="H147" s="2">
        <f>IF(ekodom4[[#This Row],[czy zabraklo]]=1, 0,ekodom4[[#This Row],[zbiornik przed]]-ekodom4[[#This Row],[uzycie]]-ekodom4[[#This Row],[podelwanie]])</f>
        <v>0</v>
      </c>
      <c r="I147" s="2">
        <f>IF(ekodom4[[#This Row],[zbiornik przed]]-ekodom4[[#This Row],[uzycie]]-ekodom4[[#This Row],[podelwanie]]&lt;0,1,"")</f>
        <v>1</v>
      </c>
      <c r="J147" s="2">
        <f>IF(ekodom4[[#This Row],[czy zabraklo]]=1,(ekodom4[[#This Row],[zbiornik przed]] - ekodom4[[#This Row],[uzycie]]-ekodom4[[#This Row],[podelwanie]])*-1,"")</f>
        <v>190</v>
      </c>
    </row>
    <row r="148" spans="1:10" x14ac:dyDescent="0.25">
      <c r="A148" s="1">
        <v>44708</v>
      </c>
      <c r="B148">
        <v>0</v>
      </c>
      <c r="C148">
        <f>WEEKDAY(ekodom4[[#This Row],[Data]])</f>
        <v>6</v>
      </c>
      <c r="D148">
        <f>IF(ekodom4[[#This Row],[dzien tyg]]=4, 260,190)</f>
        <v>190</v>
      </c>
      <c r="E148">
        <f>IF(ekodom4[[#This Row],[retencja]]&lt;&gt;0,0,IF(E147=5, 1, E147+1))</f>
        <v>3</v>
      </c>
      <c r="F148">
        <f>IF(ekodom4[[#This Row],[sucho]]=5,300,0)</f>
        <v>0</v>
      </c>
      <c r="G148" s="2">
        <f>H147+ekodom4[[#This Row],[retencja]]</f>
        <v>0</v>
      </c>
      <c r="H148" s="2">
        <f>IF(ekodom4[[#This Row],[czy zabraklo]]=1, 0,ekodom4[[#This Row],[zbiornik przed]]-ekodom4[[#This Row],[uzycie]]-ekodom4[[#This Row],[podelwanie]])</f>
        <v>0</v>
      </c>
      <c r="I148" s="2">
        <f>IF(ekodom4[[#This Row],[zbiornik przed]]-ekodom4[[#This Row],[uzycie]]-ekodom4[[#This Row],[podelwanie]]&lt;0,1,"")</f>
        <v>1</v>
      </c>
      <c r="J148" s="2">
        <f>IF(ekodom4[[#This Row],[czy zabraklo]]=1,(ekodom4[[#This Row],[zbiornik przed]] - ekodom4[[#This Row],[uzycie]]-ekodom4[[#This Row],[podelwanie]])*-1,"")</f>
        <v>190</v>
      </c>
    </row>
    <row r="149" spans="1:10" x14ac:dyDescent="0.25">
      <c r="A149" s="1">
        <v>44709</v>
      </c>
      <c r="B149">
        <v>0</v>
      </c>
      <c r="C149">
        <f>WEEKDAY(ekodom4[[#This Row],[Data]])</f>
        <v>7</v>
      </c>
      <c r="D149">
        <f>IF(ekodom4[[#This Row],[dzien tyg]]=4, 260,190)</f>
        <v>190</v>
      </c>
      <c r="E149">
        <f>IF(ekodom4[[#This Row],[retencja]]&lt;&gt;0,0,IF(E148=5, 1, E148+1))</f>
        <v>4</v>
      </c>
      <c r="F149">
        <f>IF(ekodom4[[#This Row],[sucho]]=5,300,0)</f>
        <v>0</v>
      </c>
      <c r="G149" s="2">
        <f>H148+ekodom4[[#This Row],[retencja]]</f>
        <v>0</v>
      </c>
      <c r="H149" s="2">
        <f>IF(ekodom4[[#This Row],[czy zabraklo]]=1, 0,ekodom4[[#This Row],[zbiornik przed]]-ekodom4[[#This Row],[uzycie]]-ekodom4[[#This Row],[podelwanie]])</f>
        <v>0</v>
      </c>
      <c r="I149" s="2">
        <f>IF(ekodom4[[#This Row],[zbiornik przed]]-ekodom4[[#This Row],[uzycie]]-ekodom4[[#This Row],[podelwanie]]&lt;0,1,"")</f>
        <v>1</v>
      </c>
      <c r="J149" s="2">
        <f>IF(ekodom4[[#This Row],[czy zabraklo]]=1,(ekodom4[[#This Row],[zbiornik przed]] - ekodom4[[#This Row],[uzycie]]-ekodom4[[#This Row],[podelwanie]])*-1,"")</f>
        <v>190</v>
      </c>
    </row>
    <row r="150" spans="1:10" x14ac:dyDescent="0.25">
      <c r="A150" s="1">
        <v>44710</v>
      </c>
      <c r="B150">
        <v>0</v>
      </c>
      <c r="C150">
        <f>WEEKDAY(ekodom4[[#This Row],[Data]])</f>
        <v>1</v>
      </c>
      <c r="D150">
        <f>IF(ekodom4[[#This Row],[dzien tyg]]=4, 260,190)</f>
        <v>190</v>
      </c>
      <c r="E150">
        <f>IF(ekodom4[[#This Row],[retencja]]&lt;&gt;0,0,IF(E149=5, 1, E149+1))</f>
        <v>5</v>
      </c>
      <c r="F150">
        <f>IF(ekodom4[[#This Row],[sucho]]=5,300,0)</f>
        <v>300</v>
      </c>
      <c r="G150" s="2">
        <f>H149+ekodom4[[#This Row],[retencja]]</f>
        <v>0</v>
      </c>
      <c r="H150" s="2">
        <f>IF(ekodom4[[#This Row],[czy zabraklo]]=1, 0,ekodom4[[#This Row],[zbiornik przed]]-ekodom4[[#This Row],[uzycie]]-ekodom4[[#This Row],[podelwanie]])</f>
        <v>0</v>
      </c>
      <c r="I150" s="2">
        <f>IF(ekodom4[[#This Row],[zbiornik przed]]-ekodom4[[#This Row],[uzycie]]-ekodom4[[#This Row],[podelwanie]]&lt;0,1,"")</f>
        <v>1</v>
      </c>
      <c r="J150" s="2">
        <f>IF(ekodom4[[#This Row],[czy zabraklo]]=1,(ekodom4[[#This Row],[zbiornik przed]] - ekodom4[[#This Row],[uzycie]]-ekodom4[[#This Row],[podelwanie]])*-1,"")</f>
        <v>490</v>
      </c>
    </row>
    <row r="151" spans="1:10" x14ac:dyDescent="0.25">
      <c r="A151" s="1">
        <v>44711</v>
      </c>
      <c r="B151">
        <v>0</v>
      </c>
      <c r="C151">
        <f>WEEKDAY(ekodom4[[#This Row],[Data]])</f>
        <v>2</v>
      </c>
      <c r="D151">
        <f>IF(ekodom4[[#This Row],[dzien tyg]]=4, 260,190)</f>
        <v>190</v>
      </c>
      <c r="E151">
        <f>IF(ekodom4[[#This Row],[retencja]]&lt;&gt;0,0,IF(E150=5, 1, E150+1))</f>
        <v>1</v>
      </c>
      <c r="F151">
        <f>IF(ekodom4[[#This Row],[sucho]]=5,300,0)</f>
        <v>0</v>
      </c>
      <c r="G151" s="2">
        <f>H150+ekodom4[[#This Row],[retencja]]</f>
        <v>0</v>
      </c>
      <c r="H151" s="2">
        <f>IF(ekodom4[[#This Row],[czy zabraklo]]=1, 0,ekodom4[[#This Row],[zbiornik przed]]-ekodom4[[#This Row],[uzycie]]-ekodom4[[#This Row],[podelwanie]])</f>
        <v>0</v>
      </c>
      <c r="I151" s="2">
        <f>IF(ekodom4[[#This Row],[zbiornik przed]]-ekodom4[[#This Row],[uzycie]]-ekodom4[[#This Row],[podelwanie]]&lt;0,1,"")</f>
        <v>1</v>
      </c>
      <c r="J151" s="2">
        <f>IF(ekodom4[[#This Row],[czy zabraklo]]=1,(ekodom4[[#This Row],[zbiornik przed]] - ekodom4[[#This Row],[uzycie]]-ekodom4[[#This Row],[podelwanie]])*-1,"")</f>
        <v>190</v>
      </c>
    </row>
    <row r="152" spans="1:10" x14ac:dyDescent="0.25">
      <c r="A152" s="1">
        <v>44712</v>
      </c>
      <c r="B152">
        <v>0</v>
      </c>
      <c r="C152">
        <f>WEEKDAY(ekodom4[[#This Row],[Data]])</f>
        <v>3</v>
      </c>
      <c r="D152">
        <f>IF(ekodom4[[#This Row],[dzien tyg]]=4, 260,190)</f>
        <v>190</v>
      </c>
      <c r="E152">
        <f>IF(ekodom4[[#This Row],[retencja]]&lt;&gt;0,0,IF(E151=5, 1, E151+1))</f>
        <v>2</v>
      </c>
      <c r="F152">
        <f>IF(ekodom4[[#This Row],[sucho]]=5,300,0)</f>
        <v>0</v>
      </c>
      <c r="G152" s="2">
        <f>H151+ekodom4[[#This Row],[retencja]]</f>
        <v>0</v>
      </c>
      <c r="H152" s="2">
        <f>IF(ekodom4[[#This Row],[czy zabraklo]]=1, 0,ekodom4[[#This Row],[zbiornik przed]]-ekodom4[[#This Row],[uzycie]]-ekodom4[[#This Row],[podelwanie]])</f>
        <v>0</v>
      </c>
      <c r="I152" s="2">
        <f>IF(ekodom4[[#This Row],[zbiornik przed]]-ekodom4[[#This Row],[uzycie]]-ekodom4[[#This Row],[podelwanie]]&lt;0,1,"")</f>
        <v>1</v>
      </c>
      <c r="J152" s="2">
        <f>IF(ekodom4[[#This Row],[czy zabraklo]]=1,(ekodom4[[#This Row],[zbiornik przed]] - ekodom4[[#This Row],[uzycie]]-ekodom4[[#This Row],[podelwanie]])*-1,"")</f>
        <v>190</v>
      </c>
    </row>
    <row r="153" spans="1:10" x14ac:dyDescent="0.25">
      <c r="A153" s="1">
        <v>44713</v>
      </c>
      <c r="B153">
        <v>0</v>
      </c>
      <c r="C153">
        <f>WEEKDAY(ekodom4[[#This Row],[Data]])</f>
        <v>4</v>
      </c>
      <c r="D153">
        <f>IF(ekodom4[[#This Row],[dzien tyg]]=4, 260,190)</f>
        <v>260</v>
      </c>
      <c r="E153">
        <f>IF(ekodom4[[#This Row],[retencja]]&lt;&gt;0,0,IF(E152=5, 1, E152+1))</f>
        <v>3</v>
      </c>
      <c r="F153">
        <f>IF(ekodom4[[#This Row],[sucho]]=5,300,0)</f>
        <v>0</v>
      </c>
      <c r="G153" s="2">
        <f>H152+ekodom4[[#This Row],[retencja]]</f>
        <v>0</v>
      </c>
      <c r="H153" s="2">
        <f>IF(ekodom4[[#This Row],[czy zabraklo]]=1, 0,ekodom4[[#This Row],[zbiornik przed]]-ekodom4[[#This Row],[uzycie]]-ekodom4[[#This Row],[podelwanie]])</f>
        <v>0</v>
      </c>
      <c r="I153" s="2">
        <f>IF(ekodom4[[#This Row],[zbiornik przed]]-ekodom4[[#This Row],[uzycie]]-ekodom4[[#This Row],[podelwanie]]&lt;0,1,"")</f>
        <v>1</v>
      </c>
      <c r="J153" s="2">
        <f>IF(ekodom4[[#This Row],[czy zabraklo]]=1,(ekodom4[[#This Row],[zbiornik przed]] - ekodom4[[#This Row],[uzycie]]-ekodom4[[#This Row],[podelwanie]])*-1,"")</f>
        <v>260</v>
      </c>
    </row>
    <row r="154" spans="1:10" x14ac:dyDescent="0.25">
      <c r="A154" s="1">
        <v>44714</v>
      </c>
      <c r="B154">
        <v>18</v>
      </c>
      <c r="C154">
        <f>WEEKDAY(ekodom4[[#This Row],[Data]])</f>
        <v>5</v>
      </c>
      <c r="D154">
        <f>IF(ekodom4[[#This Row],[dzien tyg]]=4, 260,190)</f>
        <v>190</v>
      </c>
      <c r="E154">
        <f>IF(ekodom4[[#This Row],[retencja]]&lt;&gt;0,0,IF(E153=5, 1, E153+1))</f>
        <v>0</v>
      </c>
      <c r="F154">
        <f>IF(ekodom4[[#This Row],[sucho]]=5,300,0)</f>
        <v>0</v>
      </c>
      <c r="G154" s="2">
        <f>H153+ekodom4[[#This Row],[retencja]]</f>
        <v>18</v>
      </c>
      <c r="H154" s="2">
        <f>IF(ekodom4[[#This Row],[czy zabraklo]]=1, 0,ekodom4[[#This Row],[zbiornik przed]]-ekodom4[[#This Row],[uzycie]]-ekodom4[[#This Row],[podelwanie]])</f>
        <v>0</v>
      </c>
      <c r="I154" s="2">
        <f>IF(ekodom4[[#This Row],[zbiornik przed]]-ekodom4[[#This Row],[uzycie]]-ekodom4[[#This Row],[podelwanie]]&lt;0,1,"")</f>
        <v>1</v>
      </c>
      <c r="J154" s="2">
        <f>IF(ekodom4[[#This Row],[czy zabraklo]]=1,(ekodom4[[#This Row],[zbiornik przed]] - ekodom4[[#This Row],[uzycie]]-ekodom4[[#This Row],[podelwanie]])*-1,"")</f>
        <v>172</v>
      </c>
    </row>
    <row r="155" spans="1:10" x14ac:dyDescent="0.25">
      <c r="A155" s="1">
        <v>44715</v>
      </c>
      <c r="B155">
        <v>525</v>
      </c>
      <c r="C155">
        <f>WEEKDAY(ekodom4[[#This Row],[Data]])</f>
        <v>6</v>
      </c>
      <c r="D155">
        <f>IF(ekodom4[[#This Row],[dzien tyg]]=4, 260,190)</f>
        <v>190</v>
      </c>
      <c r="E155">
        <f>IF(ekodom4[[#This Row],[retencja]]&lt;&gt;0,0,IF(E154=5, 1, E154+1))</f>
        <v>0</v>
      </c>
      <c r="F155">
        <f>IF(ekodom4[[#This Row],[sucho]]=5,300,0)</f>
        <v>0</v>
      </c>
      <c r="G155" s="2">
        <f>H154+ekodom4[[#This Row],[retencja]]</f>
        <v>525</v>
      </c>
      <c r="H155" s="2">
        <f>IF(ekodom4[[#This Row],[czy zabraklo]]=1, 0,ekodom4[[#This Row],[zbiornik przed]]-ekodom4[[#This Row],[uzycie]]-ekodom4[[#This Row],[podelwanie]])</f>
        <v>335</v>
      </c>
      <c r="I155" s="2" t="str">
        <f>IF(ekodom4[[#This Row],[zbiornik przed]]-ekodom4[[#This Row],[uzycie]]-ekodom4[[#This Row],[podelwanie]]&lt;0,1,"")</f>
        <v/>
      </c>
      <c r="J155" s="2" t="str">
        <f>IF(ekodom4[[#This Row],[czy zabraklo]]=1,(ekodom4[[#This Row],[zbiornik przed]] - ekodom4[[#This Row],[uzycie]]-ekodom4[[#This Row],[podelwanie]])*-1,"")</f>
        <v/>
      </c>
    </row>
    <row r="156" spans="1:10" x14ac:dyDescent="0.25">
      <c r="A156" s="1">
        <v>44716</v>
      </c>
      <c r="B156">
        <v>697</v>
      </c>
      <c r="C156">
        <f>WEEKDAY(ekodom4[[#This Row],[Data]])</f>
        <v>7</v>
      </c>
      <c r="D156">
        <f>IF(ekodom4[[#This Row],[dzien tyg]]=4, 260,190)</f>
        <v>190</v>
      </c>
      <c r="E156">
        <f>IF(ekodom4[[#This Row],[retencja]]&lt;&gt;0,0,IF(E155=5, 1, E155+1))</f>
        <v>0</v>
      </c>
      <c r="F156">
        <f>IF(ekodom4[[#This Row],[sucho]]=5,300,0)</f>
        <v>0</v>
      </c>
      <c r="G156" s="2">
        <f>H155+ekodom4[[#This Row],[retencja]]</f>
        <v>1032</v>
      </c>
      <c r="H156" s="2">
        <f>IF(ekodom4[[#This Row],[czy zabraklo]]=1, 0,ekodom4[[#This Row],[zbiornik przed]]-ekodom4[[#This Row],[uzycie]]-ekodom4[[#This Row],[podelwanie]])</f>
        <v>842</v>
      </c>
      <c r="I156" s="2" t="str">
        <f>IF(ekodom4[[#This Row],[zbiornik przed]]-ekodom4[[#This Row],[uzycie]]-ekodom4[[#This Row],[podelwanie]]&lt;0,1,"")</f>
        <v/>
      </c>
      <c r="J156" s="2" t="str">
        <f>IF(ekodom4[[#This Row],[czy zabraklo]]=1,(ekodom4[[#This Row],[zbiornik przed]] - ekodom4[[#This Row],[uzycie]]-ekodom4[[#This Row],[podelwanie]])*-1,"")</f>
        <v/>
      </c>
    </row>
    <row r="157" spans="1:10" x14ac:dyDescent="0.25">
      <c r="A157" s="1">
        <v>44717</v>
      </c>
      <c r="B157">
        <v>786</v>
      </c>
      <c r="C157">
        <f>WEEKDAY(ekodom4[[#This Row],[Data]])</f>
        <v>1</v>
      </c>
      <c r="D157">
        <f>IF(ekodom4[[#This Row],[dzien tyg]]=4, 260,190)</f>
        <v>190</v>
      </c>
      <c r="E157">
        <f>IF(ekodom4[[#This Row],[retencja]]&lt;&gt;0,0,IF(E156=5, 1, E156+1))</f>
        <v>0</v>
      </c>
      <c r="F157">
        <f>IF(ekodom4[[#This Row],[sucho]]=5,300,0)</f>
        <v>0</v>
      </c>
      <c r="G157" s="2">
        <f>H156+ekodom4[[#This Row],[retencja]]</f>
        <v>1628</v>
      </c>
      <c r="H157" s="2">
        <f>IF(ekodom4[[#This Row],[czy zabraklo]]=1, 0,ekodom4[[#This Row],[zbiornik przed]]-ekodom4[[#This Row],[uzycie]]-ekodom4[[#This Row],[podelwanie]])</f>
        <v>1438</v>
      </c>
      <c r="I157" s="2" t="str">
        <f>IF(ekodom4[[#This Row],[zbiornik przed]]-ekodom4[[#This Row],[uzycie]]-ekodom4[[#This Row],[podelwanie]]&lt;0,1,"")</f>
        <v/>
      </c>
      <c r="J157" s="2" t="str">
        <f>IF(ekodom4[[#This Row],[czy zabraklo]]=1,(ekodom4[[#This Row],[zbiornik przed]] - ekodom4[[#This Row],[uzycie]]-ekodom4[[#This Row],[podelwanie]])*-1,"")</f>
        <v/>
      </c>
    </row>
    <row r="158" spans="1:10" x14ac:dyDescent="0.25">
      <c r="A158" s="1">
        <v>44718</v>
      </c>
      <c r="B158">
        <v>792</v>
      </c>
      <c r="C158">
        <f>WEEKDAY(ekodom4[[#This Row],[Data]])</f>
        <v>2</v>
      </c>
      <c r="D158">
        <f>IF(ekodom4[[#This Row],[dzien tyg]]=4, 260,190)</f>
        <v>190</v>
      </c>
      <c r="E158">
        <f>IF(ekodom4[[#This Row],[retencja]]&lt;&gt;0,0,IF(E157=5, 1, E157+1))</f>
        <v>0</v>
      </c>
      <c r="F158">
        <f>IF(ekodom4[[#This Row],[sucho]]=5,300,0)</f>
        <v>0</v>
      </c>
      <c r="G158" s="2">
        <f>H157+ekodom4[[#This Row],[retencja]]</f>
        <v>2230</v>
      </c>
      <c r="H158" s="2">
        <f>IF(ekodom4[[#This Row],[czy zabraklo]]=1, 0,ekodom4[[#This Row],[zbiornik przed]]-ekodom4[[#This Row],[uzycie]]-ekodom4[[#This Row],[podelwanie]])</f>
        <v>2040</v>
      </c>
      <c r="I158" s="2" t="str">
        <f>IF(ekodom4[[#This Row],[zbiornik przed]]-ekodom4[[#This Row],[uzycie]]-ekodom4[[#This Row],[podelwanie]]&lt;0,1,"")</f>
        <v/>
      </c>
      <c r="J158" s="2" t="str">
        <f>IF(ekodom4[[#This Row],[czy zabraklo]]=1,(ekodom4[[#This Row],[zbiornik przed]] - ekodom4[[#This Row],[uzycie]]-ekodom4[[#This Row],[podelwanie]])*-1,"")</f>
        <v/>
      </c>
    </row>
    <row r="159" spans="1:10" x14ac:dyDescent="0.25">
      <c r="A159" s="1">
        <v>44719</v>
      </c>
      <c r="B159">
        <v>0</v>
      </c>
      <c r="C159">
        <f>WEEKDAY(ekodom4[[#This Row],[Data]])</f>
        <v>3</v>
      </c>
      <c r="D159">
        <f>IF(ekodom4[[#This Row],[dzien tyg]]=4, 260,190)</f>
        <v>190</v>
      </c>
      <c r="E159">
        <f>IF(ekodom4[[#This Row],[retencja]]&lt;&gt;0,0,IF(E158=5, 1, E158+1))</f>
        <v>1</v>
      </c>
      <c r="F159">
        <f>IF(ekodom4[[#This Row],[sucho]]=5,300,0)</f>
        <v>0</v>
      </c>
      <c r="G159" s="2">
        <f>H158+ekodom4[[#This Row],[retencja]]</f>
        <v>2040</v>
      </c>
      <c r="H159" s="2">
        <f>IF(ekodom4[[#This Row],[czy zabraklo]]=1, 0,ekodom4[[#This Row],[zbiornik przed]]-ekodom4[[#This Row],[uzycie]]-ekodom4[[#This Row],[podelwanie]])</f>
        <v>1850</v>
      </c>
      <c r="I159" s="2" t="str">
        <f>IF(ekodom4[[#This Row],[zbiornik przed]]-ekodom4[[#This Row],[uzycie]]-ekodom4[[#This Row],[podelwanie]]&lt;0,1,"")</f>
        <v/>
      </c>
      <c r="J159" s="2" t="str">
        <f>IF(ekodom4[[#This Row],[czy zabraklo]]=1,(ekodom4[[#This Row],[zbiornik przed]] - ekodom4[[#This Row],[uzycie]]-ekodom4[[#This Row],[podelwanie]])*-1,"")</f>
        <v/>
      </c>
    </row>
    <row r="160" spans="1:10" x14ac:dyDescent="0.25">
      <c r="A160" s="1">
        <v>44720</v>
      </c>
      <c r="B160">
        <v>0</v>
      </c>
      <c r="C160">
        <f>WEEKDAY(ekodom4[[#This Row],[Data]])</f>
        <v>4</v>
      </c>
      <c r="D160">
        <f>IF(ekodom4[[#This Row],[dzien tyg]]=4, 260,190)</f>
        <v>260</v>
      </c>
      <c r="E160">
        <f>IF(ekodom4[[#This Row],[retencja]]&lt;&gt;0,0,IF(E159=5, 1, E159+1))</f>
        <v>2</v>
      </c>
      <c r="F160">
        <f>IF(ekodom4[[#This Row],[sucho]]=5,300,0)</f>
        <v>0</v>
      </c>
      <c r="G160" s="2">
        <f>H159+ekodom4[[#This Row],[retencja]]</f>
        <v>1850</v>
      </c>
      <c r="H160" s="2">
        <f>IF(ekodom4[[#This Row],[czy zabraklo]]=1, 0,ekodom4[[#This Row],[zbiornik przed]]-ekodom4[[#This Row],[uzycie]]-ekodom4[[#This Row],[podelwanie]])</f>
        <v>1590</v>
      </c>
      <c r="I160" s="2" t="str">
        <f>IF(ekodom4[[#This Row],[zbiornik przed]]-ekodom4[[#This Row],[uzycie]]-ekodom4[[#This Row],[podelwanie]]&lt;0,1,"")</f>
        <v/>
      </c>
      <c r="J160" s="2" t="str">
        <f>IF(ekodom4[[#This Row],[czy zabraklo]]=1,(ekodom4[[#This Row],[zbiornik przed]] - ekodom4[[#This Row],[uzycie]]-ekodom4[[#This Row],[podelwanie]])*-1,"")</f>
        <v/>
      </c>
    </row>
    <row r="161" spans="1:10" x14ac:dyDescent="0.25">
      <c r="A161" s="1">
        <v>44721</v>
      </c>
      <c r="B161">
        <v>0</v>
      </c>
      <c r="C161">
        <f>WEEKDAY(ekodom4[[#This Row],[Data]])</f>
        <v>5</v>
      </c>
      <c r="D161">
        <f>IF(ekodom4[[#This Row],[dzien tyg]]=4, 260,190)</f>
        <v>190</v>
      </c>
      <c r="E161">
        <f>IF(ekodom4[[#This Row],[retencja]]&lt;&gt;0,0,IF(E160=5, 1, E160+1))</f>
        <v>3</v>
      </c>
      <c r="F161">
        <f>IF(ekodom4[[#This Row],[sucho]]=5,300,0)</f>
        <v>0</v>
      </c>
      <c r="G161" s="2">
        <f>H160+ekodom4[[#This Row],[retencja]]</f>
        <v>1590</v>
      </c>
      <c r="H161" s="2">
        <f>IF(ekodom4[[#This Row],[czy zabraklo]]=1, 0,ekodom4[[#This Row],[zbiornik przed]]-ekodom4[[#This Row],[uzycie]]-ekodom4[[#This Row],[podelwanie]])</f>
        <v>1400</v>
      </c>
      <c r="I161" s="2" t="str">
        <f>IF(ekodom4[[#This Row],[zbiornik przed]]-ekodom4[[#This Row],[uzycie]]-ekodom4[[#This Row],[podelwanie]]&lt;0,1,"")</f>
        <v/>
      </c>
      <c r="J161" s="2" t="str">
        <f>IF(ekodom4[[#This Row],[czy zabraklo]]=1,(ekodom4[[#This Row],[zbiornik przed]] - ekodom4[[#This Row],[uzycie]]-ekodom4[[#This Row],[podelwanie]])*-1,"")</f>
        <v/>
      </c>
    </row>
    <row r="162" spans="1:10" x14ac:dyDescent="0.25">
      <c r="A162" s="1">
        <v>44722</v>
      </c>
      <c r="B162">
        <v>0</v>
      </c>
      <c r="C162">
        <f>WEEKDAY(ekodom4[[#This Row],[Data]])</f>
        <v>6</v>
      </c>
      <c r="D162">
        <f>IF(ekodom4[[#This Row],[dzien tyg]]=4, 260,190)</f>
        <v>190</v>
      </c>
      <c r="E162">
        <f>IF(ekodom4[[#This Row],[retencja]]&lt;&gt;0,0,IF(E161=5, 1, E161+1))</f>
        <v>4</v>
      </c>
      <c r="F162">
        <f>IF(ekodom4[[#This Row],[sucho]]=5,300,0)</f>
        <v>0</v>
      </c>
      <c r="G162" s="2">
        <f>H161+ekodom4[[#This Row],[retencja]]</f>
        <v>1400</v>
      </c>
      <c r="H162" s="2">
        <f>IF(ekodom4[[#This Row],[czy zabraklo]]=1, 0,ekodom4[[#This Row],[zbiornik przed]]-ekodom4[[#This Row],[uzycie]]-ekodom4[[#This Row],[podelwanie]])</f>
        <v>1210</v>
      </c>
      <c r="I162" s="2" t="str">
        <f>IF(ekodom4[[#This Row],[zbiornik przed]]-ekodom4[[#This Row],[uzycie]]-ekodom4[[#This Row],[podelwanie]]&lt;0,1,"")</f>
        <v/>
      </c>
      <c r="J162" s="2" t="str">
        <f>IF(ekodom4[[#This Row],[czy zabraklo]]=1,(ekodom4[[#This Row],[zbiornik przed]] - ekodom4[[#This Row],[uzycie]]-ekodom4[[#This Row],[podelwanie]])*-1,"")</f>
        <v/>
      </c>
    </row>
    <row r="163" spans="1:10" x14ac:dyDescent="0.25">
      <c r="A163" s="1">
        <v>44723</v>
      </c>
      <c r="B163">
        <v>0</v>
      </c>
      <c r="C163">
        <f>WEEKDAY(ekodom4[[#This Row],[Data]])</f>
        <v>7</v>
      </c>
      <c r="D163">
        <f>IF(ekodom4[[#This Row],[dzien tyg]]=4, 260,190)</f>
        <v>190</v>
      </c>
      <c r="E163">
        <f>IF(ekodom4[[#This Row],[retencja]]&lt;&gt;0,0,IF(E162=5, 1, E162+1))</f>
        <v>5</v>
      </c>
      <c r="F163">
        <f>IF(ekodom4[[#This Row],[sucho]]=5,300,0)</f>
        <v>300</v>
      </c>
      <c r="G163" s="2">
        <f>H162+ekodom4[[#This Row],[retencja]]</f>
        <v>1210</v>
      </c>
      <c r="H163" s="2">
        <f>IF(ekodom4[[#This Row],[czy zabraklo]]=1, 0,ekodom4[[#This Row],[zbiornik przed]]-ekodom4[[#This Row],[uzycie]]-ekodom4[[#This Row],[podelwanie]])</f>
        <v>720</v>
      </c>
      <c r="I163" s="2" t="str">
        <f>IF(ekodom4[[#This Row],[zbiornik przed]]-ekodom4[[#This Row],[uzycie]]-ekodom4[[#This Row],[podelwanie]]&lt;0,1,"")</f>
        <v/>
      </c>
      <c r="J163" s="2" t="str">
        <f>IF(ekodom4[[#This Row],[czy zabraklo]]=1,(ekodom4[[#This Row],[zbiornik przed]] - ekodom4[[#This Row],[uzycie]]-ekodom4[[#This Row],[podelwanie]])*-1,"")</f>
        <v/>
      </c>
    </row>
    <row r="164" spans="1:10" x14ac:dyDescent="0.25">
      <c r="A164" s="1">
        <v>44724</v>
      </c>
      <c r="B164">
        <v>0</v>
      </c>
      <c r="C164">
        <f>WEEKDAY(ekodom4[[#This Row],[Data]])</f>
        <v>1</v>
      </c>
      <c r="D164">
        <f>IF(ekodom4[[#This Row],[dzien tyg]]=4, 260,190)</f>
        <v>190</v>
      </c>
      <c r="E164">
        <f>IF(ekodom4[[#This Row],[retencja]]&lt;&gt;0,0,IF(E163=5, 1, E163+1))</f>
        <v>1</v>
      </c>
      <c r="F164">
        <f>IF(ekodom4[[#This Row],[sucho]]=5,300,0)</f>
        <v>0</v>
      </c>
      <c r="G164" s="2">
        <f>H163+ekodom4[[#This Row],[retencja]]</f>
        <v>720</v>
      </c>
      <c r="H164" s="2">
        <f>IF(ekodom4[[#This Row],[czy zabraklo]]=1, 0,ekodom4[[#This Row],[zbiornik przed]]-ekodom4[[#This Row],[uzycie]]-ekodom4[[#This Row],[podelwanie]])</f>
        <v>530</v>
      </c>
      <c r="I164" s="2" t="str">
        <f>IF(ekodom4[[#This Row],[zbiornik przed]]-ekodom4[[#This Row],[uzycie]]-ekodom4[[#This Row],[podelwanie]]&lt;0,1,"")</f>
        <v/>
      </c>
      <c r="J164" s="2" t="str">
        <f>IF(ekodom4[[#This Row],[czy zabraklo]]=1,(ekodom4[[#This Row],[zbiornik przed]] - ekodom4[[#This Row],[uzycie]]-ekodom4[[#This Row],[podelwanie]])*-1,"")</f>
        <v/>
      </c>
    </row>
    <row r="165" spans="1:10" x14ac:dyDescent="0.25">
      <c r="A165" s="1">
        <v>44725</v>
      </c>
      <c r="B165">
        <v>0</v>
      </c>
      <c r="C165">
        <f>WEEKDAY(ekodom4[[#This Row],[Data]])</f>
        <v>2</v>
      </c>
      <c r="D165">
        <f>IF(ekodom4[[#This Row],[dzien tyg]]=4, 260,190)</f>
        <v>190</v>
      </c>
      <c r="E165">
        <f>IF(ekodom4[[#This Row],[retencja]]&lt;&gt;0,0,IF(E164=5, 1, E164+1))</f>
        <v>2</v>
      </c>
      <c r="F165">
        <f>IF(ekodom4[[#This Row],[sucho]]=5,300,0)</f>
        <v>0</v>
      </c>
      <c r="G165" s="2">
        <f>H164+ekodom4[[#This Row],[retencja]]</f>
        <v>530</v>
      </c>
      <c r="H165" s="2">
        <f>IF(ekodom4[[#This Row],[czy zabraklo]]=1, 0,ekodom4[[#This Row],[zbiornik przed]]-ekodom4[[#This Row],[uzycie]]-ekodom4[[#This Row],[podelwanie]])</f>
        <v>340</v>
      </c>
      <c r="I165" s="2" t="str">
        <f>IF(ekodom4[[#This Row],[zbiornik przed]]-ekodom4[[#This Row],[uzycie]]-ekodom4[[#This Row],[podelwanie]]&lt;0,1,"")</f>
        <v/>
      </c>
      <c r="J165" s="2" t="str">
        <f>IF(ekodom4[[#This Row],[czy zabraklo]]=1,(ekodom4[[#This Row],[zbiornik przed]] - ekodom4[[#This Row],[uzycie]]-ekodom4[[#This Row],[podelwanie]])*-1,"")</f>
        <v/>
      </c>
    </row>
    <row r="166" spans="1:10" x14ac:dyDescent="0.25">
      <c r="A166" s="1">
        <v>44726</v>
      </c>
      <c r="B166">
        <v>0</v>
      </c>
      <c r="C166">
        <f>WEEKDAY(ekodom4[[#This Row],[Data]])</f>
        <v>3</v>
      </c>
      <c r="D166">
        <f>IF(ekodom4[[#This Row],[dzien tyg]]=4, 260,190)</f>
        <v>190</v>
      </c>
      <c r="E166">
        <f>IF(ekodom4[[#This Row],[retencja]]&lt;&gt;0,0,IF(E165=5, 1, E165+1))</f>
        <v>3</v>
      </c>
      <c r="F166">
        <f>IF(ekodom4[[#This Row],[sucho]]=5,300,0)</f>
        <v>0</v>
      </c>
      <c r="G166" s="2">
        <f>H165+ekodom4[[#This Row],[retencja]]</f>
        <v>340</v>
      </c>
      <c r="H166" s="2">
        <f>IF(ekodom4[[#This Row],[czy zabraklo]]=1, 0,ekodom4[[#This Row],[zbiornik przed]]-ekodom4[[#This Row],[uzycie]]-ekodom4[[#This Row],[podelwanie]])</f>
        <v>150</v>
      </c>
      <c r="I166" s="2" t="str">
        <f>IF(ekodom4[[#This Row],[zbiornik przed]]-ekodom4[[#This Row],[uzycie]]-ekodom4[[#This Row],[podelwanie]]&lt;0,1,"")</f>
        <v/>
      </c>
      <c r="J166" s="2" t="str">
        <f>IF(ekodom4[[#This Row],[czy zabraklo]]=1,(ekodom4[[#This Row],[zbiornik przed]] - ekodom4[[#This Row],[uzycie]]-ekodom4[[#This Row],[podelwanie]])*-1,"")</f>
        <v/>
      </c>
    </row>
    <row r="167" spans="1:10" x14ac:dyDescent="0.25">
      <c r="A167" s="1">
        <v>44727</v>
      </c>
      <c r="B167">
        <v>0</v>
      </c>
      <c r="C167">
        <f>WEEKDAY(ekodom4[[#This Row],[Data]])</f>
        <v>4</v>
      </c>
      <c r="D167">
        <f>IF(ekodom4[[#This Row],[dzien tyg]]=4, 260,190)</f>
        <v>260</v>
      </c>
      <c r="E167">
        <f>IF(ekodom4[[#This Row],[retencja]]&lt;&gt;0,0,IF(E166=5, 1, E166+1))</f>
        <v>4</v>
      </c>
      <c r="F167">
        <f>IF(ekodom4[[#This Row],[sucho]]=5,300,0)</f>
        <v>0</v>
      </c>
      <c r="G167" s="2">
        <f>H166+ekodom4[[#This Row],[retencja]]</f>
        <v>150</v>
      </c>
      <c r="H167" s="2">
        <f>IF(ekodom4[[#This Row],[czy zabraklo]]=1, 0,ekodom4[[#This Row],[zbiornik przed]]-ekodom4[[#This Row],[uzycie]]-ekodom4[[#This Row],[podelwanie]])</f>
        <v>0</v>
      </c>
      <c r="I167" s="2">
        <f>IF(ekodom4[[#This Row],[zbiornik przed]]-ekodom4[[#This Row],[uzycie]]-ekodom4[[#This Row],[podelwanie]]&lt;0,1,"")</f>
        <v>1</v>
      </c>
      <c r="J167" s="2">
        <f>IF(ekodom4[[#This Row],[czy zabraklo]]=1,(ekodom4[[#This Row],[zbiornik przed]] - ekodom4[[#This Row],[uzycie]]-ekodom4[[#This Row],[podelwanie]])*-1,"")</f>
        <v>110</v>
      </c>
    </row>
    <row r="168" spans="1:10" x14ac:dyDescent="0.25">
      <c r="A168" s="1">
        <v>44728</v>
      </c>
      <c r="B168">
        <v>0</v>
      </c>
      <c r="C168">
        <f>WEEKDAY(ekodom4[[#This Row],[Data]])</f>
        <v>5</v>
      </c>
      <c r="D168">
        <f>IF(ekodom4[[#This Row],[dzien tyg]]=4, 260,190)</f>
        <v>190</v>
      </c>
      <c r="E168">
        <f>IF(ekodom4[[#This Row],[retencja]]&lt;&gt;0,0,IF(E167=5, 1, E167+1))</f>
        <v>5</v>
      </c>
      <c r="F168">
        <f>IF(ekodom4[[#This Row],[sucho]]=5,300,0)</f>
        <v>300</v>
      </c>
      <c r="G168" s="2">
        <f>H167+ekodom4[[#This Row],[retencja]]</f>
        <v>0</v>
      </c>
      <c r="H168" s="2">
        <f>IF(ekodom4[[#This Row],[czy zabraklo]]=1, 0,ekodom4[[#This Row],[zbiornik przed]]-ekodom4[[#This Row],[uzycie]]-ekodom4[[#This Row],[podelwanie]])</f>
        <v>0</v>
      </c>
      <c r="I168" s="2">
        <f>IF(ekodom4[[#This Row],[zbiornik przed]]-ekodom4[[#This Row],[uzycie]]-ekodom4[[#This Row],[podelwanie]]&lt;0,1,"")</f>
        <v>1</v>
      </c>
      <c r="J168" s="2">
        <f>IF(ekodom4[[#This Row],[czy zabraklo]]=1,(ekodom4[[#This Row],[zbiornik przed]] - ekodom4[[#This Row],[uzycie]]-ekodom4[[#This Row],[podelwanie]])*-1,"")</f>
        <v>490</v>
      </c>
    </row>
    <row r="169" spans="1:10" x14ac:dyDescent="0.25">
      <c r="A169" s="1">
        <v>44729</v>
      </c>
      <c r="B169">
        <v>998</v>
      </c>
      <c r="C169">
        <f>WEEKDAY(ekodom4[[#This Row],[Data]])</f>
        <v>6</v>
      </c>
      <c r="D169">
        <f>IF(ekodom4[[#This Row],[dzien tyg]]=4, 260,190)</f>
        <v>190</v>
      </c>
      <c r="E169">
        <f>IF(ekodom4[[#This Row],[retencja]]&lt;&gt;0,0,IF(E168=5, 1, E168+1))</f>
        <v>0</v>
      </c>
      <c r="F169">
        <f>IF(ekodom4[[#This Row],[sucho]]=5,300,0)</f>
        <v>0</v>
      </c>
      <c r="G169" s="2">
        <f>H168+ekodom4[[#This Row],[retencja]]</f>
        <v>998</v>
      </c>
      <c r="H169" s="2">
        <f>IF(ekodom4[[#This Row],[czy zabraklo]]=1, 0,ekodom4[[#This Row],[zbiornik przed]]-ekodom4[[#This Row],[uzycie]]-ekodom4[[#This Row],[podelwanie]])</f>
        <v>808</v>
      </c>
      <c r="I169" s="2" t="str">
        <f>IF(ekodom4[[#This Row],[zbiornik przed]]-ekodom4[[#This Row],[uzycie]]-ekodom4[[#This Row],[podelwanie]]&lt;0,1,"")</f>
        <v/>
      </c>
      <c r="J169" s="2" t="str">
        <f>IF(ekodom4[[#This Row],[czy zabraklo]]=1,(ekodom4[[#This Row],[zbiornik przed]] - ekodom4[[#This Row],[uzycie]]-ekodom4[[#This Row],[podelwanie]])*-1,"")</f>
        <v/>
      </c>
    </row>
    <row r="170" spans="1:10" x14ac:dyDescent="0.25">
      <c r="A170" s="1">
        <v>44730</v>
      </c>
      <c r="B170">
        <v>0</v>
      </c>
      <c r="C170">
        <f>WEEKDAY(ekodom4[[#This Row],[Data]])</f>
        <v>7</v>
      </c>
      <c r="D170">
        <f>IF(ekodom4[[#This Row],[dzien tyg]]=4, 260,190)</f>
        <v>190</v>
      </c>
      <c r="E170">
        <f>IF(ekodom4[[#This Row],[retencja]]&lt;&gt;0,0,IF(E169=5, 1, E169+1))</f>
        <v>1</v>
      </c>
      <c r="F170">
        <f>IF(ekodom4[[#This Row],[sucho]]=5,300,0)</f>
        <v>0</v>
      </c>
      <c r="G170" s="2">
        <f>H169+ekodom4[[#This Row],[retencja]]</f>
        <v>808</v>
      </c>
      <c r="H170" s="2">
        <f>IF(ekodom4[[#This Row],[czy zabraklo]]=1, 0,ekodom4[[#This Row],[zbiornik przed]]-ekodom4[[#This Row],[uzycie]]-ekodom4[[#This Row],[podelwanie]])</f>
        <v>618</v>
      </c>
      <c r="I170" s="2" t="str">
        <f>IF(ekodom4[[#This Row],[zbiornik przed]]-ekodom4[[#This Row],[uzycie]]-ekodom4[[#This Row],[podelwanie]]&lt;0,1,"")</f>
        <v/>
      </c>
      <c r="J170" s="2" t="str">
        <f>IF(ekodom4[[#This Row],[czy zabraklo]]=1,(ekodom4[[#This Row],[zbiornik przed]] - ekodom4[[#This Row],[uzycie]]-ekodom4[[#This Row],[podelwanie]])*-1,"")</f>
        <v/>
      </c>
    </row>
    <row r="171" spans="1:10" x14ac:dyDescent="0.25">
      <c r="A171" s="1">
        <v>44731</v>
      </c>
      <c r="B171">
        <v>0</v>
      </c>
      <c r="C171">
        <f>WEEKDAY(ekodom4[[#This Row],[Data]])</f>
        <v>1</v>
      </c>
      <c r="D171">
        <f>IF(ekodom4[[#This Row],[dzien tyg]]=4, 260,190)</f>
        <v>190</v>
      </c>
      <c r="E171">
        <f>IF(ekodom4[[#This Row],[retencja]]&lt;&gt;0,0,IF(E170=5, 1, E170+1))</f>
        <v>2</v>
      </c>
      <c r="F171">
        <f>IF(ekodom4[[#This Row],[sucho]]=5,300,0)</f>
        <v>0</v>
      </c>
      <c r="G171" s="2">
        <f>H170+ekodom4[[#This Row],[retencja]]</f>
        <v>618</v>
      </c>
      <c r="H171" s="2">
        <f>IF(ekodom4[[#This Row],[czy zabraklo]]=1, 0,ekodom4[[#This Row],[zbiornik przed]]-ekodom4[[#This Row],[uzycie]]-ekodom4[[#This Row],[podelwanie]])</f>
        <v>428</v>
      </c>
      <c r="I171" s="2" t="str">
        <f>IF(ekodom4[[#This Row],[zbiornik przed]]-ekodom4[[#This Row],[uzycie]]-ekodom4[[#This Row],[podelwanie]]&lt;0,1,"")</f>
        <v/>
      </c>
      <c r="J171" s="2" t="str">
        <f>IF(ekodom4[[#This Row],[czy zabraklo]]=1,(ekodom4[[#This Row],[zbiornik przed]] - ekodom4[[#This Row],[uzycie]]-ekodom4[[#This Row],[podelwanie]])*-1,"")</f>
        <v/>
      </c>
    </row>
    <row r="172" spans="1:10" x14ac:dyDescent="0.25">
      <c r="A172" s="1">
        <v>44732</v>
      </c>
      <c r="B172">
        <v>0</v>
      </c>
      <c r="C172">
        <f>WEEKDAY(ekodom4[[#This Row],[Data]])</f>
        <v>2</v>
      </c>
      <c r="D172">
        <f>IF(ekodom4[[#This Row],[dzien tyg]]=4, 260,190)</f>
        <v>190</v>
      </c>
      <c r="E172">
        <f>IF(ekodom4[[#This Row],[retencja]]&lt;&gt;0,0,IF(E171=5, 1, E171+1))</f>
        <v>3</v>
      </c>
      <c r="F172">
        <f>IF(ekodom4[[#This Row],[sucho]]=5,300,0)</f>
        <v>0</v>
      </c>
      <c r="G172" s="2">
        <f>H171+ekodom4[[#This Row],[retencja]]</f>
        <v>428</v>
      </c>
      <c r="H172" s="2">
        <f>IF(ekodom4[[#This Row],[czy zabraklo]]=1, 0,ekodom4[[#This Row],[zbiornik przed]]-ekodom4[[#This Row],[uzycie]]-ekodom4[[#This Row],[podelwanie]])</f>
        <v>238</v>
      </c>
      <c r="I172" s="2" t="str">
        <f>IF(ekodom4[[#This Row],[zbiornik przed]]-ekodom4[[#This Row],[uzycie]]-ekodom4[[#This Row],[podelwanie]]&lt;0,1,"")</f>
        <v/>
      </c>
      <c r="J172" s="2" t="str">
        <f>IF(ekodom4[[#This Row],[czy zabraklo]]=1,(ekodom4[[#This Row],[zbiornik przed]] - ekodom4[[#This Row],[uzycie]]-ekodom4[[#This Row],[podelwanie]])*-1,"")</f>
        <v/>
      </c>
    </row>
    <row r="173" spans="1:10" x14ac:dyDescent="0.25">
      <c r="A173" s="1">
        <v>44733</v>
      </c>
      <c r="B173">
        <v>0</v>
      </c>
      <c r="C173">
        <f>WEEKDAY(ekodom4[[#This Row],[Data]])</f>
        <v>3</v>
      </c>
      <c r="D173">
        <f>IF(ekodom4[[#This Row],[dzien tyg]]=4, 260,190)</f>
        <v>190</v>
      </c>
      <c r="E173">
        <f>IF(ekodom4[[#This Row],[retencja]]&lt;&gt;0,0,IF(E172=5, 1, E172+1))</f>
        <v>4</v>
      </c>
      <c r="F173">
        <f>IF(ekodom4[[#This Row],[sucho]]=5,300,0)</f>
        <v>0</v>
      </c>
      <c r="G173" s="2">
        <f>H172+ekodom4[[#This Row],[retencja]]</f>
        <v>238</v>
      </c>
      <c r="H173" s="2">
        <f>IF(ekodom4[[#This Row],[czy zabraklo]]=1, 0,ekodom4[[#This Row],[zbiornik przed]]-ekodom4[[#This Row],[uzycie]]-ekodom4[[#This Row],[podelwanie]])</f>
        <v>48</v>
      </c>
      <c r="I173" s="2" t="str">
        <f>IF(ekodom4[[#This Row],[zbiornik przed]]-ekodom4[[#This Row],[uzycie]]-ekodom4[[#This Row],[podelwanie]]&lt;0,1,"")</f>
        <v/>
      </c>
      <c r="J173" s="2" t="str">
        <f>IF(ekodom4[[#This Row],[czy zabraklo]]=1,(ekodom4[[#This Row],[zbiornik przed]] - ekodom4[[#This Row],[uzycie]]-ekodom4[[#This Row],[podelwanie]])*-1,"")</f>
        <v/>
      </c>
    </row>
    <row r="174" spans="1:10" x14ac:dyDescent="0.25">
      <c r="A174" s="1">
        <v>44734</v>
      </c>
      <c r="B174">
        <v>0</v>
      </c>
      <c r="C174">
        <f>WEEKDAY(ekodom4[[#This Row],[Data]])</f>
        <v>4</v>
      </c>
      <c r="D174">
        <f>IF(ekodom4[[#This Row],[dzien tyg]]=4, 260,190)</f>
        <v>260</v>
      </c>
      <c r="E174">
        <f>IF(ekodom4[[#This Row],[retencja]]&lt;&gt;0,0,IF(E173=5, 1, E173+1))</f>
        <v>5</v>
      </c>
      <c r="F174">
        <f>IF(ekodom4[[#This Row],[sucho]]=5,300,0)</f>
        <v>300</v>
      </c>
      <c r="G174" s="2">
        <f>H173+ekodom4[[#This Row],[retencja]]</f>
        <v>48</v>
      </c>
      <c r="H174" s="2">
        <f>IF(ekodom4[[#This Row],[czy zabraklo]]=1, 0,ekodom4[[#This Row],[zbiornik przed]]-ekodom4[[#This Row],[uzycie]]-ekodom4[[#This Row],[podelwanie]])</f>
        <v>0</v>
      </c>
      <c r="I174" s="2">
        <f>IF(ekodom4[[#This Row],[zbiornik przed]]-ekodom4[[#This Row],[uzycie]]-ekodom4[[#This Row],[podelwanie]]&lt;0,1,"")</f>
        <v>1</v>
      </c>
      <c r="J174" s="2">
        <f>IF(ekodom4[[#This Row],[czy zabraklo]]=1,(ekodom4[[#This Row],[zbiornik przed]] - ekodom4[[#This Row],[uzycie]]-ekodom4[[#This Row],[podelwanie]])*-1,"")</f>
        <v>512</v>
      </c>
    </row>
    <row r="175" spans="1:10" x14ac:dyDescent="0.25">
      <c r="A175" s="1">
        <v>44735</v>
      </c>
      <c r="B175">
        <v>0</v>
      </c>
      <c r="C175">
        <f>WEEKDAY(ekodom4[[#This Row],[Data]])</f>
        <v>5</v>
      </c>
      <c r="D175">
        <f>IF(ekodom4[[#This Row],[dzien tyg]]=4, 260,190)</f>
        <v>190</v>
      </c>
      <c r="E175">
        <f>IF(ekodom4[[#This Row],[retencja]]&lt;&gt;0,0,IF(E174=5, 1, E174+1))</f>
        <v>1</v>
      </c>
      <c r="F175">
        <f>IF(ekodom4[[#This Row],[sucho]]=5,300,0)</f>
        <v>0</v>
      </c>
      <c r="G175" s="2">
        <f>H174+ekodom4[[#This Row],[retencja]]</f>
        <v>0</v>
      </c>
      <c r="H175" s="2">
        <f>IF(ekodom4[[#This Row],[czy zabraklo]]=1, 0,ekodom4[[#This Row],[zbiornik przed]]-ekodom4[[#This Row],[uzycie]]-ekodom4[[#This Row],[podelwanie]])</f>
        <v>0</v>
      </c>
      <c r="I175" s="2">
        <f>IF(ekodom4[[#This Row],[zbiornik przed]]-ekodom4[[#This Row],[uzycie]]-ekodom4[[#This Row],[podelwanie]]&lt;0,1,"")</f>
        <v>1</v>
      </c>
      <c r="J175" s="2">
        <f>IF(ekodom4[[#This Row],[czy zabraklo]]=1,(ekodom4[[#This Row],[zbiornik przed]] - ekodom4[[#This Row],[uzycie]]-ekodom4[[#This Row],[podelwanie]])*-1,"")</f>
        <v>190</v>
      </c>
    </row>
    <row r="176" spans="1:10" x14ac:dyDescent="0.25">
      <c r="A176" s="1">
        <v>44736</v>
      </c>
      <c r="B176">
        <v>0</v>
      </c>
      <c r="C176">
        <f>WEEKDAY(ekodom4[[#This Row],[Data]])</f>
        <v>6</v>
      </c>
      <c r="D176">
        <f>IF(ekodom4[[#This Row],[dzien tyg]]=4, 260,190)</f>
        <v>190</v>
      </c>
      <c r="E176">
        <f>IF(ekodom4[[#This Row],[retencja]]&lt;&gt;0,0,IF(E175=5, 1, E175+1))</f>
        <v>2</v>
      </c>
      <c r="F176">
        <f>IF(ekodom4[[#This Row],[sucho]]=5,300,0)</f>
        <v>0</v>
      </c>
      <c r="G176" s="2">
        <f>H175+ekodom4[[#This Row],[retencja]]</f>
        <v>0</v>
      </c>
      <c r="H176" s="2">
        <f>IF(ekodom4[[#This Row],[czy zabraklo]]=1, 0,ekodom4[[#This Row],[zbiornik przed]]-ekodom4[[#This Row],[uzycie]]-ekodom4[[#This Row],[podelwanie]])</f>
        <v>0</v>
      </c>
      <c r="I176" s="2">
        <f>IF(ekodom4[[#This Row],[zbiornik przed]]-ekodom4[[#This Row],[uzycie]]-ekodom4[[#This Row],[podelwanie]]&lt;0,1,"")</f>
        <v>1</v>
      </c>
      <c r="J176" s="2">
        <f>IF(ekodom4[[#This Row],[czy zabraklo]]=1,(ekodom4[[#This Row],[zbiornik przed]] - ekodom4[[#This Row],[uzycie]]-ekodom4[[#This Row],[podelwanie]])*-1,"")</f>
        <v>190</v>
      </c>
    </row>
    <row r="177" spans="1:10" x14ac:dyDescent="0.25">
      <c r="A177" s="1">
        <v>44737</v>
      </c>
      <c r="B177">
        <v>0</v>
      </c>
      <c r="C177">
        <f>WEEKDAY(ekodom4[[#This Row],[Data]])</f>
        <v>7</v>
      </c>
      <c r="D177">
        <f>IF(ekodom4[[#This Row],[dzien tyg]]=4, 260,190)</f>
        <v>190</v>
      </c>
      <c r="E177">
        <f>IF(ekodom4[[#This Row],[retencja]]&lt;&gt;0,0,IF(E176=5, 1, E176+1))</f>
        <v>3</v>
      </c>
      <c r="F177">
        <f>IF(ekodom4[[#This Row],[sucho]]=5,300,0)</f>
        <v>0</v>
      </c>
      <c r="G177" s="2">
        <f>H176+ekodom4[[#This Row],[retencja]]</f>
        <v>0</v>
      </c>
      <c r="H177" s="2">
        <f>IF(ekodom4[[#This Row],[czy zabraklo]]=1, 0,ekodom4[[#This Row],[zbiornik przed]]-ekodom4[[#This Row],[uzycie]]-ekodom4[[#This Row],[podelwanie]])</f>
        <v>0</v>
      </c>
      <c r="I177" s="2">
        <f>IF(ekodom4[[#This Row],[zbiornik przed]]-ekodom4[[#This Row],[uzycie]]-ekodom4[[#This Row],[podelwanie]]&lt;0,1,"")</f>
        <v>1</v>
      </c>
      <c r="J177" s="2">
        <f>IF(ekodom4[[#This Row],[czy zabraklo]]=1,(ekodom4[[#This Row],[zbiornik przed]] - ekodom4[[#This Row],[uzycie]]-ekodom4[[#This Row],[podelwanie]])*-1,"")</f>
        <v>190</v>
      </c>
    </row>
    <row r="178" spans="1:10" x14ac:dyDescent="0.25">
      <c r="A178" s="1">
        <v>44738</v>
      </c>
      <c r="B178">
        <v>540</v>
      </c>
      <c r="C178">
        <f>WEEKDAY(ekodom4[[#This Row],[Data]])</f>
        <v>1</v>
      </c>
      <c r="D178">
        <f>IF(ekodom4[[#This Row],[dzien tyg]]=4, 260,190)</f>
        <v>190</v>
      </c>
      <c r="E178">
        <f>IF(ekodom4[[#This Row],[retencja]]&lt;&gt;0,0,IF(E177=5, 1, E177+1))</f>
        <v>0</v>
      </c>
      <c r="F178">
        <f>IF(ekodom4[[#This Row],[sucho]]=5,300,0)</f>
        <v>0</v>
      </c>
      <c r="G178" s="2">
        <f>H177+ekodom4[[#This Row],[retencja]]</f>
        <v>540</v>
      </c>
      <c r="H178" s="2">
        <f>IF(ekodom4[[#This Row],[czy zabraklo]]=1, 0,ekodom4[[#This Row],[zbiornik przed]]-ekodom4[[#This Row],[uzycie]]-ekodom4[[#This Row],[podelwanie]])</f>
        <v>350</v>
      </c>
      <c r="I178" s="2" t="str">
        <f>IF(ekodom4[[#This Row],[zbiornik przed]]-ekodom4[[#This Row],[uzycie]]-ekodom4[[#This Row],[podelwanie]]&lt;0,1,"")</f>
        <v/>
      </c>
      <c r="J178" s="2" t="str">
        <f>IF(ekodom4[[#This Row],[czy zabraklo]]=1,(ekodom4[[#This Row],[zbiornik przed]] - ekodom4[[#This Row],[uzycie]]-ekodom4[[#This Row],[podelwanie]])*-1,"")</f>
        <v/>
      </c>
    </row>
    <row r="179" spans="1:10" x14ac:dyDescent="0.25">
      <c r="A179" s="1">
        <v>44739</v>
      </c>
      <c r="B179">
        <v>607</v>
      </c>
      <c r="C179">
        <f>WEEKDAY(ekodom4[[#This Row],[Data]])</f>
        <v>2</v>
      </c>
      <c r="D179">
        <f>IF(ekodom4[[#This Row],[dzien tyg]]=4, 260,190)</f>
        <v>190</v>
      </c>
      <c r="E179">
        <f>IF(ekodom4[[#This Row],[retencja]]&lt;&gt;0,0,IF(E178=5, 1, E178+1))</f>
        <v>0</v>
      </c>
      <c r="F179">
        <f>IF(ekodom4[[#This Row],[sucho]]=5,300,0)</f>
        <v>0</v>
      </c>
      <c r="G179" s="2">
        <f>H178+ekodom4[[#This Row],[retencja]]</f>
        <v>957</v>
      </c>
      <c r="H179" s="2">
        <f>IF(ekodom4[[#This Row],[czy zabraklo]]=1, 0,ekodom4[[#This Row],[zbiornik przed]]-ekodom4[[#This Row],[uzycie]]-ekodom4[[#This Row],[podelwanie]])</f>
        <v>767</v>
      </c>
      <c r="I179" s="2" t="str">
        <f>IF(ekodom4[[#This Row],[zbiornik przed]]-ekodom4[[#This Row],[uzycie]]-ekodom4[[#This Row],[podelwanie]]&lt;0,1,"")</f>
        <v/>
      </c>
      <c r="J179" s="2" t="str">
        <f>IF(ekodom4[[#This Row],[czy zabraklo]]=1,(ekodom4[[#This Row],[zbiornik przed]] - ekodom4[[#This Row],[uzycie]]-ekodom4[[#This Row],[podelwanie]])*-1,"")</f>
        <v/>
      </c>
    </row>
    <row r="180" spans="1:10" x14ac:dyDescent="0.25">
      <c r="A180" s="1">
        <v>44740</v>
      </c>
      <c r="B180">
        <v>603</v>
      </c>
      <c r="C180">
        <f>WEEKDAY(ekodom4[[#This Row],[Data]])</f>
        <v>3</v>
      </c>
      <c r="D180">
        <f>IF(ekodom4[[#This Row],[dzien tyg]]=4, 260,190)</f>
        <v>190</v>
      </c>
      <c r="E180">
        <f>IF(ekodom4[[#This Row],[retencja]]&lt;&gt;0,0,IF(E179=5, 1, E179+1))</f>
        <v>0</v>
      </c>
      <c r="F180">
        <f>IF(ekodom4[[#This Row],[sucho]]=5,300,0)</f>
        <v>0</v>
      </c>
      <c r="G180" s="2">
        <f>H179+ekodom4[[#This Row],[retencja]]</f>
        <v>1370</v>
      </c>
      <c r="H180" s="2">
        <f>IF(ekodom4[[#This Row],[czy zabraklo]]=1, 0,ekodom4[[#This Row],[zbiornik przed]]-ekodom4[[#This Row],[uzycie]]-ekodom4[[#This Row],[podelwanie]])</f>
        <v>1180</v>
      </c>
      <c r="I180" s="2" t="str">
        <f>IF(ekodom4[[#This Row],[zbiornik przed]]-ekodom4[[#This Row],[uzycie]]-ekodom4[[#This Row],[podelwanie]]&lt;0,1,"")</f>
        <v/>
      </c>
      <c r="J180" s="2" t="str">
        <f>IF(ekodom4[[#This Row],[czy zabraklo]]=1,(ekodom4[[#This Row],[zbiornik przed]] - ekodom4[[#This Row],[uzycie]]-ekodom4[[#This Row],[podelwanie]])*-1,"")</f>
        <v/>
      </c>
    </row>
    <row r="181" spans="1:10" x14ac:dyDescent="0.25">
      <c r="A181" s="1">
        <v>44741</v>
      </c>
      <c r="B181">
        <v>0</v>
      </c>
      <c r="C181">
        <f>WEEKDAY(ekodom4[[#This Row],[Data]])</f>
        <v>4</v>
      </c>
      <c r="D181">
        <f>IF(ekodom4[[#This Row],[dzien tyg]]=4, 260,190)</f>
        <v>260</v>
      </c>
      <c r="E181">
        <f>IF(ekodom4[[#This Row],[retencja]]&lt;&gt;0,0,IF(E180=5, 1, E180+1))</f>
        <v>1</v>
      </c>
      <c r="F181">
        <f>IF(ekodom4[[#This Row],[sucho]]=5,300,0)</f>
        <v>0</v>
      </c>
      <c r="G181" s="2">
        <f>H180+ekodom4[[#This Row],[retencja]]</f>
        <v>1180</v>
      </c>
      <c r="H181" s="2">
        <f>IF(ekodom4[[#This Row],[czy zabraklo]]=1, 0,ekodom4[[#This Row],[zbiornik przed]]-ekodom4[[#This Row],[uzycie]]-ekodom4[[#This Row],[podelwanie]])</f>
        <v>920</v>
      </c>
      <c r="I181" s="2" t="str">
        <f>IF(ekodom4[[#This Row],[zbiornik przed]]-ekodom4[[#This Row],[uzycie]]-ekodom4[[#This Row],[podelwanie]]&lt;0,1,"")</f>
        <v/>
      </c>
      <c r="J181" s="2" t="str">
        <f>IF(ekodom4[[#This Row],[czy zabraklo]]=1,(ekodom4[[#This Row],[zbiornik przed]] - ekodom4[[#This Row],[uzycie]]-ekodom4[[#This Row],[podelwanie]])*-1,"")</f>
        <v/>
      </c>
    </row>
    <row r="182" spans="1:10" x14ac:dyDescent="0.25">
      <c r="A182" s="1">
        <v>44742</v>
      </c>
      <c r="B182">
        <v>0</v>
      </c>
      <c r="C182">
        <f>WEEKDAY(ekodom4[[#This Row],[Data]])</f>
        <v>5</v>
      </c>
      <c r="D182">
        <f>IF(ekodom4[[#This Row],[dzien tyg]]=4, 260,190)</f>
        <v>190</v>
      </c>
      <c r="E182">
        <f>IF(ekodom4[[#This Row],[retencja]]&lt;&gt;0,0,IF(E181=5, 1, E181+1))</f>
        <v>2</v>
      </c>
      <c r="F182">
        <f>IF(ekodom4[[#This Row],[sucho]]=5,300,0)</f>
        <v>0</v>
      </c>
      <c r="G182" s="2">
        <f>H181+ekodom4[[#This Row],[retencja]]</f>
        <v>920</v>
      </c>
      <c r="H182" s="2">
        <f>IF(ekodom4[[#This Row],[czy zabraklo]]=1, 0,ekodom4[[#This Row],[zbiornik przed]]-ekodom4[[#This Row],[uzycie]]-ekodom4[[#This Row],[podelwanie]])</f>
        <v>730</v>
      </c>
      <c r="I182" s="2" t="str">
        <f>IF(ekodom4[[#This Row],[zbiornik przed]]-ekodom4[[#This Row],[uzycie]]-ekodom4[[#This Row],[podelwanie]]&lt;0,1,"")</f>
        <v/>
      </c>
      <c r="J182" s="2" t="str">
        <f>IF(ekodom4[[#This Row],[czy zabraklo]]=1,(ekodom4[[#This Row],[zbiornik przed]] - ekodom4[[#This Row],[uzycie]]-ekodom4[[#This Row],[podelwanie]])*-1,"")</f>
        <v/>
      </c>
    </row>
    <row r="183" spans="1:10" x14ac:dyDescent="0.25">
      <c r="A183" s="1">
        <v>44743</v>
      </c>
      <c r="B183">
        <v>0</v>
      </c>
      <c r="C183">
        <f>WEEKDAY(ekodom4[[#This Row],[Data]])</f>
        <v>6</v>
      </c>
      <c r="D183">
        <f>IF(ekodom4[[#This Row],[dzien tyg]]=4, 260,190)</f>
        <v>190</v>
      </c>
      <c r="E183">
        <f>IF(ekodom4[[#This Row],[retencja]]&lt;&gt;0,0,IF(E182=5, 1, E182+1))</f>
        <v>3</v>
      </c>
      <c r="F183">
        <f>IF(ekodom4[[#This Row],[sucho]]=5,300,0)</f>
        <v>0</v>
      </c>
      <c r="G183" s="2">
        <f>H182+ekodom4[[#This Row],[retencja]]</f>
        <v>730</v>
      </c>
      <c r="H183" s="2">
        <f>IF(ekodom4[[#This Row],[czy zabraklo]]=1, 0,ekodom4[[#This Row],[zbiornik przed]]-ekodom4[[#This Row],[uzycie]]-ekodom4[[#This Row],[podelwanie]])</f>
        <v>540</v>
      </c>
      <c r="I183" s="2" t="str">
        <f>IF(ekodom4[[#This Row],[zbiornik przed]]-ekodom4[[#This Row],[uzycie]]-ekodom4[[#This Row],[podelwanie]]&lt;0,1,"")</f>
        <v/>
      </c>
      <c r="J183" s="2" t="str">
        <f>IF(ekodom4[[#This Row],[czy zabraklo]]=1,(ekodom4[[#This Row],[zbiornik przed]] - ekodom4[[#This Row],[uzycie]]-ekodom4[[#This Row],[podelwanie]])*-1,"")</f>
        <v/>
      </c>
    </row>
    <row r="184" spans="1:10" x14ac:dyDescent="0.25">
      <c r="A184" s="1">
        <v>44744</v>
      </c>
      <c r="B184">
        <v>0</v>
      </c>
      <c r="C184">
        <f>WEEKDAY(ekodom4[[#This Row],[Data]])</f>
        <v>7</v>
      </c>
      <c r="D184">
        <f>IF(ekodom4[[#This Row],[dzien tyg]]=4, 260,190)</f>
        <v>190</v>
      </c>
      <c r="E184">
        <f>IF(ekodom4[[#This Row],[retencja]]&lt;&gt;0,0,IF(E183=5, 1, E183+1))</f>
        <v>4</v>
      </c>
      <c r="F184">
        <f>IF(ekodom4[[#This Row],[sucho]]=5,300,0)</f>
        <v>0</v>
      </c>
      <c r="G184" s="2">
        <f>H183+ekodom4[[#This Row],[retencja]]</f>
        <v>540</v>
      </c>
      <c r="H184" s="2">
        <f>IF(ekodom4[[#This Row],[czy zabraklo]]=1, 0,ekodom4[[#This Row],[zbiornik przed]]-ekodom4[[#This Row],[uzycie]]-ekodom4[[#This Row],[podelwanie]])</f>
        <v>350</v>
      </c>
      <c r="I184" s="2" t="str">
        <f>IF(ekodom4[[#This Row],[zbiornik przed]]-ekodom4[[#This Row],[uzycie]]-ekodom4[[#This Row],[podelwanie]]&lt;0,1,"")</f>
        <v/>
      </c>
      <c r="J184" s="2" t="str">
        <f>IF(ekodom4[[#This Row],[czy zabraklo]]=1,(ekodom4[[#This Row],[zbiornik przed]] - ekodom4[[#This Row],[uzycie]]-ekodom4[[#This Row],[podelwanie]])*-1,"")</f>
        <v/>
      </c>
    </row>
    <row r="185" spans="1:10" x14ac:dyDescent="0.25">
      <c r="A185" s="1">
        <v>44745</v>
      </c>
      <c r="B185">
        <v>0</v>
      </c>
      <c r="C185">
        <f>WEEKDAY(ekodom4[[#This Row],[Data]])</f>
        <v>1</v>
      </c>
      <c r="D185">
        <f>IF(ekodom4[[#This Row],[dzien tyg]]=4, 260,190)</f>
        <v>190</v>
      </c>
      <c r="E185">
        <f>IF(ekodom4[[#This Row],[retencja]]&lt;&gt;0,0,IF(E184=5, 1, E184+1))</f>
        <v>5</v>
      </c>
      <c r="F185">
        <f>IF(ekodom4[[#This Row],[sucho]]=5,300,0)</f>
        <v>300</v>
      </c>
      <c r="G185" s="2">
        <f>H184+ekodom4[[#This Row],[retencja]]</f>
        <v>350</v>
      </c>
      <c r="H185" s="2">
        <f>IF(ekodom4[[#This Row],[czy zabraklo]]=1, 0,ekodom4[[#This Row],[zbiornik przed]]-ekodom4[[#This Row],[uzycie]]-ekodom4[[#This Row],[podelwanie]])</f>
        <v>0</v>
      </c>
      <c r="I185" s="2">
        <f>IF(ekodom4[[#This Row],[zbiornik przed]]-ekodom4[[#This Row],[uzycie]]-ekodom4[[#This Row],[podelwanie]]&lt;0,1,"")</f>
        <v>1</v>
      </c>
      <c r="J185" s="2">
        <f>IF(ekodom4[[#This Row],[czy zabraklo]]=1,(ekodom4[[#This Row],[zbiornik przed]] - ekodom4[[#This Row],[uzycie]]-ekodom4[[#This Row],[podelwanie]])*-1,"")</f>
        <v>140</v>
      </c>
    </row>
    <row r="186" spans="1:10" x14ac:dyDescent="0.25">
      <c r="A186" s="1">
        <v>44746</v>
      </c>
      <c r="B186">
        <v>0</v>
      </c>
      <c r="C186">
        <f>WEEKDAY(ekodom4[[#This Row],[Data]])</f>
        <v>2</v>
      </c>
      <c r="D186">
        <f>IF(ekodom4[[#This Row],[dzien tyg]]=4, 260,190)</f>
        <v>190</v>
      </c>
      <c r="E186">
        <f>IF(ekodom4[[#This Row],[retencja]]&lt;&gt;0,0,IF(E185=5, 1, E185+1))</f>
        <v>1</v>
      </c>
      <c r="F186">
        <f>IF(ekodom4[[#This Row],[sucho]]=5,300,0)</f>
        <v>0</v>
      </c>
      <c r="G186" s="2">
        <f>H185+ekodom4[[#This Row],[retencja]]</f>
        <v>0</v>
      </c>
      <c r="H186" s="2">
        <f>IF(ekodom4[[#This Row],[czy zabraklo]]=1, 0,ekodom4[[#This Row],[zbiornik przed]]-ekodom4[[#This Row],[uzycie]]-ekodom4[[#This Row],[podelwanie]])</f>
        <v>0</v>
      </c>
      <c r="I186" s="2">
        <f>IF(ekodom4[[#This Row],[zbiornik przed]]-ekodom4[[#This Row],[uzycie]]-ekodom4[[#This Row],[podelwanie]]&lt;0,1,"")</f>
        <v>1</v>
      </c>
      <c r="J186" s="2">
        <f>IF(ekodom4[[#This Row],[czy zabraklo]]=1,(ekodom4[[#This Row],[zbiornik przed]] - ekodom4[[#This Row],[uzycie]]-ekodom4[[#This Row],[podelwanie]])*-1,"")</f>
        <v>190</v>
      </c>
    </row>
    <row r="187" spans="1:10" x14ac:dyDescent="0.25">
      <c r="A187" s="1">
        <v>44747</v>
      </c>
      <c r="B187">
        <v>0</v>
      </c>
      <c r="C187">
        <f>WEEKDAY(ekodom4[[#This Row],[Data]])</f>
        <v>3</v>
      </c>
      <c r="D187">
        <f>IF(ekodom4[[#This Row],[dzien tyg]]=4, 260,190)</f>
        <v>190</v>
      </c>
      <c r="E187">
        <f>IF(ekodom4[[#This Row],[retencja]]&lt;&gt;0,0,IF(E186=5, 1, E186+1))</f>
        <v>2</v>
      </c>
      <c r="F187">
        <f>IF(ekodom4[[#This Row],[sucho]]=5,300,0)</f>
        <v>0</v>
      </c>
      <c r="G187" s="2">
        <f>H186+ekodom4[[#This Row],[retencja]]</f>
        <v>0</v>
      </c>
      <c r="H187" s="2">
        <f>IF(ekodom4[[#This Row],[czy zabraklo]]=1, 0,ekodom4[[#This Row],[zbiornik przed]]-ekodom4[[#This Row],[uzycie]]-ekodom4[[#This Row],[podelwanie]])</f>
        <v>0</v>
      </c>
      <c r="I187" s="2">
        <f>IF(ekodom4[[#This Row],[zbiornik przed]]-ekodom4[[#This Row],[uzycie]]-ekodom4[[#This Row],[podelwanie]]&lt;0,1,"")</f>
        <v>1</v>
      </c>
      <c r="J187" s="2">
        <f>IF(ekodom4[[#This Row],[czy zabraklo]]=1,(ekodom4[[#This Row],[zbiornik przed]] - ekodom4[[#This Row],[uzycie]]-ekodom4[[#This Row],[podelwanie]])*-1,"")</f>
        <v>190</v>
      </c>
    </row>
    <row r="188" spans="1:10" x14ac:dyDescent="0.25">
      <c r="A188" s="1">
        <v>44748</v>
      </c>
      <c r="B188">
        <v>527</v>
      </c>
      <c r="C188">
        <f>WEEKDAY(ekodom4[[#This Row],[Data]])</f>
        <v>4</v>
      </c>
      <c r="D188">
        <f>IF(ekodom4[[#This Row],[dzien tyg]]=4, 260,190)</f>
        <v>260</v>
      </c>
      <c r="E188">
        <f>IF(ekodom4[[#This Row],[retencja]]&lt;&gt;0,0,IF(E187=5, 1, E187+1))</f>
        <v>0</v>
      </c>
      <c r="F188">
        <f>IF(ekodom4[[#This Row],[sucho]]=5,300,0)</f>
        <v>0</v>
      </c>
      <c r="G188" s="2">
        <f>H187+ekodom4[[#This Row],[retencja]]</f>
        <v>527</v>
      </c>
      <c r="H188" s="2">
        <f>IF(ekodom4[[#This Row],[czy zabraklo]]=1, 0,ekodom4[[#This Row],[zbiornik przed]]-ekodom4[[#This Row],[uzycie]]-ekodom4[[#This Row],[podelwanie]])</f>
        <v>267</v>
      </c>
      <c r="I188" s="2" t="str">
        <f>IF(ekodom4[[#This Row],[zbiornik przed]]-ekodom4[[#This Row],[uzycie]]-ekodom4[[#This Row],[podelwanie]]&lt;0,1,"")</f>
        <v/>
      </c>
      <c r="J188" s="2" t="str">
        <f>IF(ekodom4[[#This Row],[czy zabraklo]]=1,(ekodom4[[#This Row],[zbiornik przed]] - ekodom4[[#This Row],[uzycie]]-ekodom4[[#This Row],[podelwanie]])*-1,"")</f>
        <v/>
      </c>
    </row>
    <row r="189" spans="1:10" x14ac:dyDescent="0.25">
      <c r="A189" s="1">
        <v>44749</v>
      </c>
      <c r="B189">
        <v>619</v>
      </c>
      <c r="C189">
        <f>WEEKDAY(ekodom4[[#This Row],[Data]])</f>
        <v>5</v>
      </c>
      <c r="D189">
        <f>IF(ekodom4[[#This Row],[dzien tyg]]=4, 260,190)</f>
        <v>190</v>
      </c>
      <c r="E189">
        <f>IF(ekodom4[[#This Row],[retencja]]&lt;&gt;0,0,IF(E188=5, 1, E188+1))</f>
        <v>0</v>
      </c>
      <c r="F189">
        <f>IF(ekodom4[[#This Row],[sucho]]=5,300,0)</f>
        <v>0</v>
      </c>
      <c r="G189" s="2">
        <f>H188+ekodom4[[#This Row],[retencja]]</f>
        <v>886</v>
      </c>
      <c r="H189" s="2">
        <f>IF(ekodom4[[#This Row],[czy zabraklo]]=1, 0,ekodom4[[#This Row],[zbiornik przed]]-ekodom4[[#This Row],[uzycie]]-ekodom4[[#This Row],[podelwanie]])</f>
        <v>696</v>
      </c>
      <c r="I189" s="2" t="str">
        <f>IF(ekodom4[[#This Row],[zbiornik przed]]-ekodom4[[#This Row],[uzycie]]-ekodom4[[#This Row],[podelwanie]]&lt;0,1,"")</f>
        <v/>
      </c>
      <c r="J189" s="2" t="str">
        <f>IF(ekodom4[[#This Row],[czy zabraklo]]=1,(ekodom4[[#This Row],[zbiornik przed]] - ekodom4[[#This Row],[uzycie]]-ekodom4[[#This Row],[podelwanie]])*-1,"")</f>
        <v/>
      </c>
    </row>
    <row r="190" spans="1:10" x14ac:dyDescent="0.25">
      <c r="A190" s="1">
        <v>44750</v>
      </c>
      <c r="B190">
        <v>0</v>
      </c>
      <c r="C190">
        <f>WEEKDAY(ekodom4[[#This Row],[Data]])</f>
        <v>6</v>
      </c>
      <c r="D190">
        <f>IF(ekodom4[[#This Row],[dzien tyg]]=4, 260,190)</f>
        <v>190</v>
      </c>
      <c r="E190">
        <f>IF(ekodom4[[#This Row],[retencja]]&lt;&gt;0,0,IF(E189=5, 1, E189+1))</f>
        <v>1</v>
      </c>
      <c r="F190">
        <f>IF(ekodom4[[#This Row],[sucho]]=5,300,0)</f>
        <v>0</v>
      </c>
      <c r="G190" s="2">
        <f>H189+ekodom4[[#This Row],[retencja]]</f>
        <v>696</v>
      </c>
      <c r="H190" s="2">
        <f>IF(ekodom4[[#This Row],[czy zabraklo]]=1, 0,ekodom4[[#This Row],[zbiornik przed]]-ekodom4[[#This Row],[uzycie]]-ekodom4[[#This Row],[podelwanie]])</f>
        <v>506</v>
      </c>
      <c r="I190" s="2" t="str">
        <f>IF(ekodom4[[#This Row],[zbiornik przed]]-ekodom4[[#This Row],[uzycie]]-ekodom4[[#This Row],[podelwanie]]&lt;0,1,"")</f>
        <v/>
      </c>
      <c r="J190" s="2" t="str">
        <f>IF(ekodom4[[#This Row],[czy zabraklo]]=1,(ekodom4[[#This Row],[zbiornik przed]] - ekodom4[[#This Row],[uzycie]]-ekodom4[[#This Row],[podelwanie]])*-1,"")</f>
        <v/>
      </c>
    </row>
    <row r="191" spans="1:10" x14ac:dyDescent="0.25">
      <c r="A191" s="1">
        <v>44751</v>
      </c>
      <c r="B191">
        <v>0</v>
      </c>
      <c r="C191">
        <f>WEEKDAY(ekodom4[[#This Row],[Data]])</f>
        <v>7</v>
      </c>
      <c r="D191">
        <f>IF(ekodom4[[#This Row],[dzien tyg]]=4, 260,190)</f>
        <v>190</v>
      </c>
      <c r="E191">
        <f>IF(ekodom4[[#This Row],[retencja]]&lt;&gt;0,0,IF(E190=5, 1, E190+1))</f>
        <v>2</v>
      </c>
      <c r="F191">
        <f>IF(ekodom4[[#This Row],[sucho]]=5,300,0)</f>
        <v>0</v>
      </c>
      <c r="G191" s="2">
        <f>H190+ekodom4[[#This Row],[retencja]]</f>
        <v>506</v>
      </c>
      <c r="H191" s="2">
        <f>IF(ekodom4[[#This Row],[czy zabraklo]]=1, 0,ekodom4[[#This Row],[zbiornik przed]]-ekodom4[[#This Row],[uzycie]]-ekodom4[[#This Row],[podelwanie]])</f>
        <v>316</v>
      </c>
      <c r="I191" s="2" t="str">
        <f>IF(ekodom4[[#This Row],[zbiornik przed]]-ekodom4[[#This Row],[uzycie]]-ekodom4[[#This Row],[podelwanie]]&lt;0,1,"")</f>
        <v/>
      </c>
      <c r="J191" s="2" t="str">
        <f>IF(ekodom4[[#This Row],[czy zabraklo]]=1,(ekodom4[[#This Row],[zbiornik przed]] - ekodom4[[#This Row],[uzycie]]-ekodom4[[#This Row],[podelwanie]])*-1,"")</f>
        <v/>
      </c>
    </row>
    <row r="192" spans="1:10" x14ac:dyDescent="0.25">
      <c r="A192" s="1">
        <v>44752</v>
      </c>
      <c r="B192">
        <v>0</v>
      </c>
      <c r="C192">
        <f>WEEKDAY(ekodom4[[#This Row],[Data]])</f>
        <v>1</v>
      </c>
      <c r="D192">
        <f>IF(ekodom4[[#This Row],[dzien tyg]]=4, 260,190)</f>
        <v>190</v>
      </c>
      <c r="E192">
        <f>IF(ekodom4[[#This Row],[retencja]]&lt;&gt;0,0,IF(E191=5, 1, E191+1))</f>
        <v>3</v>
      </c>
      <c r="F192">
        <f>IF(ekodom4[[#This Row],[sucho]]=5,300,0)</f>
        <v>0</v>
      </c>
      <c r="G192" s="2">
        <f>H191+ekodom4[[#This Row],[retencja]]</f>
        <v>316</v>
      </c>
      <c r="H192" s="2">
        <f>IF(ekodom4[[#This Row],[czy zabraklo]]=1, 0,ekodom4[[#This Row],[zbiornik przed]]-ekodom4[[#This Row],[uzycie]]-ekodom4[[#This Row],[podelwanie]])</f>
        <v>126</v>
      </c>
      <c r="I192" s="2" t="str">
        <f>IF(ekodom4[[#This Row],[zbiornik przed]]-ekodom4[[#This Row],[uzycie]]-ekodom4[[#This Row],[podelwanie]]&lt;0,1,"")</f>
        <v/>
      </c>
      <c r="J192" s="2" t="str">
        <f>IF(ekodom4[[#This Row],[czy zabraklo]]=1,(ekodom4[[#This Row],[zbiornik przed]] - ekodom4[[#This Row],[uzycie]]-ekodom4[[#This Row],[podelwanie]])*-1,"")</f>
        <v/>
      </c>
    </row>
    <row r="193" spans="1:10" x14ac:dyDescent="0.25">
      <c r="A193" s="1">
        <v>44753</v>
      </c>
      <c r="B193">
        <v>170</v>
      </c>
      <c r="C193">
        <f>WEEKDAY(ekodom4[[#This Row],[Data]])</f>
        <v>2</v>
      </c>
      <c r="D193">
        <f>IF(ekodom4[[#This Row],[dzien tyg]]=4, 260,190)</f>
        <v>190</v>
      </c>
      <c r="E193">
        <f>IF(ekodom4[[#This Row],[retencja]]&lt;&gt;0,0,IF(E192=5, 1, E192+1))</f>
        <v>0</v>
      </c>
      <c r="F193">
        <f>IF(ekodom4[[#This Row],[sucho]]=5,300,0)</f>
        <v>0</v>
      </c>
      <c r="G193" s="2">
        <f>H192+ekodom4[[#This Row],[retencja]]</f>
        <v>296</v>
      </c>
      <c r="H193" s="2">
        <f>IF(ekodom4[[#This Row],[czy zabraklo]]=1, 0,ekodom4[[#This Row],[zbiornik przed]]-ekodom4[[#This Row],[uzycie]]-ekodom4[[#This Row],[podelwanie]])</f>
        <v>106</v>
      </c>
      <c r="I193" s="2" t="str">
        <f>IF(ekodom4[[#This Row],[zbiornik przed]]-ekodom4[[#This Row],[uzycie]]-ekodom4[[#This Row],[podelwanie]]&lt;0,1,"")</f>
        <v/>
      </c>
      <c r="J193" s="2" t="str">
        <f>IF(ekodom4[[#This Row],[czy zabraklo]]=1,(ekodom4[[#This Row],[zbiornik przed]] - ekodom4[[#This Row],[uzycie]]-ekodom4[[#This Row],[podelwanie]])*-1,"")</f>
        <v/>
      </c>
    </row>
    <row r="194" spans="1:10" x14ac:dyDescent="0.25">
      <c r="A194" s="1">
        <v>44754</v>
      </c>
      <c r="B194">
        <v>13</v>
      </c>
      <c r="C194">
        <f>WEEKDAY(ekodom4[[#This Row],[Data]])</f>
        <v>3</v>
      </c>
      <c r="D194">
        <f>IF(ekodom4[[#This Row],[dzien tyg]]=4, 260,190)</f>
        <v>190</v>
      </c>
      <c r="E194">
        <f>IF(ekodom4[[#This Row],[retencja]]&lt;&gt;0,0,IF(E193=5, 1, E193+1))</f>
        <v>0</v>
      </c>
      <c r="F194">
        <f>IF(ekodom4[[#This Row],[sucho]]=5,300,0)</f>
        <v>0</v>
      </c>
      <c r="G194" s="2">
        <f>H193+ekodom4[[#This Row],[retencja]]</f>
        <v>119</v>
      </c>
      <c r="H194" s="2">
        <f>IF(ekodom4[[#This Row],[czy zabraklo]]=1, 0,ekodom4[[#This Row],[zbiornik przed]]-ekodom4[[#This Row],[uzycie]]-ekodom4[[#This Row],[podelwanie]])</f>
        <v>0</v>
      </c>
      <c r="I194" s="2">
        <f>IF(ekodom4[[#This Row],[zbiornik przed]]-ekodom4[[#This Row],[uzycie]]-ekodom4[[#This Row],[podelwanie]]&lt;0,1,"")</f>
        <v>1</v>
      </c>
      <c r="J194" s="2">
        <f>IF(ekodom4[[#This Row],[czy zabraklo]]=1,(ekodom4[[#This Row],[zbiornik przed]] - ekodom4[[#This Row],[uzycie]]-ekodom4[[#This Row],[podelwanie]])*-1,"")</f>
        <v>71</v>
      </c>
    </row>
    <row r="195" spans="1:10" x14ac:dyDescent="0.25">
      <c r="A195" s="1">
        <v>44755</v>
      </c>
      <c r="B195">
        <v>0</v>
      </c>
      <c r="C195">
        <f>WEEKDAY(ekodom4[[#This Row],[Data]])</f>
        <v>4</v>
      </c>
      <c r="D195">
        <f>IF(ekodom4[[#This Row],[dzien tyg]]=4, 260,190)</f>
        <v>260</v>
      </c>
      <c r="E195">
        <f>IF(ekodom4[[#This Row],[retencja]]&lt;&gt;0,0,IF(E194=5, 1, E194+1))</f>
        <v>1</v>
      </c>
      <c r="F195">
        <f>IF(ekodom4[[#This Row],[sucho]]=5,300,0)</f>
        <v>0</v>
      </c>
      <c r="G195" s="2">
        <f>H194+ekodom4[[#This Row],[retencja]]</f>
        <v>0</v>
      </c>
      <c r="H195" s="2">
        <f>IF(ekodom4[[#This Row],[czy zabraklo]]=1, 0,ekodom4[[#This Row],[zbiornik przed]]-ekodom4[[#This Row],[uzycie]]-ekodom4[[#This Row],[podelwanie]])</f>
        <v>0</v>
      </c>
      <c r="I195" s="2">
        <f>IF(ekodom4[[#This Row],[zbiornik przed]]-ekodom4[[#This Row],[uzycie]]-ekodom4[[#This Row],[podelwanie]]&lt;0,1,"")</f>
        <v>1</v>
      </c>
      <c r="J195" s="2">
        <f>IF(ekodom4[[#This Row],[czy zabraklo]]=1,(ekodom4[[#This Row],[zbiornik przed]] - ekodom4[[#This Row],[uzycie]]-ekodom4[[#This Row],[podelwanie]])*-1,"")</f>
        <v>260</v>
      </c>
    </row>
    <row r="196" spans="1:10" x14ac:dyDescent="0.25">
      <c r="A196" s="1">
        <v>44756</v>
      </c>
      <c r="B196">
        <v>0</v>
      </c>
      <c r="C196">
        <f>WEEKDAY(ekodom4[[#This Row],[Data]])</f>
        <v>5</v>
      </c>
      <c r="D196">
        <f>IF(ekodom4[[#This Row],[dzien tyg]]=4, 260,190)</f>
        <v>190</v>
      </c>
      <c r="E196">
        <f>IF(ekodom4[[#This Row],[retencja]]&lt;&gt;0,0,IF(E195=5, 1, E195+1))</f>
        <v>2</v>
      </c>
      <c r="F196">
        <f>IF(ekodom4[[#This Row],[sucho]]=5,300,0)</f>
        <v>0</v>
      </c>
      <c r="G196" s="2">
        <f>H195+ekodom4[[#This Row],[retencja]]</f>
        <v>0</v>
      </c>
      <c r="H196" s="2">
        <f>IF(ekodom4[[#This Row],[czy zabraklo]]=1, 0,ekodom4[[#This Row],[zbiornik przed]]-ekodom4[[#This Row],[uzycie]]-ekodom4[[#This Row],[podelwanie]])</f>
        <v>0</v>
      </c>
      <c r="I196" s="2">
        <f>IF(ekodom4[[#This Row],[zbiornik przed]]-ekodom4[[#This Row],[uzycie]]-ekodom4[[#This Row],[podelwanie]]&lt;0,1,"")</f>
        <v>1</v>
      </c>
      <c r="J196" s="2">
        <f>IF(ekodom4[[#This Row],[czy zabraklo]]=1,(ekodom4[[#This Row],[zbiornik przed]] - ekodom4[[#This Row],[uzycie]]-ekodom4[[#This Row],[podelwanie]])*-1,"")</f>
        <v>190</v>
      </c>
    </row>
    <row r="197" spans="1:10" x14ac:dyDescent="0.25">
      <c r="A197" s="1">
        <v>44757</v>
      </c>
      <c r="B197">
        <v>0</v>
      </c>
      <c r="C197">
        <f>WEEKDAY(ekodom4[[#This Row],[Data]])</f>
        <v>6</v>
      </c>
      <c r="D197">
        <f>IF(ekodom4[[#This Row],[dzien tyg]]=4, 260,190)</f>
        <v>190</v>
      </c>
      <c r="E197">
        <f>IF(ekodom4[[#This Row],[retencja]]&lt;&gt;0,0,IF(E196=5, 1, E196+1))</f>
        <v>3</v>
      </c>
      <c r="F197">
        <f>IF(ekodom4[[#This Row],[sucho]]=5,300,0)</f>
        <v>0</v>
      </c>
      <c r="G197" s="2">
        <f>H196+ekodom4[[#This Row],[retencja]]</f>
        <v>0</v>
      </c>
      <c r="H197" s="2">
        <f>IF(ekodom4[[#This Row],[czy zabraklo]]=1, 0,ekodom4[[#This Row],[zbiornik przed]]-ekodom4[[#This Row],[uzycie]]-ekodom4[[#This Row],[podelwanie]])</f>
        <v>0</v>
      </c>
      <c r="I197" s="2">
        <f>IF(ekodom4[[#This Row],[zbiornik przed]]-ekodom4[[#This Row],[uzycie]]-ekodom4[[#This Row],[podelwanie]]&lt;0,1,"")</f>
        <v>1</v>
      </c>
      <c r="J197" s="2">
        <f>IF(ekodom4[[#This Row],[czy zabraklo]]=1,(ekodom4[[#This Row],[zbiornik przed]] - ekodom4[[#This Row],[uzycie]]-ekodom4[[#This Row],[podelwanie]])*-1,"")</f>
        <v>190</v>
      </c>
    </row>
    <row r="198" spans="1:10" x14ac:dyDescent="0.25">
      <c r="A198" s="1">
        <v>44758</v>
      </c>
      <c r="B198">
        <v>0</v>
      </c>
      <c r="C198">
        <f>WEEKDAY(ekodom4[[#This Row],[Data]])</f>
        <v>7</v>
      </c>
      <c r="D198">
        <f>IF(ekodom4[[#This Row],[dzien tyg]]=4, 260,190)</f>
        <v>190</v>
      </c>
      <c r="E198">
        <f>IF(ekodom4[[#This Row],[retencja]]&lt;&gt;0,0,IF(E197=5, 1, E197+1))</f>
        <v>4</v>
      </c>
      <c r="F198">
        <f>IF(ekodom4[[#This Row],[sucho]]=5,300,0)</f>
        <v>0</v>
      </c>
      <c r="G198" s="2">
        <f>H197+ekodom4[[#This Row],[retencja]]</f>
        <v>0</v>
      </c>
      <c r="H198" s="2">
        <f>IF(ekodom4[[#This Row],[czy zabraklo]]=1, 0,ekodom4[[#This Row],[zbiornik przed]]-ekodom4[[#This Row],[uzycie]]-ekodom4[[#This Row],[podelwanie]])</f>
        <v>0</v>
      </c>
      <c r="I198" s="2">
        <f>IF(ekodom4[[#This Row],[zbiornik przed]]-ekodom4[[#This Row],[uzycie]]-ekodom4[[#This Row],[podelwanie]]&lt;0,1,"")</f>
        <v>1</v>
      </c>
      <c r="J198" s="2">
        <f>IF(ekodom4[[#This Row],[czy zabraklo]]=1,(ekodom4[[#This Row],[zbiornik przed]] - ekodom4[[#This Row],[uzycie]]-ekodom4[[#This Row],[podelwanie]])*-1,"")</f>
        <v>190</v>
      </c>
    </row>
    <row r="199" spans="1:10" x14ac:dyDescent="0.25">
      <c r="A199" s="1">
        <v>44759</v>
      </c>
      <c r="B199">
        <v>518</v>
      </c>
      <c r="C199">
        <f>WEEKDAY(ekodom4[[#This Row],[Data]])</f>
        <v>1</v>
      </c>
      <c r="D199">
        <f>IF(ekodom4[[#This Row],[dzien tyg]]=4, 260,190)</f>
        <v>190</v>
      </c>
      <c r="E199">
        <f>IF(ekodom4[[#This Row],[retencja]]&lt;&gt;0,0,IF(E198=5, 1, E198+1))</f>
        <v>0</v>
      </c>
      <c r="F199">
        <f>IF(ekodom4[[#This Row],[sucho]]=5,300,0)</f>
        <v>0</v>
      </c>
      <c r="G199" s="2">
        <f>H198+ekodom4[[#This Row],[retencja]]</f>
        <v>518</v>
      </c>
      <c r="H199" s="2">
        <f>IF(ekodom4[[#This Row],[czy zabraklo]]=1, 0,ekodom4[[#This Row],[zbiornik przed]]-ekodom4[[#This Row],[uzycie]]-ekodom4[[#This Row],[podelwanie]])</f>
        <v>328</v>
      </c>
      <c r="I199" s="2" t="str">
        <f>IF(ekodom4[[#This Row],[zbiornik przed]]-ekodom4[[#This Row],[uzycie]]-ekodom4[[#This Row],[podelwanie]]&lt;0,1,"")</f>
        <v/>
      </c>
      <c r="J199" s="2" t="str">
        <f>IF(ekodom4[[#This Row],[czy zabraklo]]=1,(ekodom4[[#This Row],[zbiornik przed]] - ekodom4[[#This Row],[uzycie]]-ekodom4[[#This Row],[podelwanie]])*-1,"")</f>
        <v/>
      </c>
    </row>
    <row r="200" spans="1:10" x14ac:dyDescent="0.25">
      <c r="A200" s="1">
        <v>44760</v>
      </c>
      <c r="B200">
        <v>791</v>
      </c>
      <c r="C200">
        <f>WEEKDAY(ekodom4[[#This Row],[Data]])</f>
        <v>2</v>
      </c>
      <c r="D200">
        <f>IF(ekodom4[[#This Row],[dzien tyg]]=4, 260,190)</f>
        <v>190</v>
      </c>
      <c r="E200">
        <f>IF(ekodom4[[#This Row],[retencja]]&lt;&gt;0,0,IF(E199=5, 1, E199+1))</f>
        <v>0</v>
      </c>
      <c r="F200">
        <f>IF(ekodom4[[#This Row],[sucho]]=5,300,0)</f>
        <v>0</v>
      </c>
      <c r="G200" s="2">
        <f>H199+ekodom4[[#This Row],[retencja]]</f>
        <v>1119</v>
      </c>
      <c r="H200" s="2">
        <f>IF(ekodom4[[#This Row],[czy zabraklo]]=1, 0,ekodom4[[#This Row],[zbiornik przed]]-ekodom4[[#This Row],[uzycie]]-ekodom4[[#This Row],[podelwanie]])</f>
        <v>929</v>
      </c>
      <c r="I200" s="2" t="str">
        <f>IF(ekodom4[[#This Row],[zbiornik przed]]-ekodom4[[#This Row],[uzycie]]-ekodom4[[#This Row],[podelwanie]]&lt;0,1,"")</f>
        <v/>
      </c>
      <c r="J200" s="2" t="str">
        <f>IF(ekodom4[[#This Row],[czy zabraklo]]=1,(ekodom4[[#This Row],[zbiornik przed]] - ekodom4[[#This Row],[uzycie]]-ekodom4[[#This Row],[podelwanie]])*-1,"")</f>
        <v/>
      </c>
    </row>
    <row r="201" spans="1:10" x14ac:dyDescent="0.25">
      <c r="A201" s="1">
        <v>44761</v>
      </c>
      <c r="B201">
        <v>673</v>
      </c>
      <c r="C201">
        <f>WEEKDAY(ekodom4[[#This Row],[Data]])</f>
        <v>3</v>
      </c>
      <c r="D201">
        <f>IF(ekodom4[[#This Row],[dzien tyg]]=4, 260,190)</f>
        <v>190</v>
      </c>
      <c r="E201">
        <f>IF(ekodom4[[#This Row],[retencja]]&lt;&gt;0,0,IF(E200=5, 1, E200+1))</f>
        <v>0</v>
      </c>
      <c r="F201">
        <f>IF(ekodom4[[#This Row],[sucho]]=5,300,0)</f>
        <v>0</v>
      </c>
      <c r="G201" s="2">
        <f>H200+ekodom4[[#This Row],[retencja]]</f>
        <v>1602</v>
      </c>
      <c r="H201" s="2">
        <f>IF(ekodom4[[#This Row],[czy zabraklo]]=1, 0,ekodom4[[#This Row],[zbiornik przed]]-ekodom4[[#This Row],[uzycie]]-ekodom4[[#This Row],[podelwanie]])</f>
        <v>1412</v>
      </c>
      <c r="I201" s="2" t="str">
        <f>IF(ekodom4[[#This Row],[zbiornik przed]]-ekodom4[[#This Row],[uzycie]]-ekodom4[[#This Row],[podelwanie]]&lt;0,1,"")</f>
        <v/>
      </c>
      <c r="J201" s="2" t="str">
        <f>IF(ekodom4[[#This Row],[czy zabraklo]]=1,(ekodom4[[#This Row],[zbiornik przed]] - ekodom4[[#This Row],[uzycie]]-ekodom4[[#This Row],[podelwanie]])*-1,"")</f>
        <v/>
      </c>
    </row>
    <row r="202" spans="1:10" x14ac:dyDescent="0.25">
      <c r="A202" s="1">
        <v>44762</v>
      </c>
      <c r="B202">
        <v>601</v>
      </c>
      <c r="C202">
        <f>WEEKDAY(ekodom4[[#This Row],[Data]])</f>
        <v>4</v>
      </c>
      <c r="D202">
        <f>IF(ekodom4[[#This Row],[dzien tyg]]=4, 260,190)</f>
        <v>260</v>
      </c>
      <c r="E202">
        <f>IF(ekodom4[[#This Row],[retencja]]&lt;&gt;0,0,IF(E201=5, 1, E201+1))</f>
        <v>0</v>
      </c>
      <c r="F202">
        <f>IF(ekodom4[[#This Row],[sucho]]=5,300,0)</f>
        <v>0</v>
      </c>
      <c r="G202" s="2">
        <f>H201+ekodom4[[#This Row],[retencja]]</f>
        <v>2013</v>
      </c>
      <c r="H202" s="2">
        <f>IF(ekodom4[[#This Row],[czy zabraklo]]=1, 0,ekodom4[[#This Row],[zbiornik przed]]-ekodom4[[#This Row],[uzycie]]-ekodom4[[#This Row],[podelwanie]])</f>
        <v>1753</v>
      </c>
      <c r="I202" s="2" t="str">
        <f>IF(ekodom4[[#This Row],[zbiornik przed]]-ekodom4[[#This Row],[uzycie]]-ekodom4[[#This Row],[podelwanie]]&lt;0,1,"")</f>
        <v/>
      </c>
      <c r="J202" s="2" t="str">
        <f>IF(ekodom4[[#This Row],[czy zabraklo]]=1,(ekodom4[[#This Row],[zbiornik przed]] - ekodom4[[#This Row],[uzycie]]-ekodom4[[#This Row],[podelwanie]])*-1,"")</f>
        <v/>
      </c>
    </row>
    <row r="203" spans="1:10" x14ac:dyDescent="0.25">
      <c r="A203" s="1">
        <v>44763</v>
      </c>
      <c r="B203">
        <v>612</v>
      </c>
      <c r="C203">
        <f>WEEKDAY(ekodom4[[#This Row],[Data]])</f>
        <v>5</v>
      </c>
      <c r="D203">
        <f>IF(ekodom4[[#This Row],[dzien tyg]]=4, 260,190)</f>
        <v>190</v>
      </c>
      <c r="E203">
        <f>IF(ekodom4[[#This Row],[retencja]]&lt;&gt;0,0,IF(E202=5, 1, E202+1))</f>
        <v>0</v>
      </c>
      <c r="F203">
        <f>IF(ekodom4[[#This Row],[sucho]]=5,300,0)</f>
        <v>0</v>
      </c>
      <c r="G203" s="2">
        <f>H202+ekodom4[[#This Row],[retencja]]</f>
        <v>2365</v>
      </c>
      <c r="H203" s="2">
        <f>IF(ekodom4[[#This Row],[czy zabraklo]]=1, 0,ekodom4[[#This Row],[zbiornik przed]]-ekodom4[[#This Row],[uzycie]]-ekodom4[[#This Row],[podelwanie]])</f>
        <v>2175</v>
      </c>
      <c r="I203" s="2" t="str">
        <f>IF(ekodom4[[#This Row],[zbiornik przed]]-ekodom4[[#This Row],[uzycie]]-ekodom4[[#This Row],[podelwanie]]&lt;0,1,"")</f>
        <v/>
      </c>
      <c r="J203" s="2" t="str">
        <f>IF(ekodom4[[#This Row],[czy zabraklo]]=1,(ekodom4[[#This Row],[zbiornik przed]] - ekodom4[[#This Row],[uzycie]]-ekodom4[[#This Row],[podelwanie]])*-1,"")</f>
        <v/>
      </c>
    </row>
    <row r="204" spans="1:10" x14ac:dyDescent="0.25">
      <c r="A204" s="1">
        <v>44764</v>
      </c>
      <c r="B204">
        <v>705</v>
      </c>
      <c r="C204">
        <f>WEEKDAY(ekodom4[[#This Row],[Data]])</f>
        <v>6</v>
      </c>
      <c r="D204">
        <f>IF(ekodom4[[#This Row],[dzien tyg]]=4, 260,190)</f>
        <v>190</v>
      </c>
      <c r="E204">
        <f>IF(ekodom4[[#This Row],[retencja]]&lt;&gt;0,0,IF(E203=5, 1, E203+1))</f>
        <v>0</v>
      </c>
      <c r="F204">
        <f>IF(ekodom4[[#This Row],[sucho]]=5,300,0)</f>
        <v>0</v>
      </c>
      <c r="G204" s="2">
        <f>H203+ekodom4[[#This Row],[retencja]]</f>
        <v>2880</v>
      </c>
      <c r="H204" s="2">
        <f>IF(ekodom4[[#This Row],[czy zabraklo]]=1, 0,ekodom4[[#This Row],[zbiornik przed]]-ekodom4[[#This Row],[uzycie]]-ekodom4[[#This Row],[podelwanie]])</f>
        <v>2690</v>
      </c>
      <c r="I204" s="2" t="str">
        <f>IF(ekodom4[[#This Row],[zbiornik przed]]-ekodom4[[#This Row],[uzycie]]-ekodom4[[#This Row],[podelwanie]]&lt;0,1,"")</f>
        <v/>
      </c>
      <c r="J204" s="2" t="str">
        <f>IF(ekodom4[[#This Row],[czy zabraklo]]=1,(ekodom4[[#This Row],[zbiornik przed]] - ekodom4[[#This Row],[uzycie]]-ekodom4[[#This Row],[podelwanie]])*-1,"")</f>
        <v/>
      </c>
    </row>
    <row r="205" spans="1:10" x14ac:dyDescent="0.25">
      <c r="A205" s="1">
        <v>44765</v>
      </c>
      <c r="B205">
        <v>0</v>
      </c>
      <c r="C205">
        <f>WEEKDAY(ekodom4[[#This Row],[Data]])</f>
        <v>7</v>
      </c>
      <c r="D205">
        <f>IF(ekodom4[[#This Row],[dzien tyg]]=4, 260,190)</f>
        <v>190</v>
      </c>
      <c r="E205">
        <f>IF(ekodom4[[#This Row],[retencja]]&lt;&gt;0,0,IF(E204=5, 1, E204+1))</f>
        <v>1</v>
      </c>
      <c r="F205">
        <f>IF(ekodom4[[#This Row],[sucho]]=5,300,0)</f>
        <v>0</v>
      </c>
      <c r="G205" s="2">
        <f>H204+ekodom4[[#This Row],[retencja]]</f>
        <v>2690</v>
      </c>
      <c r="H205" s="2">
        <f>IF(ekodom4[[#This Row],[czy zabraklo]]=1, 0,ekodom4[[#This Row],[zbiornik przed]]-ekodom4[[#This Row],[uzycie]]-ekodom4[[#This Row],[podelwanie]])</f>
        <v>2500</v>
      </c>
      <c r="I205" s="2" t="str">
        <f>IF(ekodom4[[#This Row],[zbiornik przed]]-ekodom4[[#This Row],[uzycie]]-ekodom4[[#This Row],[podelwanie]]&lt;0,1,"")</f>
        <v/>
      </c>
      <c r="J205" s="2" t="str">
        <f>IF(ekodom4[[#This Row],[czy zabraklo]]=1,(ekodom4[[#This Row],[zbiornik przed]] - ekodom4[[#This Row],[uzycie]]-ekodom4[[#This Row],[podelwanie]])*-1,"")</f>
        <v/>
      </c>
    </row>
    <row r="206" spans="1:10" x14ac:dyDescent="0.25">
      <c r="A206" s="1">
        <v>44766</v>
      </c>
      <c r="B206">
        <v>0</v>
      </c>
      <c r="C206">
        <f>WEEKDAY(ekodom4[[#This Row],[Data]])</f>
        <v>1</v>
      </c>
      <c r="D206">
        <f>IF(ekodom4[[#This Row],[dzien tyg]]=4, 260,190)</f>
        <v>190</v>
      </c>
      <c r="E206">
        <f>IF(ekodom4[[#This Row],[retencja]]&lt;&gt;0,0,IF(E205=5, 1, E205+1))</f>
        <v>2</v>
      </c>
      <c r="F206">
        <f>IF(ekodom4[[#This Row],[sucho]]=5,300,0)</f>
        <v>0</v>
      </c>
      <c r="G206" s="2">
        <f>H205+ekodom4[[#This Row],[retencja]]</f>
        <v>2500</v>
      </c>
      <c r="H206" s="2">
        <f>IF(ekodom4[[#This Row],[czy zabraklo]]=1, 0,ekodom4[[#This Row],[zbiornik przed]]-ekodom4[[#This Row],[uzycie]]-ekodom4[[#This Row],[podelwanie]])</f>
        <v>2310</v>
      </c>
      <c r="I206" s="2" t="str">
        <f>IF(ekodom4[[#This Row],[zbiornik przed]]-ekodom4[[#This Row],[uzycie]]-ekodom4[[#This Row],[podelwanie]]&lt;0,1,"")</f>
        <v/>
      </c>
      <c r="J206" s="2" t="str">
        <f>IF(ekodom4[[#This Row],[czy zabraklo]]=1,(ekodom4[[#This Row],[zbiornik przed]] - ekodom4[[#This Row],[uzycie]]-ekodom4[[#This Row],[podelwanie]])*-1,"")</f>
        <v/>
      </c>
    </row>
    <row r="207" spans="1:10" x14ac:dyDescent="0.25">
      <c r="A207" s="1">
        <v>44767</v>
      </c>
      <c r="B207">
        <v>1100</v>
      </c>
      <c r="C207">
        <f>WEEKDAY(ekodom4[[#This Row],[Data]])</f>
        <v>2</v>
      </c>
      <c r="D207">
        <f>IF(ekodom4[[#This Row],[dzien tyg]]=4, 260,190)</f>
        <v>190</v>
      </c>
      <c r="E207">
        <f>IF(ekodom4[[#This Row],[retencja]]&lt;&gt;0,0,IF(E206=5, 1, E206+1))</f>
        <v>0</v>
      </c>
      <c r="F207">
        <f>IF(ekodom4[[#This Row],[sucho]]=5,300,0)</f>
        <v>0</v>
      </c>
      <c r="G207" s="2">
        <f>H206+ekodom4[[#This Row],[retencja]]</f>
        <v>3410</v>
      </c>
      <c r="H207" s="2">
        <f>IF(ekodom4[[#This Row],[czy zabraklo]]=1, 0,ekodom4[[#This Row],[zbiornik przed]]-ekodom4[[#This Row],[uzycie]]-ekodom4[[#This Row],[podelwanie]])</f>
        <v>3220</v>
      </c>
      <c r="I207" s="2" t="str">
        <f>IF(ekodom4[[#This Row],[zbiornik przed]]-ekodom4[[#This Row],[uzycie]]-ekodom4[[#This Row],[podelwanie]]&lt;0,1,"")</f>
        <v/>
      </c>
      <c r="J207" s="2" t="str">
        <f>IF(ekodom4[[#This Row],[czy zabraklo]]=1,(ekodom4[[#This Row],[zbiornik przed]] - ekodom4[[#This Row],[uzycie]]-ekodom4[[#This Row],[podelwanie]])*-1,"")</f>
        <v/>
      </c>
    </row>
    <row r="208" spans="1:10" x14ac:dyDescent="0.25">
      <c r="A208" s="1">
        <v>44768</v>
      </c>
      <c r="B208">
        <v>118</v>
      </c>
      <c r="C208">
        <f>WEEKDAY(ekodom4[[#This Row],[Data]])</f>
        <v>3</v>
      </c>
      <c r="D208">
        <f>IF(ekodom4[[#This Row],[dzien tyg]]=4, 260,190)</f>
        <v>190</v>
      </c>
      <c r="E208">
        <f>IF(ekodom4[[#This Row],[retencja]]&lt;&gt;0,0,IF(E207=5, 1, E207+1))</f>
        <v>0</v>
      </c>
      <c r="F208">
        <f>IF(ekodom4[[#This Row],[sucho]]=5,300,0)</f>
        <v>0</v>
      </c>
      <c r="G208" s="2">
        <f>H207+ekodom4[[#This Row],[retencja]]</f>
        <v>3338</v>
      </c>
      <c r="H208" s="2">
        <f>IF(ekodom4[[#This Row],[czy zabraklo]]=1, 0,ekodom4[[#This Row],[zbiornik przed]]-ekodom4[[#This Row],[uzycie]]-ekodom4[[#This Row],[podelwanie]])</f>
        <v>3148</v>
      </c>
      <c r="I208" s="2" t="str">
        <f>IF(ekodom4[[#This Row],[zbiornik przed]]-ekodom4[[#This Row],[uzycie]]-ekodom4[[#This Row],[podelwanie]]&lt;0,1,"")</f>
        <v/>
      </c>
      <c r="J208" s="2" t="str">
        <f>IF(ekodom4[[#This Row],[czy zabraklo]]=1,(ekodom4[[#This Row],[zbiornik przed]] - ekodom4[[#This Row],[uzycie]]-ekodom4[[#This Row],[podelwanie]])*-1,"")</f>
        <v/>
      </c>
    </row>
    <row r="209" spans="1:10" x14ac:dyDescent="0.25">
      <c r="A209" s="1">
        <v>44769</v>
      </c>
      <c r="B209">
        <v>69</v>
      </c>
      <c r="C209">
        <f>WEEKDAY(ekodom4[[#This Row],[Data]])</f>
        <v>4</v>
      </c>
      <c r="D209">
        <f>IF(ekodom4[[#This Row],[dzien tyg]]=4, 260,190)</f>
        <v>260</v>
      </c>
      <c r="E209">
        <f>IF(ekodom4[[#This Row],[retencja]]&lt;&gt;0,0,IF(E208=5, 1, E208+1))</f>
        <v>0</v>
      </c>
      <c r="F209">
        <f>IF(ekodom4[[#This Row],[sucho]]=5,300,0)</f>
        <v>0</v>
      </c>
      <c r="G209" s="2">
        <f>H208+ekodom4[[#This Row],[retencja]]</f>
        <v>3217</v>
      </c>
      <c r="H209" s="2">
        <f>IF(ekodom4[[#This Row],[czy zabraklo]]=1, 0,ekodom4[[#This Row],[zbiornik przed]]-ekodom4[[#This Row],[uzycie]]-ekodom4[[#This Row],[podelwanie]])</f>
        <v>2957</v>
      </c>
      <c r="I209" s="2" t="str">
        <f>IF(ekodom4[[#This Row],[zbiornik przed]]-ekodom4[[#This Row],[uzycie]]-ekodom4[[#This Row],[podelwanie]]&lt;0,1,"")</f>
        <v/>
      </c>
      <c r="J209" s="2" t="str">
        <f>IF(ekodom4[[#This Row],[czy zabraklo]]=1,(ekodom4[[#This Row],[zbiornik przed]] - ekodom4[[#This Row],[uzycie]]-ekodom4[[#This Row],[podelwanie]])*-1,"")</f>
        <v/>
      </c>
    </row>
    <row r="210" spans="1:10" x14ac:dyDescent="0.25">
      <c r="A210" s="1">
        <v>44770</v>
      </c>
      <c r="B210">
        <v>0</v>
      </c>
      <c r="C210">
        <f>WEEKDAY(ekodom4[[#This Row],[Data]])</f>
        <v>5</v>
      </c>
      <c r="D210">
        <f>IF(ekodom4[[#This Row],[dzien tyg]]=4, 260,190)</f>
        <v>190</v>
      </c>
      <c r="E210">
        <f>IF(ekodom4[[#This Row],[retencja]]&lt;&gt;0,0,IF(E209=5, 1, E209+1))</f>
        <v>1</v>
      </c>
      <c r="F210">
        <f>IF(ekodom4[[#This Row],[sucho]]=5,300,0)</f>
        <v>0</v>
      </c>
      <c r="G210" s="2">
        <f>H209+ekodom4[[#This Row],[retencja]]</f>
        <v>2957</v>
      </c>
      <c r="H210" s="2">
        <f>IF(ekodom4[[#This Row],[czy zabraklo]]=1, 0,ekodom4[[#This Row],[zbiornik przed]]-ekodom4[[#This Row],[uzycie]]-ekodom4[[#This Row],[podelwanie]])</f>
        <v>2767</v>
      </c>
      <c r="I210" s="2" t="str">
        <f>IF(ekodom4[[#This Row],[zbiornik przed]]-ekodom4[[#This Row],[uzycie]]-ekodom4[[#This Row],[podelwanie]]&lt;0,1,"")</f>
        <v/>
      </c>
      <c r="J210" s="2" t="str">
        <f>IF(ekodom4[[#This Row],[czy zabraklo]]=1,(ekodom4[[#This Row],[zbiornik przed]] - ekodom4[[#This Row],[uzycie]]-ekodom4[[#This Row],[podelwanie]])*-1,"")</f>
        <v/>
      </c>
    </row>
    <row r="211" spans="1:10" x14ac:dyDescent="0.25">
      <c r="A211" s="1">
        <v>44771</v>
      </c>
      <c r="B211">
        <v>0</v>
      </c>
      <c r="C211">
        <f>WEEKDAY(ekodom4[[#This Row],[Data]])</f>
        <v>6</v>
      </c>
      <c r="D211">
        <f>IF(ekodom4[[#This Row],[dzien tyg]]=4, 260,190)</f>
        <v>190</v>
      </c>
      <c r="E211">
        <f>IF(ekodom4[[#This Row],[retencja]]&lt;&gt;0,0,IF(E210=5, 1, E210+1))</f>
        <v>2</v>
      </c>
      <c r="F211">
        <f>IF(ekodom4[[#This Row],[sucho]]=5,300,0)</f>
        <v>0</v>
      </c>
      <c r="G211" s="2">
        <f>H210+ekodom4[[#This Row],[retencja]]</f>
        <v>2767</v>
      </c>
      <c r="H211" s="2">
        <f>IF(ekodom4[[#This Row],[czy zabraklo]]=1, 0,ekodom4[[#This Row],[zbiornik przed]]-ekodom4[[#This Row],[uzycie]]-ekodom4[[#This Row],[podelwanie]])</f>
        <v>2577</v>
      </c>
      <c r="I211" s="2" t="str">
        <f>IF(ekodom4[[#This Row],[zbiornik przed]]-ekodom4[[#This Row],[uzycie]]-ekodom4[[#This Row],[podelwanie]]&lt;0,1,"")</f>
        <v/>
      </c>
      <c r="J211" s="2" t="str">
        <f>IF(ekodom4[[#This Row],[czy zabraklo]]=1,(ekodom4[[#This Row],[zbiornik przed]] - ekodom4[[#This Row],[uzycie]]-ekodom4[[#This Row],[podelwanie]])*-1,"")</f>
        <v/>
      </c>
    </row>
    <row r="212" spans="1:10" x14ac:dyDescent="0.25">
      <c r="A212" s="1">
        <v>44772</v>
      </c>
      <c r="B212">
        <v>0</v>
      </c>
      <c r="C212">
        <f>WEEKDAY(ekodom4[[#This Row],[Data]])</f>
        <v>7</v>
      </c>
      <c r="D212">
        <f>IF(ekodom4[[#This Row],[dzien tyg]]=4, 260,190)</f>
        <v>190</v>
      </c>
      <c r="E212">
        <f>IF(ekodom4[[#This Row],[retencja]]&lt;&gt;0,0,IF(E211=5, 1, E211+1))</f>
        <v>3</v>
      </c>
      <c r="F212">
        <f>IF(ekodom4[[#This Row],[sucho]]=5,300,0)</f>
        <v>0</v>
      </c>
      <c r="G212" s="2">
        <f>H211+ekodom4[[#This Row],[retencja]]</f>
        <v>2577</v>
      </c>
      <c r="H212" s="2">
        <f>IF(ekodom4[[#This Row],[czy zabraklo]]=1, 0,ekodom4[[#This Row],[zbiornik przed]]-ekodom4[[#This Row],[uzycie]]-ekodom4[[#This Row],[podelwanie]])</f>
        <v>2387</v>
      </c>
      <c r="I212" s="2" t="str">
        <f>IF(ekodom4[[#This Row],[zbiornik przed]]-ekodom4[[#This Row],[uzycie]]-ekodom4[[#This Row],[podelwanie]]&lt;0,1,"")</f>
        <v/>
      </c>
      <c r="J212" s="2" t="str">
        <f>IF(ekodom4[[#This Row],[czy zabraklo]]=1,(ekodom4[[#This Row],[zbiornik przed]] - ekodom4[[#This Row],[uzycie]]-ekodom4[[#This Row],[podelwanie]])*-1,"")</f>
        <v/>
      </c>
    </row>
    <row r="213" spans="1:10" x14ac:dyDescent="0.25">
      <c r="A213" s="1">
        <v>44773</v>
      </c>
      <c r="B213">
        <v>0</v>
      </c>
      <c r="C213">
        <f>WEEKDAY(ekodom4[[#This Row],[Data]])</f>
        <v>1</v>
      </c>
      <c r="D213">
        <f>IF(ekodom4[[#This Row],[dzien tyg]]=4, 260,190)</f>
        <v>190</v>
      </c>
      <c r="E213">
        <f>IF(ekodom4[[#This Row],[retencja]]&lt;&gt;0,0,IF(E212=5, 1, E212+1))</f>
        <v>4</v>
      </c>
      <c r="F213">
        <f>IF(ekodom4[[#This Row],[sucho]]=5,300,0)</f>
        <v>0</v>
      </c>
      <c r="G213" s="2">
        <f>H212+ekodom4[[#This Row],[retencja]]</f>
        <v>2387</v>
      </c>
      <c r="H213" s="2">
        <f>IF(ekodom4[[#This Row],[czy zabraklo]]=1, 0,ekodom4[[#This Row],[zbiornik przed]]-ekodom4[[#This Row],[uzycie]]-ekodom4[[#This Row],[podelwanie]])</f>
        <v>2197</v>
      </c>
      <c r="I213" s="2" t="str">
        <f>IF(ekodom4[[#This Row],[zbiornik przed]]-ekodom4[[#This Row],[uzycie]]-ekodom4[[#This Row],[podelwanie]]&lt;0,1,"")</f>
        <v/>
      </c>
      <c r="J213" s="2" t="str">
        <f>IF(ekodom4[[#This Row],[czy zabraklo]]=1,(ekodom4[[#This Row],[zbiornik przed]] - ekodom4[[#This Row],[uzycie]]-ekodom4[[#This Row],[podelwanie]])*-1,"")</f>
        <v/>
      </c>
    </row>
    <row r="214" spans="1:10" x14ac:dyDescent="0.25">
      <c r="A214" s="1">
        <v>44774</v>
      </c>
      <c r="B214">
        <v>0</v>
      </c>
      <c r="C214">
        <f>WEEKDAY(ekodom4[[#This Row],[Data]])</f>
        <v>2</v>
      </c>
      <c r="D214">
        <f>IF(ekodom4[[#This Row],[dzien tyg]]=4, 260,190)</f>
        <v>190</v>
      </c>
      <c r="E214">
        <f>IF(ekodom4[[#This Row],[retencja]]&lt;&gt;0,0,IF(E213=5, 1, E213+1))</f>
        <v>5</v>
      </c>
      <c r="F214">
        <f>IF(ekodom4[[#This Row],[sucho]]=5,300,0)</f>
        <v>300</v>
      </c>
      <c r="G214" s="2">
        <f>H213+ekodom4[[#This Row],[retencja]]</f>
        <v>2197</v>
      </c>
      <c r="H214" s="2">
        <f>IF(ekodom4[[#This Row],[czy zabraklo]]=1, 0,ekodom4[[#This Row],[zbiornik przed]]-ekodom4[[#This Row],[uzycie]]-ekodom4[[#This Row],[podelwanie]])</f>
        <v>1707</v>
      </c>
      <c r="I214" s="2" t="str">
        <f>IF(ekodom4[[#This Row],[zbiornik przed]]-ekodom4[[#This Row],[uzycie]]-ekodom4[[#This Row],[podelwanie]]&lt;0,1,"")</f>
        <v/>
      </c>
      <c r="J214" s="2" t="str">
        <f>IF(ekodom4[[#This Row],[czy zabraklo]]=1,(ekodom4[[#This Row],[zbiornik przed]] - ekodom4[[#This Row],[uzycie]]-ekodom4[[#This Row],[podelwanie]])*-1,"")</f>
        <v/>
      </c>
    </row>
    <row r="215" spans="1:10" x14ac:dyDescent="0.25">
      <c r="A215" s="1">
        <v>44775</v>
      </c>
      <c r="B215">
        <v>0</v>
      </c>
      <c r="C215">
        <f>WEEKDAY(ekodom4[[#This Row],[Data]])</f>
        <v>3</v>
      </c>
      <c r="D215">
        <f>IF(ekodom4[[#This Row],[dzien tyg]]=4, 260,190)</f>
        <v>190</v>
      </c>
      <c r="E215">
        <f>IF(ekodom4[[#This Row],[retencja]]&lt;&gt;0,0,IF(E214=5, 1, E214+1))</f>
        <v>1</v>
      </c>
      <c r="F215">
        <f>IF(ekodom4[[#This Row],[sucho]]=5,300,0)</f>
        <v>0</v>
      </c>
      <c r="G215" s="2">
        <f>H214+ekodom4[[#This Row],[retencja]]</f>
        <v>1707</v>
      </c>
      <c r="H215" s="2">
        <f>IF(ekodom4[[#This Row],[czy zabraklo]]=1, 0,ekodom4[[#This Row],[zbiornik przed]]-ekodom4[[#This Row],[uzycie]]-ekodom4[[#This Row],[podelwanie]])</f>
        <v>1517</v>
      </c>
      <c r="I215" s="2" t="str">
        <f>IF(ekodom4[[#This Row],[zbiornik przed]]-ekodom4[[#This Row],[uzycie]]-ekodom4[[#This Row],[podelwanie]]&lt;0,1,"")</f>
        <v/>
      </c>
      <c r="J215" s="2" t="str">
        <f>IF(ekodom4[[#This Row],[czy zabraklo]]=1,(ekodom4[[#This Row],[zbiornik przed]] - ekodom4[[#This Row],[uzycie]]-ekodom4[[#This Row],[podelwanie]])*-1,"")</f>
        <v/>
      </c>
    </row>
    <row r="216" spans="1:10" x14ac:dyDescent="0.25">
      <c r="A216" s="1">
        <v>44776</v>
      </c>
      <c r="B216">
        <v>0</v>
      </c>
      <c r="C216">
        <f>WEEKDAY(ekodom4[[#This Row],[Data]])</f>
        <v>4</v>
      </c>
      <c r="D216">
        <f>IF(ekodom4[[#This Row],[dzien tyg]]=4, 260,190)</f>
        <v>260</v>
      </c>
      <c r="E216">
        <f>IF(ekodom4[[#This Row],[retencja]]&lt;&gt;0,0,IF(E215=5, 1, E215+1))</f>
        <v>2</v>
      </c>
      <c r="F216">
        <f>IF(ekodom4[[#This Row],[sucho]]=5,300,0)</f>
        <v>0</v>
      </c>
      <c r="G216" s="2">
        <f>H215+ekodom4[[#This Row],[retencja]]</f>
        <v>1517</v>
      </c>
      <c r="H216" s="2">
        <f>IF(ekodom4[[#This Row],[czy zabraklo]]=1, 0,ekodom4[[#This Row],[zbiornik przed]]-ekodom4[[#This Row],[uzycie]]-ekodom4[[#This Row],[podelwanie]])</f>
        <v>1257</v>
      </c>
      <c r="I216" s="2" t="str">
        <f>IF(ekodom4[[#This Row],[zbiornik przed]]-ekodom4[[#This Row],[uzycie]]-ekodom4[[#This Row],[podelwanie]]&lt;0,1,"")</f>
        <v/>
      </c>
      <c r="J216" s="2" t="str">
        <f>IF(ekodom4[[#This Row],[czy zabraklo]]=1,(ekodom4[[#This Row],[zbiornik przed]] - ekodom4[[#This Row],[uzycie]]-ekodom4[[#This Row],[podelwanie]])*-1,"")</f>
        <v/>
      </c>
    </row>
    <row r="217" spans="1:10" x14ac:dyDescent="0.25">
      <c r="A217" s="1">
        <v>44777</v>
      </c>
      <c r="B217">
        <v>0</v>
      </c>
      <c r="C217">
        <f>WEEKDAY(ekodom4[[#This Row],[Data]])</f>
        <v>5</v>
      </c>
      <c r="D217">
        <f>IF(ekodom4[[#This Row],[dzien tyg]]=4, 260,190)</f>
        <v>190</v>
      </c>
      <c r="E217">
        <f>IF(ekodom4[[#This Row],[retencja]]&lt;&gt;0,0,IF(E216=5, 1, E216+1))</f>
        <v>3</v>
      </c>
      <c r="F217">
        <f>IF(ekodom4[[#This Row],[sucho]]=5,300,0)</f>
        <v>0</v>
      </c>
      <c r="G217" s="2">
        <f>H216+ekodom4[[#This Row],[retencja]]</f>
        <v>1257</v>
      </c>
      <c r="H217" s="2">
        <f>IF(ekodom4[[#This Row],[czy zabraklo]]=1, 0,ekodom4[[#This Row],[zbiornik przed]]-ekodom4[[#This Row],[uzycie]]-ekodom4[[#This Row],[podelwanie]])</f>
        <v>1067</v>
      </c>
      <c r="I217" s="2" t="str">
        <f>IF(ekodom4[[#This Row],[zbiornik przed]]-ekodom4[[#This Row],[uzycie]]-ekodom4[[#This Row],[podelwanie]]&lt;0,1,"")</f>
        <v/>
      </c>
      <c r="J217" s="2" t="str">
        <f>IF(ekodom4[[#This Row],[czy zabraklo]]=1,(ekodom4[[#This Row],[zbiornik przed]] - ekodom4[[#This Row],[uzycie]]-ekodom4[[#This Row],[podelwanie]])*-1,"")</f>
        <v/>
      </c>
    </row>
    <row r="218" spans="1:10" x14ac:dyDescent="0.25">
      <c r="A218" s="1">
        <v>44778</v>
      </c>
      <c r="B218">
        <v>0</v>
      </c>
      <c r="C218">
        <f>WEEKDAY(ekodom4[[#This Row],[Data]])</f>
        <v>6</v>
      </c>
      <c r="D218">
        <f>IF(ekodom4[[#This Row],[dzien tyg]]=4, 260,190)</f>
        <v>190</v>
      </c>
      <c r="E218">
        <f>IF(ekodom4[[#This Row],[retencja]]&lt;&gt;0,0,IF(E217=5, 1, E217+1))</f>
        <v>4</v>
      </c>
      <c r="F218">
        <f>IF(ekodom4[[#This Row],[sucho]]=5,300,0)</f>
        <v>0</v>
      </c>
      <c r="G218" s="2">
        <f>H217+ekodom4[[#This Row],[retencja]]</f>
        <v>1067</v>
      </c>
      <c r="H218" s="2">
        <f>IF(ekodom4[[#This Row],[czy zabraklo]]=1, 0,ekodom4[[#This Row],[zbiornik przed]]-ekodom4[[#This Row],[uzycie]]-ekodom4[[#This Row],[podelwanie]])</f>
        <v>877</v>
      </c>
      <c r="I218" s="2" t="str">
        <f>IF(ekodom4[[#This Row],[zbiornik przed]]-ekodom4[[#This Row],[uzycie]]-ekodom4[[#This Row],[podelwanie]]&lt;0,1,"")</f>
        <v/>
      </c>
      <c r="J218" s="2" t="str">
        <f>IF(ekodom4[[#This Row],[czy zabraklo]]=1,(ekodom4[[#This Row],[zbiornik przed]] - ekodom4[[#This Row],[uzycie]]-ekodom4[[#This Row],[podelwanie]])*-1,"")</f>
        <v/>
      </c>
    </row>
    <row r="219" spans="1:10" x14ac:dyDescent="0.25">
      <c r="A219" s="1">
        <v>44779</v>
      </c>
      <c r="B219">
        <v>0</v>
      </c>
      <c r="C219">
        <f>WEEKDAY(ekodom4[[#This Row],[Data]])</f>
        <v>7</v>
      </c>
      <c r="D219">
        <f>IF(ekodom4[[#This Row],[dzien tyg]]=4, 260,190)</f>
        <v>190</v>
      </c>
      <c r="E219">
        <f>IF(ekodom4[[#This Row],[retencja]]&lt;&gt;0,0,IF(E218=5, 1, E218+1))</f>
        <v>5</v>
      </c>
      <c r="F219">
        <f>IF(ekodom4[[#This Row],[sucho]]=5,300,0)</f>
        <v>300</v>
      </c>
      <c r="G219" s="2">
        <f>H218+ekodom4[[#This Row],[retencja]]</f>
        <v>877</v>
      </c>
      <c r="H219" s="2">
        <f>IF(ekodom4[[#This Row],[czy zabraklo]]=1, 0,ekodom4[[#This Row],[zbiornik przed]]-ekodom4[[#This Row],[uzycie]]-ekodom4[[#This Row],[podelwanie]])</f>
        <v>387</v>
      </c>
      <c r="I219" s="2" t="str">
        <f>IF(ekodom4[[#This Row],[zbiornik przed]]-ekodom4[[#This Row],[uzycie]]-ekodom4[[#This Row],[podelwanie]]&lt;0,1,"")</f>
        <v/>
      </c>
      <c r="J219" s="2" t="str">
        <f>IF(ekodom4[[#This Row],[czy zabraklo]]=1,(ekodom4[[#This Row],[zbiornik przed]] - ekodom4[[#This Row],[uzycie]]-ekodom4[[#This Row],[podelwanie]])*-1,"")</f>
        <v/>
      </c>
    </row>
    <row r="220" spans="1:10" x14ac:dyDescent="0.25">
      <c r="A220" s="1">
        <v>44780</v>
      </c>
      <c r="B220">
        <v>0</v>
      </c>
      <c r="C220">
        <f>WEEKDAY(ekodom4[[#This Row],[Data]])</f>
        <v>1</v>
      </c>
      <c r="D220">
        <f>IF(ekodom4[[#This Row],[dzien tyg]]=4, 260,190)</f>
        <v>190</v>
      </c>
      <c r="E220">
        <f>IF(ekodom4[[#This Row],[retencja]]&lt;&gt;0,0,IF(E219=5, 1, E219+1))</f>
        <v>1</v>
      </c>
      <c r="F220">
        <f>IF(ekodom4[[#This Row],[sucho]]=5,300,0)</f>
        <v>0</v>
      </c>
      <c r="G220" s="2">
        <f>H219+ekodom4[[#This Row],[retencja]]</f>
        <v>387</v>
      </c>
      <c r="H220" s="2">
        <f>IF(ekodom4[[#This Row],[czy zabraklo]]=1, 0,ekodom4[[#This Row],[zbiornik przed]]-ekodom4[[#This Row],[uzycie]]-ekodom4[[#This Row],[podelwanie]])</f>
        <v>197</v>
      </c>
      <c r="I220" s="2" t="str">
        <f>IF(ekodom4[[#This Row],[zbiornik przed]]-ekodom4[[#This Row],[uzycie]]-ekodom4[[#This Row],[podelwanie]]&lt;0,1,"")</f>
        <v/>
      </c>
      <c r="J220" s="2" t="str">
        <f>IF(ekodom4[[#This Row],[czy zabraklo]]=1,(ekodom4[[#This Row],[zbiornik przed]] - ekodom4[[#This Row],[uzycie]]-ekodom4[[#This Row],[podelwanie]])*-1,"")</f>
        <v/>
      </c>
    </row>
    <row r="221" spans="1:10" x14ac:dyDescent="0.25">
      <c r="A221" s="1">
        <v>44781</v>
      </c>
      <c r="B221">
        <v>660</v>
      </c>
      <c r="C221">
        <f>WEEKDAY(ekodom4[[#This Row],[Data]])</f>
        <v>2</v>
      </c>
      <c r="D221">
        <f>IF(ekodom4[[#This Row],[dzien tyg]]=4, 260,190)</f>
        <v>190</v>
      </c>
      <c r="E221">
        <f>IF(ekodom4[[#This Row],[retencja]]&lt;&gt;0,0,IF(E220=5, 1, E220+1))</f>
        <v>0</v>
      </c>
      <c r="F221">
        <f>IF(ekodom4[[#This Row],[sucho]]=5,300,0)</f>
        <v>0</v>
      </c>
      <c r="G221" s="2">
        <f>H220+ekodom4[[#This Row],[retencja]]</f>
        <v>857</v>
      </c>
      <c r="H221" s="2">
        <f>IF(ekodom4[[#This Row],[czy zabraklo]]=1, 0,ekodom4[[#This Row],[zbiornik przed]]-ekodom4[[#This Row],[uzycie]]-ekodom4[[#This Row],[podelwanie]])</f>
        <v>667</v>
      </c>
      <c r="I221" s="2" t="str">
        <f>IF(ekodom4[[#This Row],[zbiornik przed]]-ekodom4[[#This Row],[uzycie]]-ekodom4[[#This Row],[podelwanie]]&lt;0,1,"")</f>
        <v/>
      </c>
      <c r="J221" s="2" t="str">
        <f>IF(ekodom4[[#This Row],[czy zabraklo]]=1,(ekodom4[[#This Row],[zbiornik przed]] - ekodom4[[#This Row],[uzycie]]-ekodom4[[#This Row],[podelwanie]])*-1,"")</f>
        <v/>
      </c>
    </row>
    <row r="222" spans="1:10" x14ac:dyDescent="0.25">
      <c r="A222" s="1">
        <v>44782</v>
      </c>
      <c r="B222">
        <v>1245</v>
      </c>
      <c r="C222">
        <f>WEEKDAY(ekodom4[[#This Row],[Data]])</f>
        <v>3</v>
      </c>
      <c r="D222">
        <f>IF(ekodom4[[#This Row],[dzien tyg]]=4, 260,190)</f>
        <v>190</v>
      </c>
      <c r="E222">
        <f>IF(ekodom4[[#This Row],[retencja]]&lt;&gt;0,0,IF(E221=5, 1, E221+1))</f>
        <v>0</v>
      </c>
      <c r="F222">
        <f>IF(ekodom4[[#This Row],[sucho]]=5,300,0)</f>
        <v>0</v>
      </c>
      <c r="G222" s="2">
        <f>H221+ekodom4[[#This Row],[retencja]]</f>
        <v>1912</v>
      </c>
      <c r="H222" s="2">
        <f>IF(ekodom4[[#This Row],[czy zabraklo]]=1, 0,ekodom4[[#This Row],[zbiornik przed]]-ekodom4[[#This Row],[uzycie]]-ekodom4[[#This Row],[podelwanie]])</f>
        <v>1722</v>
      </c>
      <c r="I222" s="2" t="str">
        <f>IF(ekodom4[[#This Row],[zbiornik przed]]-ekodom4[[#This Row],[uzycie]]-ekodom4[[#This Row],[podelwanie]]&lt;0,1,"")</f>
        <v/>
      </c>
      <c r="J222" s="2" t="str">
        <f>IF(ekodom4[[#This Row],[czy zabraklo]]=1,(ekodom4[[#This Row],[zbiornik przed]] - ekodom4[[#This Row],[uzycie]]-ekodom4[[#This Row],[podelwanie]])*-1,"")</f>
        <v/>
      </c>
    </row>
    <row r="223" spans="1:10" x14ac:dyDescent="0.25">
      <c r="A223" s="1">
        <v>44783</v>
      </c>
      <c r="B223">
        <v>745</v>
      </c>
      <c r="C223">
        <f>WEEKDAY(ekodom4[[#This Row],[Data]])</f>
        <v>4</v>
      </c>
      <c r="D223">
        <f>IF(ekodom4[[#This Row],[dzien tyg]]=4, 260,190)</f>
        <v>260</v>
      </c>
      <c r="E223">
        <f>IF(ekodom4[[#This Row],[retencja]]&lt;&gt;0,0,IF(E222=5, 1, E222+1))</f>
        <v>0</v>
      </c>
      <c r="F223">
        <f>IF(ekodom4[[#This Row],[sucho]]=5,300,0)</f>
        <v>0</v>
      </c>
      <c r="G223" s="2">
        <f>H222+ekodom4[[#This Row],[retencja]]</f>
        <v>2467</v>
      </c>
      <c r="H223" s="2">
        <f>IF(ekodom4[[#This Row],[czy zabraklo]]=1, 0,ekodom4[[#This Row],[zbiornik przed]]-ekodom4[[#This Row],[uzycie]]-ekodom4[[#This Row],[podelwanie]])</f>
        <v>2207</v>
      </c>
      <c r="I223" s="2" t="str">
        <f>IF(ekodom4[[#This Row],[zbiornik przed]]-ekodom4[[#This Row],[uzycie]]-ekodom4[[#This Row],[podelwanie]]&lt;0,1,"")</f>
        <v/>
      </c>
      <c r="J223" s="2" t="str">
        <f>IF(ekodom4[[#This Row],[czy zabraklo]]=1,(ekodom4[[#This Row],[zbiornik przed]] - ekodom4[[#This Row],[uzycie]]-ekodom4[[#This Row],[podelwanie]])*-1,"")</f>
        <v/>
      </c>
    </row>
    <row r="224" spans="1:10" x14ac:dyDescent="0.25">
      <c r="A224" s="1">
        <v>44784</v>
      </c>
      <c r="B224">
        <v>48</v>
      </c>
      <c r="C224">
        <f>WEEKDAY(ekodom4[[#This Row],[Data]])</f>
        <v>5</v>
      </c>
      <c r="D224">
        <f>IF(ekodom4[[#This Row],[dzien tyg]]=4, 260,190)</f>
        <v>190</v>
      </c>
      <c r="E224">
        <f>IF(ekodom4[[#This Row],[retencja]]&lt;&gt;0,0,IF(E223=5, 1, E223+1))</f>
        <v>0</v>
      </c>
      <c r="F224">
        <f>IF(ekodom4[[#This Row],[sucho]]=5,300,0)</f>
        <v>0</v>
      </c>
      <c r="G224" s="2">
        <f>H223+ekodom4[[#This Row],[retencja]]</f>
        <v>2255</v>
      </c>
      <c r="H224" s="2">
        <f>IF(ekodom4[[#This Row],[czy zabraklo]]=1, 0,ekodom4[[#This Row],[zbiornik przed]]-ekodom4[[#This Row],[uzycie]]-ekodom4[[#This Row],[podelwanie]])</f>
        <v>2065</v>
      </c>
      <c r="I224" s="2" t="str">
        <f>IF(ekodom4[[#This Row],[zbiornik przed]]-ekodom4[[#This Row],[uzycie]]-ekodom4[[#This Row],[podelwanie]]&lt;0,1,"")</f>
        <v/>
      </c>
      <c r="J224" s="2" t="str">
        <f>IF(ekodom4[[#This Row],[czy zabraklo]]=1,(ekodom4[[#This Row],[zbiornik przed]] - ekodom4[[#This Row],[uzycie]]-ekodom4[[#This Row],[podelwanie]])*-1,"")</f>
        <v/>
      </c>
    </row>
    <row r="225" spans="1:10" x14ac:dyDescent="0.25">
      <c r="A225" s="1">
        <v>44785</v>
      </c>
      <c r="B225">
        <v>0</v>
      </c>
      <c r="C225">
        <f>WEEKDAY(ekodom4[[#This Row],[Data]])</f>
        <v>6</v>
      </c>
      <c r="D225">
        <f>IF(ekodom4[[#This Row],[dzien tyg]]=4, 260,190)</f>
        <v>190</v>
      </c>
      <c r="E225">
        <f>IF(ekodom4[[#This Row],[retencja]]&lt;&gt;0,0,IF(E224=5, 1, E224+1))</f>
        <v>1</v>
      </c>
      <c r="F225">
        <f>IF(ekodom4[[#This Row],[sucho]]=5,300,0)</f>
        <v>0</v>
      </c>
      <c r="G225" s="2">
        <f>H224+ekodom4[[#This Row],[retencja]]</f>
        <v>2065</v>
      </c>
      <c r="H225" s="2">
        <f>IF(ekodom4[[#This Row],[czy zabraklo]]=1, 0,ekodom4[[#This Row],[zbiornik przed]]-ekodom4[[#This Row],[uzycie]]-ekodom4[[#This Row],[podelwanie]])</f>
        <v>1875</v>
      </c>
      <c r="I225" s="2" t="str">
        <f>IF(ekodom4[[#This Row],[zbiornik przed]]-ekodom4[[#This Row],[uzycie]]-ekodom4[[#This Row],[podelwanie]]&lt;0,1,"")</f>
        <v/>
      </c>
      <c r="J225" s="2" t="str">
        <f>IF(ekodom4[[#This Row],[czy zabraklo]]=1,(ekodom4[[#This Row],[zbiornik przed]] - ekodom4[[#This Row],[uzycie]]-ekodom4[[#This Row],[podelwanie]])*-1,"")</f>
        <v/>
      </c>
    </row>
    <row r="226" spans="1:10" x14ac:dyDescent="0.25">
      <c r="A226" s="1">
        <v>44786</v>
      </c>
      <c r="B226">
        <v>0</v>
      </c>
      <c r="C226">
        <f>WEEKDAY(ekodom4[[#This Row],[Data]])</f>
        <v>7</v>
      </c>
      <c r="D226">
        <f>IF(ekodom4[[#This Row],[dzien tyg]]=4, 260,190)</f>
        <v>190</v>
      </c>
      <c r="E226">
        <f>IF(ekodom4[[#This Row],[retencja]]&lt;&gt;0,0,IF(E225=5, 1, E225+1))</f>
        <v>2</v>
      </c>
      <c r="F226">
        <f>IF(ekodom4[[#This Row],[sucho]]=5,300,0)</f>
        <v>0</v>
      </c>
      <c r="G226" s="2">
        <f>H225+ekodom4[[#This Row],[retencja]]</f>
        <v>1875</v>
      </c>
      <c r="H226" s="2">
        <f>IF(ekodom4[[#This Row],[czy zabraklo]]=1, 0,ekodom4[[#This Row],[zbiornik przed]]-ekodom4[[#This Row],[uzycie]]-ekodom4[[#This Row],[podelwanie]])</f>
        <v>1685</v>
      </c>
      <c r="I226" s="2" t="str">
        <f>IF(ekodom4[[#This Row],[zbiornik przed]]-ekodom4[[#This Row],[uzycie]]-ekodom4[[#This Row],[podelwanie]]&lt;0,1,"")</f>
        <v/>
      </c>
      <c r="J226" s="2" t="str">
        <f>IF(ekodom4[[#This Row],[czy zabraklo]]=1,(ekodom4[[#This Row],[zbiornik przed]] - ekodom4[[#This Row],[uzycie]]-ekodom4[[#This Row],[podelwanie]])*-1,"")</f>
        <v/>
      </c>
    </row>
    <row r="227" spans="1:10" x14ac:dyDescent="0.25">
      <c r="A227" s="1">
        <v>44787</v>
      </c>
      <c r="B227">
        <v>0</v>
      </c>
      <c r="C227">
        <f>WEEKDAY(ekodom4[[#This Row],[Data]])</f>
        <v>1</v>
      </c>
      <c r="D227">
        <f>IF(ekodom4[[#This Row],[dzien tyg]]=4, 260,190)</f>
        <v>190</v>
      </c>
      <c r="E227">
        <f>IF(ekodom4[[#This Row],[retencja]]&lt;&gt;0,0,IF(E226=5, 1, E226+1))</f>
        <v>3</v>
      </c>
      <c r="F227">
        <f>IF(ekodom4[[#This Row],[sucho]]=5,300,0)</f>
        <v>0</v>
      </c>
      <c r="G227" s="2">
        <f>H226+ekodom4[[#This Row],[retencja]]</f>
        <v>1685</v>
      </c>
      <c r="H227" s="2">
        <f>IF(ekodom4[[#This Row],[czy zabraklo]]=1, 0,ekodom4[[#This Row],[zbiornik przed]]-ekodom4[[#This Row],[uzycie]]-ekodom4[[#This Row],[podelwanie]])</f>
        <v>1495</v>
      </c>
      <c r="I227" s="2" t="str">
        <f>IF(ekodom4[[#This Row],[zbiornik przed]]-ekodom4[[#This Row],[uzycie]]-ekodom4[[#This Row],[podelwanie]]&lt;0,1,"")</f>
        <v/>
      </c>
      <c r="J227" s="2" t="str">
        <f>IF(ekodom4[[#This Row],[czy zabraklo]]=1,(ekodom4[[#This Row],[zbiornik przed]] - ekodom4[[#This Row],[uzycie]]-ekodom4[[#This Row],[podelwanie]])*-1,"")</f>
        <v/>
      </c>
    </row>
    <row r="228" spans="1:10" x14ac:dyDescent="0.25">
      <c r="A228" s="1">
        <v>44788</v>
      </c>
      <c r="B228">
        <v>0</v>
      </c>
      <c r="C228">
        <f>WEEKDAY(ekodom4[[#This Row],[Data]])</f>
        <v>2</v>
      </c>
      <c r="D228">
        <f>IF(ekodom4[[#This Row],[dzien tyg]]=4, 260,190)</f>
        <v>190</v>
      </c>
      <c r="E228">
        <f>IF(ekodom4[[#This Row],[retencja]]&lt;&gt;0,0,IF(E227=5, 1, E227+1))</f>
        <v>4</v>
      </c>
      <c r="F228">
        <f>IF(ekodom4[[#This Row],[sucho]]=5,300,0)</f>
        <v>0</v>
      </c>
      <c r="G228" s="2">
        <f>H227+ekodom4[[#This Row],[retencja]]</f>
        <v>1495</v>
      </c>
      <c r="H228" s="2">
        <f>IF(ekodom4[[#This Row],[czy zabraklo]]=1, 0,ekodom4[[#This Row],[zbiornik przed]]-ekodom4[[#This Row],[uzycie]]-ekodom4[[#This Row],[podelwanie]])</f>
        <v>1305</v>
      </c>
      <c r="I228" s="2" t="str">
        <f>IF(ekodom4[[#This Row],[zbiornik przed]]-ekodom4[[#This Row],[uzycie]]-ekodom4[[#This Row],[podelwanie]]&lt;0,1,"")</f>
        <v/>
      </c>
      <c r="J228" s="2" t="str">
        <f>IF(ekodom4[[#This Row],[czy zabraklo]]=1,(ekodom4[[#This Row],[zbiornik przed]] - ekodom4[[#This Row],[uzycie]]-ekodom4[[#This Row],[podelwanie]])*-1,"")</f>
        <v/>
      </c>
    </row>
    <row r="229" spans="1:10" x14ac:dyDescent="0.25">
      <c r="A229" s="1">
        <v>44789</v>
      </c>
      <c r="B229">
        <v>0</v>
      </c>
      <c r="C229">
        <f>WEEKDAY(ekodom4[[#This Row],[Data]])</f>
        <v>3</v>
      </c>
      <c r="D229">
        <f>IF(ekodom4[[#This Row],[dzien tyg]]=4, 260,190)</f>
        <v>190</v>
      </c>
      <c r="E229">
        <f>IF(ekodom4[[#This Row],[retencja]]&lt;&gt;0,0,IF(E228=5, 1, E228+1))</f>
        <v>5</v>
      </c>
      <c r="F229">
        <f>IF(ekodom4[[#This Row],[sucho]]=5,300,0)</f>
        <v>300</v>
      </c>
      <c r="G229" s="2">
        <f>H228+ekodom4[[#This Row],[retencja]]</f>
        <v>1305</v>
      </c>
      <c r="H229" s="2">
        <f>IF(ekodom4[[#This Row],[czy zabraklo]]=1, 0,ekodom4[[#This Row],[zbiornik przed]]-ekodom4[[#This Row],[uzycie]]-ekodom4[[#This Row],[podelwanie]])</f>
        <v>815</v>
      </c>
      <c r="I229" s="2" t="str">
        <f>IF(ekodom4[[#This Row],[zbiornik przed]]-ekodom4[[#This Row],[uzycie]]-ekodom4[[#This Row],[podelwanie]]&lt;0,1,"")</f>
        <v/>
      </c>
      <c r="J229" s="2" t="str">
        <f>IF(ekodom4[[#This Row],[czy zabraklo]]=1,(ekodom4[[#This Row],[zbiornik przed]] - ekodom4[[#This Row],[uzycie]]-ekodom4[[#This Row],[podelwanie]])*-1,"")</f>
        <v/>
      </c>
    </row>
    <row r="230" spans="1:10" x14ac:dyDescent="0.25">
      <c r="A230" s="1">
        <v>44790</v>
      </c>
      <c r="B230">
        <v>0</v>
      </c>
      <c r="C230">
        <f>WEEKDAY(ekodom4[[#This Row],[Data]])</f>
        <v>4</v>
      </c>
      <c r="D230">
        <f>IF(ekodom4[[#This Row],[dzien tyg]]=4, 260,190)</f>
        <v>260</v>
      </c>
      <c r="E230">
        <f>IF(ekodom4[[#This Row],[retencja]]&lt;&gt;0,0,IF(E229=5, 1, E229+1))</f>
        <v>1</v>
      </c>
      <c r="F230">
        <f>IF(ekodom4[[#This Row],[sucho]]=5,300,0)</f>
        <v>0</v>
      </c>
      <c r="G230" s="2">
        <f>H229+ekodom4[[#This Row],[retencja]]</f>
        <v>815</v>
      </c>
      <c r="H230" s="2">
        <f>IF(ekodom4[[#This Row],[czy zabraklo]]=1, 0,ekodom4[[#This Row],[zbiornik przed]]-ekodom4[[#This Row],[uzycie]]-ekodom4[[#This Row],[podelwanie]])</f>
        <v>555</v>
      </c>
      <c r="I230" s="2" t="str">
        <f>IF(ekodom4[[#This Row],[zbiornik przed]]-ekodom4[[#This Row],[uzycie]]-ekodom4[[#This Row],[podelwanie]]&lt;0,1,"")</f>
        <v/>
      </c>
      <c r="J230" s="2" t="str">
        <f>IF(ekodom4[[#This Row],[czy zabraklo]]=1,(ekodom4[[#This Row],[zbiornik przed]] - ekodom4[[#This Row],[uzycie]]-ekodom4[[#This Row],[podelwanie]])*-1,"")</f>
        <v/>
      </c>
    </row>
    <row r="231" spans="1:10" x14ac:dyDescent="0.25">
      <c r="A231" s="1">
        <v>44791</v>
      </c>
      <c r="B231">
        <v>0</v>
      </c>
      <c r="C231">
        <f>WEEKDAY(ekodom4[[#This Row],[Data]])</f>
        <v>5</v>
      </c>
      <c r="D231">
        <f>IF(ekodom4[[#This Row],[dzien tyg]]=4, 260,190)</f>
        <v>190</v>
      </c>
      <c r="E231">
        <f>IF(ekodom4[[#This Row],[retencja]]&lt;&gt;0,0,IF(E230=5, 1, E230+1))</f>
        <v>2</v>
      </c>
      <c r="F231">
        <f>IF(ekodom4[[#This Row],[sucho]]=5,300,0)</f>
        <v>0</v>
      </c>
      <c r="G231" s="2">
        <f>H230+ekodom4[[#This Row],[retencja]]</f>
        <v>555</v>
      </c>
      <c r="H231" s="2">
        <f>IF(ekodom4[[#This Row],[czy zabraklo]]=1, 0,ekodom4[[#This Row],[zbiornik przed]]-ekodom4[[#This Row],[uzycie]]-ekodom4[[#This Row],[podelwanie]])</f>
        <v>365</v>
      </c>
      <c r="I231" s="2" t="str">
        <f>IF(ekodom4[[#This Row],[zbiornik przed]]-ekodom4[[#This Row],[uzycie]]-ekodom4[[#This Row],[podelwanie]]&lt;0,1,"")</f>
        <v/>
      </c>
      <c r="J231" s="2" t="str">
        <f>IF(ekodom4[[#This Row],[czy zabraklo]]=1,(ekodom4[[#This Row],[zbiornik przed]] - ekodom4[[#This Row],[uzycie]]-ekodom4[[#This Row],[podelwanie]])*-1,"")</f>
        <v/>
      </c>
    </row>
    <row r="232" spans="1:10" x14ac:dyDescent="0.25">
      <c r="A232" s="1">
        <v>44792</v>
      </c>
      <c r="B232">
        <v>0</v>
      </c>
      <c r="C232">
        <f>WEEKDAY(ekodom4[[#This Row],[Data]])</f>
        <v>6</v>
      </c>
      <c r="D232">
        <f>IF(ekodom4[[#This Row],[dzien tyg]]=4, 260,190)</f>
        <v>190</v>
      </c>
      <c r="E232">
        <f>IF(ekodom4[[#This Row],[retencja]]&lt;&gt;0,0,IF(E231=5, 1, E231+1))</f>
        <v>3</v>
      </c>
      <c r="F232">
        <f>IF(ekodom4[[#This Row],[sucho]]=5,300,0)</f>
        <v>0</v>
      </c>
      <c r="G232" s="2">
        <f>H231+ekodom4[[#This Row],[retencja]]</f>
        <v>365</v>
      </c>
      <c r="H232" s="2">
        <f>IF(ekodom4[[#This Row],[czy zabraklo]]=1, 0,ekodom4[[#This Row],[zbiornik przed]]-ekodom4[[#This Row],[uzycie]]-ekodom4[[#This Row],[podelwanie]])</f>
        <v>175</v>
      </c>
      <c r="I232" s="2" t="str">
        <f>IF(ekodom4[[#This Row],[zbiornik przed]]-ekodom4[[#This Row],[uzycie]]-ekodom4[[#This Row],[podelwanie]]&lt;0,1,"")</f>
        <v/>
      </c>
      <c r="J232" s="2" t="str">
        <f>IF(ekodom4[[#This Row],[czy zabraklo]]=1,(ekodom4[[#This Row],[zbiornik przed]] - ekodom4[[#This Row],[uzycie]]-ekodom4[[#This Row],[podelwanie]])*-1,"")</f>
        <v/>
      </c>
    </row>
    <row r="233" spans="1:10" x14ac:dyDescent="0.25">
      <c r="A233" s="1">
        <v>44793</v>
      </c>
      <c r="B233">
        <v>0</v>
      </c>
      <c r="C233">
        <f>WEEKDAY(ekodom4[[#This Row],[Data]])</f>
        <v>7</v>
      </c>
      <c r="D233">
        <f>IF(ekodom4[[#This Row],[dzien tyg]]=4, 260,190)</f>
        <v>190</v>
      </c>
      <c r="E233">
        <f>IF(ekodom4[[#This Row],[retencja]]&lt;&gt;0,0,IF(E232=5, 1, E232+1))</f>
        <v>4</v>
      </c>
      <c r="F233">
        <f>IF(ekodom4[[#This Row],[sucho]]=5,300,0)</f>
        <v>0</v>
      </c>
      <c r="G233" s="2">
        <f>H232+ekodom4[[#This Row],[retencja]]</f>
        <v>175</v>
      </c>
      <c r="H233" s="2">
        <f>IF(ekodom4[[#This Row],[czy zabraklo]]=1, 0,ekodom4[[#This Row],[zbiornik przed]]-ekodom4[[#This Row],[uzycie]]-ekodom4[[#This Row],[podelwanie]])</f>
        <v>0</v>
      </c>
      <c r="I233" s="2">
        <f>IF(ekodom4[[#This Row],[zbiornik przed]]-ekodom4[[#This Row],[uzycie]]-ekodom4[[#This Row],[podelwanie]]&lt;0,1,"")</f>
        <v>1</v>
      </c>
      <c r="J233" s="2">
        <f>IF(ekodom4[[#This Row],[czy zabraklo]]=1,(ekodom4[[#This Row],[zbiornik przed]] - ekodom4[[#This Row],[uzycie]]-ekodom4[[#This Row],[podelwanie]])*-1,"")</f>
        <v>15</v>
      </c>
    </row>
    <row r="234" spans="1:10" x14ac:dyDescent="0.25">
      <c r="A234" s="1">
        <v>44794</v>
      </c>
      <c r="B234">
        <v>0</v>
      </c>
      <c r="C234">
        <f>WEEKDAY(ekodom4[[#This Row],[Data]])</f>
        <v>1</v>
      </c>
      <c r="D234">
        <f>IF(ekodom4[[#This Row],[dzien tyg]]=4, 260,190)</f>
        <v>190</v>
      </c>
      <c r="E234">
        <f>IF(ekodom4[[#This Row],[retencja]]&lt;&gt;0,0,IF(E233=5, 1, E233+1))</f>
        <v>5</v>
      </c>
      <c r="F234">
        <f>IF(ekodom4[[#This Row],[sucho]]=5,300,0)</f>
        <v>300</v>
      </c>
      <c r="G234" s="2">
        <f>H233+ekodom4[[#This Row],[retencja]]</f>
        <v>0</v>
      </c>
      <c r="H234" s="2">
        <f>IF(ekodom4[[#This Row],[czy zabraklo]]=1, 0,ekodom4[[#This Row],[zbiornik przed]]-ekodom4[[#This Row],[uzycie]]-ekodom4[[#This Row],[podelwanie]])</f>
        <v>0</v>
      </c>
      <c r="I234" s="2">
        <f>IF(ekodom4[[#This Row],[zbiornik przed]]-ekodom4[[#This Row],[uzycie]]-ekodom4[[#This Row],[podelwanie]]&lt;0,1,"")</f>
        <v>1</v>
      </c>
      <c r="J234" s="2">
        <f>IF(ekodom4[[#This Row],[czy zabraklo]]=1,(ekodom4[[#This Row],[zbiornik przed]] - ekodom4[[#This Row],[uzycie]]-ekodom4[[#This Row],[podelwanie]])*-1,"")</f>
        <v>490</v>
      </c>
    </row>
    <row r="235" spans="1:10" x14ac:dyDescent="0.25">
      <c r="A235" s="1">
        <v>44795</v>
      </c>
      <c r="B235">
        <v>0</v>
      </c>
      <c r="C235">
        <f>WEEKDAY(ekodom4[[#This Row],[Data]])</f>
        <v>2</v>
      </c>
      <c r="D235">
        <f>IF(ekodom4[[#This Row],[dzien tyg]]=4, 260,190)</f>
        <v>190</v>
      </c>
      <c r="E235">
        <f>IF(ekodom4[[#This Row],[retencja]]&lt;&gt;0,0,IF(E234=5, 1, E234+1))</f>
        <v>1</v>
      </c>
      <c r="F235">
        <f>IF(ekodom4[[#This Row],[sucho]]=5,300,0)</f>
        <v>0</v>
      </c>
      <c r="G235" s="2">
        <f>H234+ekodom4[[#This Row],[retencja]]</f>
        <v>0</v>
      </c>
      <c r="H235" s="2">
        <f>IF(ekodom4[[#This Row],[czy zabraklo]]=1, 0,ekodom4[[#This Row],[zbiornik przed]]-ekodom4[[#This Row],[uzycie]]-ekodom4[[#This Row],[podelwanie]])</f>
        <v>0</v>
      </c>
      <c r="I235" s="2">
        <f>IF(ekodom4[[#This Row],[zbiornik przed]]-ekodom4[[#This Row],[uzycie]]-ekodom4[[#This Row],[podelwanie]]&lt;0,1,"")</f>
        <v>1</v>
      </c>
      <c r="J235" s="2">
        <f>IF(ekodom4[[#This Row],[czy zabraklo]]=1,(ekodom4[[#This Row],[zbiornik przed]] - ekodom4[[#This Row],[uzycie]]-ekodom4[[#This Row],[podelwanie]])*-1,"")</f>
        <v>190</v>
      </c>
    </row>
    <row r="236" spans="1:10" x14ac:dyDescent="0.25">
      <c r="A236" s="1">
        <v>44796</v>
      </c>
      <c r="B236">
        <v>0</v>
      </c>
      <c r="C236">
        <f>WEEKDAY(ekodom4[[#This Row],[Data]])</f>
        <v>3</v>
      </c>
      <c r="D236">
        <f>IF(ekodom4[[#This Row],[dzien tyg]]=4, 260,190)</f>
        <v>190</v>
      </c>
      <c r="E236">
        <f>IF(ekodom4[[#This Row],[retencja]]&lt;&gt;0,0,IF(E235=5, 1, E235+1))</f>
        <v>2</v>
      </c>
      <c r="F236">
        <f>IF(ekodom4[[#This Row],[sucho]]=5,300,0)</f>
        <v>0</v>
      </c>
      <c r="G236" s="2">
        <f>H235+ekodom4[[#This Row],[retencja]]</f>
        <v>0</v>
      </c>
      <c r="H236" s="2">
        <f>IF(ekodom4[[#This Row],[czy zabraklo]]=1, 0,ekodom4[[#This Row],[zbiornik przed]]-ekodom4[[#This Row],[uzycie]]-ekodom4[[#This Row],[podelwanie]])</f>
        <v>0</v>
      </c>
      <c r="I236" s="2">
        <f>IF(ekodom4[[#This Row],[zbiornik przed]]-ekodom4[[#This Row],[uzycie]]-ekodom4[[#This Row],[podelwanie]]&lt;0,1,"")</f>
        <v>1</v>
      </c>
      <c r="J236" s="2">
        <f>IF(ekodom4[[#This Row],[czy zabraklo]]=1,(ekodom4[[#This Row],[zbiornik przed]] - ekodom4[[#This Row],[uzycie]]-ekodom4[[#This Row],[podelwanie]])*-1,"")</f>
        <v>190</v>
      </c>
    </row>
    <row r="237" spans="1:10" x14ac:dyDescent="0.25">
      <c r="A237" s="1">
        <v>44797</v>
      </c>
      <c r="B237">
        <v>0</v>
      </c>
      <c r="C237">
        <f>WEEKDAY(ekodom4[[#This Row],[Data]])</f>
        <v>4</v>
      </c>
      <c r="D237">
        <f>IF(ekodom4[[#This Row],[dzien tyg]]=4, 260,190)</f>
        <v>260</v>
      </c>
      <c r="E237">
        <f>IF(ekodom4[[#This Row],[retencja]]&lt;&gt;0,0,IF(E236=5, 1, E236+1))</f>
        <v>3</v>
      </c>
      <c r="F237">
        <f>IF(ekodom4[[#This Row],[sucho]]=5,300,0)</f>
        <v>0</v>
      </c>
      <c r="G237" s="2">
        <f>H236+ekodom4[[#This Row],[retencja]]</f>
        <v>0</v>
      </c>
      <c r="H237" s="2">
        <f>IF(ekodom4[[#This Row],[czy zabraklo]]=1, 0,ekodom4[[#This Row],[zbiornik przed]]-ekodom4[[#This Row],[uzycie]]-ekodom4[[#This Row],[podelwanie]])</f>
        <v>0</v>
      </c>
      <c r="I237" s="2">
        <f>IF(ekodom4[[#This Row],[zbiornik przed]]-ekodom4[[#This Row],[uzycie]]-ekodom4[[#This Row],[podelwanie]]&lt;0,1,"")</f>
        <v>1</v>
      </c>
      <c r="J237" s="2">
        <f>IF(ekodom4[[#This Row],[czy zabraklo]]=1,(ekodom4[[#This Row],[zbiornik przed]] - ekodom4[[#This Row],[uzycie]]-ekodom4[[#This Row],[podelwanie]])*-1,"")</f>
        <v>260</v>
      </c>
    </row>
    <row r="238" spans="1:10" x14ac:dyDescent="0.25">
      <c r="A238" s="1">
        <v>44798</v>
      </c>
      <c r="B238">
        <v>0</v>
      </c>
      <c r="C238">
        <f>WEEKDAY(ekodom4[[#This Row],[Data]])</f>
        <v>5</v>
      </c>
      <c r="D238">
        <f>IF(ekodom4[[#This Row],[dzien tyg]]=4, 260,190)</f>
        <v>190</v>
      </c>
      <c r="E238">
        <f>IF(ekodom4[[#This Row],[retencja]]&lt;&gt;0,0,IF(E237=5, 1, E237+1))</f>
        <v>4</v>
      </c>
      <c r="F238">
        <f>IF(ekodom4[[#This Row],[sucho]]=5,300,0)</f>
        <v>0</v>
      </c>
      <c r="G238" s="2">
        <f>H237+ekodom4[[#This Row],[retencja]]</f>
        <v>0</v>
      </c>
      <c r="H238" s="2">
        <f>IF(ekodom4[[#This Row],[czy zabraklo]]=1, 0,ekodom4[[#This Row],[zbiornik przed]]-ekodom4[[#This Row],[uzycie]]-ekodom4[[#This Row],[podelwanie]])</f>
        <v>0</v>
      </c>
      <c r="I238" s="2">
        <f>IF(ekodom4[[#This Row],[zbiornik przed]]-ekodom4[[#This Row],[uzycie]]-ekodom4[[#This Row],[podelwanie]]&lt;0,1,"")</f>
        <v>1</v>
      </c>
      <c r="J238" s="2">
        <f>IF(ekodom4[[#This Row],[czy zabraklo]]=1,(ekodom4[[#This Row],[zbiornik przed]] - ekodom4[[#This Row],[uzycie]]-ekodom4[[#This Row],[podelwanie]])*-1,"")</f>
        <v>190</v>
      </c>
    </row>
    <row r="239" spans="1:10" x14ac:dyDescent="0.25">
      <c r="A239" s="1">
        <v>44799</v>
      </c>
      <c r="B239">
        <v>0</v>
      </c>
      <c r="C239">
        <f>WEEKDAY(ekodom4[[#This Row],[Data]])</f>
        <v>6</v>
      </c>
      <c r="D239">
        <f>IF(ekodom4[[#This Row],[dzien tyg]]=4, 260,190)</f>
        <v>190</v>
      </c>
      <c r="E239">
        <f>IF(ekodom4[[#This Row],[retencja]]&lt;&gt;0,0,IF(E238=5, 1, E238+1))</f>
        <v>5</v>
      </c>
      <c r="F239">
        <f>IF(ekodom4[[#This Row],[sucho]]=5,300,0)</f>
        <v>300</v>
      </c>
      <c r="G239" s="2">
        <f>H238+ekodom4[[#This Row],[retencja]]</f>
        <v>0</v>
      </c>
      <c r="H239" s="2">
        <f>IF(ekodom4[[#This Row],[czy zabraklo]]=1, 0,ekodom4[[#This Row],[zbiornik przed]]-ekodom4[[#This Row],[uzycie]]-ekodom4[[#This Row],[podelwanie]])</f>
        <v>0</v>
      </c>
      <c r="I239" s="2">
        <f>IF(ekodom4[[#This Row],[zbiornik przed]]-ekodom4[[#This Row],[uzycie]]-ekodom4[[#This Row],[podelwanie]]&lt;0,1,"")</f>
        <v>1</v>
      </c>
      <c r="J239" s="2">
        <f>IF(ekodom4[[#This Row],[czy zabraklo]]=1,(ekodom4[[#This Row],[zbiornik przed]] - ekodom4[[#This Row],[uzycie]]-ekodom4[[#This Row],[podelwanie]])*-1,"")</f>
        <v>490</v>
      </c>
    </row>
    <row r="240" spans="1:10" x14ac:dyDescent="0.25">
      <c r="A240" s="1">
        <v>44800</v>
      </c>
      <c r="B240">
        <v>0</v>
      </c>
      <c r="C240">
        <f>WEEKDAY(ekodom4[[#This Row],[Data]])</f>
        <v>7</v>
      </c>
      <c r="D240">
        <f>IF(ekodom4[[#This Row],[dzien tyg]]=4, 260,190)</f>
        <v>190</v>
      </c>
      <c r="E240">
        <f>IF(ekodom4[[#This Row],[retencja]]&lt;&gt;0,0,IF(E239=5, 1, E239+1))</f>
        <v>1</v>
      </c>
      <c r="F240">
        <f>IF(ekodom4[[#This Row],[sucho]]=5,300,0)</f>
        <v>0</v>
      </c>
      <c r="G240" s="2">
        <f>H239+ekodom4[[#This Row],[retencja]]</f>
        <v>0</v>
      </c>
      <c r="H240" s="2">
        <f>IF(ekodom4[[#This Row],[czy zabraklo]]=1, 0,ekodom4[[#This Row],[zbiornik przed]]-ekodom4[[#This Row],[uzycie]]-ekodom4[[#This Row],[podelwanie]])</f>
        <v>0</v>
      </c>
      <c r="I240" s="2">
        <f>IF(ekodom4[[#This Row],[zbiornik przed]]-ekodom4[[#This Row],[uzycie]]-ekodom4[[#This Row],[podelwanie]]&lt;0,1,"")</f>
        <v>1</v>
      </c>
      <c r="J240" s="2">
        <f>IF(ekodom4[[#This Row],[czy zabraklo]]=1,(ekodom4[[#This Row],[zbiornik przed]] - ekodom4[[#This Row],[uzycie]]-ekodom4[[#This Row],[podelwanie]])*-1,"")</f>
        <v>190</v>
      </c>
    </row>
    <row r="241" spans="1:10" x14ac:dyDescent="0.25">
      <c r="A241" s="1">
        <v>44801</v>
      </c>
      <c r="B241">
        <v>0</v>
      </c>
      <c r="C241">
        <f>WEEKDAY(ekodom4[[#This Row],[Data]])</f>
        <v>1</v>
      </c>
      <c r="D241">
        <f>IF(ekodom4[[#This Row],[dzien tyg]]=4, 260,190)</f>
        <v>190</v>
      </c>
      <c r="E241">
        <f>IF(ekodom4[[#This Row],[retencja]]&lt;&gt;0,0,IF(E240=5, 1, E240+1))</f>
        <v>2</v>
      </c>
      <c r="F241">
        <f>IF(ekodom4[[#This Row],[sucho]]=5,300,0)</f>
        <v>0</v>
      </c>
      <c r="G241" s="2">
        <f>H240+ekodom4[[#This Row],[retencja]]</f>
        <v>0</v>
      </c>
      <c r="H241" s="2">
        <f>IF(ekodom4[[#This Row],[czy zabraklo]]=1, 0,ekodom4[[#This Row],[zbiornik przed]]-ekodom4[[#This Row],[uzycie]]-ekodom4[[#This Row],[podelwanie]])</f>
        <v>0</v>
      </c>
      <c r="I241" s="2">
        <f>IF(ekodom4[[#This Row],[zbiornik przed]]-ekodom4[[#This Row],[uzycie]]-ekodom4[[#This Row],[podelwanie]]&lt;0,1,"")</f>
        <v>1</v>
      </c>
      <c r="J241" s="2">
        <f>IF(ekodom4[[#This Row],[czy zabraklo]]=1,(ekodom4[[#This Row],[zbiornik przed]] - ekodom4[[#This Row],[uzycie]]-ekodom4[[#This Row],[podelwanie]])*-1,"")</f>
        <v>190</v>
      </c>
    </row>
    <row r="242" spans="1:10" x14ac:dyDescent="0.25">
      <c r="A242" s="1">
        <v>44802</v>
      </c>
      <c r="B242">
        <v>0</v>
      </c>
      <c r="C242">
        <f>WEEKDAY(ekodom4[[#This Row],[Data]])</f>
        <v>2</v>
      </c>
      <c r="D242">
        <f>IF(ekodom4[[#This Row],[dzien tyg]]=4, 260,190)</f>
        <v>190</v>
      </c>
      <c r="E242">
        <f>IF(ekodom4[[#This Row],[retencja]]&lt;&gt;0,0,IF(E241=5, 1, E241+1))</f>
        <v>3</v>
      </c>
      <c r="F242">
        <f>IF(ekodom4[[#This Row],[sucho]]=5,300,0)</f>
        <v>0</v>
      </c>
      <c r="G242" s="2">
        <f>H241+ekodom4[[#This Row],[retencja]]</f>
        <v>0</v>
      </c>
      <c r="H242" s="2">
        <f>IF(ekodom4[[#This Row],[czy zabraklo]]=1, 0,ekodom4[[#This Row],[zbiornik przed]]-ekodom4[[#This Row],[uzycie]]-ekodom4[[#This Row],[podelwanie]])</f>
        <v>0</v>
      </c>
      <c r="I242" s="2">
        <f>IF(ekodom4[[#This Row],[zbiornik przed]]-ekodom4[[#This Row],[uzycie]]-ekodom4[[#This Row],[podelwanie]]&lt;0,1,"")</f>
        <v>1</v>
      </c>
      <c r="J242" s="2">
        <f>IF(ekodom4[[#This Row],[czy zabraklo]]=1,(ekodom4[[#This Row],[zbiornik przed]] - ekodom4[[#This Row],[uzycie]]-ekodom4[[#This Row],[podelwanie]])*-1,"")</f>
        <v>190</v>
      </c>
    </row>
    <row r="243" spans="1:10" x14ac:dyDescent="0.25">
      <c r="A243" s="1">
        <v>44803</v>
      </c>
      <c r="B243">
        <v>0</v>
      </c>
      <c r="C243">
        <f>WEEKDAY(ekodom4[[#This Row],[Data]])</f>
        <v>3</v>
      </c>
      <c r="D243">
        <f>IF(ekodom4[[#This Row],[dzien tyg]]=4, 260,190)</f>
        <v>190</v>
      </c>
      <c r="E243">
        <f>IF(ekodom4[[#This Row],[retencja]]&lt;&gt;0,0,IF(E242=5, 1, E242+1))</f>
        <v>4</v>
      </c>
      <c r="F243">
        <f>IF(ekodom4[[#This Row],[sucho]]=5,300,0)</f>
        <v>0</v>
      </c>
      <c r="G243" s="2">
        <f>H242+ekodom4[[#This Row],[retencja]]</f>
        <v>0</v>
      </c>
      <c r="H243" s="2">
        <f>IF(ekodom4[[#This Row],[czy zabraklo]]=1, 0,ekodom4[[#This Row],[zbiornik przed]]-ekodom4[[#This Row],[uzycie]]-ekodom4[[#This Row],[podelwanie]])</f>
        <v>0</v>
      </c>
      <c r="I243" s="2">
        <f>IF(ekodom4[[#This Row],[zbiornik przed]]-ekodom4[[#This Row],[uzycie]]-ekodom4[[#This Row],[podelwanie]]&lt;0,1,"")</f>
        <v>1</v>
      </c>
      <c r="J243" s="2">
        <f>IF(ekodom4[[#This Row],[czy zabraklo]]=1,(ekodom4[[#This Row],[zbiornik przed]] - ekodom4[[#This Row],[uzycie]]-ekodom4[[#This Row],[podelwanie]])*-1,"")</f>
        <v>190</v>
      </c>
    </row>
    <row r="244" spans="1:10" x14ac:dyDescent="0.25">
      <c r="A244" s="1">
        <v>44804</v>
      </c>
      <c r="B244">
        <v>0</v>
      </c>
      <c r="C244">
        <f>WEEKDAY(ekodom4[[#This Row],[Data]])</f>
        <v>4</v>
      </c>
      <c r="D244">
        <f>IF(ekodom4[[#This Row],[dzien tyg]]=4, 260,190)</f>
        <v>260</v>
      </c>
      <c r="E244">
        <f>IF(ekodom4[[#This Row],[retencja]]&lt;&gt;0,0,IF(E243=5, 1, E243+1))</f>
        <v>5</v>
      </c>
      <c r="F244">
        <f>IF(ekodom4[[#This Row],[sucho]]=5,300,0)</f>
        <v>300</v>
      </c>
      <c r="G244" s="2">
        <f>H243+ekodom4[[#This Row],[retencja]]</f>
        <v>0</v>
      </c>
      <c r="H244" s="2">
        <f>IF(ekodom4[[#This Row],[czy zabraklo]]=1, 0,ekodom4[[#This Row],[zbiornik przed]]-ekodom4[[#This Row],[uzycie]]-ekodom4[[#This Row],[podelwanie]])</f>
        <v>0</v>
      </c>
      <c r="I244" s="2">
        <f>IF(ekodom4[[#This Row],[zbiornik przed]]-ekodom4[[#This Row],[uzycie]]-ekodom4[[#This Row],[podelwanie]]&lt;0,1,"")</f>
        <v>1</v>
      </c>
      <c r="J244" s="2">
        <f>IF(ekodom4[[#This Row],[czy zabraklo]]=1,(ekodom4[[#This Row],[zbiornik przed]] - ekodom4[[#This Row],[uzycie]]-ekodom4[[#This Row],[podelwanie]])*-1,"")</f>
        <v>560</v>
      </c>
    </row>
    <row r="245" spans="1:10" x14ac:dyDescent="0.25">
      <c r="A245" s="1">
        <v>44805</v>
      </c>
      <c r="B245">
        <v>0</v>
      </c>
      <c r="C245">
        <f>WEEKDAY(ekodom4[[#This Row],[Data]])</f>
        <v>5</v>
      </c>
      <c r="D245">
        <f>IF(ekodom4[[#This Row],[dzien tyg]]=4, 260,190)</f>
        <v>190</v>
      </c>
      <c r="E245">
        <f>IF(ekodom4[[#This Row],[retencja]]&lt;&gt;0,0,IF(E244=5, 1, E244+1))</f>
        <v>1</v>
      </c>
      <c r="F245">
        <f>IF(ekodom4[[#This Row],[sucho]]=5,300,0)</f>
        <v>0</v>
      </c>
      <c r="G245" s="2">
        <f>H244+ekodom4[[#This Row],[retencja]]</f>
        <v>0</v>
      </c>
      <c r="H245" s="2">
        <f>IF(ekodom4[[#This Row],[czy zabraklo]]=1, 0,ekodom4[[#This Row],[zbiornik przed]]-ekodom4[[#This Row],[uzycie]]-ekodom4[[#This Row],[podelwanie]])</f>
        <v>0</v>
      </c>
      <c r="I245" s="2">
        <f>IF(ekodom4[[#This Row],[zbiornik przed]]-ekodom4[[#This Row],[uzycie]]-ekodom4[[#This Row],[podelwanie]]&lt;0,1,"")</f>
        <v>1</v>
      </c>
      <c r="J245" s="2">
        <f>IF(ekodom4[[#This Row],[czy zabraklo]]=1,(ekodom4[[#This Row],[zbiornik przed]] - ekodom4[[#This Row],[uzycie]]-ekodom4[[#This Row],[podelwanie]])*-1,"")</f>
        <v>190</v>
      </c>
    </row>
    <row r="246" spans="1:10" x14ac:dyDescent="0.25">
      <c r="A246" s="1">
        <v>44806</v>
      </c>
      <c r="B246">
        <v>388</v>
      </c>
      <c r="C246">
        <f>WEEKDAY(ekodom4[[#This Row],[Data]])</f>
        <v>6</v>
      </c>
      <c r="D246">
        <f>IF(ekodom4[[#This Row],[dzien tyg]]=4, 260,190)</f>
        <v>190</v>
      </c>
      <c r="E246">
        <f>IF(ekodom4[[#This Row],[retencja]]&lt;&gt;0,0,IF(E245=5, 1, E245+1))</f>
        <v>0</v>
      </c>
      <c r="F246">
        <f>IF(ekodom4[[#This Row],[sucho]]=5,300,0)</f>
        <v>0</v>
      </c>
      <c r="G246" s="2">
        <f>H245+ekodom4[[#This Row],[retencja]]</f>
        <v>388</v>
      </c>
      <c r="H246" s="2">
        <f>IF(ekodom4[[#This Row],[czy zabraklo]]=1, 0,ekodom4[[#This Row],[zbiornik przed]]-ekodom4[[#This Row],[uzycie]]-ekodom4[[#This Row],[podelwanie]])</f>
        <v>198</v>
      </c>
      <c r="I246" s="2" t="str">
        <f>IF(ekodom4[[#This Row],[zbiornik przed]]-ekodom4[[#This Row],[uzycie]]-ekodom4[[#This Row],[podelwanie]]&lt;0,1,"")</f>
        <v/>
      </c>
      <c r="J246" s="2" t="str">
        <f>IF(ekodom4[[#This Row],[czy zabraklo]]=1,(ekodom4[[#This Row],[zbiornik przed]] - ekodom4[[#This Row],[uzycie]]-ekodom4[[#This Row],[podelwanie]])*-1,"")</f>
        <v/>
      </c>
    </row>
    <row r="247" spans="1:10" x14ac:dyDescent="0.25">
      <c r="A247" s="1">
        <v>44807</v>
      </c>
      <c r="B247">
        <v>415</v>
      </c>
      <c r="C247">
        <f>WEEKDAY(ekodom4[[#This Row],[Data]])</f>
        <v>7</v>
      </c>
      <c r="D247">
        <f>IF(ekodom4[[#This Row],[dzien tyg]]=4, 260,190)</f>
        <v>190</v>
      </c>
      <c r="E247">
        <f>IF(ekodom4[[#This Row],[retencja]]&lt;&gt;0,0,IF(E246=5, 1, E246+1))</f>
        <v>0</v>
      </c>
      <c r="F247">
        <f>IF(ekodom4[[#This Row],[sucho]]=5,300,0)</f>
        <v>0</v>
      </c>
      <c r="G247" s="2">
        <f>H246+ekodom4[[#This Row],[retencja]]</f>
        <v>613</v>
      </c>
      <c r="H247" s="2">
        <f>IF(ekodom4[[#This Row],[czy zabraklo]]=1, 0,ekodom4[[#This Row],[zbiornik przed]]-ekodom4[[#This Row],[uzycie]]-ekodom4[[#This Row],[podelwanie]])</f>
        <v>423</v>
      </c>
      <c r="I247" s="2" t="str">
        <f>IF(ekodom4[[#This Row],[zbiornik przed]]-ekodom4[[#This Row],[uzycie]]-ekodom4[[#This Row],[podelwanie]]&lt;0,1,"")</f>
        <v/>
      </c>
      <c r="J247" s="2" t="str">
        <f>IF(ekodom4[[#This Row],[czy zabraklo]]=1,(ekodom4[[#This Row],[zbiornik przed]] - ekodom4[[#This Row],[uzycie]]-ekodom4[[#This Row],[podelwanie]])*-1,"")</f>
        <v/>
      </c>
    </row>
    <row r="248" spans="1:10" x14ac:dyDescent="0.25">
      <c r="A248" s="1">
        <v>44808</v>
      </c>
      <c r="B248">
        <v>560</v>
      </c>
      <c r="C248">
        <f>WEEKDAY(ekodom4[[#This Row],[Data]])</f>
        <v>1</v>
      </c>
      <c r="D248">
        <f>IF(ekodom4[[#This Row],[dzien tyg]]=4, 260,190)</f>
        <v>190</v>
      </c>
      <c r="E248">
        <f>IF(ekodom4[[#This Row],[retencja]]&lt;&gt;0,0,IF(E247=5, 1, E247+1))</f>
        <v>0</v>
      </c>
      <c r="F248">
        <f>IF(ekodom4[[#This Row],[sucho]]=5,300,0)</f>
        <v>0</v>
      </c>
      <c r="G248" s="2">
        <f>H247+ekodom4[[#This Row],[retencja]]</f>
        <v>983</v>
      </c>
      <c r="H248" s="2">
        <f>IF(ekodom4[[#This Row],[czy zabraklo]]=1, 0,ekodom4[[#This Row],[zbiornik przed]]-ekodom4[[#This Row],[uzycie]]-ekodom4[[#This Row],[podelwanie]])</f>
        <v>793</v>
      </c>
      <c r="I248" s="2" t="str">
        <f>IF(ekodom4[[#This Row],[zbiornik przed]]-ekodom4[[#This Row],[uzycie]]-ekodom4[[#This Row],[podelwanie]]&lt;0,1,"")</f>
        <v/>
      </c>
      <c r="J248" s="2" t="str">
        <f>IF(ekodom4[[#This Row],[czy zabraklo]]=1,(ekodom4[[#This Row],[zbiornik przed]] - ekodom4[[#This Row],[uzycie]]-ekodom4[[#This Row],[podelwanie]])*-1,"")</f>
        <v/>
      </c>
    </row>
    <row r="249" spans="1:10" x14ac:dyDescent="0.25">
      <c r="A249" s="1">
        <v>44809</v>
      </c>
      <c r="B249">
        <v>467</v>
      </c>
      <c r="C249">
        <f>WEEKDAY(ekodom4[[#This Row],[Data]])</f>
        <v>2</v>
      </c>
      <c r="D249">
        <f>IF(ekodom4[[#This Row],[dzien tyg]]=4, 260,190)</f>
        <v>190</v>
      </c>
      <c r="E249">
        <f>IF(ekodom4[[#This Row],[retencja]]&lt;&gt;0,0,IF(E248=5, 1, E248+1))</f>
        <v>0</v>
      </c>
      <c r="F249">
        <f>IF(ekodom4[[#This Row],[sucho]]=5,300,0)</f>
        <v>0</v>
      </c>
      <c r="G249" s="2">
        <f>H248+ekodom4[[#This Row],[retencja]]</f>
        <v>1260</v>
      </c>
      <c r="H249" s="2">
        <f>IF(ekodom4[[#This Row],[czy zabraklo]]=1, 0,ekodom4[[#This Row],[zbiornik przed]]-ekodom4[[#This Row],[uzycie]]-ekodom4[[#This Row],[podelwanie]])</f>
        <v>1070</v>
      </c>
      <c r="I249" s="2" t="str">
        <f>IF(ekodom4[[#This Row],[zbiornik przed]]-ekodom4[[#This Row],[uzycie]]-ekodom4[[#This Row],[podelwanie]]&lt;0,1,"")</f>
        <v/>
      </c>
      <c r="J249" s="2" t="str">
        <f>IF(ekodom4[[#This Row],[czy zabraklo]]=1,(ekodom4[[#This Row],[zbiornik przed]] - ekodom4[[#This Row],[uzycie]]-ekodom4[[#This Row],[podelwanie]])*-1,"")</f>
        <v/>
      </c>
    </row>
    <row r="250" spans="1:10" x14ac:dyDescent="0.25">
      <c r="A250" s="1">
        <v>44810</v>
      </c>
      <c r="B250">
        <v>517</v>
      </c>
      <c r="C250">
        <f>WEEKDAY(ekodom4[[#This Row],[Data]])</f>
        <v>3</v>
      </c>
      <c r="D250">
        <f>IF(ekodom4[[#This Row],[dzien tyg]]=4, 260,190)</f>
        <v>190</v>
      </c>
      <c r="E250">
        <f>IF(ekodom4[[#This Row],[retencja]]&lt;&gt;0,0,IF(E249=5, 1, E249+1))</f>
        <v>0</v>
      </c>
      <c r="F250">
        <f>IF(ekodom4[[#This Row],[sucho]]=5,300,0)</f>
        <v>0</v>
      </c>
      <c r="G250" s="2">
        <f>H249+ekodom4[[#This Row],[retencja]]</f>
        <v>1587</v>
      </c>
      <c r="H250" s="2">
        <f>IF(ekodom4[[#This Row],[czy zabraklo]]=1, 0,ekodom4[[#This Row],[zbiornik przed]]-ekodom4[[#This Row],[uzycie]]-ekodom4[[#This Row],[podelwanie]])</f>
        <v>1397</v>
      </c>
      <c r="I250" s="2" t="str">
        <f>IF(ekodom4[[#This Row],[zbiornik przed]]-ekodom4[[#This Row],[uzycie]]-ekodom4[[#This Row],[podelwanie]]&lt;0,1,"")</f>
        <v/>
      </c>
      <c r="J250" s="2" t="str">
        <f>IF(ekodom4[[#This Row],[czy zabraklo]]=1,(ekodom4[[#This Row],[zbiornik przed]] - ekodom4[[#This Row],[uzycie]]-ekodom4[[#This Row],[podelwanie]])*-1,"")</f>
        <v/>
      </c>
    </row>
    <row r="251" spans="1:10" x14ac:dyDescent="0.25">
      <c r="A251" s="1">
        <v>44811</v>
      </c>
      <c r="B251">
        <v>552</v>
      </c>
      <c r="C251">
        <f>WEEKDAY(ekodom4[[#This Row],[Data]])</f>
        <v>4</v>
      </c>
      <c r="D251">
        <f>IF(ekodom4[[#This Row],[dzien tyg]]=4, 260,190)</f>
        <v>260</v>
      </c>
      <c r="E251">
        <f>IF(ekodom4[[#This Row],[retencja]]&lt;&gt;0,0,IF(E250=5, 1, E250+1))</f>
        <v>0</v>
      </c>
      <c r="F251">
        <f>IF(ekodom4[[#This Row],[sucho]]=5,300,0)</f>
        <v>0</v>
      </c>
      <c r="G251" s="2">
        <f>H250+ekodom4[[#This Row],[retencja]]</f>
        <v>1949</v>
      </c>
      <c r="H251" s="2">
        <f>IF(ekodom4[[#This Row],[czy zabraklo]]=1, 0,ekodom4[[#This Row],[zbiornik przed]]-ekodom4[[#This Row],[uzycie]]-ekodom4[[#This Row],[podelwanie]])</f>
        <v>1689</v>
      </c>
      <c r="I251" s="2" t="str">
        <f>IF(ekodom4[[#This Row],[zbiornik przed]]-ekodom4[[#This Row],[uzycie]]-ekodom4[[#This Row],[podelwanie]]&lt;0,1,"")</f>
        <v/>
      </c>
      <c r="J251" s="2" t="str">
        <f>IF(ekodom4[[#This Row],[czy zabraklo]]=1,(ekodom4[[#This Row],[zbiornik przed]] - ekodom4[[#This Row],[uzycie]]-ekodom4[[#This Row],[podelwanie]])*-1,"")</f>
        <v/>
      </c>
    </row>
    <row r="252" spans="1:10" x14ac:dyDescent="0.25">
      <c r="A252" s="1">
        <v>44812</v>
      </c>
      <c r="B252">
        <v>0</v>
      </c>
      <c r="C252">
        <f>WEEKDAY(ekodom4[[#This Row],[Data]])</f>
        <v>5</v>
      </c>
      <c r="D252">
        <f>IF(ekodom4[[#This Row],[dzien tyg]]=4, 260,190)</f>
        <v>190</v>
      </c>
      <c r="E252">
        <f>IF(ekodom4[[#This Row],[retencja]]&lt;&gt;0,0,IF(E251=5, 1, E251+1))</f>
        <v>1</v>
      </c>
      <c r="F252">
        <f>IF(ekodom4[[#This Row],[sucho]]=5,300,0)</f>
        <v>0</v>
      </c>
      <c r="G252" s="2">
        <f>H251+ekodom4[[#This Row],[retencja]]</f>
        <v>1689</v>
      </c>
      <c r="H252" s="2">
        <f>IF(ekodom4[[#This Row],[czy zabraklo]]=1, 0,ekodom4[[#This Row],[zbiornik przed]]-ekodom4[[#This Row],[uzycie]]-ekodom4[[#This Row],[podelwanie]])</f>
        <v>1499</v>
      </c>
      <c r="I252" s="2" t="str">
        <f>IF(ekodom4[[#This Row],[zbiornik przed]]-ekodom4[[#This Row],[uzycie]]-ekodom4[[#This Row],[podelwanie]]&lt;0,1,"")</f>
        <v/>
      </c>
      <c r="J252" s="2" t="str">
        <f>IF(ekodom4[[#This Row],[czy zabraklo]]=1,(ekodom4[[#This Row],[zbiornik przed]] - ekodom4[[#This Row],[uzycie]]-ekodom4[[#This Row],[podelwanie]])*-1,"")</f>
        <v/>
      </c>
    </row>
    <row r="253" spans="1:10" x14ac:dyDescent="0.25">
      <c r="A253" s="1">
        <v>44813</v>
      </c>
      <c r="B253">
        <v>0</v>
      </c>
      <c r="C253">
        <f>WEEKDAY(ekodom4[[#This Row],[Data]])</f>
        <v>6</v>
      </c>
      <c r="D253">
        <f>IF(ekodom4[[#This Row],[dzien tyg]]=4, 260,190)</f>
        <v>190</v>
      </c>
      <c r="E253">
        <f>IF(ekodom4[[#This Row],[retencja]]&lt;&gt;0,0,IF(E252=5, 1, E252+1))</f>
        <v>2</v>
      </c>
      <c r="F253">
        <f>IF(ekodom4[[#This Row],[sucho]]=5,300,0)</f>
        <v>0</v>
      </c>
      <c r="G253" s="2">
        <f>H252+ekodom4[[#This Row],[retencja]]</f>
        <v>1499</v>
      </c>
      <c r="H253" s="2">
        <f>IF(ekodom4[[#This Row],[czy zabraklo]]=1, 0,ekodom4[[#This Row],[zbiornik przed]]-ekodom4[[#This Row],[uzycie]]-ekodom4[[#This Row],[podelwanie]])</f>
        <v>1309</v>
      </c>
      <c r="I253" s="2" t="str">
        <f>IF(ekodom4[[#This Row],[zbiornik przed]]-ekodom4[[#This Row],[uzycie]]-ekodom4[[#This Row],[podelwanie]]&lt;0,1,"")</f>
        <v/>
      </c>
      <c r="J253" s="2" t="str">
        <f>IF(ekodom4[[#This Row],[czy zabraklo]]=1,(ekodom4[[#This Row],[zbiornik przed]] - ekodom4[[#This Row],[uzycie]]-ekodom4[[#This Row],[podelwanie]])*-1,"")</f>
        <v/>
      </c>
    </row>
    <row r="254" spans="1:10" x14ac:dyDescent="0.25">
      <c r="A254" s="1">
        <v>44814</v>
      </c>
      <c r="B254">
        <v>0</v>
      </c>
      <c r="C254">
        <f>WEEKDAY(ekodom4[[#This Row],[Data]])</f>
        <v>7</v>
      </c>
      <c r="D254">
        <f>IF(ekodom4[[#This Row],[dzien tyg]]=4, 260,190)</f>
        <v>190</v>
      </c>
      <c r="E254">
        <f>IF(ekodom4[[#This Row],[retencja]]&lt;&gt;0,0,IF(E253=5, 1, E253+1))</f>
        <v>3</v>
      </c>
      <c r="F254">
        <f>IF(ekodom4[[#This Row],[sucho]]=5,300,0)</f>
        <v>0</v>
      </c>
      <c r="G254" s="2">
        <f>H253+ekodom4[[#This Row],[retencja]]</f>
        <v>1309</v>
      </c>
      <c r="H254" s="2">
        <f>IF(ekodom4[[#This Row],[czy zabraklo]]=1, 0,ekodom4[[#This Row],[zbiornik przed]]-ekodom4[[#This Row],[uzycie]]-ekodom4[[#This Row],[podelwanie]])</f>
        <v>1119</v>
      </c>
      <c r="I254" s="2" t="str">
        <f>IF(ekodom4[[#This Row],[zbiornik przed]]-ekodom4[[#This Row],[uzycie]]-ekodom4[[#This Row],[podelwanie]]&lt;0,1,"")</f>
        <v/>
      </c>
      <c r="J254" s="2" t="str">
        <f>IF(ekodom4[[#This Row],[czy zabraklo]]=1,(ekodom4[[#This Row],[zbiornik przed]] - ekodom4[[#This Row],[uzycie]]-ekodom4[[#This Row],[podelwanie]])*-1,"")</f>
        <v/>
      </c>
    </row>
    <row r="255" spans="1:10" x14ac:dyDescent="0.25">
      <c r="A255" s="1">
        <v>44815</v>
      </c>
      <c r="B255">
        <v>0</v>
      </c>
      <c r="C255">
        <f>WEEKDAY(ekodom4[[#This Row],[Data]])</f>
        <v>1</v>
      </c>
      <c r="D255">
        <f>IF(ekodom4[[#This Row],[dzien tyg]]=4, 260,190)</f>
        <v>190</v>
      </c>
      <c r="E255">
        <f>IF(ekodom4[[#This Row],[retencja]]&lt;&gt;0,0,IF(E254=5, 1, E254+1))</f>
        <v>4</v>
      </c>
      <c r="F255">
        <f>IF(ekodom4[[#This Row],[sucho]]=5,300,0)</f>
        <v>0</v>
      </c>
      <c r="G255" s="2">
        <f>H254+ekodom4[[#This Row],[retencja]]</f>
        <v>1119</v>
      </c>
      <c r="H255" s="2">
        <f>IF(ekodom4[[#This Row],[czy zabraklo]]=1, 0,ekodom4[[#This Row],[zbiornik przed]]-ekodom4[[#This Row],[uzycie]]-ekodom4[[#This Row],[podelwanie]])</f>
        <v>929</v>
      </c>
      <c r="I255" s="2" t="str">
        <f>IF(ekodom4[[#This Row],[zbiornik przed]]-ekodom4[[#This Row],[uzycie]]-ekodom4[[#This Row],[podelwanie]]&lt;0,1,"")</f>
        <v/>
      </c>
      <c r="J255" s="2" t="str">
        <f>IF(ekodom4[[#This Row],[czy zabraklo]]=1,(ekodom4[[#This Row],[zbiornik przed]] - ekodom4[[#This Row],[uzycie]]-ekodom4[[#This Row],[podelwanie]])*-1,"")</f>
        <v/>
      </c>
    </row>
    <row r="256" spans="1:10" x14ac:dyDescent="0.25">
      <c r="A256" s="1">
        <v>44816</v>
      </c>
      <c r="B256">
        <v>435</v>
      </c>
      <c r="C256">
        <f>WEEKDAY(ekodom4[[#This Row],[Data]])</f>
        <v>2</v>
      </c>
      <c r="D256">
        <f>IF(ekodom4[[#This Row],[dzien tyg]]=4, 260,190)</f>
        <v>190</v>
      </c>
      <c r="E256">
        <f>IF(ekodom4[[#This Row],[retencja]]&lt;&gt;0,0,IF(E255=5, 1, E255+1))</f>
        <v>0</v>
      </c>
      <c r="F256">
        <f>IF(ekodom4[[#This Row],[sucho]]=5,300,0)</f>
        <v>0</v>
      </c>
      <c r="G256" s="2">
        <f>H255+ekodom4[[#This Row],[retencja]]</f>
        <v>1364</v>
      </c>
      <c r="H256" s="2">
        <f>IF(ekodom4[[#This Row],[czy zabraklo]]=1, 0,ekodom4[[#This Row],[zbiornik przed]]-ekodom4[[#This Row],[uzycie]]-ekodom4[[#This Row],[podelwanie]])</f>
        <v>1174</v>
      </c>
      <c r="I256" s="2" t="str">
        <f>IF(ekodom4[[#This Row],[zbiornik przed]]-ekodom4[[#This Row],[uzycie]]-ekodom4[[#This Row],[podelwanie]]&lt;0,1,"")</f>
        <v/>
      </c>
      <c r="J256" s="2" t="str">
        <f>IF(ekodom4[[#This Row],[czy zabraklo]]=1,(ekodom4[[#This Row],[zbiornik przed]] - ekodom4[[#This Row],[uzycie]]-ekodom4[[#This Row],[podelwanie]])*-1,"")</f>
        <v/>
      </c>
    </row>
    <row r="257" spans="1:10" x14ac:dyDescent="0.25">
      <c r="A257" s="1">
        <v>44817</v>
      </c>
      <c r="B257">
        <v>406</v>
      </c>
      <c r="C257">
        <f>WEEKDAY(ekodom4[[#This Row],[Data]])</f>
        <v>3</v>
      </c>
      <c r="D257">
        <f>IF(ekodom4[[#This Row],[dzien tyg]]=4, 260,190)</f>
        <v>190</v>
      </c>
      <c r="E257">
        <f>IF(ekodom4[[#This Row],[retencja]]&lt;&gt;0,0,IF(E256=5, 1, E256+1))</f>
        <v>0</v>
      </c>
      <c r="F257">
        <f>IF(ekodom4[[#This Row],[sucho]]=5,300,0)</f>
        <v>0</v>
      </c>
      <c r="G257" s="2">
        <f>H256+ekodom4[[#This Row],[retencja]]</f>
        <v>1580</v>
      </c>
      <c r="H257" s="2">
        <f>IF(ekodom4[[#This Row],[czy zabraklo]]=1, 0,ekodom4[[#This Row],[zbiornik przed]]-ekodom4[[#This Row],[uzycie]]-ekodom4[[#This Row],[podelwanie]])</f>
        <v>1390</v>
      </c>
      <c r="I257" s="2" t="str">
        <f>IF(ekodom4[[#This Row],[zbiornik przed]]-ekodom4[[#This Row],[uzycie]]-ekodom4[[#This Row],[podelwanie]]&lt;0,1,"")</f>
        <v/>
      </c>
      <c r="J257" s="2" t="str">
        <f>IF(ekodom4[[#This Row],[czy zabraklo]]=1,(ekodom4[[#This Row],[zbiornik przed]] - ekodom4[[#This Row],[uzycie]]-ekodom4[[#This Row],[podelwanie]])*-1,"")</f>
        <v/>
      </c>
    </row>
    <row r="258" spans="1:10" x14ac:dyDescent="0.25">
      <c r="A258" s="1">
        <v>44818</v>
      </c>
      <c r="B258">
        <v>0</v>
      </c>
      <c r="C258">
        <f>WEEKDAY(ekodom4[[#This Row],[Data]])</f>
        <v>4</v>
      </c>
      <c r="D258">
        <f>IF(ekodom4[[#This Row],[dzien tyg]]=4, 260,190)</f>
        <v>260</v>
      </c>
      <c r="E258">
        <f>IF(ekodom4[[#This Row],[retencja]]&lt;&gt;0,0,IF(E257=5, 1, E257+1))</f>
        <v>1</v>
      </c>
      <c r="F258">
        <f>IF(ekodom4[[#This Row],[sucho]]=5,300,0)</f>
        <v>0</v>
      </c>
      <c r="G258" s="2">
        <f>H257+ekodom4[[#This Row],[retencja]]</f>
        <v>1390</v>
      </c>
      <c r="H258" s="2">
        <f>IF(ekodom4[[#This Row],[czy zabraklo]]=1, 0,ekodom4[[#This Row],[zbiornik przed]]-ekodom4[[#This Row],[uzycie]]-ekodom4[[#This Row],[podelwanie]])</f>
        <v>1130</v>
      </c>
      <c r="I258" s="2" t="str">
        <f>IF(ekodom4[[#This Row],[zbiornik przed]]-ekodom4[[#This Row],[uzycie]]-ekodom4[[#This Row],[podelwanie]]&lt;0,1,"")</f>
        <v/>
      </c>
      <c r="J258" s="2" t="str">
        <f>IF(ekodom4[[#This Row],[czy zabraklo]]=1,(ekodom4[[#This Row],[zbiornik przed]] - ekodom4[[#This Row],[uzycie]]-ekodom4[[#This Row],[podelwanie]])*-1,"")</f>
        <v/>
      </c>
    </row>
    <row r="259" spans="1:10" x14ac:dyDescent="0.25">
      <c r="A259" s="1">
        <v>44819</v>
      </c>
      <c r="B259">
        <v>0</v>
      </c>
      <c r="C259">
        <f>WEEKDAY(ekodom4[[#This Row],[Data]])</f>
        <v>5</v>
      </c>
      <c r="D259">
        <f>IF(ekodom4[[#This Row],[dzien tyg]]=4, 260,190)</f>
        <v>190</v>
      </c>
      <c r="E259">
        <f>IF(ekodom4[[#This Row],[retencja]]&lt;&gt;0,0,IF(E258=5, 1, E258+1))</f>
        <v>2</v>
      </c>
      <c r="F259">
        <f>IF(ekodom4[[#This Row],[sucho]]=5,300,0)</f>
        <v>0</v>
      </c>
      <c r="G259" s="2">
        <f>H258+ekodom4[[#This Row],[retencja]]</f>
        <v>1130</v>
      </c>
      <c r="H259" s="2">
        <f>IF(ekodom4[[#This Row],[czy zabraklo]]=1, 0,ekodom4[[#This Row],[zbiornik przed]]-ekodom4[[#This Row],[uzycie]]-ekodom4[[#This Row],[podelwanie]])</f>
        <v>940</v>
      </c>
      <c r="I259" s="2" t="str">
        <f>IF(ekodom4[[#This Row],[zbiornik przed]]-ekodom4[[#This Row],[uzycie]]-ekodom4[[#This Row],[podelwanie]]&lt;0,1,"")</f>
        <v/>
      </c>
      <c r="J259" s="2" t="str">
        <f>IF(ekodom4[[#This Row],[czy zabraklo]]=1,(ekodom4[[#This Row],[zbiornik przed]] - ekodom4[[#This Row],[uzycie]]-ekodom4[[#This Row],[podelwanie]])*-1,"")</f>
        <v/>
      </c>
    </row>
    <row r="260" spans="1:10" x14ac:dyDescent="0.25">
      <c r="A260" s="1">
        <v>44820</v>
      </c>
      <c r="B260">
        <v>0</v>
      </c>
      <c r="C260">
        <f>WEEKDAY(ekodom4[[#This Row],[Data]])</f>
        <v>6</v>
      </c>
      <c r="D260">
        <f>IF(ekodom4[[#This Row],[dzien tyg]]=4, 260,190)</f>
        <v>190</v>
      </c>
      <c r="E260">
        <f>IF(ekodom4[[#This Row],[retencja]]&lt;&gt;0,0,IF(E259=5, 1, E259+1))</f>
        <v>3</v>
      </c>
      <c r="F260">
        <f>IF(ekodom4[[#This Row],[sucho]]=5,300,0)</f>
        <v>0</v>
      </c>
      <c r="G260" s="2">
        <f>H259+ekodom4[[#This Row],[retencja]]</f>
        <v>940</v>
      </c>
      <c r="H260" s="2">
        <f>IF(ekodom4[[#This Row],[czy zabraklo]]=1, 0,ekodom4[[#This Row],[zbiornik przed]]-ekodom4[[#This Row],[uzycie]]-ekodom4[[#This Row],[podelwanie]])</f>
        <v>750</v>
      </c>
      <c r="I260" s="2" t="str">
        <f>IF(ekodom4[[#This Row],[zbiornik przed]]-ekodom4[[#This Row],[uzycie]]-ekodom4[[#This Row],[podelwanie]]&lt;0,1,"")</f>
        <v/>
      </c>
      <c r="J260" s="2" t="str">
        <f>IF(ekodom4[[#This Row],[czy zabraklo]]=1,(ekodom4[[#This Row],[zbiornik przed]] - ekodom4[[#This Row],[uzycie]]-ekodom4[[#This Row],[podelwanie]])*-1,"")</f>
        <v/>
      </c>
    </row>
    <row r="261" spans="1:10" x14ac:dyDescent="0.25">
      <c r="A261" s="1">
        <v>44821</v>
      </c>
      <c r="B261">
        <v>0</v>
      </c>
      <c r="C261">
        <f>WEEKDAY(ekodom4[[#This Row],[Data]])</f>
        <v>7</v>
      </c>
      <c r="D261">
        <f>IF(ekodom4[[#This Row],[dzien tyg]]=4, 260,190)</f>
        <v>190</v>
      </c>
      <c r="E261">
        <f>IF(ekodom4[[#This Row],[retencja]]&lt;&gt;0,0,IF(E260=5, 1, E260+1))</f>
        <v>4</v>
      </c>
      <c r="F261">
        <f>IF(ekodom4[[#This Row],[sucho]]=5,300,0)</f>
        <v>0</v>
      </c>
      <c r="G261" s="2">
        <f>H260+ekodom4[[#This Row],[retencja]]</f>
        <v>750</v>
      </c>
      <c r="H261" s="2">
        <f>IF(ekodom4[[#This Row],[czy zabraklo]]=1, 0,ekodom4[[#This Row],[zbiornik przed]]-ekodom4[[#This Row],[uzycie]]-ekodom4[[#This Row],[podelwanie]])</f>
        <v>560</v>
      </c>
      <c r="I261" s="2" t="str">
        <f>IF(ekodom4[[#This Row],[zbiornik przed]]-ekodom4[[#This Row],[uzycie]]-ekodom4[[#This Row],[podelwanie]]&lt;0,1,"")</f>
        <v/>
      </c>
      <c r="J261" s="2" t="str">
        <f>IF(ekodom4[[#This Row],[czy zabraklo]]=1,(ekodom4[[#This Row],[zbiornik przed]] - ekodom4[[#This Row],[uzycie]]-ekodom4[[#This Row],[podelwanie]])*-1,"")</f>
        <v/>
      </c>
    </row>
    <row r="262" spans="1:10" x14ac:dyDescent="0.25">
      <c r="A262" s="1">
        <v>44822</v>
      </c>
      <c r="B262">
        <v>0</v>
      </c>
      <c r="C262">
        <f>WEEKDAY(ekodom4[[#This Row],[Data]])</f>
        <v>1</v>
      </c>
      <c r="D262">
        <f>IF(ekodom4[[#This Row],[dzien tyg]]=4, 260,190)</f>
        <v>190</v>
      </c>
      <c r="E262">
        <f>IF(ekodom4[[#This Row],[retencja]]&lt;&gt;0,0,IF(E261=5, 1, E261+1))</f>
        <v>5</v>
      </c>
      <c r="F262">
        <f>IF(ekodom4[[#This Row],[sucho]]=5,300,0)</f>
        <v>300</v>
      </c>
      <c r="G262" s="2">
        <f>H261+ekodom4[[#This Row],[retencja]]</f>
        <v>560</v>
      </c>
      <c r="H262" s="2">
        <f>IF(ekodom4[[#This Row],[czy zabraklo]]=1, 0,ekodom4[[#This Row],[zbiornik przed]]-ekodom4[[#This Row],[uzycie]]-ekodom4[[#This Row],[podelwanie]])</f>
        <v>70</v>
      </c>
      <c r="I262" s="2" t="str">
        <f>IF(ekodom4[[#This Row],[zbiornik przed]]-ekodom4[[#This Row],[uzycie]]-ekodom4[[#This Row],[podelwanie]]&lt;0,1,"")</f>
        <v/>
      </c>
      <c r="J262" s="2" t="str">
        <f>IF(ekodom4[[#This Row],[czy zabraklo]]=1,(ekodom4[[#This Row],[zbiornik przed]] - ekodom4[[#This Row],[uzycie]]-ekodom4[[#This Row],[podelwanie]])*-1,"")</f>
        <v/>
      </c>
    </row>
    <row r="263" spans="1:10" x14ac:dyDescent="0.25">
      <c r="A263" s="1">
        <v>44823</v>
      </c>
      <c r="B263">
        <v>353</v>
      </c>
      <c r="C263">
        <f>WEEKDAY(ekodom4[[#This Row],[Data]])</f>
        <v>2</v>
      </c>
      <c r="D263">
        <f>IF(ekodom4[[#This Row],[dzien tyg]]=4, 260,190)</f>
        <v>190</v>
      </c>
      <c r="E263">
        <f>IF(ekodom4[[#This Row],[retencja]]&lt;&gt;0,0,IF(E262=5, 1, E262+1))</f>
        <v>0</v>
      </c>
      <c r="F263">
        <f>IF(ekodom4[[#This Row],[sucho]]=5,300,0)</f>
        <v>0</v>
      </c>
      <c r="G263" s="2">
        <f>H262+ekodom4[[#This Row],[retencja]]</f>
        <v>423</v>
      </c>
      <c r="H263" s="2">
        <f>IF(ekodom4[[#This Row],[czy zabraklo]]=1, 0,ekodom4[[#This Row],[zbiornik przed]]-ekodom4[[#This Row],[uzycie]]-ekodom4[[#This Row],[podelwanie]])</f>
        <v>233</v>
      </c>
      <c r="I263" s="2" t="str">
        <f>IF(ekodom4[[#This Row],[zbiornik przed]]-ekodom4[[#This Row],[uzycie]]-ekodom4[[#This Row],[podelwanie]]&lt;0,1,"")</f>
        <v/>
      </c>
      <c r="J263" s="2" t="str">
        <f>IF(ekodom4[[#This Row],[czy zabraklo]]=1,(ekodom4[[#This Row],[zbiornik przed]] - ekodom4[[#This Row],[uzycie]]-ekodom4[[#This Row],[podelwanie]])*-1,"")</f>
        <v/>
      </c>
    </row>
    <row r="264" spans="1:10" x14ac:dyDescent="0.25">
      <c r="A264" s="1">
        <v>44824</v>
      </c>
      <c r="B264">
        <v>476</v>
      </c>
      <c r="C264">
        <f>WEEKDAY(ekodom4[[#This Row],[Data]])</f>
        <v>3</v>
      </c>
      <c r="D264">
        <f>IF(ekodom4[[#This Row],[dzien tyg]]=4, 260,190)</f>
        <v>190</v>
      </c>
      <c r="E264">
        <f>IF(ekodom4[[#This Row],[retencja]]&lt;&gt;0,0,IF(E263=5, 1, E263+1))</f>
        <v>0</v>
      </c>
      <c r="F264">
        <f>IF(ekodom4[[#This Row],[sucho]]=5,300,0)</f>
        <v>0</v>
      </c>
      <c r="G264" s="2">
        <f>H263+ekodom4[[#This Row],[retencja]]</f>
        <v>709</v>
      </c>
      <c r="H264" s="2">
        <f>IF(ekodom4[[#This Row],[czy zabraklo]]=1, 0,ekodom4[[#This Row],[zbiornik przed]]-ekodom4[[#This Row],[uzycie]]-ekodom4[[#This Row],[podelwanie]])</f>
        <v>519</v>
      </c>
      <c r="I264" s="2" t="str">
        <f>IF(ekodom4[[#This Row],[zbiornik przed]]-ekodom4[[#This Row],[uzycie]]-ekodom4[[#This Row],[podelwanie]]&lt;0,1,"")</f>
        <v/>
      </c>
      <c r="J264" s="2" t="str">
        <f>IF(ekodom4[[#This Row],[czy zabraklo]]=1,(ekodom4[[#This Row],[zbiornik przed]] - ekodom4[[#This Row],[uzycie]]-ekodom4[[#This Row],[podelwanie]])*-1,"")</f>
        <v/>
      </c>
    </row>
    <row r="265" spans="1:10" x14ac:dyDescent="0.25">
      <c r="A265" s="1">
        <v>44825</v>
      </c>
      <c r="B265">
        <v>383</v>
      </c>
      <c r="C265">
        <f>WEEKDAY(ekodom4[[#This Row],[Data]])</f>
        <v>4</v>
      </c>
      <c r="D265">
        <f>IF(ekodom4[[#This Row],[dzien tyg]]=4, 260,190)</f>
        <v>260</v>
      </c>
      <c r="E265">
        <f>IF(ekodom4[[#This Row],[retencja]]&lt;&gt;0,0,IF(E264=5, 1, E264+1))</f>
        <v>0</v>
      </c>
      <c r="F265">
        <f>IF(ekodom4[[#This Row],[sucho]]=5,300,0)</f>
        <v>0</v>
      </c>
      <c r="G265" s="2">
        <f>H264+ekodom4[[#This Row],[retencja]]</f>
        <v>902</v>
      </c>
      <c r="H265" s="2">
        <f>IF(ekodom4[[#This Row],[czy zabraklo]]=1, 0,ekodom4[[#This Row],[zbiornik przed]]-ekodom4[[#This Row],[uzycie]]-ekodom4[[#This Row],[podelwanie]])</f>
        <v>642</v>
      </c>
      <c r="I265" s="2" t="str">
        <f>IF(ekodom4[[#This Row],[zbiornik przed]]-ekodom4[[#This Row],[uzycie]]-ekodom4[[#This Row],[podelwanie]]&lt;0,1,"")</f>
        <v/>
      </c>
      <c r="J265" s="2" t="str">
        <f>IF(ekodom4[[#This Row],[czy zabraklo]]=1,(ekodom4[[#This Row],[zbiornik przed]] - ekodom4[[#This Row],[uzycie]]-ekodom4[[#This Row],[podelwanie]])*-1,"")</f>
        <v/>
      </c>
    </row>
    <row r="266" spans="1:10" x14ac:dyDescent="0.25">
      <c r="A266" s="1">
        <v>44826</v>
      </c>
      <c r="B266">
        <v>0</v>
      </c>
      <c r="C266">
        <f>WEEKDAY(ekodom4[[#This Row],[Data]])</f>
        <v>5</v>
      </c>
      <c r="D266">
        <f>IF(ekodom4[[#This Row],[dzien tyg]]=4, 260,190)</f>
        <v>190</v>
      </c>
      <c r="E266">
        <f>IF(ekodom4[[#This Row],[retencja]]&lt;&gt;0,0,IF(E265=5, 1, E265+1))</f>
        <v>1</v>
      </c>
      <c r="F266">
        <f>IF(ekodom4[[#This Row],[sucho]]=5,300,0)</f>
        <v>0</v>
      </c>
      <c r="G266" s="2">
        <f>H265+ekodom4[[#This Row],[retencja]]</f>
        <v>642</v>
      </c>
      <c r="H266" s="2">
        <f>IF(ekodom4[[#This Row],[czy zabraklo]]=1, 0,ekodom4[[#This Row],[zbiornik przed]]-ekodom4[[#This Row],[uzycie]]-ekodom4[[#This Row],[podelwanie]])</f>
        <v>452</v>
      </c>
      <c r="I266" s="2" t="str">
        <f>IF(ekodom4[[#This Row],[zbiornik przed]]-ekodom4[[#This Row],[uzycie]]-ekodom4[[#This Row],[podelwanie]]&lt;0,1,"")</f>
        <v/>
      </c>
      <c r="J266" s="2" t="str">
        <f>IF(ekodom4[[#This Row],[czy zabraklo]]=1,(ekodom4[[#This Row],[zbiornik przed]] - ekodom4[[#This Row],[uzycie]]-ekodom4[[#This Row],[podelwanie]])*-1,"")</f>
        <v/>
      </c>
    </row>
    <row r="267" spans="1:10" x14ac:dyDescent="0.25">
      <c r="A267" s="1">
        <v>44827</v>
      </c>
      <c r="B267">
        <v>0</v>
      </c>
      <c r="C267">
        <f>WEEKDAY(ekodom4[[#This Row],[Data]])</f>
        <v>6</v>
      </c>
      <c r="D267">
        <f>IF(ekodom4[[#This Row],[dzien tyg]]=4, 260,190)</f>
        <v>190</v>
      </c>
      <c r="E267">
        <f>IF(ekodom4[[#This Row],[retencja]]&lt;&gt;0,0,IF(E266=5, 1, E266+1))</f>
        <v>2</v>
      </c>
      <c r="F267">
        <f>IF(ekodom4[[#This Row],[sucho]]=5,300,0)</f>
        <v>0</v>
      </c>
      <c r="G267" s="2">
        <f>H266+ekodom4[[#This Row],[retencja]]</f>
        <v>452</v>
      </c>
      <c r="H267" s="2">
        <f>IF(ekodom4[[#This Row],[czy zabraklo]]=1, 0,ekodom4[[#This Row],[zbiornik przed]]-ekodom4[[#This Row],[uzycie]]-ekodom4[[#This Row],[podelwanie]])</f>
        <v>262</v>
      </c>
      <c r="I267" s="2" t="str">
        <f>IF(ekodom4[[#This Row],[zbiornik przed]]-ekodom4[[#This Row],[uzycie]]-ekodom4[[#This Row],[podelwanie]]&lt;0,1,"")</f>
        <v/>
      </c>
      <c r="J267" s="2" t="str">
        <f>IF(ekodom4[[#This Row],[czy zabraklo]]=1,(ekodom4[[#This Row],[zbiornik przed]] - ekodom4[[#This Row],[uzycie]]-ekodom4[[#This Row],[podelwanie]])*-1,"")</f>
        <v/>
      </c>
    </row>
    <row r="268" spans="1:10" x14ac:dyDescent="0.25">
      <c r="A268" s="1">
        <v>44828</v>
      </c>
      <c r="B268">
        <v>0</v>
      </c>
      <c r="C268">
        <f>WEEKDAY(ekodom4[[#This Row],[Data]])</f>
        <v>7</v>
      </c>
      <c r="D268">
        <f>IF(ekodom4[[#This Row],[dzien tyg]]=4, 260,190)</f>
        <v>190</v>
      </c>
      <c r="E268">
        <f>IF(ekodom4[[#This Row],[retencja]]&lt;&gt;0,0,IF(E267=5, 1, E267+1))</f>
        <v>3</v>
      </c>
      <c r="F268">
        <f>IF(ekodom4[[#This Row],[sucho]]=5,300,0)</f>
        <v>0</v>
      </c>
      <c r="G268" s="2">
        <f>H267+ekodom4[[#This Row],[retencja]]</f>
        <v>262</v>
      </c>
      <c r="H268" s="2">
        <f>IF(ekodom4[[#This Row],[czy zabraklo]]=1, 0,ekodom4[[#This Row],[zbiornik przed]]-ekodom4[[#This Row],[uzycie]]-ekodom4[[#This Row],[podelwanie]])</f>
        <v>72</v>
      </c>
      <c r="I268" s="2" t="str">
        <f>IF(ekodom4[[#This Row],[zbiornik przed]]-ekodom4[[#This Row],[uzycie]]-ekodom4[[#This Row],[podelwanie]]&lt;0,1,"")</f>
        <v/>
      </c>
      <c r="J268" s="2" t="str">
        <f>IF(ekodom4[[#This Row],[czy zabraklo]]=1,(ekodom4[[#This Row],[zbiornik przed]] - ekodom4[[#This Row],[uzycie]]-ekodom4[[#This Row],[podelwanie]])*-1,"")</f>
        <v/>
      </c>
    </row>
    <row r="269" spans="1:10" x14ac:dyDescent="0.25">
      <c r="A269" s="1">
        <v>44829</v>
      </c>
      <c r="B269">
        <v>0</v>
      </c>
      <c r="C269">
        <f>WEEKDAY(ekodom4[[#This Row],[Data]])</f>
        <v>1</v>
      </c>
      <c r="D269">
        <f>IF(ekodom4[[#This Row],[dzien tyg]]=4, 260,190)</f>
        <v>190</v>
      </c>
      <c r="E269">
        <f>IF(ekodom4[[#This Row],[retencja]]&lt;&gt;0,0,IF(E268=5, 1, E268+1))</f>
        <v>4</v>
      </c>
      <c r="F269">
        <f>IF(ekodom4[[#This Row],[sucho]]=5,300,0)</f>
        <v>0</v>
      </c>
      <c r="G269" s="2">
        <f>H268+ekodom4[[#This Row],[retencja]]</f>
        <v>72</v>
      </c>
      <c r="H269" s="2">
        <f>IF(ekodom4[[#This Row],[czy zabraklo]]=1, 0,ekodom4[[#This Row],[zbiornik przed]]-ekodom4[[#This Row],[uzycie]]-ekodom4[[#This Row],[podelwanie]])</f>
        <v>0</v>
      </c>
      <c r="I269" s="2">
        <f>IF(ekodom4[[#This Row],[zbiornik przed]]-ekodom4[[#This Row],[uzycie]]-ekodom4[[#This Row],[podelwanie]]&lt;0,1,"")</f>
        <v>1</v>
      </c>
      <c r="J269" s="2">
        <f>IF(ekodom4[[#This Row],[czy zabraklo]]=1,(ekodom4[[#This Row],[zbiornik przed]] - ekodom4[[#This Row],[uzycie]]-ekodom4[[#This Row],[podelwanie]])*-1,"")</f>
        <v>118</v>
      </c>
    </row>
    <row r="270" spans="1:10" x14ac:dyDescent="0.25">
      <c r="A270" s="1">
        <v>44830</v>
      </c>
      <c r="B270">
        <v>0</v>
      </c>
      <c r="C270">
        <f>WEEKDAY(ekodom4[[#This Row],[Data]])</f>
        <v>2</v>
      </c>
      <c r="D270">
        <f>IF(ekodom4[[#This Row],[dzien tyg]]=4, 260,190)</f>
        <v>190</v>
      </c>
      <c r="E270">
        <f>IF(ekodom4[[#This Row],[retencja]]&lt;&gt;0,0,IF(E269=5, 1, E269+1))</f>
        <v>5</v>
      </c>
      <c r="F270">
        <f>IF(ekodom4[[#This Row],[sucho]]=5,300,0)</f>
        <v>300</v>
      </c>
      <c r="G270" s="2">
        <f>H269+ekodom4[[#This Row],[retencja]]</f>
        <v>0</v>
      </c>
      <c r="H270" s="2">
        <f>IF(ekodom4[[#This Row],[czy zabraklo]]=1, 0,ekodom4[[#This Row],[zbiornik przed]]-ekodom4[[#This Row],[uzycie]]-ekodom4[[#This Row],[podelwanie]])</f>
        <v>0</v>
      </c>
      <c r="I270" s="2">
        <f>IF(ekodom4[[#This Row],[zbiornik przed]]-ekodom4[[#This Row],[uzycie]]-ekodom4[[#This Row],[podelwanie]]&lt;0,1,"")</f>
        <v>1</v>
      </c>
      <c r="J270" s="2">
        <f>IF(ekodom4[[#This Row],[czy zabraklo]]=1,(ekodom4[[#This Row],[zbiornik przed]] - ekodom4[[#This Row],[uzycie]]-ekodom4[[#This Row],[podelwanie]])*-1,"")</f>
        <v>490</v>
      </c>
    </row>
    <row r="271" spans="1:10" x14ac:dyDescent="0.25">
      <c r="A271" s="1">
        <v>44831</v>
      </c>
      <c r="B271">
        <v>0</v>
      </c>
      <c r="C271">
        <f>WEEKDAY(ekodom4[[#This Row],[Data]])</f>
        <v>3</v>
      </c>
      <c r="D271">
        <f>IF(ekodom4[[#This Row],[dzien tyg]]=4, 260,190)</f>
        <v>190</v>
      </c>
      <c r="E271">
        <f>IF(ekodom4[[#This Row],[retencja]]&lt;&gt;0,0,IF(E270=5, 1, E270+1))</f>
        <v>1</v>
      </c>
      <c r="F271">
        <f>IF(ekodom4[[#This Row],[sucho]]=5,300,0)</f>
        <v>0</v>
      </c>
      <c r="G271" s="2">
        <f>H270+ekodom4[[#This Row],[retencja]]</f>
        <v>0</v>
      </c>
      <c r="H271" s="2">
        <f>IF(ekodom4[[#This Row],[czy zabraklo]]=1, 0,ekodom4[[#This Row],[zbiornik przed]]-ekodom4[[#This Row],[uzycie]]-ekodom4[[#This Row],[podelwanie]])</f>
        <v>0</v>
      </c>
      <c r="I271" s="2">
        <f>IF(ekodom4[[#This Row],[zbiornik przed]]-ekodom4[[#This Row],[uzycie]]-ekodom4[[#This Row],[podelwanie]]&lt;0,1,"")</f>
        <v>1</v>
      </c>
      <c r="J271" s="2">
        <f>IF(ekodom4[[#This Row],[czy zabraklo]]=1,(ekodom4[[#This Row],[zbiornik przed]] - ekodom4[[#This Row],[uzycie]]-ekodom4[[#This Row],[podelwanie]])*-1,"")</f>
        <v>190</v>
      </c>
    </row>
    <row r="272" spans="1:10" x14ac:dyDescent="0.25">
      <c r="A272" s="1">
        <v>44832</v>
      </c>
      <c r="B272">
        <v>0</v>
      </c>
      <c r="C272">
        <f>WEEKDAY(ekodom4[[#This Row],[Data]])</f>
        <v>4</v>
      </c>
      <c r="D272">
        <f>IF(ekodom4[[#This Row],[dzien tyg]]=4, 260,190)</f>
        <v>260</v>
      </c>
      <c r="E272">
        <f>IF(ekodom4[[#This Row],[retencja]]&lt;&gt;0,0,IF(E271=5, 1, E271+1))</f>
        <v>2</v>
      </c>
      <c r="F272">
        <f>IF(ekodom4[[#This Row],[sucho]]=5,300,0)</f>
        <v>0</v>
      </c>
      <c r="G272" s="2">
        <f>H271+ekodom4[[#This Row],[retencja]]</f>
        <v>0</v>
      </c>
      <c r="H272" s="2">
        <f>IF(ekodom4[[#This Row],[czy zabraklo]]=1, 0,ekodom4[[#This Row],[zbiornik przed]]-ekodom4[[#This Row],[uzycie]]-ekodom4[[#This Row],[podelwanie]])</f>
        <v>0</v>
      </c>
      <c r="I272" s="2">
        <f>IF(ekodom4[[#This Row],[zbiornik przed]]-ekodom4[[#This Row],[uzycie]]-ekodom4[[#This Row],[podelwanie]]&lt;0,1,"")</f>
        <v>1</v>
      </c>
      <c r="J272" s="2">
        <f>IF(ekodom4[[#This Row],[czy zabraklo]]=1,(ekodom4[[#This Row],[zbiornik przed]] - ekodom4[[#This Row],[uzycie]]-ekodom4[[#This Row],[podelwanie]])*-1,"")</f>
        <v>260</v>
      </c>
    </row>
    <row r="273" spans="1:10" x14ac:dyDescent="0.25">
      <c r="A273" s="1">
        <v>44833</v>
      </c>
      <c r="B273">
        <v>302</v>
      </c>
      <c r="C273">
        <f>WEEKDAY(ekodom4[[#This Row],[Data]])</f>
        <v>5</v>
      </c>
      <c r="D273">
        <f>IF(ekodom4[[#This Row],[dzien tyg]]=4, 260,190)</f>
        <v>190</v>
      </c>
      <c r="E273">
        <f>IF(ekodom4[[#This Row],[retencja]]&lt;&gt;0,0,IF(E272=5, 1, E272+1))</f>
        <v>0</v>
      </c>
      <c r="F273">
        <f>IF(ekodom4[[#This Row],[sucho]]=5,300,0)</f>
        <v>0</v>
      </c>
      <c r="G273" s="2">
        <f>H272+ekodom4[[#This Row],[retencja]]</f>
        <v>302</v>
      </c>
      <c r="H273" s="2">
        <f>IF(ekodom4[[#This Row],[czy zabraklo]]=1, 0,ekodom4[[#This Row],[zbiornik przed]]-ekodom4[[#This Row],[uzycie]]-ekodom4[[#This Row],[podelwanie]])</f>
        <v>112</v>
      </c>
      <c r="I273" s="2" t="str">
        <f>IF(ekodom4[[#This Row],[zbiornik przed]]-ekodom4[[#This Row],[uzycie]]-ekodom4[[#This Row],[podelwanie]]&lt;0,1,"")</f>
        <v/>
      </c>
      <c r="J273" s="2" t="str">
        <f>IF(ekodom4[[#This Row],[czy zabraklo]]=1,(ekodom4[[#This Row],[zbiornik przed]] - ekodom4[[#This Row],[uzycie]]-ekodom4[[#This Row],[podelwanie]])*-1,"")</f>
        <v/>
      </c>
    </row>
    <row r="274" spans="1:10" x14ac:dyDescent="0.25">
      <c r="A274" s="1">
        <v>44834</v>
      </c>
      <c r="B274">
        <v>426</v>
      </c>
      <c r="C274">
        <f>WEEKDAY(ekodom4[[#This Row],[Data]])</f>
        <v>6</v>
      </c>
      <c r="D274">
        <f>IF(ekodom4[[#This Row],[dzien tyg]]=4, 260,190)</f>
        <v>190</v>
      </c>
      <c r="E274">
        <f>IF(ekodom4[[#This Row],[retencja]]&lt;&gt;0,0,IF(E273=5, 1, E273+1))</f>
        <v>0</v>
      </c>
      <c r="F274">
        <f>IF(ekodom4[[#This Row],[sucho]]=5,300,0)</f>
        <v>0</v>
      </c>
      <c r="G274" s="2">
        <f>H273+ekodom4[[#This Row],[retencja]]</f>
        <v>538</v>
      </c>
      <c r="H274" s="2">
        <f>IF(ekodom4[[#This Row],[czy zabraklo]]=1, 0,ekodom4[[#This Row],[zbiornik przed]]-ekodom4[[#This Row],[uzycie]]-ekodom4[[#This Row],[podelwanie]])</f>
        <v>348</v>
      </c>
      <c r="I274" s="2" t="str">
        <f>IF(ekodom4[[#This Row],[zbiornik przed]]-ekodom4[[#This Row],[uzycie]]-ekodom4[[#This Row],[podelwanie]]&lt;0,1,"")</f>
        <v/>
      </c>
      <c r="J274" s="2" t="str">
        <f>IF(ekodom4[[#This Row],[czy zabraklo]]=1,(ekodom4[[#This Row],[zbiornik przed]] - ekodom4[[#This Row],[uzycie]]-ekodom4[[#This Row],[podelwanie]])*-1,"")</f>
        <v/>
      </c>
    </row>
    <row r="275" spans="1:10" x14ac:dyDescent="0.25">
      <c r="A275" s="1">
        <v>44835</v>
      </c>
      <c r="B275">
        <v>456</v>
      </c>
      <c r="C275">
        <f>WEEKDAY(ekodom4[[#This Row],[Data]])</f>
        <v>7</v>
      </c>
      <c r="D275">
        <f>IF(ekodom4[[#This Row],[dzien tyg]]=4, 260,190)</f>
        <v>190</v>
      </c>
      <c r="G275" s="2">
        <f>H274+ekodom4[[#This Row],[retencja]]</f>
        <v>804</v>
      </c>
      <c r="H275" s="2">
        <f>IF(ekodom4[[#This Row],[czy zabraklo]]=1, 0,ekodom4[[#This Row],[zbiornik przed]]-ekodom4[[#This Row],[uzycie]]-ekodom4[[#This Row],[podelwanie]])</f>
        <v>614</v>
      </c>
      <c r="I275" s="2" t="str">
        <f>IF(ekodom4[[#This Row],[zbiornik przed]]-ekodom4[[#This Row],[uzycie]]-ekodom4[[#This Row],[podelwanie]]&lt;0,1,"")</f>
        <v/>
      </c>
      <c r="J275" s="2" t="str">
        <f>IF(ekodom4[[#This Row],[czy zabraklo]]=1,(ekodom4[[#This Row],[zbiornik przed]] - ekodom4[[#This Row],[uzycie]]-ekodom4[[#This Row],[podelwanie]])*-1,"")</f>
        <v/>
      </c>
    </row>
    <row r="276" spans="1:10" x14ac:dyDescent="0.25">
      <c r="A276" s="1">
        <v>44836</v>
      </c>
      <c r="B276">
        <v>568</v>
      </c>
      <c r="C276">
        <f>WEEKDAY(ekodom4[[#This Row],[Data]])</f>
        <v>1</v>
      </c>
      <c r="D276">
        <f>IF(ekodom4[[#This Row],[dzien tyg]]=4, 260,190)</f>
        <v>190</v>
      </c>
      <c r="G276" s="2">
        <f>H275+ekodom4[[#This Row],[retencja]]</f>
        <v>1182</v>
      </c>
      <c r="H276" s="2">
        <f>IF(ekodom4[[#This Row],[czy zabraklo]]=1, 0,ekodom4[[#This Row],[zbiornik przed]]-ekodom4[[#This Row],[uzycie]]-ekodom4[[#This Row],[podelwanie]])</f>
        <v>992</v>
      </c>
      <c r="I276" s="2" t="str">
        <f>IF(ekodom4[[#This Row],[zbiornik przed]]-ekodom4[[#This Row],[uzycie]]-ekodom4[[#This Row],[podelwanie]]&lt;0,1,"")</f>
        <v/>
      </c>
      <c r="J276" s="2" t="str">
        <f>IF(ekodom4[[#This Row],[czy zabraklo]]=1,(ekodom4[[#This Row],[zbiornik przed]] - ekodom4[[#This Row],[uzycie]]-ekodom4[[#This Row],[podelwanie]])*-1,"")</f>
        <v/>
      </c>
    </row>
    <row r="277" spans="1:10" x14ac:dyDescent="0.25">
      <c r="A277" s="1">
        <v>44837</v>
      </c>
      <c r="B277">
        <v>1182</v>
      </c>
      <c r="C277">
        <f>WEEKDAY(ekodom4[[#This Row],[Data]])</f>
        <v>2</v>
      </c>
      <c r="D277">
        <f>IF(ekodom4[[#This Row],[dzien tyg]]=4, 260,190)</f>
        <v>190</v>
      </c>
      <c r="G277" s="2">
        <f>H276+ekodom4[[#This Row],[retencja]]</f>
        <v>2174</v>
      </c>
      <c r="H277" s="2">
        <f>IF(ekodom4[[#This Row],[czy zabraklo]]=1, 0,ekodom4[[#This Row],[zbiornik przed]]-ekodom4[[#This Row],[uzycie]]-ekodom4[[#This Row],[podelwanie]])</f>
        <v>1984</v>
      </c>
      <c r="I277" s="2" t="str">
        <f>IF(ekodom4[[#This Row],[zbiornik przed]]-ekodom4[[#This Row],[uzycie]]-ekodom4[[#This Row],[podelwanie]]&lt;0,1,"")</f>
        <v/>
      </c>
      <c r="J277" s="2" t="str">
        <f>IF(ekodom4[[#This Row],[czy zabraklo]]=1,(ekodom4[[#This Row],[zbiornik przed]] - ekodom4[[#This Row],[uzycie]]-ekodom4[[#This Row],[podelwanie]])*-1,"")</f>
        <v/>
      </c>
    </row>
    <row r="278" spans="1:10" x14ac:dyDescent="0.25">
      <c r="A278" s="1">
        <v>44838</v>
      </c>
      <c r="B278">
        <v>0</v>
      </c>
      <c r="C278">
        <f>WEEKDAY(ekodom4[[#This Row],[Data]])</f>
        <v>3</v>
      </c>
      <c r="D278">
        <f>IF(ekodom4[[#This Row],[dzien tyg]]=4, 260,190)</f>
        <v>190</v>
      </c>
      <c r="G278" s="2">
        <f>H277+ekodom4[[#This Row],[retencja]]</f>
        <v>1984</v>
      </c>
      <c r="H278" s="2">
        <f>IF(ekodom4[[#This Row],[czy zabraklo]]=1, 0,ekodom4[[#This Row],[zbiornik przed]]-ekodom4[[#This Row],[uzycie]]-ekodom4[[#This Row],[podelwanie]])</f>
        <v>1794</v>
      </c>
      <c r="I278" s="2" t="str">
        <f>IF(ekodom4[[#This Row],[zbiornik przed]]-ekodom4[[#This Row],[uzycie]]-ekodom4[[#This Row],[podelwanie]]&lt;0,1,"")</f>
        <v/>
      </c>
      <c r="J278" s="2" t="str">
        <f>IF(ekodom4[[#This Row],[czy zabraklo]]=1,(ekodom4[[#This Row],[zbiornik przed]] - ekodom4[[#This Row],[uzycie]]-ekodom4[[#This Row],[podelwanie]])*-1,"")</f>
        <v/>
      </c>
    </row>
    <row r="279" spans="1:10" x14ac:dyDescent="0.25">
      <c r="A279" s="1">
        <v>44839</v>
      </c>
      <c r="B279">
        <v>0</v>
      </c>
      <c r="C279">
        <f>WEEKDAY(ekodom4[[#This Row],[Data]])</f>
        <v>4</v>
      </c>
      <c r="D279">
        <f>IF(ekodom4[[#This Row],[dzien tyg]]=4, 260,190)</f>
        <v>260</v>
      </c>
      <c r="G279" s="2">
        <f>H278+ekodom4[[#This Row],[retencja]]</f>
        <v>1794</v>
      </c>
      <c r="H279" s="2">
        <f>IF(ekodom4[[#This Row],[czy zabraklo]]=1, 0,ekodom4[[#This Row],[zbiornik przed]]-ekodom4[[#This Row],[uzycie]]-ekodom4[[#This Row],[podelwanie]])</f>
        <v>1534</v>
      </c>
      <c r="I279" s="2" t="str">
        <f>IF(ekodom4[[#This Row],[zbiornik przed]]-ekodom4[[#This Row],[uzycie]]-ekodom4[[#This Row],[podelwanie]]&lt;0,1,"")</f>
        <v/>
      </c>
      <c r="J279" s="2" t="str">
        <f>IF(ekodom4[[#This Row],[czy zabraklo]]=1,(ekodom4[[#This Row],[zbiornik przed]] - ekodom4[[#This Row],[uzycie]]-ekodom4[[#This Row],[podelwanie]])*-1,"")</f>
        <v/>
      </c>
    </row>
    <row r="280" spans="1:10" x14ac:dyDescent="0.25">
      <c r="A280" s="1">
        <v>44840</v>
      </c>
      <c r="B280">
        <v>0</v>
      </c>
      <c r="C280">
        <f>WEEKDAY(ekodom4[[#This Row],[Data]])</f>
        <v>5</v>
      </c>
      <c r="D280">
        <f>IF(ekodom4[[#This Row],[dzien tyg]]=4, 260,190)</f>
        <v>190</v>
      </c>
      <c r="G280" s="2">
        <f>H279+ekodom4[[#This Row],[retencja]]</f>
        <v>1534</v>
      </c>
      <c r="H280" s="2">
        <f>IF(ekodom4[[#This Row],[czy zabraklo]]=1, 0,ekodom4[[#This Row],[zbiornik przed]]-ekodom4[[#This Row],[uzycie]]-ekodom4[[#This Row],[podelwanie]])</f>
        <v>1344</v>
      </c>
      <c r="I280" s="2" t="str">
        <f>IF(ekodom4[[#This Row],[zbiornik przed]]-ekodom4[[#This Row],[uzycie]]-ekodom4[[#This Row],[podelwanie]]&lt;0,1,"")</f>
        <v/>
      </c>
      <c r="J280" s="2" t="str">
        <f>IF(ekodom4[[#This Row],[czy zabraklo]]=1,(ekodom4[[#This Row],[zbiornik przed]] - ekodom4[[#This Row],[uzycie]]-ekodom4[[#This Row],[podelwanie]])*-1,"")</f>
        <v/>
      </c>
    </row>
    <row r="281" spans="1:10" x14ac:dyDescent="0.25">
      <c r="A281" s="1">
        <v>44841</v>
      </c>
      <c r="B281">
        <v>0</v>
      </c>
      <c r="C281">
        <f>WEEKDAY(ekodom4[[#This Row],[Data]])</f>
        <v>6</v>
      </c>
      <c r="D281">
        <f>IF(ekodom4[[#This Row],[dzien tyg]]=4, 260,190)</f>
        <v>190</v>
      </c>
      <c r="G281" s="2">
        <f>H280+ekodom4[[#This Row],[retencja]]</f>
        <v>1344</v>
      </c>
      <c r="H281" s="2">
        <f>IF(ekodom4[[#This Row],[czy zabraklo]]=1, 0,ekodom4[[#This Row],[zbiornik przed]]-ekodom4[[#This Row],[uzycie]]-ekodom4[[#This Row],[podelwanie]])</f>
        <v>1154</v>
      </c>
      <c r="I281" s="2" t="str">
        <f>IF(ekodom4[[#This Row],[zbiornik przed]]-ekodom4[[#This Row],[uzycie]]-ekodom4[[#This Row],[podelwanie]]&lt;0,1,"")</f>
        <v/>
      </c>
      <c r="J281" s="2" t="str">
        <f>IF(ekodom4[[#This Row],[czy zabraklo]]=1,(ekodom4[[#This Row],[zbiornik przed]] - ekodom4[[#This Row],[uzycie]]-ekodom4[[#This Row],[podelwanie]])*-1,"")</f>
        <v/>
      </c>
    </row>
    <row r="282" spans="1:10" x14ac:dyDescent="0.25">
      <c r="A282" s="1">
        <v>44842</v>
      </c>
      <c r="B282">
        <v>0</v>
      </c>
      <c r="C282">
        <f>WEEKDAY(ekodom4[[#This Row],[Data]])</f>
        <v>7</v>
      </c>
      <c r="D282">
        <f>IF(ekodom4[[#This Row],[dzien tyg]]=4, 260,190)</f>
        <v>190</v>
      </c>
      <c r="G282" s="2">
        <f>H281+ekodom4[[#This Row],[retencja]]</f>
        <v>1154</v>
      </c>
      <c r="H282" s="2">
        <f>IF(ekodom4[[#This Row],[czy zabraklo]]=1, 0,ekodom4[[#This Row],[zbiornik przed]]-ekodom4[[#This Row],[uzycie]]-ekodom4[[#This Row],[podelwanie]])</f>
        <v>964</v>
      </c>
      <c r="I282" s="2" t="str">
        <f>IF(ekodom4[[#This Row],[zbiornik przed]]-ekodom4[[#This Row],[uzycie]]-ekodom4[[#This Row],[podelwanie]]&lt;0,1,"")</f>
        <v/>
      </c>
      <c r="J282" s="2" t="str">
        <f>IF(ekodom4[[#This Row],[czy zabraklo]]=1,(ekodom4[[#This Row],[zbiornik przed]] - ekodom4[[#This Row],[uzycie]]-ekodom4[[#This Row],[podelwanie]])*-1,"")</f>
        <v/>
      </c>
    </row>
    <row r="283" spans="1:10" x14ac:dyDescent="0.25">
      <c r="A283" s="1">
        <v>44843</v>
      </c>
      <c r="B283">
        <v>0</v>
      </c>
      <c r="C283">
        <f>WEEKDAY(ekodom4[[#This Row],[Data]])</f>
        <v>1</v>
      </c>
      <c r="D283">
        <f>IF(ekodom4[[#This Row],[dzien tyg]]=4, 260,190)</f>
        <v>190</v>
      </c>
      <c r="G283" s="2">
        <f>H282+ekodom4[[#This Row],[retencja]]</f>
        <v>964</v>
      </c>
      <c r="H283" s="2">
        <f>IF(ekodom4[[#This Row],[czy zabraklo]]=1, 0,ekodom4[[#This Row],[zbiornik przed]]-ekodom4[[#This Row],[uzycie]]-ekodom4[[#This Row],[podelwanie]])</f>
        <v>774</v>
      </c>
      <c r="I283" s="2" t="str">
        <f>IF(ekodom4[[#This Row],[zbiornik przed]]-ekodom4[[#This Row],[uzycie]]-ekodom4[[#This Row],[podelwanie]]&lt;0,1,"")</f>
        <v/>
      </c>
      <c r="J283" s="2" t="str">
        <f>IF(ekodom4[[#This Row],[czy zabraklo]]=1,(ekodom4[[#This Row],[zbiornik przed]] - ekodom4[[#This Row],[uzycie]]-ekodom4[[#This Row],[podelwanie]])*-1,"")</f>
        <v/>
      </c>
    </row>
    <row r="284" spans="1:10" x14ac:dyDescent="0.25">
      <c r="A284" s="1">
        <v>44844</v>
      </c>
      <c r="B284">
        <v>1170</v>
      </c>
      <c r="C284">
        <f>WEEKDAY(ekodom4[[#This Row],[Data]])</f>
        <v>2</v>
      </c>
      <c r="D284">
        <f>IF(ekodom4[[#This Row],[dzien tyg]]=4, 260,190)</f>
        <v>190</v>
      </c>
      <c r="G284" s="2">
        <f>H283+ekodom4[[#This Row],[retencja]]</f>
        <v>1944</v>
      </c>
      <c r="H284" s="2">
        <f>IF(ekodom4[[#This Row],[czy zabraklo]]=1, 0,ekodom4[[#This Row],[zbiornik przed]]-ekodom4[[#This Row],[uzycie]]-ekodom4[[#This Row],[podelwanie]])</f>
        <v>1754</v>
      </c>
      <c r="I284" s="2" t="str">
        <f>IF(ekodom4[[#This Row],[zbiornik przed]]-ekodom4[[#This Row],[uzycie]]-ekodom4[[#This Row],[podelwanie]]&lt;0,1,"")</f>
        <v/>
      </c>
      <c r="J284" s="2" t="str">
        <f>IF(ekodom4[[#This Row],[czy zabraklo]]=1,(ekodom4[[#This Row],[zbiornik przed]] - ekodom4[[#This Row],[uzycie]]-ekodom4[[#This Row],[podelwanie]])*-1,"")</f>
        <v/>
      </c>
    </row>
    <row r="285" spans="1:10" x14ac:dyDescent="0.25">
      <c r="A285" s="1">
        <v>44845</v>
      </c>
      <c r="B285">
        <v>695</v>
      </c>
      <c r="C285">
        <f>WEEKDAY(ekodom4[[#This Row],[Data]])</f>
        <v>3</v>
      </c>
      <c r="D285">
        <f>IF(ekodom4[[#This Row],[dzien tyg]]=4, 260,190)</f>
        <v>190</v>
      </c>
      <c r="G285" s="2">
        <f>H284+ekodom4[[#This Row],[retencja]]</f>
        <v>2449</v>
      </c>
      <c r="H285" s="2">
        <f>IF(ekodom4[[#This Row],[czy zabraklo]]=1, 0,ekodom4[[#This Row],[zbiornik przed]]-ekodom4[[#This Row],[uzycie]]-ekodom4[[#This Row],[podelwanie]])</f>
        <v>2259</v>
      </c>
      <c r="I285" s="2" t="str">
        <f>IF(ekodom4[[#This Row],[zbiornik przed]]-ekodom4[[#This Row],[uzycie]]-ekodom4[[#This Row],[podelwanie]]&lt;0,1,"")</f>
        <v/>
      </c>
      <c r="J285" s="2" t="str">
        <f>IF(ekodom4[[#This Row],[czy zabraklo]]=1,(ekodom4[[#This Row],[zbiornik przed]] - ekodom4[[#This Row],[uzycie]]-ekodom4[[#This Row],[podelwanie]])*-1,"")</f>
        <v/>
      </c>
    </row>
    <row r="286" spans="1:10" x14ac:dyDescent="0.25">
      <c r="A286" s="1">
        <v>44846</v>
      </c>
      <c r="B286">
        <v>644</v>
      </c>
      <c r="C286">
        <f>WEEKDAY(ekodom4[[#This Row],[Data]])</f>
        <v>4</v>
      </c>
      <c r="D286">
        <f>IF(ekodom4[[#This Row],[dzien tyg]]=4, 260,190)</f>
        <v>260</v>
      </c>
      <c r="G286" s="2">
        <f>H285+ekodom4[[#This Row],[retencja]]</f>
        <v>2903</v>
      </c>
      <c r="H286" s="2">
        <f>IF(ekodom4[[#This Row],[czy zabraklo]]=1, 0,ekodom4[[#This Row],[zbiornik przed]]-ekodom4[[#This Row],[uzycie]]-ekodom4[[#This Row],[podelwanie]])</f>
        <v>2643</v>
      </c>
      <c r="I286" s="2" t="str">
        <f>IF(ekodom4[[#This Row],[zbiornik przed]]-ekodom4[[#This Row],[uzycie]]-ekodom4[[#This Row],[podelwanie]]&lt;0,1,"")</f>
        <v/>
      </c>
      <c r="J286" s="2" t="str">
        <f>IF(ekodom4[[#This Row],[czy zabraklo]]=1,(ekodom4[[#This Row],[zbiornik przed]] - ekodom4[[#This Row],[uzycie]]-ekodom4[[#This Row],[podelwanie]])*-1,"")</f>
        <v/>
      </c>
    </row>
    <row r="287" spans="1:10" x14ac:dyDescent="0.25">
      <c r="A287" s="1">
        <v>44847</v>
      </c>
      <c r="B287">
        <v>0</v>
      </c>
      <c r="C287">
        <f>WEEKDAY(ekodom4[[#This Row],[Data]])</f>
        <v>5</v>
      </c>
      <c r="D287">
        <f>IF(ekodom4[[#This Row],[dzien tyg]]=4, 260,190)</f>
        <v>190</v>
      </c>
      <c r="G287" s="2">
        <f>H286+ekodom4[[#This Row],[retencja]]</f>
        <v>2643</v>
      </c>
      <c r="H287" s="2">
        <f>IF(ekodom4[[#This Row],[czy zabraklo]]=1, 0,ekodom4[[#This Row],[zbiornik przed]]-ekodom4[[#This Row],[uzycie]]-ekodom4[[#This Row],[podelwanie]])</f>
        <v>2453</v>
      </c>
      <c r="I287" s="2" t="str">
        <f>IF(ekodom4[[#This Row],[zbiornik przed]]-ekodom4[[#This Row],[uzycie]]-ekodom4[[#This Row],[podelwanie]]&lt;0,1,"")</f>
        <v/>
      </c>
      <c r="J287" s="2" t="str">
        <f>IF(ekodom4[[#This Row],[czy zabraklo]]=1,(ekodom4[[#This Row],[zbiornik przed]] - ekodom4[[#This Row],[uzycie]]-ekodom4[[#This Row],[podelwanie]])*-1,"")</f>
        <v/>
      </c>
    </row>
    <row r="288" spans="1:10" x14ac:dyDescent="0.25">
      <c r="A288" s="1">
        <v>44848</v>
      </c>
      <c r="B288">
        <v>0</v>
      </c>
      <c r="C288">
        <f>WEEKDAY(ekodom4[[#This Row],[Data]])</f>
        <v>6</v>
      </c>
      <c r="D288">
        <f>IF(ekodom4[[#This Row],[dzien tyg]]=4, 260,190)</f>
        <v>190</v>
      </c>
      <c r="G288" s="2">
        <f>H287+ekodom4[[#This Row],[retencja]]</f>
        <v>2453</v>
      </c>
      <c r="H288" s="2">
        <f>IF(ekodom4[[#This Row],[czy zabraklo]]=1, 0,ekodom4[[#This Row],[zbiornik przed]]-ekodom4[[#This Row],[uzycie]]-ekodom4[[#This Row],[podelwanie]])</f>
        <v>2263</v>
      </c>
      <c r="I288" s="2" t="str">
        <f>IF(ekodom4[[#This Row],[zbiornik przed]]-ekodom4[[#This Row],[uzycie]]-ekodom4[[#This Row],[podelwanie]]&lt;0,1,"")</f>
        <v/>
      </c>
      <c r="J288" s="2" t="str">
        <f>IF(ekodom4[[#This Row],[czy zabraklo]]=1,(ekodom4[[#This Row],[zbiornik przed]] - ekodom4[[#This Row],[uzycie]]-ekodom4[[#This Row],[podelwanie]])*-1,"")</f>
        <v/>
      </c>
    </row>
    <row r="289" spans="1:10" x14ac:dyDescent="0.25">
      <c r="A289" s="1">
        <v>44849</v>
      </c>
      <c r="B289">
        <v>0</v>
      </c>
      <c r="C289">
        <f>WEEKDAY(ekodom4[[#This Row],[Data]])</f>
        <v>7</v>
      </c>
      <c r="D289">
        <f>IF(ekodom4[[#This Row],[dzien tyg]]=4, 260,190)</f>
        <v>190</v>
      </c>
      <c r="G289" s="2">
        <f>H288+ekodom4[[#This Row],[retencja]]</f>
        <v>2263</v>
      </c>
      <c r="H289" s="2">
        <f>IF(ekodom4[[#This Row],[czy zabraklo]]=1, 0,ekodom4[[#This Row],[zbiornik przed]]-ekodom4[[#This Row],[uzycie]]-ekodom4[[#This Row],[podelwanie]])</f>
        <v>2073</v>
      </c>
      <c r="I289" s="2" t="str">
        <f>IF(ekodom4[[#This Row],[zbiornik przed]]-ekodom4[[#This Row],[uzycie]]-ekodom4[[#This Row],[podelwanie]]&lt;0,1,"")</f>
        <v/>
      </c>
      <c r="J289" s="2" t="str">
        <f>IF(ekodom4[[#This Row],[czy zabraklo]]=1,(ekodom4[[#This Row],[zbiornik przed]] - ekodom4[[#This Row],[uzycie]]-ekodom4[[#This Row],[podelwanie]])*-1,"")</f>
        <v/>
      </c>
    </row>
    <row r="290" spans="1:10" x14ac:dyDescent="0.25">
      <c r="A290" s="1">
        <v>44850</v>
      </c>
      <c r="B290">
        <v>0</v>
      </c>
      <c r="C290">
        <f>WEEKDAY(ekodom4[[#This Row],[Data]])</f>
        <v>1</v>
      </c>
      <c r="D290">
        <f>IF(ekodom4[[#This Row],[dzien tyg]]=4, 260,190)</f>
        <v>190</v>
      </c>
      <c r="G290" s="2">
        <f>H289+ekodom4[[#This Row],[retencja]]</f>
        <v>2073</v>
      </c>
      <c r="H290" s="2">
        <f>IF(ekodom4[[#This Row],[czy zabraklo]]=1, 0,ekodom4[[#This Row],[zbiornik przed]]-ekodom4[[#This Row],[uzycie]]-ekodom4[[#This Row],[podelwanie]])</f>
        <v>1883</v>
      </c>
      <c r="I290" s="2" t="str">
        <f>IF(ekodom4[[#This Row],[zbiornik przed]]-ekodom4[[#This Row],[uzycie]]-ekodom4[[#This Row],[podelwanie]]&lt;0,1,"")</f>
        <v/>
      </c>
      <c r="J290" s="2" t="str">
        <f>IF(ekodom4[[#This Row],[czy zabraklo]]=1,(ekodom4[[#This Row],[zbiornik przed]] - ekodom4[[#This Row],[uzycie]]-ekodom4[[#This Row],[podelwanie]])*-1,"")</f>
        <v/>
      </c>
    </row>
    <row r="291" spans="1:10" x14ac:dyDescent="0.25">
      <c r="A291" s="1">
        <v>44851</v>
      </c>
      <c r="B291">
        <v>0</v>
      </c>
      <c r="C291">
        <f>WEEKDAY(ekodom4[[#This Row],[Data]])</f>
        <v>2</v>
      </c>
      <c r="D291">
        <f>IF(ekodom4[[#This Row],[dzien tyg]]=4, 260,190)</f>
        <v>190</v>
      </c>
      <c r="G291" s="2">
        <f>H290+ekodom4[[#This Row],[retencja]]</f>
        <v>1883</v>
      </c>
      <c r="H291" s="2">
        <f>IF(ekodom4[[#This Row],[czy zabraklo]]=1, 0,ekodom4[[#This Row],[zbiornik przed]]-ekodom4[[#This Row],[uzycie]]-ekodom4[[#This Row],[podelwanie]])</f>
        <v>1693</v>
      </c>
      <c r="I291" s="2" t="str">
        <f>IF(ekodom4[[#This Row],[zbiornik przed]]-ekodom4[[#This Row],[uzycie]]-ekodom4[[#This Row],[podelwanie]]&lt;0,1,"")</f>
        <v/>
      </c>
      <c r="J291" s="2" t="str">
        <f>IF(ekodom4[[#This Row],[czy zabraklo]]=1,(ekodom4[[#This Row],[zbiornik przed]] - ekodom4[[#This Row],[uzycie]]-ekodom4[[#This Row],[podelwanie]])*-1,"")</f>
        <v/>
      </c>
    </row>
    <row r="292" spans="1:10" x14ac:dyDescent="0.25">
      <c r="A292" s="1">
        <v>44852</v>
      </c>
      <c r="B292">
        <v>0</v>
      </c>
      <c r="C292">
        <f>WEEKDAY(ekodom4[[#This Row],[Data]])</f>
        <v>3</v>
      </c>
      <c r="D292">
        <f>IF(ekodom4[[#This Row],[dzien tyg]]=4, 260,190)</f>
        <v>190</v>
      </c>
      <c r="G292" s="2">
        <f>H291+ekodom4[[#This Row],[retencja]]</f>
        <v>1693</v>
      </c>
      <c r="H292" s="2">
        <f>IF(ekodom4[[#This Row],[czy zabraklo]]=1, 0,ekodom4[[#This Row],[zbiornik przed]]-ekodom4[[#This Row],[uzycie]]-ekodom4[[#This Row],[podelwanie]])</f>
        <v>1503</v>
      </c>
      <c r="I292" s="2" t="str">
        <f>IF(ekodom4[[#This Row],[zbiornik przed]]-ekodom4[[#This Row],[uzycie]]-ekodom4[[#This Row],[podelwanie]]&lt;0,1,"")</f>
        <v/>
      </c>
      <c r="J292" s="2" t="str">
        <f>IF(ekodom4[[#This Row],[czy zabraklo]]=1,(ekodom4[[#This Row],[zbiornik przed]] - ekodom4[[#This Row],[uzycie]]-ekodom4[[#This Row],[podelwanie]])*-1,"")</f>
        <v/>
      </c>
    </row>
    <row r="293" spans="1:10" x14ac:dyDescent="0.25">
      <c r="A293" s="1">
        <v>44853</v>
      </c>
      <c r="B293">
        <v>0</v>
      </c>
      <c r="C293">
        <f>WEEKDAY(ekodom4[[#This Row],[Data]])</f>
        <v>4</v>
      </c>
      <c r="D293">
        <f>IF(ekodom4[[#This Row],[dzien tyg]]=4, 260,190)</f>
        <v>260</v>
      </c>
      <c r="G293" s="2">
        <f>H292+ekodom4[[#This Row],[retencja]]</f>
        <v>1503</v>
      </c>
      <c r="H293" s="2">
        <f>IF(ekodom4[[#This Row],[czy zabraklo]]=1, 0,ekodom4[[#This Row],[zbiornik przed]]-ekodom4[[#This Row],[uzycie]]-ekodom4[[#This Row],[podelwanie]])</f>
        <v>1243</v>
      </c>
      <c r="I293" s="2" t="str">
        <f>IF(ekodom4[[#This Row],[zbiornik przed]]-ekodom4[[#This Row],[uzycie]]-ekodom4[[#This Row],[podelwanie]]&lt;0,1,"")</f>
        <v/>
      </c>
      <c r="J293" s="2" t="str">
        <f>IF(ekodom4[[#This Row],[czy zabraklo]]=1,(ekodom4[[#This Row],[zbiornik przed]] - ekodom4[[#This Row],[uzycie]]-ekodom4[[#This Row],[podelwanie]])*-1,"")</f>
        <v/>
      </c>
    </row>
    <row r="294" spans="1:10" x14ac:dyDescent="0.25">
      <c r="A294" s="1">
        <v>44854</v>
      </c>
      <c r="B294">
        <v>0</v>
      </c>
      <c r="C294">
        <f>WEEKDAY(ekodom4[[#This Row],[Data]])</f>
        <v>5</v>
      </c>
      <c r="D294">
        <f>IF(ekodom4[[#This Row],[dzien tyg]]=4, 260,190)</f>
        <v>190</v>
      </c>
      <c r="G294" s="2">
        <f>H293+ekodom4[[#This Row],[retencja]]</f>
        <v>1243</v>
      </c>
      <c r="H294" s="2">
        <f>IF(ekodom4[[#This Row],[czy zabraklo]]=1, 0,ekodom4[[#This Row],[zbiornik przed]]-ekodom4[[#This Row],[uzycie]]-ekodom4[[#This Row],[podelwanie]])</f>
        <v>1053</v>
      </c>
      <c r="I294" s="2" t="str">
        <f>IF(ekodom4[[#This Row],[zbiornik przed]]-ekodom4[[#This Row],[uzycie]]-ekodom4[[#This Row],[podelwanie]]&lt;0,1,"")</f>
        <v/>
      </c>
      <c r="J294" s="2" t="str">
        <f>IF(ekodom4[[#This Row],[czy zabraklo]]=1,(ekodom4[[#This Row],[zbiornik przed]] - ekodom4[[#This Row],[uzycie]]-ekodom4[[#This Row],[podelwanie]])*-1,"")</f>
        <v/>
      </c>
    </row>
    <row r="295" spans="1:10" x14ac:dyDescent="0.25">
      <c r="A295" s="1">
        <v>44855</v>
      </c>
      <c r="B295">
        <v>0</v>
      </c>
      <c r="C295">
        <f>WEEKDAY(ekodom4[[#This Row],[Data]])</f>
        <v>6</v>
      </c>
      <c r="D295">
        <f>IF(ekodom4[[#This Row],[dzien tyg]]=4, 260,190)</f>
        <v>190</v>
      </c>
      <c r="G295" s="2">
        <f>H294+ekodom4[[#This Row],[retencja]]</f>
        <v>1053</v>
      </c>
      <c r="H295" s="2">
        <f>IF(ekodom4[[#This Row],[czy zabraklo]]=1, 0,ekodom4[[#This Row],[zbiornik przed]]-ekodom4[[#This Row],[uzycie]]-ekodom4[[#This Row],[podelwanie]])</f>
        <v>863</v>
      </c>
      <c r="I295" s="2" t="str">
        <f>IF(ekodom4[[#This Row],[zbiornik przed]]-ekodom4[[#This Row],[uzycie]]-ekodom4[[#This Row],[podelwanie]]&lt;0,1,"")</f>
        <v/>
      </c>
      <c r="J295" s="2" t="str">
        <f>IF(ekodom4[[#This Row],[czy zabraklo]]=1,(ekodom4[[#This Row],[zbiornik przed]] - ekodom4[[#This Row],[uzycie]]-ekodom4[[#This Row],[podelwanie]])*-1,"")</f>
        <v/>
      </c>
    </row>
    <row r="296" spans="1:10" x14ac:dyDescent="0.25">
      <c r="A296" s="1">
        <v>44856</v>
      </c>
      <c r="B296">
        <v>1084</v>
      </c>
      <c r="C296">
        <f>WEEKDAY(ekodom4[[#This Row],[Data]])</f>
        <v>7</v>
      </c>
      <c r="D296">
        <f>IF(ekodom4[[#This Row],[dzien tyg]]=4, 260,190)</f>
        <v>190</v>
      </c>
      <c r="G296" s="2">
        <f>H295+ekodom4[[#This Row],[retencja]]</f>
        <v>1947</v>
      </c>
      <c r="H296" s="2">
        <f>IF(ekodom4[[#This Row],[czy zabraklo]]=1, 0,ekodom4[[#This Row],[zbiornik przed]]-ekodom4[[#This Row],[uzycie]]-ekodom4[[#This Row],[podelwanie]])</f>
        <v>1757</v>
      </c>
      <c r="I296" s="2" t="str">
        <f>IF(ekodom4[[#This Row],[zbiornik przed]]-ekodom4[[#This Row],[uzycie]]-ekodom4[[#This Row],[podelwanie]]&lt;0,1,"")</f>
        <v/>
      </c>
      <c r="J296" s="2" t="str">
        <f>IF(ekodom4[[#This Row],[czy zabraklo]]=1,(ekodom4[[#This Row],[zbiornik przed]] - ekodom4[[#This Row],[uzycie]]-ekodom4[[#This Row],[podelwanie]])*-1,"")</f>
        <v/>
      </c>
    </row>
    <row r="297" spans="1:10" x14ac:dyDescent="0.25">
      <c r="A297" s="1">
        <v>44857</v>
      </c>
      <c r="B297">
        <v>1423</v>
      </c>
      <c r="C297">
        <f>WEEKDAY(ekodom4[[#This Row],[Data]])</f>
        <v>1</v>
      </c>
      <c r="D297">
        <f>IF(ekodom4[[#This Row],[dzien tyg]]=4, 260,190)</f>
        <v>190</v>
      </c>
      <c r="G297" s="2">
        <f>H296+ekodom4[[#This Row],[retencja]]</f>
        <v>3180</v>
      </c>
      <c r="H297" s="2">
        <f>IF(ekodom4[[#This Row],[czy zabraklo]]=1, 0,ekodom4[[#This Row],[zbiornik przed]]-ekodom4[[#This Row],[uzycie]]-ekodom4[[#This Row],[podelwanie]])</f>
        <v>2990</v>
      </c>
      <c r="I297" s="2" t="str">
        <f>IF(ekodom4[[#This Row],[zbiornik przed]]-ekodom4[[#This Row],[uzycie]]-ekodom4[[#This Row],[podelwanie]]&lt;0,1,"")</f>
        <v/>
      </c>
      <c r="J297" s="2" t="str">
        <f>IF(ekodom4[[#This Row],[czy zabraklo]]=1,(ekodom4[[#This Row],[zbiornik przed]] - ekodom4[[#This Row],[uzycie]]-ekodom4[[#This Row],[podelwanie]])*-1,"")</f>
        <v/>
      </c>
    </row>
    <row r="298" spans="1:10" x14ac:dyDescent="0.25">
      <c r="A298" s="1">
        <v>44858</v>
      </c>
      <c r="B298">
        <v>1315</v>
      </c>
      <c r="C298">
        <f>WEEKDAY(ekodom4[[#This Row],[Data]])</f>
        <v>2</v>
      </c>
      <c r="D298">
        <f>IF(ekodom4[[#This Row],[dzien tyg]]=4, 260,190)</f>
        <v>190</v>
      </c>
      <c r="G298" s="2">
        <f>H297+ekodom4[[#This Row],[retencja]]</f>
        <v>4305</v>
      </c>
      <c r="H298" s="2">
        <f>IF(ekodom4[[#This Row],[czy zabraklo]]=1, 0,ekodom4[[#This Row],[zbiornik przed]]-ekodom4[[#This Row],[uzycie]]-ekodom4[[#This Row],[podelwanie]])</f>
        <v>4115</v>
      </c>
      <c r="I298" s="2" t="str">
        <f>IF(ekodom4[[#This Row],[zbiornik przed]]-ekodom4[[#This Row],[uzycie]]-ekodom4[[#This Row],[podelwanie]]&lt;0,1,"")</f>
        <v/>
      </c>
      <c r="J298" s="2" t="str">
        <f>IF(ekodom4[[#This Row],[czy zabraklo]]=1,(ekodom4[[#This Row],[zbiornik przed]] - ekodom4[[#This Row],[uzycie]]-ekodom4[[#This Row],[podelwanie]])*-1,"")</f>
        <v/>
      </c>
    </row>
    <row r="299" spans="1:10" x14ac:dyDescent="0.25">
      <c r="A299" s="1">
        <v>44859</v>
      </c>
      <c r="B299">
        <v>717</v>
      </c>
      <c r="C299">
        <f>WEEKDAY(ekodom4[[#This Row],[Data]])</f>
        <v>3</v>
      </c>
      <c r="D299">
        <f>IF(ekodom4[[#This Row],[dzien tyg]]=4, 260,190)</f>
        <v>190</v>
      </c>
      <c r="G299" s="2">
        <f>H298+ekodom4[[#This Row],[retencja]]</f>
        <v>4832</v>
      </c>
      <c r="H299" s="2">
        <f>IF(ekodom4[[#This Row],[czy zabraklo]]=1, 0,ekodom4[[#This Row],[zbiornik przed]]-ekodom4[[#This Row],[uzycie]]-ekodom4[[#This Row],[podelwanie]])</f>
        <v>4642</v>
      </c>
      <c r="I299" s="2" t="str">
        <f>IF(ekodom4[[#This Row],[zbiornik przed]]-ekodom4[[#This Row],[uzycie]]-ekodom4[[#This Row],[podelwanie]]&lt;0,1,"")</f>
        <v/>
      </c>
      <c r="J299" s="2" t="str">
        <f>IF(ekodom4[[#This Row],[czy zabraklo]]=1,(ekodom4[[#This Row],[zbiornik przed]] - ekodom4[[#This Row],[uzycie]]-ekodom4[[#This Row],[podelwanie]])*-1,"")</f>
        <v/>
      </c>
    </row>
    <row r="300" spans="1:10" x14ac:dyDescent="0.25">
      <c r="A300" s="1">
        <v>44860</v>
      </c>
      <c r="B300">
        <v>1398</v>
      </c>
      <c r="C300">
        <f>WEEKDAY(ekodom4[[#This Row],[Data]])</f>
        <v>4</v>
      </c>
      <c r="D300">
        <f>IF(ekodom4[[#This Row],[dzien tyg]]=4, 260,190)</f>
        <v>260</v>
      </c>
      <c r="G300" s="2">
        <f>H299+ekodom4[[#This Row],[retencja]]</f>
        <v>6040</v>
      </c>
      <c r="H300" s="2">
        <f>IF(ekodom4[[#This Row],[czy zabraklo]]=1, 0,ekodom4[[#This Row],[zbiornik przed]]-ekodom4[[#This Row],[uzycie]]-ekodom4[[#This Row],[podelwanie]])</f>
        <v>5780</v>
      </c>
      <c r="I300" s="2" t="str">
        <f>IF(ekodom4[[#This Row],[zbiornik przed]]-ekodom4[[#This Row],[uzycie]]-ekodom4[[#This Row],[podelwanie]]&lt;0,1,"")</f>
        <v/>
      </c>
      <c r="J300" s="2" t="str">
        <f>IF(ekodom4[[#This Row],[czy zabraklo]]=1,(ekodom4[[#This Row],[zbiornik przed]] - ekodom4[[#This Row],[uzycie]]-ekodom4[[#This Row],[podelwanie]])*-1,"")</f>
        <v/>
      </c>
    </row>
    <row r="301" spans="1:10" x14ac:dyDescent="0.25">
      <c r="A301" s="1">
        <v>44861</v>
      </c>
      <c r="B301">
        <v>913</v>
      </c>
      <c r="C301">
        <f>WEEKDAY(ekodom4[[#This Row],[Data]])</f>
        <v>5</v>
      </c>
      <c r="D301">
        <f>IF(ekodom4[[#This Row],[dzien tyg]]=4, 260,190)</f>
        <v>190</v>
      </c>
      <c r="G301" s="2">
        <f>H300+ekodom4[[#This Row],[retencja]]</f>
        <v>6693</v>
      </c>
      <c r="H301" s="2">
        <f>IF(ekodom4[[#This Row],[czy zabraklo]]=1, 0,ekodom4[[#This Row],[zbiornik przed]]-ekodom4[[#This Row],[uzycie]]-ekodom4[[#This Row],[podelwanie]])</f>
        <v>6503</v>
      </c>
      <c r="I301" s="2" t="str">
        <f>IF(ekodom4[[#This Row],[zbiornik przed]]-ekodom4[[#This Row],[uzycie]]-ekodom4[[#This Row],[podelwanie]]&lt;0,1,"")</f>
        <v/>
      </c>
      <c r="J301" s="2" t="str">
        <f>IF(ekodom4[[#This Row],[czy zabraklo]]=1,(ekodom4[[#This Row],[zbiornik przed]] - ekodom4[[#This Row],[uzycie]]-ekodom4[[#This Row],[podelwanie]])*-1,"")</f>
        <v/>
      </c>
    </row>
    <row r="302" spans="1:10" x14ac:dyDescent="0.25">
      <c r="A302" s="1">
        <v>44862</v>
      </c>
      <c r="B302">
        <v>660</v>
      </c>
      <c r="C302">
        <f>WEEKDAY(ekodom4[[#This Row],[Data]])</f>
        <v>6</v>
      </c>
      <c r="D302">
        <f>IF(ekodom4[[#This Row],[dzien tyg]]=4, 260,190)</f>
        <v>190</v>
      </c>
      <c r="G302" s="2">
        <f>H301+ekodom4[[#This Row],[retencja]]</f>
        <v>7163</v>
      </c>
      <c r="H302" s="2">
        <f>IF(ekodom4[[#This Row],[czy zabraklo]]=1, 0,ekodom4[[#This Row],[zbiornik przed]]-ekodom4[[#This Row],[uzycie]]-ekodom4[[#This Row],[podelwanie]])</f>
        <v>6973</v>
      </c>
      <c r="I302" s="2" t="str">
        <f>IF(ekodom4[[#This Row],[zbiornik przed]]-ekodom4[[#This Row],[uzycie]]-ekodom4[[#This Row],[podelwanie]]&lt;0,1,"")</f>
        <v/>
      </c>
      <c r="J302" s="2" t="str">
        <f>IF(ekodom4[[#This Row],[czy zabraklo]]=1,(ekodom4[[#This Row],[zbiornik przed]] - ekodom4[[#This Row],[uzycie]]-ekodom4[[#This Row],[podelwanie]])*-1,"")</f>
        <v/>
      </c>
    </row>
    <row r="303" spans="1:10" x14ac:dyDescent="0.25">
      <c r="A303" s="1">
        <v>44863</v>
      </c>
      <c r="B303">
        <v>0</v>
      </c>
      <c r="C303">
        <f>WEEKDAY(ekodom4[[#This Row],[Data]])</f>
        <v>7</v>
      </c>
      <c r="D303">
        <f>IF(ekodom4[[#This Row],[dzien tyg]]=4, 260,190)</f>
        <v>190</v>
      </c>
      <c r="G303" s="2">
        <f>H302+ekodom4[[#This Row],[retencja]]</f>
        <v>6973</v>
      </c>
      <c r="H303" s="2">
        <f>IF(ekodom4[[#This Row],[czy zabraklo]]=1, 0,ekodom4[[#This Row],[zbiornik przed]]-ekodom4[[#This Row],[uzycie]]-ekodom4[[#This Row],[podelwanie]])</f>
        <v>6783</v>
      </c>
      <c r="I303" s="2" t="str">
        <f>IF(ekodom4[[#This Row],[zbiornik przed]]-ekodom4[[#This Row],[uzycie]]-ekodom4[[#This Row],[podelwanie]]&lt;0,1,"")</f>
        <v/>
      </c>
      <c r="J303" s="2" t="str">
        <f>IF(ekodom4[[#This Row],[czy zabraklo]]=1,(ekodom4[[#This Row],[zbiornik przed]] - ekodom4[[#This Row],[uzycie]]-ekodom4[[#This Row],[podelwanie]])*-1,"")</f>
        <v/>
      </c>
    </row>
    <row r="304" spans="1:10" x14ac:dyDescent="0.25">
      <c r="A304" s="1">
        <v>44864</v>
      </c>
      <c r="B304">
        <v>0</v>
      </c>
      <c r="C304">
        <f>WEEKDAY(ekodom4[[#This Row],[Data]])</f>
        <v>1</v>
      </c>
      <c r="D304">
        <f>IF(ekodom4[[#This Row],[dzien tyg]]=4, 260,190)</f>
        <v>190</v>
      </c>
      <c r="G304" s="2">
        <f>H303+ekodom4[[#This Row],[retencja]]</f>
        <v>6783</v>
      </c>
      <c r="H304" s="2">
        <f>IF(ekodom4[[#This Row],[czy zabraklo]]=1, 0,ekodom4[[#This Row],[zbiornik przed]]-ekodom4[[#This Row],[uzycie]]-ekodom4[[#This Row],[podelwanie]])</f>
        <v>6593</v>
      </c>
      <c r="I304" s="2" t="str">
        <f>IF(ekodom4[[#This Row],[zbiornik przed]]-ekodom4[[#This Row],[uzycie]]-ekodom4[[#This Row],[podelwanie]]&lt;0,1,"")</f>
        <v/>
      </c>
      <c r="J304" s="2" t="str">
        <f>IF(ekodom4[[#This Row],[czy zabraklo]]=1,(ekodom4[[#This Row],[zbiornik przed]] - ekodom4[[#This Row],[uzycie]]-ekodom4[[#This Row],[podelwanie]])*-1,"")</f>
        <v/>
      </c>
    </row>
    <row r="305" spans="1:10" x14ac:dyDescent="0.25">
      <c r="A305" s="1">
        <v>44865</v>
      </c>
      <c r="B305">
        <v>0</v>
      </c>
      <c r="C305">
        <f>WEEKDAY(ekodom4[[#This Row],[Data]])</f>
        <v>2</v>
      </c>
      <c r="D305">
        <f>IF(ekodom4[[#This Row],[dzien tyg]]=4, 260,190)</f>
        <v>190</v>
      </c>
      <c r="G305" s="2">
        <f>H304+ekodom4[[#This Row],[retencja]]</f>
        <v>6593</v>
      </c>
      <c r="H305" s="2">
        <f>IF(ekodom4[[#This Row],[czy zabraklo]]=1, 0,ekodom4[[#This Row],[zbiornik przed]]-ekodom4[[#This Row],[uzycie]]-ekodom4[[#This Row],[podelwanie]])</f>
        <v>6403</v>
      </c>
      <c r="I305" s="2" t="str">
        <f>IF(ekodom4[[#This Row],[zbiornik przed]]-ekodom4[[#This Row],[uzycie]]-ekodom4[[#This Row],[podelwanie]]&lt;0,1,"")</f>
        <v/>
      </c>
      <c r="J305" s="2" t="str">
        <f>IF(ekodom4[[#This Row],[czy zabraklo]]=1,(ekodom4[[#This Row],[zbiornik przed]] - ekodom4[[#This Row],[uzycie]]-ekodom4[[#This Row],[podelwanie]])*-1,"")</f>
        <v/>
      </c>
    </row>
    <row r="306" spans="1:10" x14ac:dyDescent="0.25">
      <c r="A306" s="1">
        <v>44866</v>
      </c>
      <c r="B306">
        <v>0</v>
      </c>
      <c r="C306">
        <f>WEEKDAY(ekodom4[[#This Row],[Data]])</f>
        <v>3</v>
      </c>
      <c r="D306">
        <f>IF(ekodom4[[#This Row],[dzien tyg]]=4, 260,190)</f>
        <v>190</v>
      </c>
      <c r="G306" s="2">
        <f>H305+ekodom4[[#This Row],[retencja]]</f>
        <v>6403</v>
      </c>
      <c r="H306" s="2">
        <f>IF(ekodom4[[#This Row],[czy zabraklo]]=1, 0,ekodom4[[#This Row],[zbiornik przed]]-ekodom4[[#This Row],[uzycie]]-ekodom4[[#This Row],[podelwanie]])</f>
        <v>6213</v>
      </c>
      <c r="I306" s="2" t="str">
        <f>IF(ekodom4[[#This Row],[zbiornik przed]]-ekodom4[[#This Row],[uzycie]]-ekodom4[[#This Row],[podelwanie]]&lt;0,1,"")</f>
        <v/>
      </c>
      <c r="J306" s="2" t="str">
        <f>IF(ekodom4[[#This Row],[czy zabraklo]]=1,(ekodom4[[#This Row],[zbiornik przed]] - ekodom4[[#This Row],[uzycie]]-ekodom4[[#This Row],[podelwanie]])*-1,"")</f>
        <v/>
      </c>
    </row>
    <row r="307" spans="1:10" x14ac:dyDescent="0.25">
      <c r="A307" s="1">
        <v>44867</v>
      </c>
      <c r="B307">
        <v>0</v>
      </c>
      <c r="C307">
        <f>WEEKDAY(ekodom4[[#This Row],[Data]])</f>
        <v>4</v>
      </c>
      <c r="D307">
        <f>IF(ekodom4[[#This Row],[dzien tyg]]=4, 260,190)</f>
        <v>260</v>
      </c>
      <c r="G307" s="2">
        <f>H306+ekodom4[[#This Row],[retencja]]</f>
        <v>6213</v>
      </c>
      <c r="H307" s="2">
        <f>IF(ekodom4[[#This Row],[czy zabraklo]]=1, 0,ekodom4[[#This Row],[zbiornik przed]]-ekodom4[[#This Row],[uzycie]]-ekodom4[[#This Row],[podelwanie]])</f>
        <v>5953</v>
      </c>
      <c r="I307" s="2" t="str">
        <f>IF(ekodom4[[#This Row],[zbiornik przed]]-ekodom4[[#This Row],[uzycie]]-ekodom4[[#This Row],[podelwanie]]&lt;0,1,"")</f>
        <v/>
      </c>
      <c r="J307" s="2" t="str">
        <f>IF(ekodom4[[#This Row],[czy zabraklo]]=1,(ekodom4[[#This Row],[zbiornik przed]] - ekodom4[[#This Row],[uzycie]]-ekodom4[[#This Row],[podelwanie]])*-1,"")</f>
        <v/>
      </c>
    </row>
    <row r="308" spans="1:10" x14ac:dyDescent="0.25">
      <c r="A308" s="1">
        <v>44868</v>
      </c>
      <c r="B308">
        <v>935</v>
      </c>
      <c r="C308">
        <f>WEEKDAY(ekodom4[[#This Row],[Data]])</f>
        <v>5</v>
      </c>
      <c r="D308">
        <f>IF(ekodom4[[#This Row],[dzien tyg]]=4, 260,190)</f>
        <v>190</v>
      </c>
      <c r="G308" s="2">
        <f>H307+ekodom4[[#This Row],[retencja]]</f>
        <v>6888</v>
      </c>
      <c r="H308" s="2">
        <f>IF(ekodom4[[#This Row],[czy zabraklo]]=1, 0,ekodom4[[#This Row],[zbiornik przed]]-ekodom4[[#This Row],[uzycie]]-ekodom4[[#This Row],[podelwanie]])</f>
        <v>6698</v>
      </c>
      <c r="I308" s="2" t="str">
        <f>IF(ekodom4[[#This Row],[zbiornik przed]]-ekodom4[[#This Row],[uzycie]]-ekodom4[[#This Row],[podelwanie]]&lt;0,1,"")</f>
        <v/>
      </c>
      <c r="J308" s="2" t="str">
        <f>IF(ekodom4[[#This Row],[czy zabraklo]]=1,(ekodom4[[#This Row],[zbiornik przed]] - ekodom4[[#This Row],[uzycie]]-ekodom4[[#This Row],[podelwanie]])*-1,"")</f>
        <v/>
      </c>
    </row>
    <row r="309" spans="1:10" x14ac:dyDescent="0.25">
      <c r="A309" s="1">
        <v>44869</v>
      </c>
      <c r="B309">
        <v>648</v>
      </c>
      <c r="C309">
        <f>WEEKDAY(ekodom4[[#This Row],[Data]])</f>
        <v>6</v>
      </c>
      <c r="D309">
        <f>IF(ekodom4[[#This Row],[dzien tyg]]=4, 260,190)</f>
        <v>190</v>
      </c>
      <c r="G309" s="2">
        <f>H308+ekodom4[[#This Row],[retencja]]</f>
        <v>7346</v>
      </c>
      <c r="H309" s="2">
        <f>IF(ekodom4[[#This Row],[czy zabraklo]]=1, 0,ekodom4[[#This Row],[zbiornik przed]]-ekodom4[[#This Row],[uzycie]]-ekodom4[[#This Row],[podelwanie]])</f>
        <v>7156</v>
      </c>
      <c r="I309" s="2" t="str">
        <f>IF(ekodom4[[#This Row],[zbiornik przed]]-ekodom4[[#This Row],[uzycie]]-ekodom4[[#This Row],[podelwanie]]&lt;0,1,"")</f>
        <v/>
      </c>
      <c r="J309" s="2" t="str">
        <f>IF(ekodom4[[#This Row],[czy zabraklo]]=1,(ekodom4[[#This Row],[zbiornik przed]] - ekodom4[[#This Row],[uzycie]]-ekodom4[[#This Row],[podelwanie]])*-1,"")</f>
        <v/>
      </c>
    </row>
    <row r="310" spans="1:10" x14ac:dyDescent="0.25">
      <c r="A310" s="1">
        <v>44870</v>
      </c>
      <c r="B310">
        <v>793</v>
      </c>
      <c r="C310">
        <f>WEEKDAY(ekodom4[[#This Row],[Data]])</f>
        <v>7</v>
      </c>
      <c r="D310">
        <f>IF(ekodom4[[#This Row],[dzien tyg]]=4, 260,190)</f>
        <v>190</v>
      </c>
      <c r="G310" s="2">
        <f>H309+ekodom4[[#This Row],[retencja]]</f>
        <v>7949</v>
      </c>
      <c r="H310" s="2">
        <f>IF(ekodom4[[#This Row],[czy zabraklo]]=1, 0,ekodom4[[#This Row],[zbiornik przed]]-ekodom4[[#This Row],[uzycie]]-ekodom4[[#This Row],[podelwanie]])</f>
        <v>7759</v>
      </c>
      <c r="I310" s="2" t="str">
        <f>IF(ekodom4[[#This Row],[zbiornik przed]]-ekodom4[[#This Row],[uzycie]]-ekodom4[[#This Row],[podelwanie]]&lt;0,1,"")</f>
        <v/>
      </c>
      <c r="J310" s="2" t="str">
        <f>IF(ekodom4[[#This Row],[czy zabraklo]]=1,(ekodom4[[#This Row],[zbiornik przed]] - ekodom4[[#This Row],[uzycie]]-ekodom4[[#This Row],[podelwanie]])*-1,"")</f>
        <v/>
      </c>
    </row>
    <row r="311" spans="1:10" x14ac:dyDescent="0.25">
      <c r="A311" s="1">
        <v>44871</v>
      </c>
      <c r="B311">
        <v>1276</v>
      </c>
      <c r="C311">
        <f>WEEKDAY(ekodom4[[#This Row],[Data]])</f>
        <v>1</v>
      </c>
      <c r="D311">
        <f>IF(ekodom4[[#This Row],[dzien tyg]]=4, 260,190)</f>
        <v>190</v>
      </c>
      <c r="G311" s="2">
        <f>H310+ekodom4[[#This Row],[retencja]]</f>
        <v>9035</v>
      </c>
      <c r="H311" s="2">
        <f>IF(ekodom4[[#This Row],[czy zabraklo]]=1, 0,ekodom4[[#This Row],[zbiornik przed]]-ekodom4[[#This Row],[uzycie]]-ekodom4[[#This Row],[podelwanie]])</f>
        <v>8845</v>
      </c>
      <c r="I311" s="2" t="str">
        <f>IF(ekodom4[[#This Row],[zbiornik przed]]-ekodom4[[#This Row],[uzycie]]-ekodom4[[#This Row],[podelwanie]]&lt;0,1,"")</f>
        <v/>
      </c>
      <c r="J311" s="2" t="str">
        <f>IF(ekodom4[[#This Row],[czy zabraklo]]=1,(ekodom4[[#This Row],[zbiornik przed]] - ekodom4[[#This Row],[uzycie]]-ekodom4[[#This Row],[podelwanie]])*-1,"")</f>
        <v/>
      </c>
    </row>
    <row r="312" spans="1:10" x14ac:dyDescent="0.25">
      <c r="A312" s="1">
        <v>44872</v>
      </c>
      <c r="B312">
        <v>1234</v>
      </c>
      <c r="C312">
        <f>WEEKDAY(ekodom4[[#This Row],[Data]])</f>
        <v>2</v>
      </c>
      <c r="D312">
        <f>IF(ekodom4[[#This Row],[dzien tyg]]=4, 260,190)</f>
        <v>190</v>
      </c>
      <c r="G312" s="2">
        <f>H311+ekodom4[[#This Row],[retencja]]</f>
        <v>10079</v>
      </c>
      <c r="H312" s="2">
        <f>IF(ekodom4[[#This Row],[czy zabraklo]]=1, 0,ekodom4[[#This Row],[zbiornik przed]]-ekodom4[[#This Row],[uzycie]]-ekodom4[[#This Row],[podelwanie]])</f>
        <v>9889</v>
      </c>
      <c r="I312" s="2" t="str">
        <f>IF(ekodom4[[#This Row],[zbiornik przed]]-ekodom4[[#This Row],[uzycie]]-ekodom4[[#This Row],[podelwanie]]&lt;0,1,"")</f>
        <v/>
      </c>
      <c r="J312" s="2" t="str">
        <f>IF(ekodom4[[#This Row],[czy zabraklo]]=1,(ekodom4[[#This Row],[zbiornik przed]] - ekodom4[[#This Row],[uzycie]]-ekodom4[[#This Row],[podelwanie]])*-1,"")</f>
        <v/>
      </c>
    </row>
    <row r="313" spans="1:10" x14ac:dyDescent="0.25">
      <c r="A313" s="1">
        <v>44873</v>
      </c>
      <c r="B313">
        <v>1302</v>
      </c>
      <c r="C313">
        <f>WEEKDAY(ekodom4[[#This Row],[Data]])</f>
        <v>3</v>
      </c>
      <c r="D313">
        <f>IF(ekodom4[[#This Row],[dzien tyg]]=4, 260,190)</f>
        <v>190</v>
      </c>
      <c r="G313" s="2">
        <f>H312+ekodom4[[#This Row],[retencja]]</f>
        <v>11191</v>
      </c>
      <c r="H313" s="2">
        <f>IF(ekodom4[[#This Row],[czy zabraklo]]=1, 0,ekodom4[[#This Row],[zbiornik przed]]-ekodom4[[#This Row],[uzycie]]-ekodom4[[#This Row],[podelwanie]])</f>
        <v>11001</v>
      </c>
      <c r="I313" s="2" t="str">
        <f>IF(ekodom4[[#This Row],[zbiornik przed]]-ekodom4[[#This Row],[uzycie]]-ekodom4[[#This Row],[podelwanie]]&lt;0,1,"")</f>
        <v/>
      </c>
      <c r="J313" s="2" t="str">
        <f>IF(ekodom4[[#This Row],[czy zabraklo]]=1,(ekodom4[[#This Row],[zbiornik przed]] - ekodom4[[#This Row],[uzycie]]-ekodom4[[#This Row],[podelwanie]])*-1,"")</f>
        <v/>
      </c>
    </row>
    <row r="314" spans="1:10" x14ac:dyDescent="0.25">
      <c r="A314" s="1">
        <v>44874</v>
      </c>
      <c r="B314">
        <v>1316</v>
      </c>
      <c r="C314">
        <f>WEEKDAY(ekodom4[[#This Row],[Data]])</f>
        <v>4</v>
      </c>
      <c r="D314">
        <f>IF(ekodom4[[#This Row],[dzien tyg]]=4, 260,190)</f>
        <v>260</v>
      </c>
      <c r="G314" s="2">
        <f>H313+ekodom4[[#This Row],[retencja]]</f>
        <v>12317</v>
      </c>
      <c r="H314" s="2">
        <f>IF(ekodom4[[#This Row],[czy zabraklo]]=1, 0,ekodom4[[#This Row],[zbiornik przed]]-ekodom4[[#This Row],[uzycie]]-ekodom4[[#This Row],[podelwanie]])</f>
        <v>12057</v>
      </c>
      <c r="I314" s="2" t="str">
        <f>IF(ekodom4[[#This Row],[zbiornik przed]]-ekodom4[[#This Row],[uzycie]]-ekodom4[[#This Row],[podelwanie]]&lt;0,1,"")</f>
        <v/>
      </c>
      <c r="J314" s="2" t="str">
        <f>IF(ekodom4[[#This Row],[czy zabraklo]]=1,(ekodom4[[#This Row],[zbiornik przed]] - ekodom4[[#This Row],[uzycie]]-ekodom4[[#This Row],[podelwanie]])*-1,"")</f>
        <v/>
      </c>
    </row>
    <row r="315" spans="1:10" x14ac:dyDescent="0.25">
      <c r="A315" s="1">
        <v>44875</v>
      </c>
      <c r="B315">
        <v>1463</v>
      </c>
      <c r="C315">
        <f>WEEKDAY(ekodom4[[#This Row],[Data]])</f>
        <v>5</v>
      </c>
      <c r="D315">
        <f>IF(ekodom4[[#This Row],[dzien tyg]]=4, 260,190)</f>
        <v>190</v>
      </c>
      <c r="G315" s="2">
        <f>H314+ekodom4[[#This Row],[retencja]]</f>
        <v>13520</v>
      </c>
      <c r="H315" s="2">
        <f>IF(ekodom4[[#This Row],[czy zabraklo]]=1, 0,ekodom4[[#This Row],[zbiornik przed]]-ekodom4[[#This Row],[uzycie]]-ekodom4[[#This Row],[podelwanie]])</f>
        <v>13330</v>
      </c>
      <c r="I315" s="2" t="str">
        <f>IF(ekodom4[[#This Row],[zbiornik przed]]-ekodom4[[#This Row],[uzycie]]-ekodom4[[#This Row],[podelwanie]]&lt;0,1,"")</f>
        <v/>
      </c>
      <c r="J315" s="2" t="str">
        <f>IF(ekodom4[[#This Row],[czy zabraklo]]=1,(ekodom4[[#This Row],[zbiornik przed]] - ekodom4[[#This Row],[uzycie]]-ekodom4[[#This Row],[podelwanie]])*-1,"")</f>
        <v/>
      </c>
    </row>
    <row r="316" spans="1:10" x14ac:dyDescent="0.25">
      <c r="A316" s="1">
        <v>44876</v>
      </c>
      <c r="B316">
        <v>771</v>
      </c>
      <c r="C316">
        <f>WEEKDAY(ekodom4[[#This Row],[Data]])</f>
        <v>6</v>
      </c>
      <c r="D316">
        <f>IF(ekodom4[[#This Row],[dzien tyg]]=4, 260,190)</f>
        <v>190</v>
      </c>
      <c r="G316" s="2">
        <f>H315+ekodom4[[#This Row],[retencja]]</f>
        <v>14101</v>
      </c>
      <c r="H316" s="2">
        <f>IF(ekodom4[[#This Row],[czy zabraklo]]=1, 0,ekodom4[[#This Row],[zbiornik przed]]-ekodom4[[#This Row],[uzycie]]-ekodom4[[#This Row],[podelwanie]])</f>
        <v>13911</v>
      </c>
      <c r="I316" s="2" t="str">
        <f>IF(ekodom4[[#This Row],[zbiornik przed]]-ekodom4[[#This Row],[uzycie]]-ekodom4[[#This Row],[podelwanie]]&lt;0,1,"")</f>
        <v/>
      </c>
      <c r="J316" s="2" t="str">
        <f>IF(ekodom4[[#This Row],[czy zabraklo]]=1,(ekodom4[[#This Row],[zbiornik przed]] - ekodom4[[#This Row],[uzycie]]-ekodom4[[#This Row],[podelwanie]])*-1,"")</f>
        <v/>
      </c>
    </row>
    <row r="317" spans="1:10" x14ac:dyDescent="0.25">
      <c r="A317" s="1">
        <v>44877</v>
      </c>
      <c r="B317">
        <v>0</v>
      </c>
      <c r="C317">
        <f>WEEKDAY(ekodom4[[#This Row],[Data]])</f>
        <v>7</v>
      </c>
      <c r="D317">
        <f>IF(ekodom4[[#This Row],[dzien tyg]]=4, 260,190)</f>
        <v>190</v>
      </c>
      <c r="G317" s="2">
        <f>H316+ekodom4[[#This Row],[retencja]]</f>
        <v>13911</v>
      </c>
      <c r="H317" s="2">
        <f>IF(ekodom4[[#This Row],[czy zabraklo]]=1, 0,ekodom4[[#This Row],[zbiornik przed]]-ekodom4[[#This Row],[uzycie]]-ekodom4[[#This Row],[podelwanie]])</f>
        <v>13721</v>
      </c>
      <c r="I317" s="2" t="str">
        <f>IF(ekodom4[[#This Row],[zbiornik przed]]-ekodom4[[#This Row],[uzycie]]-ekodom4[[#This Row],[podelwanie]]&lt;0,1,"")</f>
        <v/>
      </c>
      <c r="J317" s="2" t="str">
        <f>IF(ekodom4[[#This Row],[czy zabraklo]]=1,(ekodom4[[#This Row],[zbiornik przed]] - ekodom4[[#This Row],[uzycie]]-ekodom4[[#This Row],[podelwanie]])*-1,"")</f>
        <v/>
      </c>
    </row>
    <row r="318" spans="1:10" x14ac:dyDescent="0.25">
      <c r="A318" s="1">
        <v>44878</v>
      </c>
      <c r="B318">
        <v>0</v>
      </c>
      <c r="C318">
        <f>WEEKDAY(ekodom4[[#This Row],[Data]])</f>
        <v>1</v>
      </c>
      <c r="D318">
        <f>IF(ekodom4[[#This Row],[dzien tyg]]=4, 260,190)</f>
        <v>190</v>
      </c>
      <c r="G318" s="2">
        <f>H317+ekodom4[[#This Row],[retencja]]</f>
        <v>13721</v>
      </c>
      <c r="H318" s="2">
        <f>IF(ekodom4[[#This Row],[czy zabraklo]]=1, 0,ekodom4[[#This Row],[zbiornik przed]]-ekodom4[[#This Row],[uzycie]]-ekodom4[[#This Row],[podelwanie]])</f>
        <v>13531</v>
      </c>
      <c r="I318" s="2" t="str">
        <f>IF(ekodom4[[#This Row],[zbiornik przed]]-ekodom4[[#This Row],[uzycie]]-ekodom4[[#This Row],[podelwanie]]&lt;0,1,"")</f>
        <v/>
      </c>
      <c r="J318" s="2" t="str">
        <f>IF(ekodom4[[#This Row],[czy zabraklo]]=1,(ekodom4[[#This Row],[zbiornik przed]] - ekodom4[[#This Row],[uzycie]]-ekodom4[[#This Row],[podelwanie]])*-1,"")</f>
        <v/>
      </c>
    </row>
    <row r="319" spans="1:10" x14ac:dyDescent="0.25">
      <c r="A319" s="1">
        <v>44879</v>
      </c>
      <c r="B319">
        <v>0</v>
      </c>
      <c r="C319">
        <f>WEEKDAY(ekodom4[[#This Row],[Data]])</f>
        <v>2</v>
      </c>
      <c r="D319">
        <f>IF(ekodom4[[#This Row],[dzien tyg]]=4, 260,190)</f>
        <v>190</v>
      </c>
      <c r="G319" s="2">
        <f>H318+ekodom4[[#This Row],[retencja]]</f>
        <v>13531</v>
      </c>
      <c r="H319" s="2">
        <f>IF(ekodom4[[#This Row],[czy zabraklo]]=1, 0,ekodom4[[#This Row],[zbiornik przed]]-ekodom4[[#This Row],[uzycie]]-ekodom4[[#This Row],[podelwanie]])</f>
        <v>13341</v>
      </c>
      <c r="I319" s="2" t="str">
        <f>IF(ekodom4[[#This Row],[zbiornik przed]]-ekodom4[[#This Row],[uzycie]]-ekodom4[[#This Row],[podelwanie]]&lt;0,1,"")</f>
        <v/>
      </c>
      <c r="J319" s="2" t="str">
        <f>IF(ekodom4[[#This Row],[czy zabraklo]]=1,(ekodom4[[#This Row],[zbiornik przed]] - ekodom4[[#This Row],[uzycie]]-ekodom4[[#This Row],[podelwanie]])*-1,"")</f>
        <v/>
      </c>
    </row>
    <row r="320" spans="1:10" x14ac:dyDescent="0.25">
      <c r="A320" s="1">
        <v>44880</v>
      </c>
      <c r="B320">
        <v>0</v>
      </c>
      <c r="C320">
        <f>WEEKDAY(ekodom4[[#This Row],[Data]])</f>
        <v>3</v>
      </c>
      <c r="D320">
        <f>IF(ekodom4[[#This Row],[dzien tyg]]=4, 260,190)</f>
        <v>190</v>
      </c>
      <c r="G320" s="2">
        <f>H319+ekodom4[[#This Row],[retencja]]</f>
        <v>13341</v>
      </c>
      <c r="H320" s="2">
        <f>IF(ekodom4[[#This Row],[czy zabraklo]]=1, 0,ekodom4[[#This Row],[zbiornik przed]]-ekodom4[[#This Row],[uzycie]]-ekodom4[[#This Row],[podelwanie]])</f>
        <v>13151</v>
      </c>
      <c r="I320" s="2" t="str">
        <f>IF(ekodom4[[#This Row],[zbiornik przed]]-ekodom4[[#This Row],[uzycie]]-ekodom4[[#This Row],[podelwanie]]&lt;0,1,"")</f>
        <v/>
      </c>
      <c r="J320" s="2" t="str">
        <f>IF(ekodom4[[#This Row],[czy zabraklo]]=1,(ekodom4[[#This Row],[zbiornik przed]] - ekodom4[[#This Row],[uzycie]]-ekodom4[[#This Row],[podelwanie]])*-1,"")</f>
        <v/>
      </c>
    </row>
    <row r="321" spans="1:10" x14ac:dyDescent="0.25">
      <c r="A321" s="1">
        <v>44881</v>
      </c>
      <c r="B321">
        <v>0</v>
      </c>
      <c r="C321">
        <f>WEEKDAY(ekodom4[[#This Row],[Data]])</f>
        <v>4</v>
      </c>
      <c r="D321">
        <f>IF(ekodom4[[#This Row],[dzien tyg]]=4, 260,190)</f>
        <v>260</v>
      </c>
      <c r="G321" s="2">
        <f>H320+ekodom4[[#This Row],[retencja]]</f>
        <v>13151</v>
      </c>
      <c r="H321" s="2">
        <f>IF(ekodom4[[#This Row],[czy zabraklo]]=1, 0,ekodom4[[#This Row],[zbiornik przed]]-ekodom4[[#This Row],[uzycie]]-ekodom4[[#This Row],[podelwanie]])</f>
        <v>12891</v>
      </c>
      <c r="I321" s="2" t="str">
        <f>IF(ekodom4[[#This Row],[zbiornik przed]]-ekodom4[[#This Row],[uzycie]]-ekodom4[[#This Row],[podelwanie]]&lt;0,1,"")</f>
        <v/>
      </c>
      <c r="J321" s="2" t="str">
        <f>IF(ekodom4[[#This Row],[czy zabraklo]]=1,(ekodom4[[#This Row],[zbiornik przed]] - ekodom4[[#This Row],[uzycie]]-ekodom4[[#This Row],[podelwanie]])*-1,"")</f>
        <v/>
      </c>
    </row>
    <row r="322" spans="1:10" x14ac:dyDescent="0.25">
      <c r="A322" s="1">
        <v>44882</v>
      </c>
      <c r="B322">
        <v>0</v>
      </c>
      <c r="C322">
        <f>WEEKDAY(ekodom4[[#This Row],[Data]])</f>
        <v>5</v>
      </c>
      <c r="D322">
        <f>IF(ekodom4[[#This Row],[dzien tyg]]=4, 260,190)</f>
        <v>190</v>
      </c>
      <c r="G322" s="2">
        <f>H321+ekodom4[[#This Row],[retencja]]</f>
        <v>12891</v>
      </c>
      <c r="H322" s="2">
        <f>IF(ekodom4[[#This Row],[czy zabraklo]]=1, 0,ekodom4[[#This Row],[zbiornik przed]]-ekodom4[[#This Row],[uzycie]]-ekodom4[[#This Row],[podelwanie]])</f>
        <v>12701</v>
      </c>
      <c r="I322" s="2" t="str">
        <f>IF(ekodom4[[#This Row],[zbiornik przed]]-ekodom4[[#This Row],[uzycie]]-ekodom4[[#This Row],[podelwanie]]&lt;0,1,"")</f>
        <v/>
      </c>
      <c r="J322" s="2" t="str">
        <f>IF(ekodom4[[#This Row],[czy zabraklo]]=1,(ekodom4[[#This Row],[zbiornik przed]] - ekodom4[[#This Row],[uzycie]]-ekodom4[[#This Row],[podelwanie]])*-1,"")</f>
        <v/>
      </c>
    </row>
    <row r="323" spans="1:10" x14ac:dyDescent="0.25">
      <c r="A323" s="1">
        <v>44883</v>
      </c>
      <c r="B323">
        <v>0</v>
      </c>
      <c r="C323">
        <f>WEEKDAY(ekodom4[[#This Row],[Data]])</f>
        <v>6</v>
      </c>
      <c r="D323">
        <f>IF(ekodom4[[#This Row],[dzien tyg]]=4, 260,190)</f>
        <v>190</v>
      </c>
      <c r="G323" s="2">
        <f>H322+ekodom4[[#This Row],[retencja]]</f>
        <v>12701</v>
      </c>
      <c r="H323" s="2">
        <f>IF(ekodom4[[#This Row],[czy zabraklo]]=1, 0,ekodom4[[#This Row],[zbiornik przed]]-ekodom4[[#This Row],[uzycie]]-ekodom4[[#This Row],[podelwanie]])</f>
        <v>12511</v>
      </c>
      <c r="I323" s="2" t="str">
        <f>IF(ekodom4[[#This Row],[zbiornik przed]]-ekodom4[[#This Row],[uzycie]]-ekodom4[[#This Row],[podelwanie]]&lt;0,1,"")</f>
        <v/>
      </c>
      <c r="J323" s="2" t="str">
        <f>IF(ekodom4[[#This Row],[czy zabraklo]]=1,(ekodom4[[#This Row],[zbiornik przed]] - ekodom4[[#This Row],[uzycie]]-ekodom4[[#This Row],[podelwanie]])*-1,"")</f>
        <v/>
      </c>
    </row>
    <row r="324" spans="1:10" x14ac:dyDescent="0.25">
      <c r="A324" s="1">
        <v>44884</v>
      </c>
      <c r="B324">
        <v>816</v>
      </c>
      <c r="C324">
        <f>WEEKDAY(ekodom4[[#This Row],[Data]])</f>
        <v>7</v>
      </c>
      <c r="D324">
        <f>IF(ekodom4[[#This Row],[dzien tyg]]=4, 260,190)</f>
        <v>190</v>
      </c>
      <c r="G324" s="2">
        <f>H323+ekodom4[[#This Row],[retencja]]</f>
        <v>13327</v>
      </c>
      <c r="H324" s="2">
        <f>IF(ekodom4[[#This Row],[czy zabraklo]]=1, 0,ekodom4[[#This Row],[zbiornik przed]]-ekodom4[[#This Row],[uzycie]]-ekodom4[[#This Row],[podelwanie]])</f>
        <v>13137</v>
      </c>
      <c r="I324" s="2" t="str">
        <f>IF(ekodom4[[#This Row],[zbiornik przed]]-ekodom4[[#This Row],[uzycie]]-ekodom4[[#This Row],[podelwanie]]&lt;0,1,"")</f>
        <v/>
      </c>
      <c r="J324" s="2" t="str">
        <f>IF(ekodom4[[#This Row],[czy zabraklo]]=1,(ekodom4[[#This Row],[zbiornik przed]] - ekodom4[[#This Row],[uzycie]]-ekodom4[[#This Row],[podelwanie]])*-1,"")</f>
        <v/>
      </c>
    </row>
    <row r="325" spans="1:10" x14ac:dyDescent="0.25">
      <c r="A325" s="1">
        <v>44885</v>
      </c>
      <c r="B325">
        <v>734</v>
      </c>
      <c r="C325">
        <f>WEEKDAY(ekodom4[[#This Row],[Data]])</f>
        <v>1</v>
      </c>
      <c r="D325">
        <f>IF(ekodom4[[#This Row],[dzien tyg]]=4, 260,190)</f>
        <v>190</v>
      </c>
      <c r="G325" s="2">
        <f>H324+ekodom4[[#This Row],[retencja]]</f>
        <v>13871</v>
      </c>
      <c r="H325" s="2">
        <f>IF(ekodom4[[#This Row],[czy zabraklo]]=1, 0,ekodom4[[#This Row],[zbiornik przed]]-ekodom4[[#This Row],[uzycie]]-ekodom4[[#This Row],[podelwanie]])</f>
        <v>13681</v>
      </c>
      <c r="I325" s="2" t="str">
        <f>IF(ekodom4[[#This Row],[zbiornik przed]]-ekodom4[[#This Row],[uzycie]]-ekodom4[[#This Row],[podelwanie]]&lt;0,1,"")</f>
        <v/>
      </c>
      <c r="J325" s="2" t="str">
        <f>IF(ekodom4[[#This Row],[czy zabraklo]]=1,(ekodom4[[#This Row],[zbiornik przed]] - ekodom4[[#This Row],[uzycie]]-ekodom4[[#This Row],[podelwanie]])*-1,"")</f>
        <v/>
      </c>
    </row>
    <row r="326" spans="1:10" x14ac:dyDescent="0.25">
      <c r="A326" s="1">
        <v>44886</v>
      </c>
      <c r="B326">
        <v>1097</v>
      </c>
      <c r="C326">
        <f>WEEKDAY(ekodom4[[#This Row],[Data]])</f>
        <v>2</v>
      </c>
      <c r="D326">
        <f>IF(ekodom4[[#This Row],[dzien tyg]]=4, 260,190)</f>
        <v>190</v>
      </c>
      <c r="G326" s="2">
        <f>H325+ekodom4[[#This Row],[retencja]]</f>
        <v>14778</v>
      </c>
      <c r="H326" s="2">
        <f>IF(ekodom4[[#This Row],[czy zabraklo]]=1, 0,ekodom4[[#This Row],[zbiornik przed]]-ekodom4[[#This Row],[uzycie]]-ekodom4[[#This Row],[podelwanie]])</f>
        <v>14588</v>
      </c>
      <c r="I326" s="2" t="str">
        <f>IF(ekodom4[[#This Row],[zbiornik przed]]-ekodom4[[#This Row],[uzycie]]-ekodom4[[#This Row],[podelwanie]]&lt;0,1,"")</f>
        <v/>
      </c>
      <c r="J326" s="2" t="str">
        <f>IF(ekodom4[[#This Row],[czy zabraklo]]=1,(ekodom4[[#This Row],[zbiornik przed]] - ekodom4[[#This Row],[uzycie]]-ekodom4[[#This Row],[podelwanie]])*-1,"")</f>
        <v/>
      </c>
    </row>
    <row r="327" spans="1:10" x14ac:dyDescent="0.25">
      <c r="A327" s="1">
        <v>44887</v>
      </c>
      <c r="B327">
        <v>640</v>
      </c>
      <c r="C327">
        <f>WEEKDAY(ekodom4[[#This Row],[Data]])</f>
        <v>3</v>
      </c>
      <c r="D327">
        <f>IF(ekodom4[[#This Row],[dzien tyg]]=4, 260,190)</f>
        <v>190</v>
      </c>
      <c r="G327" s="2">
        <f>H326+ekodom4[[#This Row],[retencja]]</f>
        <v>15228</v>
      </c>
      <c r="H327" s="2">
        <f>IF(ekodom4[[#This Row],[czy zabraklo]]=1, 0,ekodom4[[#This Row],[zbiornik przed]]-ekodom4[[#This Row],[uzycie]]-ekodom4[[#This Row],[podelwanie]])</f>
        <v>15038</v>
      </c>
      <c r="I327" s="2" t="str">
        <f>IF(ekodom4[[#This Row],[zbiornik przed]]-ekodom4[[#This Row],[uzycie]]-ekodom4[[#This Row],[podelwanie]]&lt;0,1,"")</f>
        <v/>
      </c>
      <c r="J327" s="2" t="str">
        <f>IF(ekodom4[[#This Row],[czy zabraklo]]=1,(ekodom4[[#This Row],[zbiornik przed]] - ekodom4[[#This Row],[uzycie]]-ekodom4[[#This Row],[podelwanie]])*-1,"")</f>
        <v/>
      </c>
    </row>
    <row r="328" spans="1:10" x14ac:dyDescent="0.25">
      <c r="A328" s="1">
        <v>44888</v>
      </c>
      <c r="B328">
        <v>0</v>
      </c>
      <c r="C328">
        <f>WEEKDAY(ekodom4[[#This Row],[Data]])</f>
        <v>4</v>
      </c>
      <c r="D328">
        <f>IF(ekodom4[[#This Row],[dzien tyg]]=4, 260,190)</f>
        <v>260</v>
      </c>
      <c r="G328" s="2">
        <f>H327+ekodom4[[#This Row],[retencja]]</f>
        <v>15038</v>
      </c>
      <c r="H328" s="2">
        <f>IF(ekodom4[[#This Row],[czy zabraklo]]=1, 0,ekodom4[[#This Row],[zbiornik przed]]-ekodom4[[#This Row],[uzycie]]-ekodom4[[#This Row],[podelwanie]])</f>
        <v>14778</v>
      </c>
      <c r="I328" s="2" t="str">
        <f>IF(ekodom4[[#This Row],[zbiornik przed]]-ekodom4[[#This Row],[uzycie]]-ekodom4[[#This Row],[podelwanie]]&lt;0,1,"")</f>
        <v/>
      </c>
      <c r="J328" s="2" t="str">
        <f>IF(ekodom4[[#This Row],[czy zabraklo]]=1,(ekodom4[[#This Row],[zbiornik przed]] - ekodom4[[#This Row],[uzycie]]-ekodom4[[#This Row],[podelwanie]])*-1,"")</f>
        <v/>
      </c>
    </row>
    <row r="329" spans="1:10" x14ac:dyDescent="0.25">
      <c r="A329" s="1">
        <v>44889</v>
      </c>
      <c r="B329">
        <v>0</v>
      </c>
      <c r="C329">
        <f>WEEKDAY(ekodom4[[#This Row],[Data]])</f>
        <v>5</v>
      </c>
      <c r="D329">
        <f>IF(ekodom4[[#This Row],[dzien tyg]]=4, 260,190)</f>
        <v>190</v>
      </c>
      <c r="G329" s="2">
        <f>H328+ekodom4[[#This Row],[retencja]]</f>
        <v>14778</v>
      </c>
      <c r="H329" s="2">
        <f>IF(ekodom4[[#This Row],[czy zabraklo]]=1, 0,ekodom4[[#This Row],[zbiornik przed]]-ekodom4[[#This Row],[uzycie]]-ekodom4[[#This Row],[podelwanie]])</f>
        <v>14588</v>
      </c>
      <c r="I329" s="2" t="str">
        <f>IF(ekodom4[[#This Row],[zbiornik przed]]-ekodom4[[#This Row],[uzycie]]-ekodom4[[#This Row],[podelwanie]]&lt;0,1,"")</f>
        <v/>
      </c>
      <c r="J329" s="2" t="str">
        <f>IF(ekodom4[[#This Row],[czy zabraklo]]=1,(ekodom4[[#This Row],[zbiornik przed]] - ekodom4[[#This Row],[uzycie]]-ekodom4[[#This Row],[podelwanie]])*-1,"")</f>
        <v/>
      </c>
    </row>
    <row r="330" spans="1:10" x14ac:dyDescent="0.25">
      <c r="A330" s="1">
        <v>44890</v>
      </c>
      <c r="B330">
        <v>1066</v>
      </c>
      <c r="C330">
        <f>WEEKDAY(ekodom4[[#This Row],[Data]])</f>
        <v>6</v>
      </c>
      <c r="D330">
        <f>IF(ekodom4[[#This Row],[dzien tyg]]=4, 260,190)</f>
        <v>190</v>
      </c>
      <c r="G330" s="2">
        <f>H329+ekodom4[[#This Row],[retencja]]</f>
        <v>15654</v>
      </c>
      <c r="H330" s="2">
        <f>IF(ekodom4[[#This Row],[czy zabraklo]]=1, 0,ekodom4[[#This Row],[zbiornik przed]]-ekodom4[[#This Row],[uzycie]]-ekodom4[[#This Row],[podelwanie]])</f>
        <v>15464</v>
      </c>
      <c r="I330" s="2" t="str">
        <f>IF(ekodom4[[#This Row],[zbiornik przed]]-ekodom4[[#This Row],[uzycie]]-ekodom4[[#This Row],[podelwanie]]&lt;0,1,"")</f>
        <v/>
      </c>
      <c r="J330" s="2" t="str">
        <f>IF(ekodom4[[#This Row],[czy zabraklo]]=1,(ekodom4[[#This Row],[zbiornik przed]] - ekodom4[[#This Row],[uzycie]]-ekodom4[[#This Row],[podelwanie]])*-1,"")</f>
        <v/>
      </c>
    </row>
    <row r="331" spans="1:10" x14ac:dyDescent="0.25">
      <c r="A331" s="1">
        <v>44891</v>
      </c>
      <c r="B331">
        <v>670</v>
      </c>
      <c r="C331">
        <f>WEEKDAY(ekodom4[[#This Row],[Data]])</f>
        <v>7</v>
      </c>
      <c r="D331">
        <f>IF(ekodom4[[#This Row],[dzien tyg]]=4, 260,190)</f>
        <v>190</v>
      </c>
      <c r="G331" s="2">
        <f>H330+ekodom4[[#This Row],[retencja]]</f>
        <v>16134</v>
      </c>
      <c r="H331" s="2">
        <f>IF(ekodom4[[#This Row],[czy zabraklo]]=1, 0,ekodom4[[#This Row],[zbiornik przed]]-ekodom4[[#This Row],[uzycie]]-ekodom4[[#This Row],[podelwanie]])</f>
        <v>15944</v>
      </c>
      <c r="I331" s="2" t="str">
        <f>IF(ekodom4[[#This Row],[zbiornik przed]]-ekodom4[[#This Row],[uzycie]]-ekodom4[[#This Row],[podelwanie]]&lt;0,1,"")</f>
        <v/>
      </c>
      <c r="J331" s="2" t="str">
        <f>IF(ekodom4[[#This Row],[czy zabraklo]]=1,(ekodom4[[#This Row],[zbiornik przed]] - ekodom4[[#This Row],[uzycie]]-ekodom4[[#This Row],[podelwanie]])*-1,"")</f>
        <v/>
      </c>
    </row>
    <row r="332" spans="1:10" x14ac:dyDescent="0.25">
      <c r="A332" s="1">
        <v>44892</v>
      </c>
      <c r="B332">
        <v>0</v>
      </c>
      <c r="C332">
        <f>WEEKDAY(ekodom4[[#This Row],[Data]])</f>
        <v>1</v>
      </c>
      <c r="D332">
        <f>IF(ekodom4[[#This Row],[dzien tyg]]=4, 260,190)</f>
        <v>190</v>
      </c>
      <c r="G332" s="2">
        <f>H331+ekodom4[[#This Row],[retencja]]</f>
        <v>15944</v>
      </c>
      <c r="H332" s="2">
        <f>IF(ekodom4[[#This Row],[czy zabraklo]]=1, 0,ekodom4[[#This Row],[zbiornik przed]]-ekodom4[[#This Row],[uzycie]]-ekodom4[[#This Row],[podelwanie]])</f>
        <v>15754</v>
      </c>
      <c r="I332" s="2" t="str">
        <f>IF(ekodom4[[#This Row],[zbiornik przed]]-ekodom4[[#This Row],[uzycie]]-ekodom4[[#This Row],[podelwanie]]&lt;0,1,"")</f>
        <v/>
      </c>
      <c r="J332" s="2" t="str">
        <f>IF(ekodom4[[#This Row],[czy zabraklo]]=1,(ekodom4[[#This Row],[zbiornik przed]] - ekodom4[[#This Row],[uzycie]]-ekodom4[[#This Row],[podelwanie]])*-1,"")</f>
        <v/>
      </c>
    </row>
    <row r="333" spans="1:10" x14ac:dyDescent="0.25">
      <c r="A333" s="1">
        <v>44893</v>
      </c>
      <c r="B333">
        <v>0</v>
      </c>
      <c r="C333">
        <f>WEEKDAY(ekodom4[[#This Row],[Data]])</f>
        <v>2</v>
      </c>
      <c r="D333">
        <f>IF(ekodom4[[#This Row],[dzien tyg]]=4, 260,190)</f>
        <v>190</v>
      </c>
      <c r="G333" s="2">
        <f>H332+ekodom4[[#This Row],[retencja]]</f>
        <v>15754</v>
      </c>
      <c r="H333" s="2">
        <f>IF(ekodom4[[#This Row],[czy zabraklo]]=1, 0,ekodom4[[#This Row],[zbiornik przed]]-ekodom4[[#This Row],[uzycie]]-ekodom4[[#This Row],[podelwanie]])</f>
        <v>15564</v>
      </c>
      <c r="I333" s="2" t="str">
        <f>IF(ekodom4[[#This Row],[zbiornik przed]]-ekodom4[[#This Row],[uzycie]]-ekodom4[[#This Row],[podelwanie]]&lt;0,1,"")</f>
        <v/>
      </c>
      <c r="J333" s="2" t="str">
        <f>IF(ekodom4[[#This Row],[czy zabraklo]]=1,(ekodom4[[#This Row],[zbiornik przed]] - ekodom4[[#This Row],[uzycie]]-ekodom4[[#This Row],[podelwanie]])*-1,"")</f>
        <v/>
      </c>
    </row>
    <row r="334" spans="1:10" x14ac:dyDescent="0.25">
      <c r="A334" s="1">
        <v>44894</v>
      </c>
      <c r="B334">
        <v>0</v>
      </c>
      <c r="C334">
        <f>WEEKDAY(ekodom4[[#This Row],[Data]])</f>
        <v>3</v>
      </c>
      <c r="D334">
        <f>IF(ekodom4[[#This Row],[dzien tyg]]=4, 260,190)</f>
        <v>190</v>
      </c>
      <c r="G334" s="2">
        <f>H333+ekodom4[[#This Row],[retencja]]</f>
        <v>15564</v>
      </c>
      <c r="H334" s="2">
        <f>IF(ekodom4[[#This Row],[czy zabraklo]]=1, 0,ekodom4[[#This Row],[zbiornik przed]]-ekodom4[[#This Row],[uzycie]]-ekodom4[[#This Row],[podelwanie]])</f>
        <v>15374</v>
      </c>
      <c r="I334" s="2" t="str">
        <f>IF(ekodom4[[#This Row],[zbiornik przed]]-ekodom4[[#This Row],[uzycie]]-ekodom4[[#This Row],[podelwanie]]&lt;0,1,"")</f>
        <v/>
      </c>
      <c r="J334" s="2" t="str">
        <f>IF(ekodom4[[#This Row],[czy zabraklo]]=1,(ekodom4[[#This Row],[zbiornik przed]] - ekodom4[[#This Row],[uzycie]]-ekodom4[[#This Row],[podelwanie]])*-1,"")</f>
        <v/>
      </c>
    </row>
    <row r="335" spans="1:10" x14ac:dyDescent="0.25">
      <c r="A335" s="1">
        <v>44895</v>
      </c>
      <c r="B335">
        <v>0</v>
      </c>
      <c r="C335">
        <f>WEEKDAY(ekodom4[[#This Row],[Data]])</f>
        <v>4</v>
      </c>
      <c r="D335">
        <f>IF(ekodom4[[#This Row],[dzien tyg]]=4, 260,190)</f>
        <v>260</v>
      </c>
      <c r="G335" s="2">
        <f>H334+ekodom4[[#This Row],[retencja]]</f>
        <v>15374</v>
      </c>
      <c r="H335" s="2">
        <f>IF(ekodom4[[#This Row],[czy zabraklo]]=1, 0,ekodom4[[#This Row],[zbiornik przed]]-ekodom4[[#This Row],[uzycie]]-ekodom4[[#This Row],[podelwanie]])</f>
        <v>15114</v>
      </c>
      <c r="I335" s="2" t="str">
        <f>IF(ekodom4[[#This Row],[zbiornik przed]]-ekodom4[[#This Row],[uzycie]]-ekodom4[[#This Row],[podelwanie]]&lt;0,1,"")</f>
        <v/>
      </c>
      <c r="J335" s="2" t="str">
        <f>IF(ekodom4[[#This Row],[czy zabraklo]]=1,(ekodom4[[#This Row],[zbiornik przed]] - ekodom4[[#This Row],[uzycie]]-ekodom4[[#This Row],[podelwanie]])*-1,"")</f>
        <v/>
      </c>
    </row>
    <row r="336" spans="1:10" x14ac:dyDescent="0.25">
      <c r="A336" s="1">
        <v>44896</v>
      </c>
      <c r="B336">
        <v>0</v>
      </c>
      <c r="C336">
        <f>WEEKDAY(ekodom4[[#This Row],[Data]])</f>
        <v>5</v>
      </c>
      <c r="D336">
        <f>IF(ekodom4[[#This Row],[dzien tyg]]=4, 260,190)</f>
        <v>190</v>
      </c>
      <c r="G336" s="2">
        <f>H335+ekodom4[[#This Row],[retencja]]</f>
        <v>15114</v>
      </c>
      <c r="H336" s="2">
        <f>IF(ekodom4[[#This Row],[czy zabraklo]]=1, 0,ekodom4[[#This Row],[zbiornik przed]]-ekodom4[[#This Row],[uzycie]]-ekodom4[[#This Row],[podelwanie]])</f>
        <v>14924</v>
      </c>
      <c r="I336" s="2" t="str">
        <f>IF(ekodom4[[#This Row],[zbiornik przed]]-ekodom4[[#This Row],[uzycie]]-ekodom4[[#This Row],[podelwanie]]&lt;0,1,"")</f>
        <v/>
      </c>
      <c r="J336" s="2" t="str">
        <f>IF(ekodom4[[#This Row],[czy zabraklo]]=1,(ekodom4[[#This Row],[zbiornik przed]] - ekodom4[[#This Row],[uzycie]]-ekodom4[[#This Row],[podelwanie]])*-1,"")</f>
        <v/>
      </c>
    </row>
    <row r="337" spans="1:10" x14ac:dyDescent="0.25">
      <c r="A337" s="1">
        <v>44897</v>
      </c>
      <c r="B337">
        <v>0</v>
      </c>
      <c r="C337">
        <f>WEEKDAY(ekodom4[[#This Row],[Data]])</f>
        <v>6</v>
      </c>
      <c r="D337">
        <f>IF(ekodom4[[#This Row],[dzien tyg]]=4, 260,190)</f>
        <v>190</v>
      </c>
      <c r="G337" s="2">
        <f>H336+ekodom4[[#This Row],[retencja]]</f>
        <v>14924</v>
      </c>
      <c r="H337" s="2">
        <f>IF(ekodom4[[#This Row],[czy zabraklo]]=1, 0,ekodom4[[#This Row],[zbiornik przed]]-ekodom4[[#This Row],[uzycie]]-ekodom4[[#This Row],[podelwanie]])</f>
        <v>14734</v>
      </c>
      <c r="I337" s="2" t="str">
        <f>IF(ekodom4[[#This Row],[zbiornik przed]]-ekodom4[[#This Row],[uzycie]]-ekodom4[[#This Row],[podelwanie]]&lt;0,1,"")</f>
        <v/>
      </c>
      <c r="J337" s="2" t="str">
        <f>IF(ekodom4[[#This Row],[czy zabraklo]]=1,(ekodom4[[#This Row],[zbiornik przed]] - ekodom4[[#This Row],[uzycie]]-ekodom4[[#This Row],[podelwanie]])*-1,"")</f>
        <v/>
      </c>
    </row>
    <row r="338" spans="1:10" x14ac:dyDescent="0.25">
      <c r="A338" s="1">
        <v>44898</v>
      </c>
      <c r="B338">
        <v>0</v>
      </c>
      <c r="C338">
        <f>WEEKDAY(ekodom4[[#This Row],[Data]])</f>
        <v>7</v>
      </c>
      <c r="D338">
        <f>IF(ekodom4[[#This Row],[dzien tyg]]=4, 260,190)</f>
        <v>190</v>
      </c>
      <c r="G338" s="2">
        <f>H337+ekodom4[[#This Row],[retencja]]</f>
        <v>14734</v>
      </c>
      <c r="H338" s="2">
        <f>IF(ekodom4[[#This Row],[czy zabraklo]]=1, 0,ekodom4[[#This Row],[zbiornik przed]]-ekodom4[[#This Row],[uzycie]]-ekodom4[[#This Row],[podelwanie]])</f>
        <v>14544</v>
      </c>
      <c r="I338" s="2" t="str">
        <f>IF(ekodom4[[#This Row],[zbiornik przed]]-ekodom4[[#This Row],[uzycie]]-ekodom4[[#This Row],[podelwanie]]&lt;0,1,"")</f>
        <v/>
      </c>
      <c r="J338" s="2" t="str">
        <f>IF(ekodom4[[#This Row],[czy zabraklo]]=1,(ekodom4[[#This Row],[zbiornik przed]] - ekodom4[[#This Row],[uzycie]]-ekodom4[[#This Row],[podelwanie]])*-1,"")</f>
        <v/>
      </c>
    </row>
    <row r="339" spans="1:10" x14ac:dyDescent="0.25">
      <c r="A339" s="1">
        <v>44899</v>
      </c>
      <c r="B339">
        <v>0</v>
      </c>
      <c r="C339">
        <f>WEEKDAY(ekodom4[[#This Row],[Data]])</f>
        <v>1</v>
      </c>
      <c r="D339">
        <f>IF(ekodom4[[#This Row],[dzien tyg]]=4, 260,190)</f>
        <v>190</v>
      </c>
      <c r="G339" s="2">
        <f>H338+ekodom4[[#This Row],[retencja]]</f>
        <v>14544</v>
      </c>
      <c r="H339" s="2">
        <f>IF(ekodom4[[#This Row],[czy zabraklo]]=1, 0,ekodom4[[#This Row],[zbiornik przed]]-ekodom4[[#This Row],[uzycie]]-ekodom4[[#This Row],[podelwanie]])</f>
        <v>14354</v>
      </c>
      <c r="I339" s="2" t="str">
        <f>IF(ekodom4[[#This Row],[zbiornik przed]]-ekodom4[[#This Row],[uzycie]]-ekodom4[[#This Row],[podelwanie]]&lt;0,1,"")</f>
        <v/>
      </c>
      <c r="J339" s="2" t="str">
        <f>IF(ekodom4[[#This Row],[czy zabraklo]]=1,(ekodom4[[#This Row],[zbiornik przed]] - ekodom4[[#This Row],[uzycie]]-ekodom4[[#This Row],[podelwanie]])*-1,"")</f>
        <v/>
      </c>
    </row>
    <row r="340" spans="1:10" x14ac:dyDescent="0.25">
      <c r="A340" s="1">
        <v>44900</v>
      </c>
      <c r="B340">
        <v>29</v>
      </c>
      <c r="C340">
        <f>WEEKDAY(ekodom4[[#This Row],[Data]])</f>
        <v>2</v>
      </c>
      <c r="D340">
        <f>IF(ekodom4[[#This Row],[dzien tyg]]=4, 260,190)</f>
        <v>190</v>
      </c>
      <c r="G340" s="2">
        <f>H339+ekodom4[[#This Row],[retencja]]</f>
        <v>14383</v>
      </c>
      <c r="H340" s="2">
        <f>IF(ekodom4[[#This Row],[czy zabraklo]]=1, 0,ekodom4[[#This Row],[zbiornik przed]]-ekodom4[[#This Row],[uzycie]]-ekodom4[[#This Row],[podelwanie]])</f>
        <v>14193</v>
      </c>
      <c r="I340" s="2" t="str">
        <f>IF(ekodom4[[#This Row],[zbiornik przed]]-ekodom4[[#This Row],[uzycie]]-ekodom4[[#This Row],[podelwanie]]&lt;0,1,"")</f>
        <v/>
      </c>
      <c r="J340" s="2" t="str">
        <f>IF(ekodom4[[#This Row],[czy zabraklo]]=1,(ekodom4[[#This Row],[zbiornik przed]] - ekodom4[[#This Row],[uzycie]]-ekodom4[[#This Row],[podelwanie]])*-1,"")</f>
        <v/>
      </c>
    </row>
    <row r="341" spans="1:10" x14ac:dyDescent="0.25">
      <c r="A341" s="1">
        <v>44901</v>
      </c>
      <c r="B341">
        <v>46</v>
      </c>
      <c r="C341">
        <f>WEEKDAY(ekodom4[[#This Row],[Data]])</f>
        <v>3</v>
      </c>
      <c r="D341">
        <f>IF(ekodom4[[#This Row],[dzien tyg]]=4, 260,190)</f>
        <v>190</v>
      </c>
      <c r="G341" s="2">
        <f>H340+ekodom4[[#This Row],[retencja]]</f>
        <v>14239</v>
      </c>
      <c r="H341" s="2">
        <f>IF(ekodom4[[#This Row],[czy zabraklo]]=1, 0,ekodom4[[#This Row],[zbiornik przed]]-ekodom4[[#This Row],[uzycie]]-ekodom4[[#This Row],[podelwanie]])</f>
        <v>14049</v>
      </c>
      <c r="I341" s="2" t="str">
        <f>IF(ekodom4[[#This Row],[zbiornik przed]]-ekodom4[[#This Row],[uzycie]]-ekodom4[[#This Row],[podelwanie]]&lt;0,1,"")</f>
        <v/>
      </c>
      <c r="J341" s="2" t="str">
        <f>IF(ekodom4[[#This Row],[czy zabraklo]]=1,(ekodom4[[#This Row],[zbiornik przed]] - ekodom4[[#This Row],[uzycie]]-ekodom4[[#This Row],[podelwanie]])*-1,"")</f>
        <v/>
      </c>
    </row>
    <row r="342" spans="1:10" x14ac:dyDescent="0.25">
      <c r="A342" s="1">
        <v>44902</v>
      </c>
      <c r="B342">
        <v>0</v>
      </c>
      <c r="C342">
        <f>WEEKDAY(ekodom4[[#This Row],[Data]])</f>
        <v>4</v>
      </c>
      <c r="D342">
        <f>IF(ekodom4[[#This Row],[dzien tyg]]=4, 260,190)</f>
        <v>260</v>
      </c>
      <c r="G342" s="2">
        <f>H341+ekodom4[[#This Row],[retencja]]</f>
        <v>14049</v>
      </c>
      <c r="H342" s="2">
        <f>IF(ekodom4[[#This Row],[czy zabraklo]]=1, 0,ekodom4[[#This Row],[zbiornik przed]]-ekodom4[[#This Row],[uzycie]]-ekodom4[[#This Row],[podelwanie]])</f>
        <v>13789</v>
      </c>
      <c r="I342" s="2" t="str">
        <f>IF(ekodom4[[#This Row],[zbiornik przed]]-ekodom4[[#This Row],[uzycie]]-ekodom4[[#This Row],[podelwanie]]&lt;0,1,"")</f>
        <v/>
      </c>
      <c r="J342" s="2" t="str">
        <f>IF(ekodom4[[#This Row],[czy zabraklo]]=1,(ekodom4[[#This Row],[zbiornik przed]] - ekodom4[[#This Row],[uzycie]]-ekodom4[[#This Row],[podelwanie]])*-1,"")</f>
        <v/>
      </c>
    </row>
    <row r="343" spans="1:10" x14ac:dyDescent="0.25">
      <c r="A343" s="1">
        <v>44903</v>
      </c>
      <c r="B343">
        <v>0</v>
      </c>
      <c r="C343">
        <f>WEEKDAY(ekodom4[[#This Row],[Data]])</f>
        <v>5</v>
      </c>
      <c r="D343">
        <f>IF(ekodom4[[#This Row],[dzien tyg]]=4, 260,190)</f>
        <v>190</v>
      </c>
      <c r="G343" s="2">
        <f>H342+ekodom4[[#This Row],[retencja]]</f>
        <v>13789</v>
      </c>
      <c r="H343" s="2">
        <f>IF(ekodom4[[#This Row],[czy zabraklo]]=1, 0,ekodom4[[#This Row],[zbiornik przed]]-ekodom4[[#This Row],[uzycie]]-ekodom4[[#This Row],[podelwanie]])</f>
        <v>13599</v>
      </c>
      <c r="I343" s="2" t="str">
        <f>IF(ekodom4[[#This Row],[zbiornik przed]]-ekodom4[[#This Row],[uzycie]]-ekodom4[[#This Row],[podelwanie]]&lt;0,1,"")</f>
        <v/>
      </c>
      <c r="J343" s="2" t="str">
        <f>IF(ekodom4[[#This Row],[czy zabraklo]]=1,(ekodom4[[#This Row],[zbiornik przed]] - ekodom4[[#This Row],[uzycie]]-ekodom4[[#This Row],[podelwanie]])*-1,"")</f>
        <v/>
      </c>
    </row>
    <row r="344" spans="1:10" x14ac:dyDescent="0.25">
      <c r="A344" s="1">
        <v>44904</v>
      </c>
      <c r="B344">
        <v>0</v>
      </c>
      <c r="C344">
        <f>WEEKDAY(ekodom4[[#This Row],[Data]])</f>
        <v>6</v>
      </c>
      <c r="D344">
        <f>IF(ekodom4[[#This Row],[dzien tyg]]=4, 260,190)</f>
        <v>190</v>
      </c>
      <c r="G344" s="2">
        <f>H343+ekodom4[[#This Row],[retencja]]</f>
        <v>13599</v>
      </c>
      <c r="H344" s="2">
        <f>IF(ekodom4[[#This Row],[czy zabraklo]]=1, 0,ekodom4[[#This Row],[zbiornik przed]]-ekodom4[[#This Row],[uzycie]]-ekodom4[[#This Row],[podelwanie]])</f>
        <v>13409</v>
      </c>
      <c r="I344" s="2" t="str">
        <f>IF(ekodom4[[#This Row],[zbiornik przed]]-ekodom4[[#This Row],[uzycie]]-ekodom4[[#This Row],[podelwanie]]&lt;0,1,"")</f>
        <v/>
      </c>
      <c r="J344" s="2" t="str">
        <f>IF(ekodom4[[#This Row],[czy zabraklo]]=1,(ekodom4[[#This Row],[zbiornik przed]] - ekodom4[[#This Row],[uzycie]]-ekodom4[[#This Row],[podelwanie]])*-1,"")</f>
        <v/>
      </c>
    </row>
    <row r="345" spans="1:10" x14ac:dyDescent="0.25">
      <c r="A345" s="1">
        <v>44905</v>
      </c>
      <c r="B345">
        <v>0</v>
      </c>
      <c r="C345">
        <f>WEEKDAY(ekodom4[[#This Row],[Data]])</f>
        <v>7</v>
      </c>
      <c r="D345">
        <f>IF(ekodom4[[#This Row],[dzien tyg]]=4, 260,190)</f>
        <v>190</v>
      </c>
      <c r="G345" s="2">
        <f>H344+ekodom4[[#This Row],[retencja]]</f>
        <v>13409</v>
      </c>
      <c r="H345" s="2">
        <f>IF(ekodom4[[#This Row],[czy zabraklo]]=1, 0,ekodom4[[#This Row],[zbiornik przed]]-ekodom4[[#This Row],[uzycie]]-ekodom4[[#This Row],[podelwanie]])</f>
        <v>13219</v>
      </c>
      <c r="I345" s="2" t="str">
        <f>IF(ekodom4[[#This Row],[zbiornik przed]]-ekodom4[[#This Row],[uzycie]]-ekodom4[[#This Row],[podelwanie]]&lt;0,1,"")</f>
        <v/>
      </c>
      <c r="J345" s="2" t="str">
        <f>IF(ekodom4[[#This Row],[czy zabraklo]]=1,(ekodom4[[#This Row],[zbiornik przed]] - ekodom4[[#This Row],[uzycie]]-ekodom4[[#This Row],[podelwanie]])*-1,"")</f>
        <v/>
      </c>
    </row>
    <row r="346" spans="1:10" x14ac:dyDescent="0.25">
      <c r="A346" s="1">
        <v>44906</v>
      </c>
      <c r="B346">
        <v>0</v>
      </c>
      <c r="C346">
        <f>WEEKDAY(ekodom4[[#This Row],[Data]])</f>
        <v>1</v>
      </c>
      <c r="D346">
        <f>IF(ekodom4[[#This Row],[dzien tyg]]=4, 260,190)</f>
        <v>190</v>
      </c>
      <c r="G346" s="2">
        <f>H345+ekodom4[[#This Row],[retencja]]</f>
        <v>13219</v>
      </c>
      <c r="H346" s="2">
        <f>IF(ekodom4[[#This Row],[czy zabraklo]]=1, 0,ekodom4[[#This Row],[zbiornik przed]]-ekodom4[[#This Row],[uzycie]]-ekodom4[[#This Row],[podelwanie]])</f>
        <v>13029</v>
      </c>
      <c r="I346" s="2" t="str">
        <f>IF(ekodom4[[#This Row],[zbiornik przed]]-ekodom4[[#This Row],[uzycie]]-ekodom4[[#This Row],[podelwanie]]&lt;0,1,"")</f>
        <v/>
      </c>
      <c r="J346" s="2" t="str">
        <f>IF(ekodom4[[#This Row],[czy zabraklo]]=1,(ekodom4[[#This Row],[zbiornik przed]] - ekodom4[[#This Row],[uzycie]]-ekodom4[[#This Row],[podelwanie]])*-1,"")</f>
        <v/>
      </c>
    </row>
    <row r="347" spans="1:10" x14ac:dyDescent="0.25">
      <c r="A347" s="1">
        <v>44907</v>
      </c>
      <c r="B347">
        <v>0</v>
      </c>
      <c r="C347">
        <f>WEEKDAY(ekodom4[[#This Row],[Data]])</f>
        <v>2</v>
      </c>
      <c r="D347">
        <f>IF(ekodom4[[#This Row],[dzien tyg]]=4, 260,190)</f>
        <v>190</v>
      </c>
      <c r="G347" s="2">
        <f>H346+ekodom4[[#This Row],[retencja]]</f>
        <v>13029</v>
      </c>
      <c r="H347" s="2">
        <f>IF(ekodom4[[#This Row],[czy zabraklo]]=1, 0,ekodom4[[#This Row],[zbiornik przed]]-ekodom4[[#This Row],[uzycie]]-ekodom4[[#This Row],[podelwanie]])</f>
        <v>12839</v>
      </c>
      <c r="I347" s="2" t="str">
        <f>IF(ekodom4[[#This Row],[zbiornik przed]]-ekodom4[[#This Row],[uzycie]]-ekodom4[[#This Row],[podelwanie]]&lt;0,1,"")</f>
        <v/>
      </c>
      <c r="J347" s="2" t="str">
        <f>IF(ekodom4[[#This Row],[czy zabraklo]]=1,(ekodom4[[#This Row],[zbiornik przed]] - ekodom4[[#This Row],[uzycie]]-ekodom4[[#This Row],[podelwanie]])*-1,"")</f>
        <v/>
      </c>
    </row>
    <row r="348" spans="1:10" x14ac:dyDescent="0.25">
      <c r="A348" s="1">
        <v>44908</v>
      </c>
      <c r="B348">
        <v>145</v>
      </c>
      <c r="C348">
        <f>WEEKDAY(ekodom4[[#This Row],[Data]])</f>
        <v>3</v>
      </c>
      <c r="D348">
        <f>IF(ekodom4[[#This Row],[dzien tyg]]=4, 260,190)</f>
        <v>190</v>
      </c>
      <c r="G348" s="2">
        <f>H347+ekodom4[[#This Row],[retencja]]</f>
        <v>12984</v>
      </c>
      <c r="H348" s="2">
        <f>IF(ekodom4[[#This Row],[czy zabraklo]]=1, 0,ekodom4[[#This Row],[zbiornik przed]]-ekodom4[[#This Row],[uzycie]]-ekodom4[[#This Row],[podelwanie]])</f>
        <v>12794</v>
      </c>
      <c r="I348" s="2" t="str">
        <f>IF(ekodom4[[#This Row],[zbiornik przed]]-ekodom4[[#This Row],[uzycie]]-ekodom4[[#This Row],[podelwanie]]&lt;0,1,"")</f>
        <v/>
      </c>
      <c r="J348" s="2" t="str">
        <f>IF(ekodom4[[#This Row],[czy zabraklo]]=1,(ekodom4[[#This Row],[zbiornik przed]] - ekodom4[[#This Row],[uzycie]]-ekodom4[[#This Row],[podelwanie]])*-1,"")</f>
        <v/>
      </c>
    </row>
    <row r="349" spans="1:10" x14ac:dyDescent="0.25">
      <c r="A349" s="1">
        <v>44909</v>
      </c>
      <c r="B349">
        <v>0</v>
      </c>
      <c r="C349">
        <f>WEEKDAY(ekodom4[[#This Row],[Data]])</f>
        <v>4</v>
      </c>
      <c r="D349">
        <f>IF(ekodom4[[#This Row],[dzien tyg]]=4, 260,190)</f>
        <v>260</v>
      </c>
      <c r="G349" s="2">
        <f>H348+ekodom4[[#This Row],[retencja]]</f>
        <v>12794</v>
      </c>
      <c r="H349" s="2">
        <f>IF(ekodom4[[#This Row],[czy zabraklo]]=1, 0,ekodom4[[#This Row],[zbiornik przed]]-ekodom4[[#This Row],[uzycie]]-ekodom4[[#This Row],[podelwanie]])</f>
        <v>12534</v>
      </c>
      <c r="I349" s="2" t="str">
        <f>IF(ekodom4[[#This Row],[zbiornik przed]]-ekodom4[[#This Row],[uzycie]]-ekodom4[[#This Row],[podelwanie]]&lt;0,1,"")</f>
        <v/>
      </c>
      <c r="J349" s="2" t="str">
        <f>IF(ekodom4[[#This Row],[czy zabraklo]]=1,(ekodom4[[#This Row],[zbiornik przed]] - ekodom4[[#This Row],[uzycie]]-ekodom4[[#This Row],[podelwanie]])*-1,"")</f>
        <v/>
      </c>
    </row>
    <row r="350" spans="1:10" x14ac:dyDescent="0.25">
      <c r="A350" s="1">
        <v>44910</v>
      </c>
      <c r="B350">
        <v>0</v>
      </c>
      <c r="C350">
        <f>WEEKDAY(ekodom4[[#This Row],[Data]])</f>
        <v>5</v>
      </c>
      <c r="D350">
        <f>IF(ekodom4[[#This Row],[dzien tyg]]=4, 260,190)</f>
        <v>190</v>
      </c>
      <c r="G350" s="2">
        <f>H349+ekodom4[[#This Row],[retencja]]</f>
        <v>12534</v>
      </c>
      <c r="H350" s="2">
        <f>IF(ekodom4[[#This Row],[czy zabraklo]]=1, 0,ekodom4[[#This Row],[zbiornik przed]]-ekodom4[[#This Row],[uzycie]]-ekodom4[[#This Row],[podelwanie]])</f>
        <v>12344</v>
      </c>
      <c r="I350" s="2" t="str">
        <f>IF(ekodom4[[#This Row],[zbiornik przed]]-ekodom4[[#This Row],[uzycie]]-ekodom4[[#This Row],[podelwanie]]&lt;0,1,"")</f>
        <v/>
      </c>
      <c r="J350" s="2" t="str">
        <f>IF(ekodom4[[#This Row],[czy zabraklo]]=1,(ekodom4[[#This Row],[zbiornik przed]] - ekodom4[[#This Row],[uzycie]]-ekodom4[[#This Row],[podelwanie]])*-1,"")</f>
        <v/>
      </c>
    </row>
    <row r="351" spans="1:10" x14ac:dyDescent="0.25">
      <c r="A351" s="1">
        <v>44911</v>
      </c>
      <c r="B351">
        <v>24</v>
      </c>
      <c r="C351">
        <f>WEEKDAY(ekodom4[[#This Row],[Data]])</f>
        <v>6</v>
      </c>
      <c r="D351">
        <f>IF(ekodom4[[#This Row],[dzien tyg]]=4, 260,190)</f>
        <v>190</v>
      </c>
      <c r="G351" s="2">
        <f>H350+ekodom4[[#This Row],[retencja]]</f>
        <v>12368</v>
      </c>
      <c r="H351" s="2">
        <f>IF(ekodom4[[#This Row],[czy zabraklo]]=1, 0,ekodom4[[#This Row],[zbiornik przed]]-ekodom4[[#This Row],[uzycie]]-ekodom4[[#This Row],[podelwanie]])</f>
        <v>12178</v>
      </c>
      <c r="I351" s="2" t="str">
        <f>IF(ekodom4[[#This Row],[zbiornik przed]]-ekodom4[[#This Row],[uzycie]]-ekodom4[[#This Row],[podelwanie]]&lt;0,1,"")</f>
        <v/>
      </c>
      <c r="J351" s="2" t="str">
        <f>IF(ekodom4[[#This Row],[czy zabraklo]]=1,(ekodom4[[#This Row],[zbiornik przed]] - ekodom4[[#This Row],[uzycie]]-ekodom4[[#This Row],[podelwanie]])*-1,"")</f>
        <v/>
      </c>
    </row>
    <row r="352" spans="1:10" x14ac:dyDescent="0.25">
      <c r="A352" s="1">
        <v>44912</v>
      </c>
      <c r="B352">
        <v>0</v>
      </c>
      <c r="C352">
        <f>WEEKDAY(ekodom4[[#This Row],[Data]])</f>
        <v>7</v>
      </c>
      <c r="D352">
        <f>IF(ekodom4[[#This Row],[dzien tyg]]=4, 260,190)</f>
        <v>190</v>
      </c>
      <c r="G352" s="2">
        <f>H351+ekodom4[[#This Row],[retencja]]</f>
        <v>12178</v>
      </c>
      <c r="H352" s="2">
        <f>IF(ekodom4[[#This Row],[czy zabraklo]]=1, 0,ekodom4[[#This Row],[zbiornik przed]]-ekodom4[[#This Row],[uzycie]]-ekodom4[[#This Row],[podelwanie]])</f>
        <v>11988</v>
      </c>
      <c r="I352" s="2" t="str">
        <f>IF(ekodom4[[#This Row],[zbiornik przed]]-ekodom4[[#This Row],[uzycie]]-ekodom4[[#This Row],[podelwanie]]&lt;0,1,"")</f>
        <v/>
      </c>
      <c r="J352" s="2" t="str">
        <f>IF(ekodom4[[#This Row],[czy zabraklo]]=1,(ekodom4[[#This Row],[zbiornik przed]] - ekodom4[[#This Row],[uzycie]]-ekodom4[[#This Row],[podelwanie]])*-1,"")</f>
        <v/>
      </c>
    </row>
    <row r="353" spans="1:10" x14ac:dyDescent="0.25">
      <c r="A353" s="1">
        <v>44913</v>
      </c>
      <c r="B353">
        <v>0</v>
      </c>
      <c r="C353">
        <f>WEEKDAY(ekodom4[[#This Row],[Data]])</f>
        <v>1</v>
      </c>
      <c r="D353">
        <f>IF(ekodom4[[#This Row],[dzien tyg]]=4, 260,190)</f>
        <v>190</v>
      </c>
      <c r="G353" s="2">
        <f>H352+ekodom4[[#This Row],[retencja]]</f>
        <v>11988</v>
      </c>
      <c r="H353" s="2">
        <f>IF(ekodom4[[#This Row],[czy zabraklo]]=1, 0,ekodom4[[#This Row],[zbiornik przed]]-ekodom4[[#This Row],[uzycie]]-ekodom4[[#This Row],[podelwanie]])</f>
        <v>11798</v>
      </c>
      <c r="I353" s="2" t="str">
        <f>IF(ekodom4[[#This Row],[zbiornik przed]]-ekodom4[[#This Row],[uzycie]]-ekodom4[[#This Row],[podelwanie]]&lt;0,1,"")</f>
        <v/>
      </c>
      <c r="J353" s="2" t="str">
        <f>IF(ekodom4[[#This Row],[czy zabraklo]]=1,(ekodom4[[#This Row],[zbiornik przed]] - ekodom4[[#This Row],[uzycie]]-ekodom4[[#This Row],[podelwanie]])*-1,"")</f>
        <v/>
      </c>
    </row>
    <row r="354" spans="1:10" x14ac:dyDescent="0.25">
      <c r="A354" s="1">
        <v>44914</v>
      </c>
      <c r="B354">
        <v>45</v>
      </c>
      <c r="C354">
        <f>WEEKDAY(ekodom4[[#This Row],[Data]])</f>
        <v>2</v>
      </c>
      <c r="D354">
        <f>IF(ekodom4[[#This Row],[dzien tyg]]=4, 260,190)</f>
        <v>190</v>
      </c>
      <c r="G354" s="2">
        <f>H353+ekodom4[[#This Row],[retencja]]</f>
        <v>11843</v>
      </c>
      <c r="H354" s="2">
        <f>IF(ekodom4[[#This Row],[czy zabraklo]]=1, 0,ekodom4[[#This Row],[zbiornik przed]]-ekodom4[[#This Row],[uzycie]]-ekodom4[[#This Row],[podelwanie]])</f>
        <v>11653</v>
      </c>
      <c r="I354" s="2" t="str">
        <f>IF(ekodom4[[#This Row],[zbiornik przed]]-ekodom4[[#This Row],[uzycie]]-ekodom4[[#This Row],[podelwanie]]&lt;0,1,"")</f>
        <v/>
      </c>
      <c r="J354" s="2" t="str">
        <f>IF(ekodom4[[#This Row],[czy zabraklo]]=1,(ekodom4[[#This Row],[zbiornik przed]] - ekodom4[[#This Row],[uzycie]]-ekodom4[[#This Row],[podelwanie]])*-1,"")</f>
        <v/>
      </c>
    </row>
    <row r="355" spans="1:10" x14ac:dyDescent="0.25">
      <c r="A355" s="1">
        <v>44915</v>
      </c>
      <c r="B355">
        <v>97</v>
      </c>
      <c r="C355">
        <f>WEEKDAY(ekodom4[[#This Row],[Data]])</f>
        <v>3</v>
      </c>
      <c r="D355">
        <f>IF(ekodom4[[#This Row],[dzien tyg]]=4, 260,190)</f>
        <v>190</v>
      </c>
      <c r="G355" s="2">
        <f>H354+ekodom4[[#This Row],[retencja]]</f>
        <v>11750</v>
      </c>
      <c r="H355" s="2">
        <f>IF(ekodom4[[#This Row],[czy zabraklo]]=1, 0,ekodom4[[#This Row],[zbiornik przed]]-ekodom4[[#This Row],[uzycie]]-ekodom4[[#This Row],[podelwanie]])</f>
        <v>11560</v>
      </c>
      <c r="I355" s="2" t="str">
        <f>IF(ekodom4[[#This Row],[zbiornik przed]]-ekodom4[[#This Row],[uzycie]]-ekodom4[[#This Row],[podelwanie]]&lt;0,1,"")</f>
        <v/>
      </c>
      <c r="J355" s="2" t="str">
        <f>IF(ekodom4[[#This Row],[czy zabraklo]]=1,(ekodom4[[#This Row],[zbiornik przed]] - ekodom4[[#This Row],[uzycie]]-ekodom4[[#This Row],[podelwanie]])*-1,"")</f>
        <v/>
      </c>
    </row>
    <row r="356" spans="1:10" x14ac:dyDescent="0.25">
      <c r="A356" s="1">
        <v>44916</v>
      </c>
      <c r="B356">
        <v>0</v>
      </c>
      <c r="C356">
        <f>WEEKDAY(ekodom4[[#This Row],[Data]])</f>
        <v>4</v>
      </c>
      <c r="D356">
        <f>IF(ekodom4[[#This Row],[dzien tyg]]=4, 260,190)</f>
        <v>260</v>
      </c>
      <c r="G356" s="2">
        <f>H355+ekodom4[[#This Row],[retencja]]</f>
        <v>11560</v>
      </c>
      <c r="H356" s="2">
        <f>IF(ekodom4[[#This Row],[czy zabraklo]]=1, 0,ekodom4[[#This Row],[zbiornik przed]]-ekodom4[[#This Row],[uzycie]]-ekodom4[[#This Row],[podelwanie]])</f>
        <v>11300</v>
      </c>
      <c r="I356" s="2" t="str">
        <f>IF(ekodom4[[#This Row],[zbiornik przed]]-ekodom4[[#This Row],[uzycie]]-ekodom4[[#This Row],[podelwanie]]&lt;0,1,"")</f>
        <v/>
      </c>
      <c r="J356" s="2" t="str">
        <f>IF(ekodom4[[#This Row],[czy zabraklo]]=1,(ekodom4[[#This Row],[zbiornik przed]] - ekodom4[[#This Row],[uzycie]]-ekodom4[[#This Row],[podelwanie]])*-1,"")</f>
        <v/>
      </c>
    </row>
    <row r="357" spans="1:10" x14ac:dyDescent="0.25">
      <c r="A357" s="1">
        <v>44917</v>
      </c>
      <c r="B357">
        <v>22</v>
      </c>
      <c r="C357">
        <f>WEEKDAY(ekodom4[[#This Row],[Data]])</f>
        <v>5</v>
      </c>
      <c r="D357">
        <f>IF(ekodom4[[#This Row],[dzien tyg]]=4, 260,190)</f>
        <v>190</v>
      </c>
      <c r="G357" s="2">
        <f>H356+ekodom4[[#This Row],[retencja]]</f>
        <v>11322</v>
      </c>
      <c r="H357" s="2">
        <f>IF(ekodom4[[#This Row],[czy zabraklo]]=1, 0,ekodom4[[#This Row],[zbiornik przed]]-ekodom4[[#This Row],[uzycie]]-ekodom4[[#This Row],[podelwanie]])</f>
        <v>11132</v>
      </c>
      <c r="I357" s="2" t="str">
        <f>IF(ekodom4[[#This Row],[zbiornik przed]]-ekodom4[[#This Row],[uzycie]]-ekodom4[[#This Row],[podelwanie]]&lt;0,1,"")</f>
        <v/>
      </c>
      <c r="J357" s="2" t="str">
        <f>IF(ekodom4[[#This Row],[czy zabraklo]]=1,(ekodom4[[#This Row],[zbiornik przed]] - ekodom4[[#This Row],[uzycie]]-ekodom4[[#This Row],[podelwanie]])*-1,"")</f>
        <v/>
      </c>
    </row>
    <row r="358" spans="1:10" x14ac:dyDescent="0.25">
      <c r="A358" s="1">
        <v>44918</v>
      </c>
      <c r="B358">
        <v>0</v>
      </c>
      <c r="C358">
        <f>WEEKDAY(ekodom4[[#This Row],[Data]])</f>
        <v>6</v>
      </c>
      <c r="D358">
        <f>IF(ekodom4[[#This Row],[dzien tyg]]=4, 260,190)</f>
        <v>190</v>
      </c>
      <c r="G358" s="2">
        <f>H357+ekodom4[[#This Row],[retencja]]</f>
        <v>11132</v>
      </c>
      <c r="H358" s="2">
        <f>IF(ekodom4[[#This Row],[czy zabraklo]]=1, 0,ekodom4[[#This Row],[zbiornik przed]]-ekodom4[[#This Row],[uzycie]]-ekodom4[[#This Row],[podelwanie]])</f>
        <v>10942</v>
      </c>
      <c r="I358" s="2" t="str">
        <f>IF(ekodom4[[#This Row],[zbiornik przed]]-ekodom4[[#This Row],[uzycie]]-ekodom4[[#This Row],[podelwanie]]&lt;0,1,"")</f>
        <v/>
      </c>
      <c r="J358" s="2" t="str">
        <f>IF(ekodom4[[#This Row],[czy zabraklo]]=1,(ekodom4[[#This Row],[zbiornik przed]] - ekodom4[[#This Row],[uzycie]]-ekodom4[[#This Row],[podelwanie]])*-1,"")</f>
        <v/>
      </c>
    </row>
    <row r="359" spans="1:10" x14ac:dyDescent="0.25">
      <c r="A359" s="1">
        <v>44919</v>
      </c>
      <c r="B359">
        <v>0</v>
      </c>
      <c r="C359">
        <f>WEEKDAY(ekodom4[[#This Row],[Data]])</f>
        <v>7</v>
      </c>
      <c r="D359">
        <f>IF(ekodom4[[#This Row],[dzien tyg]]=4, 260,190)</f>
        <v>190</v>
      </c>
      <c r="G359" s="2">
        <f>H358+ekodom4[[#This Row],[retencja]]</f>
        <v>10942</v>
      </c>
      <c r="H359" s="2">
        <f>IF(ekodom4[[#This Row],[czy zabraklo]]=1, 0,ekodom4[[#This Row],[zbiornik przed]]-ekodom4[[#This Row],[uzycie]]-ekodom4[[#This Row],[podelwanie]])</f>
        <v>10752</v>
      </c>
      <c r="I359" s="2" t="str">
        <f>IF(ekodom4[[#This Row],[zbiornik przed]]-ekodom4[[#This Row],[uzycie]]-ekodom4[[#This Row],[podelwanie]]&lt;0,1,"")</f>
        <v/>
      </c>
      <c r="J359" s="2" t="str">
        <f>IF(ekodom4[[#This Row],[czy zabraklo]]=1,(ekodom4[[#This Row],[zbiornik przed]] - ekodom4[[#This Row],[uzycie]]-ekodom4[[#This Row],[podelwanie]])*-1,"")</f>
        <v/>
      </c>
    </row>
    <row r="360" spans="1:10" x14ac:dyDescent="0.25">
      <c r="A360" s="1">
        <v>44920</v>
      </c>
      <c r="B360">
        <v>0</v>
      </c>
      <c r="C360">
        <f>WEEKDAY(ekodom4[[#This Row],[Data]])</f>
        <v>1</v>
      </c>
      <c r="D360">
        <f>IF(ekodom4[[#This Row],[dzien tyg]]=4, 260,190)</f>
        <v>190</v>
      </c>
      <c r="G360" s="2">
        <f>H359+ekodom4[[#This Row],[retencja]]</f>
        <v>10752</v>
      </c>
      <c r="H360" s="2">
        <f>IF(ekodom4[[#This Row],[czy zabraklo]]=1, 0,ekodom4[[#This Row],[zbiornik przed]]-ekodom4[[#This Row],[uzycie]]-ekodom4[[#This Row],[podelwanie]])</f>
        <v>10562</v>
      </c>
      <c r="I360" s="2" t="str">
        <f>IF(ekodom4[[#This Row],[zbiornik przed]]-ekodom4[[#This Row],[uzycie]]-ekodom4[[#This Row],[podelwanie]]&lt;0,1,"")</f>
        <v/>
      </c>
      <c r="J360" s="2" t="str">
        <f>IF(ekodom4[[#This Row],[czy zabraklo]]=1,(ekodom4[[#This Row],[zbiornik przed]] - ekodom4[[#This Row],[uzycie]]-ekodom4[[#This Row],[podelwanie]])*-1,"")</f>
        <v/>
      </c>
    </row>
    <row r="361" spans="1:10" x14ac:dyDescent="0.25">
      <c r="A361" s="1">
        <v>44921</v>
      </c>
      <c r="B361">
        <v>135</v>
      </c>
      <c r="C361">
        <f>WEEKDAY(ekodom4[[#This Row],[Data]])</f>
        <v>2</v>
      </c>
      <c r="D361">
        <f>IF(ekodom4[[#This Row],[dzien tyg]]=4, 260,190)</f>
        <v>190</v>
      </c>
      <c r="G361" s="2">
        <f>H360+ekodom4[[#This Row],[retencja]]</f>
        <v>10697</v>
      </c>
      <c r="H361" s="2">
        <f>IF(ekodom4[[#This Row],[czy zabraklo]]=1, 0,ekodom4[[#This Row],[zbiornik przed]]-ekodom4[[#This Row],[uzycie]]-ekodom4[[#This Row],[podelwanie]])</f>
        <v>10507</v>
      </c>
      <c r="I361" s="2" t="str">
        <f>IF(ekodom4[[#This Row],[zbiornik przed]]-ekodom4[[#This Row],[uzycie]]-ekodom4[[#This Row],[podelwanie]]&lt;0,1,"")</f>
        <v/>
      </c>
      <c r="J361" s="2" t="str">
        <f>IF(ekodom4[[#This Row],[czy zabraklo]]=1,(ekodom4[[#This Row],[zbiornik przed]] - ekodom4[[#This Row],[uzycie]]-ekodom4[[#This Row],[podelwanie]])*-1,"")</f>
        <v/>
      </c>
    </row>
    <row r="362" spans="1:10" x14ac:dyDescent="0.25">
      <c r="A362" s="1">
        <v>44922</v>
      </c>
      <c r="B362">
        <v>0</v>
      </c>
      <c r="C362">
        <f>WEEKDAY(ekodom4[[#This Row],[Data]])</f>
        <v>3</v>
      </c>
      <c r="D362">
        <f>IF(ekodom4[[#This Row],[dzien tyg]]=4, 260,190)</f>
        <v>190</v>
      </c>
      <c r="G362" s="2">
        <f>H361+ekodom4[[#This Row],[retencja]]</f>
        <v>10507</v>
      </c>
      <c r="H362" s="2">
        <f>IF(ekodom4[[#This Row],[czy zabraklo]]=1, 0,ekodom4[[#This Row],[zbiornik przed]]-ekodom4[[#This Row],[uzycie]]-ekodom4[[#This Row],[podelwanie]])</f>
        <v>10317</v>
      </c>
      <c r="I362" s="2" t="str">
        <f>IF(ekodom4[[#This Row],[zbiornik przed]]-ekodom4[[#This Row],[uzycie]]-ekodom4[[#This Row],[podelwanie]]&lt;0,1,"")</f>
        <v/>
      </c>
      <c r="J362" s="2" t="str">
        <f>IF(ekodom4[[#This Row],[czy zabraklo]]=1,(ekodom4[[#This Row],[zbiornik przed]] - ekodom4[[#This Row],[uzycie]]-ekodom4[[#This Row],[podelwanie]])*-1,"")</f>
        <v/>
      </c>
    </row>
    <row r="363" spans="1:10" x14ac:dyDescent="0.25">
      <c r="A363" s="1">
        <v>44923</v>
      </c>
      <c r="B363">
        <v>153</v>
      </c>
      <c r="C363">
        <f>WEEKDAY(ekodom4[[#This Row],[Data]])</f>
        <v>4</v>
      </c>
      <c r="D363">
        <f>IF(ekodom4[[#This Row],[dzien tyg]]=4, 260,190)</f>
        <v>260</v>
      </c>
      <c r="G363" s="2">
        <f>H362+ekodom4[[#This Row],[retencja]]</f>
        <v>10470</v>
      </c>
      <c r="H363" s="2">
        <f>IF(ekodom4[[#This Row],[czy zabraklo]]=1, 0,ekodom4[[#This Row],[zbiornik przed]]-ekodom4[[#This Row],[uzycie]]-ekodom4[[#This Row],[podelwanie]])</f>
        <v>10210</v>
      </c>
      <c r="I363" s="2" t="str">
        <f>IF(ekodom4[[#This Row],[zbiornik przed]]-ekodom4[[#This Row],[uzycie]]-ekodom4[[#This Row],[podelwanie]]&lt;0,1,"")</f>
        <v/>
      </c>
      <c r="J363" s="2" t="str">
        <f>IF(ekodom4[[#This Row],[czy zabraklo]]=1,(ekodom4[[#This Row],[zbiornik przed]] - ekodom4[[#This Row],[uzycie]]-ekodom4[[#This Row],[podelwanie]])*-1,"")</f>
        <v/>
      </c>
    </row>
    <row r="364" spans="1:10" x14ac:dyDescent="0.25">
      <c r="A364" s="1">
        <v>44924</v>
      </c>
      <c r="B364">
        <v>0</v>
      </c>
      <c r="C364">
        <f>WEEKDAY(ekodom4[[#This Row],[Data]])</f>
        <v>5</v>
      </c>
      <c r="D364">
        <f>IF(ekodom4[[#This Row],[dzien tyg]]=4, 260,190)</f>
        <v>190</v>
      </c>
      <c r="G364" s="2">
        <f>H363+ekodom4[[#This Row],[retencja]]</f>
        <v>10210</v>
      </c>
      <c r="H364" s="2">
        <f>IF(ekodom4[[#This Row],[czy zabraklo]]=1, 0,ekodom4[[#This Row],[zbiornik przed]]-ekodom4[[#This Row],[uzycie]]-ekodom4[[#This Row],[podelwanie]])</f>
        <v>10020</v>
      </c>
      <c r="I364" s="2" t="str">
        <f>IF(ekodom4[[#This Row],[zbiornik przed]]-ekodom4[[#This Row],[uzycie]]-ekodom4[[#This Row],[podelwanie]]&lt;0,1,"")</f>
        <v/>
      </c>
      <c r="J364" s="2" t="str">
        <f>IF(ekodom4[[#This Row],[czy zabraklo]]=1,(ekodom4[[#This Row],[zbiornik przed]] - ekodom4[[#This Row],[uzycie]]-ekodom4[[#This Row],[podelwanie]])*-1,"")</f>
        <v/>
      </c>
    </row>
    <row r="365" spans="1:10" x14ac:dyDescent="0.25">
      <c r="A365" s="1">
        <v>44925</v>
      </c>
      <c r="B365">
        <v>0</v>
      </c>
      <c r="C365">
        <f>WEEKDAY(ekodom4[[#This Row],[Data]])</f>
        <v>6</v>
      </c>
      <c r="D365">
        <f>IF(ekodom4[[#This Row],[dzien tyg]]=4, 260,190)</f>
        <v>190</v>
      </c>
      <c r="G365" s="2">
        <f>H364+ekodom4[[#This Row],[retencja]]</f>
        <v>10020</v>
      </c>
      <c r="H365" s="2">
        <f>IF(ekodom4[[#This Row],[czy zabraklo]]=1, 0,ekodom4[[#This Row],[zbiornik przed]]-ekodom4[[#This Row],[uzycie]]-ekodom4[[#This Row],[podelwanie]])</f>
        <v>9830</v>
      </c>
      <c r="I365" s="2" t="str">
        <f>IF(ekodom4[[#This Row],[zbiornik przed]]-ekodom4[[#This Row],[uzycie]]-ekodom4[[#This Row],[podelwanie]]&lt;0,1,"")</f>
        <v/>
      </c>
      <c r="J365" s="2" t="str">
        <f>IF(ekodom4[[#This Row],[czy zabraklo]]=1,(ekodom4[[#This Row],[zbiornik przed]] - ekodom4[[#This Row],[uzycie]]-ekodom4[[#This Row],[podelwanie]])*-1,"")</f>
        <v/>
      </c>
    </row>
    <row r="366" spans="1:10" x14ac:dyDescent="0.25">
      <c r="A366" s="1">
        <v>44926</v>
      </c>
      <c r="B366">
        <v>144</v>
      </c>
      <c r="C366">
        <f>WEEKDAY(ekodom4[[#This Row],[Data]])</f>
        <v>7</v>
      </c>
      <c r="D366">
        <f>IF(ekodom4[[#This Row],[dzien tyg]]=4, 260,190)</f>
        <v>190</v>
      </c>
      <c r="G366" s="2">
        <f>H365+ekodom4[[#This Row],[retencja]]</f>
        <v>9974</v>
      </c>
      <c r="H366" s="2">
        <f>IF(ekodom4[[#This Row],[czy zabraklo]]=1, 0,ekodom4[[#This Row],[zbiornik przed]]-ekodom4[[#This Row],[uzycie]]-ekodom4[[#This Row],[podelwanie]])</f>
        <v>9784</v>
      </c>
      <c r="I366" s="2" t="str">
        <f>IF(ekodom4[[#This Row],[zbiornik przed]]-ekodom4[[#This Row],[uzycie]]-ekodom4[[#This Row],[podelwanie]]&lt;0,1,"")</f>
        <v/>
      </c>
      <c r="J366" s="2" t="str">
        <f>IF(ekodom4[[#This Row],[czy zabraklo]]=1,(ekodom4[[#This Row],[zbiornik przed]] - ekodom4[[#This Row],[uzycie]]-ekodom4[[#This Row],[podelwanie]])*-1,"")</f>
        <v/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90675-CA27-4EE8-8D35-27271CC5A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ekodom</vt:lpstr>
      <vt:lpstr>pomoc2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2023-05-20T07:30:18Z</dcterms:created>
  <dcterms:modified xsi:type="dcterms:W3CDTF">2023-05-20T08:00:33Z</dcterms:modified>
</cp:coreProperties>
</file>