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AB06459B-FFB9-4CA0-98C1-16D944B11E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DE P&amp;L Tracker (Main)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1" l="1" a="1"/>
  <c r="L3" i="11"/>
  <c r="L4" i="11" a="1"/>
  <c r="L4" i="11"/>
  <c r="L5" i="11" a="1"/>
  <c r="L5" i="11"/>
  <c r="L6" i="11" a="1"/>
  <c r="L6" i="11"/>
  <c r="L7" i="11" a="1"/>
  <c r="L7" i="11"/>
  <c r="L8" i="11" a="1"/>
  <c r="L8" i="11"/>
  <c r="L9" i="11" a="1"/>
  <c r="L9" i="11"/>
  <c r="L10" i="11" a="1"/>
  <c r="L10" i="11"/>
  <c r="L11" i="11" a="1"/>
  <c r="L11" i="11"/>
  <c r="L12" i="11" a="1"/>
  <c r="L12" i="11"/>
  <c r="L13" i="11" a="1"/>
  <c r="L13" i="11"/>
  <c r="L14" i="11" a="1"/>
  <c r="L14" i="11"/>
  <c r="L15" i="11" a="1"/>
  <c r="L15" i="11"/>
  <c r="L16" i="11" a="1"/>
  <c r="L16" i="11"/>
  <c r="L17" i="11" a="1"/>
  <c r="L17" i="11"/>
  <c r="L18" i="11" a="1"/>
  <c r="L18" i="11"/>
  <c r="L19" i="11" a="1"/>
  <c r="L19" i="11"/>
  <c r="L20" i="11" a="1"/>
  <c r="L20" i="11"/>
  <c r="L21" i="11" a="1"/>
  <c r="L21" i="11"/>
  <c r="L22" i="11" a="1"/>
  <c r="L22" i="11"/>
  <c r="L23" i="11" a="1"/>
  <c r="L23" i="11"/>
  <c r="L24" i="11" a="1"/>
  <c r="L24" i="11"/>
  <c r="L25" i="11" a="1"/>
  <c r="L25" i="11"/>
  <c r="L26" i="11" a="1"/>
  <c r="L26" i="11"/>
  <c r="L27" i="11" a="1"/>
  <c r="L27" i="11"/>
  <c r="L28" i="11" a="1"/>
  <c r="L28" i="11"/>
  <c r="L29" i="11" a="1"/>
  <c r="L29" i="11"/>
  <c r="L30" i="11" a="1"/>
  <c r="L30" i="11"/>
  <c r="L31" i="11" a="1"/>
  <c r="L31" i="11"/>
  <c r="L32" i="11" a="1"/>
  <c r="L32" i="11"/>
  <c r="L33" i="11" a="1"/>
  <c r="L33" i="11"/>
  <c r="L34" i="11" a="1"/>
  <c r="L34" i="11"/>
  <c r="L35" i="11" a="1"/>
  <c r="L35" i="11"/>
  <c r="L36" i="11" a="1"/>
  <c r="L36" i="11"/>
  <c r="L37" i="11" a="1"/>
  <c r="L37" i="11"/>
  <c r="L38" i="11" a="1"/>
  <c r="L38" i="11"/>
  <c r="L39" i="11" a="1"/>
  <c r="L39" i="11"/>
  <c r="L40" i="11" a="1"/>
  <c r="L40" i="11"/>
  <c r="L41" i="11" a="1"/>
  <c r="L41" i="11"/>
  <c r="L42" i="11" a="1"/>
  <c r="L42" i="11"/>
  <c r="L43" i="11" a="1"/>
  <c r="L43" i="11"/>
  <c r="L44" i="11" a="1"/>
  <c r="L44" i="11"/>
  <c r="L45" i="11" a="1"/>
  <c r="L45" i="11"/>
  <c r="L46" i="11" a="1"/>
  <c r="L46" i="11"/>
  <c r="L47" i="11" a="1"/>
  <c r="L47" i="11"/>
  <c r="L48" i="11" a="1"/>
  <c r="L48" i="11"/>
  <c r="L49" i="11" a="1"/>
  <c r="L49" i="11"/>
  <c r="L50" i="11" a="1"/>
  <c r="L50" i="11"/>
  <c r="L51" i="11" a="1"/>
  <c r="L51" i="11"/>
  <c r="L52" i="11" a="1"/>
  <c r="L52" i="11"/>
  <c r="L53" i="11" a="1"/>
  <c r="L53" i="11"/>
  <c r="L54" i="11" a="1"/>
  <c r="L54" i="11"/>
  <c r="L55" i="11" a="1"/>
  <c r="L55" i="11"/>
  <c r="L56" i="11" a="1"/>
  <c r="L56" i="11"/>
  <c r="L57" i="11" a="1"/>
  <c r="L57" i="11"/>
  <c r="L58" i="11" a="1"/>
  <c r="L58" i="11"/>
  <c r="L59" i="11" a="1"/>
  <c r="L59" i="11"/>
  <c r="L60" i="11" a="1"/>
  <c r="L60" i="11"/>
  <c r="L61" i="11" a="1"/>
  <c r="L61" i="11"/>
  <c r="L62" i="11" a="1"/>
  <c r="L62" i="11"/>
  <c r="L63" i="11" a="1"/>
  <c r="L63" i="11"/>
  <c r="L64" i="11" a="1"/>
  <c r="L64" i="11"/>
  <c r="L65" i="11" a="1"/>
  <c r="L65" i="11"/>
  <c r="L66" i="11" a="1"/>
  <c r="L66" i="11"/>
  <c r="L67" i="11" a="1"/>
  <c r="L67" i="11"/>
  <c r="L68" i="11" a="1"/>
  <c r="L68" i="11"/>
  <c r="L69" i="11" a="1"/>
  <c r="L69" i="11"/>
  <c r="L70" i="11" a="1"/>
  <c r="L70" i="11"/>
  <c r="L71" i="11" a="1"/>
  <c r="L71" i="11"/>
  <c r="L72" i="11" a="1"/>
  <c r="L72" i="11"/>
  <c r="L73" i="11" a="1"/>
  <c r="L73" i="11"/>
  <c r="L74" i="11" a="1"/>
  <c r="L74" i="11"/>
  <c r="L75" i="11" a="1"/>
  <c r="L75" i="11"/>
  <c r="L76" i="11" a="1"/>
  <c r="L76" i="11"/>
  <c r="L77" i="11" a="1"/>
  <c r="L77" i="11"/>
  <c r="L78" i="11" a="1"/>
  <c r="L78" i="11"/>
  <c r="L79" i="11" a="1"/>
  <c r="L79" i="11"/>
  <c r="L80" i="11" a="1"/>
  <c r="L80" i="11"/>
  <c r="L81" i="11" a="1"/>
  <c r="L81" i="11"/>
  <c r="L82" i="11" a="1"/>
  <c r="L82" i="11"/>
  <c r="L83" i="11" a="1"/>
  <c r="L83" i="11"/>
  <c r="L84" i="11" a="1"/>
  <c r="L84" i="11"/>
  <c r="L85" i="11" a="1"/>
  <c r="L85" i="11"/>
  <c r="L86" i="11" a="1"/>
  <c r="L86" i="11"/>
  <c r="L87" i="11" a="1"/>
  <c r="L87" i="11"/>
  <c r="L88" i="11" a="1"/>
  <c r="L88" i="11"/>
  <c r="L89" i="11" a="1"/>
  <c r="L89" i="11"/>
  <c r="L90" i="11" a="1"/>
  <c r="L90" i="11"/>
  <c r="L91" i="11" a="1"/>
  <c r="L91" i="11"/>
  <c r="L92" i="11" a="1"/>
  <c r="L92" i="11"/>
  <c r="L93" i="11" a="1"/>
  <c r="L93" i="11"/>
  <c r="L94" i="11" a="1"/>
  <c r="L94" i="11"/>
  <c r="L95" i="11" a="1"/>
  <c r="L95" i="11"/>
  <c r="L96" i="11" a="1"/>
  <c r="L96" i="11"/>
  <c r="L97" i="11" a="1"/>
  <c r="L97" i="11"/>
  <c r="L98" i="11" a="1"/>
  <c r="L98" i="11"/>
  <c r="L99" i="11" a="1"/>
  <c r="L99" i="11"/>
  <c r="L100" i="11" a="1"/>
  <c r="L100" i="11"/>
  <c r="L101" i="11" a="1"/>
  <c r="L101" i="11"/>
  <c r="L102" i="11" a="1"/>
  <c r="L102" i="11"/>
  <c r="L103" i="11" a="1"/>
  <c r="L103" i="11"/>
  <c r="K3" i="11" a="1"/>
  <c r="K3" i="11"/>
  <c r="K4" i="11" a="1"/>
  <c r="K4" i="11"/>
  <c r="K5" i="11" a="1"/>
  <c r="K5" i="11"/>
  <c r="K6" i="11" a="1"/>
  <c r="K6" i="11"/>
  <c r="K7" i="11" a="1"/>
  <c r="K7" i="11"/>
  <c r="K8" i="11" a="1"/>
  <c r="K8" i="11"/>
  <c r="K9" i="11" a="1"/>
  <c r="K9" i="11"/>
  <c r="K10" i="11" a="1"/>
  <c r="K10" i="11"/>
  <c r="K11" i="11" a="1"/>
  <c r="K11" i="11"/>
  <c r="K12" i="11" a="1"/>
  <c r="K12" i="11"/>
  <c r="K13" i="11" a="1"/>
  <c r="K13" i="11"/>
  <c r="K14" i="11" a="1"/>
  <c r="K14" i="11"/>
  <c r="K15" i="11" a="1"/>
  <c r="K15" i="11"/>
  <c r="K16" i="11" a="1"/>
  <c r="K16" i="11"/>
  <c r="K17" i="11" a="1"/>
  <c r="K17" i="11"/>
  <c r="K18" i="11" a="1"/>
  <c r="K18" i="11"/>
  <c r="K19" i="11" a="1"/>
  <c r="K19" i="11"/>
  <c r="K20" i="11" a="1"/>
  <c r="K20" i="11"/>
  <c r="K21" i="11" a="1"/>
  <c r="K21" i="11"/>
  <c r="K22" i="11" a="1"/>
  <c r="K22" i="11"/>
  <c r="K23" i="11" a="1"/>
  <c r="K23" i="11"/>
  <c r="K24" i="11" a="1"/>
  <c r="K24" i="11"/>
  <c r="K25" i="11" a="1"/>
  <c r="K25" i="11"/>
  <c r="K26" i="11" a="1"/>
  <c r="K26" i="11"/>
  <c r="K27" i="11" a="1"/>
  <c r="K27" i="11"/>
  <c r="K28" i="11" a="1"/>
  <c r="K28" i="11"/>
  <c r="K29" i="11" a="1"/>
  <c r="K29" i="11"/>
  <c r="K30" i="11" a="1"/>
  <c r="K30" i="11"/>
  <c r="K31" i="11" a="1"/>
  <c r="K31" i="11"/>
  <c r="K32" i="11" a="1"/>
  <c r="K32" i="11"/>
  <c r="K33" i="11" a="1"/>
  <c r="K33" i="11"/>
  <c r="K34" i="11" a="1"/>
  <c r="K34" i="11"/>
  <c r="K35" i="11" a="1"/>
  <c r="K35" i="11"/>
  <c r="K36" i="11" a="1"/>
  <c r="K36" i="11"/>
  <c r="K37" i="11" a="1"/>
  <c r="K37" i="11"/>
  <c r="K38" i="11" a="1"/>
  <c r="K38" i="11"/>
  <c r="K39" i="11" a="1"/>
  <c r="K39" i="11"/>
  <c r="K40" i="11" a="1"/>
  <c r="K40" i="11"/>
  <c r="K41" i="11" a="1"/>
  <c r="K41" i="11"/>
  <c r="K42" i="11" a="1"/>
  <c r="K42" i="11"/>
  <c r="K43" i="11" a="1"/>
  <c r="K43" i="11"/>
  <c r="K44" i="11" a="1"/>
  <c r="K44" i="11"/>
  <c r="K45" i="11" a="1"/>
  <c r="K45" i="11"/>
  <c r="K46" i="11" a="1"/>
  <c r="K46" i="11"/>
  <c r="K47" i="11" a="1"/>
  <c r="K47" i="11"/>
  <c r="K48" i="11" a="1"/>
  <c r="K48" i="11"/>
  <c r="K49" i="11" a="1"/>
  <c r="K49" i="11"/>
  <c r="K50" i="11" a="1"/>
  <c r="K50" i="11"/>
  <c r="K51" i="11" a="1"/>
  <c r="K51" i="11"/>
  <c r="K52" i="11" a="1"/>
  <c r="K52" i="11"/>
  <c r="K53" i="11" a="1"/>
  <c r="K53" i="11"/>
  <c r="K54" i="11" a="1"/>
  <c r="K54" i="11"/>
  <c r="K55" i="11" a="1"/>
  <c r="K55" i="11"/>
  <c r="K56" i="11" a="1"/>
  <c r="K56" i="11"/>
  <c r="K57" i="11" a="1"/>
  <c r="K57" i="11"/>
  <c r="K58" i="11" a="1"/>
  <c r="K58" i="11"/>
  <c r="K59" i="11" a="1"/>
  <c r="K59" i="11"/>
  <c r="K60" i="11" a="1"/>
  <c r="K60" i="11"/>
  <c r="K61" i="11" a="1"/>
  <c r="K61" i="11"/>
  <c r="K62" i="11" a="1"/>
  <c r="K62" i="11"/>
  <c r="K63" i="11" a="1"/>
  <c r="K63" i="11"/>
  <c r="K64" i="11" a="1"/>
  <c r="K64" i="11"/>
  <c r="K65" i="11" a="1"/>
  <c r="K65" i="11"/>
  <c r="K66" i="11" a="1"/>
  <c r="K66" i="11"/>
  <c r="K67" i="11" a="1"/>
  <c r="K67" i="11"/>
  <c r="K68" i="11" a="1"/>
  <c r="K68" i="11"/>
  <c r="K69" i="11" a="1"/>
  <c r="K69" i="11"/>
  <c r="K70" i="11" a="1"/>
  <c r="K70" i="11"/>
  <c r="K71" i="11" a="1"/>
  <c r="K71" i="11"/>
  <c r="K72" i="11" a="1"/>
  <c r="K72" i="11"/>
  <c r="K73" i="11" a="1"/>
  <c r="K73" i="11"/>
  <c r="K74" i="11" a="1"/>
  <c r="K74" i="11"/>
  <c r="K75" i="11" a="1"/>
  <c r="K75" i="11"/>
  <c r="K76" i="11" a="1"/>
  <c r="K76" i="11"/>
  <c r="K77" i="11" a="1"/>
  <c r="K77" i="11"/>
  <c r="K78" i="11" a="1"/>
  <c r="K78" i="11"/>
  <c r="K79" i="11" a="1"/>
  <c r="K79" i="11"/>
  <c r="K80" i="11" a="1"/>
  <c r="K80" i="11"/>
  <c r="K81" i="11" a="1"/>
  <c r="K81" i="11"/>
  <c r="K82" i="11" a="1"/>
  <c r="K82" i="11"/>
  <c r="K83" i="11" a="1"/>
  <c r="K83" i="11"/>
  <c r="K84" i="11" a="1"/>
  <c r="K84" i="11"/>
  <c r="K85" i="11" a="1"/>
  <c r="K85" i="11"/>
  <c r="K86" i="11" a="1"/>
  <c r="K86" i="11"/>
  <c r="K87" i="11" a="1"/>
  <c r="K87" i="11"/>
  <c r="K88" i="11" a="1"/>
  <c r="K88" i="11"/>
  <c r="K89" i="11" a="1"/>
  <c r="K89" i="11"/>
  <c r="K90" i="11" a="1"/>
  <c r="K90" i="11"/>
  <c r="K91" i="11" a="1"/>
  <c r="K91" i="11"/>
  <c r="K92" i="11" a="1"/>
  <c r="K92" i="11"/>
  <c r="K93" i="11" a="1"/>
  <c r="K93" i="11"/>
  <c r="K94" i="11" a="1"/>
  <c r="K94" i="11"/>
  <c r="K95" i="11" a="1"/>
  <c r="K95" i="11"/>
  <c r="K96" i="11" a="1"/>
  <c r="K96" i="11"/>
  <c r="K97" i="11" a="1"/>
  <c r="K97" i="11"/>
  <c r="K98" i="11" a="1"/>
  <c r="K98" i="11"/>
  <c r="K99" i="11" a="1"/>
  <c r="K99" i="11"/>
  <c r="K100" i="11" a="1"/>
  <c r="K100" i="11"/>
  <c r="K101" i="11" a="1"/>
  <c r="K101" i="11"/>
  <c r="K102" i="11" a="1"/>
  <c r="K102" i="11"/>
  <c r="I3" i="11" a="1"/>
  <c r="I3" i="11"/>
  <c r="I4" i="11" a="1"/>
  <c r="I4" i="11"/>
  <c r="I5" i="11" a="1"/>
  <c r="I5" i="11"/>
  <c r="I6" i="11" a="1"/>
  <c r="I6" i="11"/>
  <c r="I7" i="11" a="1"/>
  <c r="I7" i="11"/>
  <c r="I8" i="11" a="1"/>
  <c r="I8" i="11"/>
  <c r="I9" i="11" a="1"/>
  <c r="I9" i="11"/>
  <c r="I10" i="11" a="1"/>
  <c r="I10" i="11"/>
  <c r="I11" i="11" a="1"/>
  <c r="I11" i="11"/>
  <c r="I12" i="11" a="1"/>
  <c r="I12" i="11"/>
  <c r="I13" i="11" a="1"/>
  <c r="I13" i="11"/>
  <c r="I14" i="11" a="1"/>
  <c r="I14" i="11"/>
  <c r="I15" i="11" a="1"/>
  <c r="I15" i="11"/>
  <c r="I16" i="11" a="1"/>
  <c r="I16" i="11"/>
  <c r="I17" i="11" a="1"/>
  <c r="I17" i="11"/>
  <c r="I18" i="11" a="1"/>
  <c r="I18" i="11"/>
  <c r="I19" i="11" a="1"/>
  <c r="I19" i="11"/>
  <c r="I20" i="11" a="1"/>
  <c r="I20" i="11"/>
  <c r="I21" i="11" a="1"/>
  <c r="I21" i="11"/>
  <c r="I22" i="11" a="1"/>
  <c r="I22" i="11"/>
  <c r="I23" i="11" a="1"/>
  <c r="I23" i="11"/>
  <c r="I24" i="11" a="1"/>
  <c r="I24" i="11"/>
  <c r="I25" i="11" a="1"/>
  <c r="I25" i="11"/>
  <c r="I26" i="11" a="1"/>
  <c r="I26" i="11"/>
  <c r="I27" i="11" a="1"/>
  <c r="I27" i="11"/>
  <c r="I28" i="11" a="1"/>
  <c r="I28" i="11"/>
  <c r="I29" i="11" a="1"/>
  <c r="I29" i="11"/>
  <c r="I30" i="11" a="1"/>
  <c r="I30" i="11"/>
  <c r="I31" i="11" a="1"/>
  <c r="I31" i="11"/>
  <c r="I32" i="11" a="1"/>
  <c r="I32" i="11"/>
  <c r="I33" i="11" a="1"/>
  <c r="I33" i="11"/>
  <c r="I34" i="11" a="1"/>
  <c r="I34" i="11"/>
  <c r="I35" i="11" a="1"/>
  <c r="I35" i="11"/>
  <c r="I36" i="11" a="1"/>
  <c r="I36" i="11"/>
  <c r="I37" i="11" a="1"/>
  <c r="I37" i="11"/>
  <c r="I38" i="11" a="1"/>
  <c r="I38" i="11"/>
  <c r="I39" i="11" a="1"/>
  <c r="I39" i="11"/>
  <c r="I40" i="11" a="1"/>
  <c r="I40" i="11"/>
  <c r="I41" i="11" a="1"/>
  <c r="I41" i="11"/>
  <c r="I42" i="11" a="1"/>
  <c r="I42" i="11"/>
  <c r="I43" i="11" a="1"/>
  <c r="I43" i="11"/>
  <c r="I44" i="11" a="1"/>
  <c r="I44" i="11"/>
  <c r="I45" i="11" a="1"/>
  <c r="I45" i="11"/>
  <c r="I46" i="11" a="1"/>
  <c r="I46" i="11"/>
  <c r="I47" i="11" a="1"/>
  <c r="I47" i="11"/>
  <c r="I48" i="11" a="1"/>
  <c r="I48" i="11"/>
  <c r="I49" i="11" a="1"/>
  <c r="I49" i="11"/>
  <c r="I50" i="11" a="1"/>
  <c r="I50" i="11"/>
  <c r="I51" i="11" a="1"/>
  <c r="I51" i="11"/>
  <c r="I52" i="11" a="1"/>
  <c r="I52" i="11"/>
  <c r="I53" i="11" a="1"/>
  <c r="I53" i="11"/>
  <c r="I54" i="11" a="1"/>
  <c r="I54" i="11"/>
  <c r="I55" i="11" a="1"/>
  <c r="I55" i="11"/>
  <c r="I56" i="11" a="1"/>
  <c r="I56" i="11"/>
  <c r="I57" i="11" a="1"/>
  <c r="I57" i="11"/>
  <c r="I58" i="11" a="1"/>
  <c r="I58" i="11"/>
  <c r="I59" i="11" a="1"/>
  <c r="I59" i="11"/>
  <c r="I60" i="11" a="1"/>
  <c r="I60" i="11"/>
  <c r="I61" i="11" a="1"/>
  <c r="I61" i="11"/>
  <c r="I62" i="11" a="1"/>
  <c r="I62" i="11"/>
  <c r="I63" i="11" a="1"/>
  <c r="I63" i="11"/>
  <c r="I64" i="11" a="1"/>
  <c r="I64" i="11"/>
  <c r="I65" i="11" a="1"/>
  <c r="I65" i="11"/>
  <c r="I66" i="11" a="1"/>
  <c r="I66" i="11"/>
  <c r="I67" i="11" a="1"/>
  <c r="I67" i="11"/>
  <c r="I68" i="11" a="1"/>
  <c r="I68" i="11"/>
  <c r="I69" i="11" a="1"/>
  <c r="I69" i="11"/>
  <c r="I70" i="11" a="1"/>
  <c r="I70" i="11"/>
  <c r="I71" i="11" a="1"/>
  <c r="I71" i="11"/>
  <c r="I72" i="11" a="1"/>
  <c r="I72" i="11"/>
  <c r="I73" i="11" a="1"/>
  <c r="I73" i="11"/>
  <c r="I74" i="11" a="1"/>
  <c r="I74" i="11"/>
  <c r="I75" i="11" a="1"/>
  <c r="I75" i="11"/>
  <c r="I76" i="11" a="1"/>
  <c r="I76" i="11"/>
  <c r="I77" i="11" a="1"/>
  <c r="I77" i="11"/>
  <c r="I78" i="11" a="1"/>
  <c r="I78" i="11"/>
  <c r="I79" i="11" a="1"/>
  <c r="I79" i="11"/>
  <c r="I80" i="11" a="1"/>
  <c r="I80" i="11"/>
  <c r="I81" i="11" a="1"/>
  <c r="I81" i="11"/>
  <c r="I82" i="11" a="1"/>
  <c r="I82" i="11"/>
  <c r="I83" i="11" a="1"/>
  <c r="I83" i="11"/>
  <c r="I84" i="11" a="1"/>
  <c r="I84" i="11"/>
  <c r="I85" i="11" a="1"/>
  <c r="I85" i="11"/>
  <c r="I86" i="11" a="1"/>
  <c r="I86" i="11"/>
  <c r="I87" i="11" a="1"/>
  <c r="I87" i="11"/>
  <c r="I88" i="11" a="1"/>
  <c r="I88" i="11"/>
  <c r="I89" i="11" a="1"/>
  <c r="I89" i="11"/>
  <c r="I90" i="11" a="1"/>
  <c r="I90" i="11"/>
  <c r="I91" i="11" a="1"/>
  <c r="I91" i="11"/>
  <c r="I92" i="11" a="1"/>
  <c r="I92" i="11"/>
  <c r="I93" i="11" a="1"/>
  <c r="I93" i="11"/>
  <c r="I94" i="11" a="1"/>
  <c r="I94" i="11"/>
  <c r="I95" i="11" a="1"/>
  <c r="I95" i="11"/>
  <c r="I96" i="11" a="1"/>
  <c r="I96" i="11"/>
  <c r="I97" i="11" a="1"/>
  <c r="I97" i="11"/>
  <c r="I98" i="11" a="1"/>
  <c r="I98" i="11"/>
  <c r="I99" i="11" a="1"/>
  <c r="I99" i="11"/>
  <c r="I100" i="11" a="1"/>
  <c r="I100" i="11"/>
  <c r="J3" i="11" a="1"/>
  <c r="J3" i="11"/>
  <c r="J4" i="11" a="1"/>
  <c r="J4" i="11"/>
  <c r="J5" i="11" a="1"/>
  <c r="J5" i="11"/>
  <c r="J6" i="11" a="1"/>
  <c r="J6" i="11"/>
  <c r="J7" i="11" a="1"/>
  <c r="J7" i="11"/>
  <c r="J8" i="11" a="1"/>
  <c r="J8" i="11"/>
  <c r="J9" i="11" a="1"/>
  <c r="J9" i="11"/>
  <c r="J10" i="11" a="1"/>
  <c r="J10" i="11"/>
  <c r="J11" i="11" a="1"/>
  <c r="J11" i="11"/>
  <c r="J12" i="11" a="1"/>
  <c r="J12" i="11"/>
  <c r="J13" i="11" a="1"/>
  <c r="J13" i="11"/>
  <c r="J14" i="11" a="1"/>
  <c r="J14" i="11"/>
  <c r="J15" i="11" a="1"/>
  <c r="J15" i="11"/>
  <c r="J16" i="11" a="1"/>
  <c r="J16" i="11"/>
  <c r="J17" i="11" a="1"/>
  <c r="J17" i="11"/>
  <c r="J18" i="11" a="1"/>
  <c r="J18" i="11"/>
  <c r="J19" i="11" a="1"/>
  <c r="J19" i="11"/>
  <c r="J20" i="11" a="1"/>
  <c r="J20" i="11"/>
  <c r="J21" i="11" a="1"/>
  <c r="J21" i="11"/>
  <c r="J22" i="11" a="1"/>
  <c r="J22" i="11"/>
  <c r="J23" i="11" a="1"/>
  <c r="J23" i="11"/>
  <c r="J24" i="11" a="1"/>
  <c r="J24" i="11"/>
  <c r="J25" i="11" a="1"/>
  <c r="J25" i="11"/>
  <c r="J26" i="11" a="1"/>
  <c r="J26" i="11"/>
  <c r="J27" i="11" a="1"/>
  <c r="J27" i="11"/>
  <c r="J28" i="11" a="1"/>
  <c r="J28" i="11"/>
  <c r="J29" i="11" a="1"/>
  <c r="J29" i="11"/>
  <c r="J30" i="11" a="1"/>
  <c r="J30" i="11"/>
  <c r="J31" i="11" a="1"/>
  <c r="J31" i="11"/>
  <c r="J32" i="11" a="1"/>
  <c r="J32" i="11"/>
  <c r="J33" i="11" a="1"/>
  <c r="J33" i="11"/>
  <c r="J34" i="11" a="1"/>
  <c r="J34" i="11"/>
  <c r="J35" i="11" a="1"/>
  <c r="J35" i="11"/>
  <c r="J36" i="11" a="1"/>
  <c r="J36" i="11"/>
  <c r="J37" i="11" a="1"/>
  <c r="J37" i="11"/>
  <c r="J38" i="11" a="1"/>
  <c r="J38" i="11"/>
  <c r="J39" i="11" a="1"/>
  <c r="J39" i="11"/>
  <c r="J40" i="11" a="1"/>
  <c r="J40" i="11"/>
  <c r="J41" i="11" a="1"/>
  <c r="J41" i="11"/>
  <c r="J42" i="11" a="1"/>
  <c r="J42" i="11"/>
  <c r="J43" i="11" a="1"/>
  <c r="J43" i="11"/>
  <c r="J44" i="11" a="1"/>
  <c r="J44" i="11"/>
  <c r="J45" i="11" a="1"/>
  <c r="J45" i="11"/>
  <c r="J46" i="11" a="1"/>
  <c r="J46" i="11"/>
  <c r="J47" i="11" a="1"/>
  <c r="J47" i="11"/>
  <c r="J48" i="11" a="1"/>
  <c r="J48" i="11"/>
  <c r="J49" i="11" a="1"/>
  <c r="J49" i="11"/>
  <c r="J50" i="11" a="1"/>
  <c r="J50" i="11"/>
  <c r="J51" i="11" a="1"/>
  <c r="J51" i="11"/>
  <c r="J52" i="11" a="1"/>
  <c r="J52" i="11"/>
  <c r="J53" i="11" a="1"/>
  <c r="J53" i="11"/>
  <c r="J54" i="11" a="1"/>
  <c r="J54" i="11"/>
  <c r="J55" i="11" a="1"/>
  <c r="J55" i="11"/>
  <c r="J56" i="11" a="1"/>
  <c r="J56" i="11"/>
  <c r="J57" i="11" a="1"/>
  <c r="J57" i="11"/>
  <c r="J58" i="11" a="1"/>
  <c r="J58" i="11"/>
  <c r="J59" i="11" a="1"/>
  <c r="J59" i="11"/>
  <c r="J60" i="11" a="1"/>
  <c r="J60" i="11"/>
  <c r="J61" i="11" a="1"/>
  <c r="J61" i="11"/>
  <c r="J62" i="11" a="1"/>
  <c r="J62" i="11"/>
  <c r="J63" i="11" a="1"/>
  <c r="J63" i="11"/>
  <c r="J64" i="11" a="1"/>
  <c r="J64" i="11"/>
  <c r="J65" i="11" a="1"/>
  <c r="J65" i="11"/>
  <c r="J66" i="11" a="1"/>
  <c r="J66" i="11"/>
  <c r="J67" i="11" a="1"/>
  <c r="J67" i="11"/>
  <c r="J68" i="11" a="1"/>
  <c r="J68" i="11"/>
  <c r="J69" i="11" a="1"/>
  <c r="J69" i="11"/>
  <c r="J70" i="11" a="1"/>
  <c r="J70" i="11"/>
  <c r="J71" i="11" a="1"/>
  <c r="J71" i="11"/>
  <c r="J72" i="11" a="1"/>
  <c r="J72" i="11"/>
  <c r="J73" i="11" a="1"/>
  <c r="J73" i="11"/>
  <c r="J74" i="11" a="1"/>
  <c r="J74" i="11"/>
  <c r="J75" i="11" a="1"/>
  <c r="J75" i="11"/>
  <c r="J76" i="11" a="1"/>
  <c r="J76" i="11"/>
  <c r="J77" i="11" a="1"/>
  <c r="J77" i="11"/>
  <c r="J78" i="11" a="1"/>
  <c r="J78" i="11"/>
  <c r="J79" i="11" a="1"/>
  <c r="J79" i="11"/>
  <c r="J80" i="11" a="1"/>
  <c r="J80" i="11"/>
  <c r="J81" i="11" a="1"/>
  <c r="J81" i="11"/>
  <c r="J82" i="11" a="1"/>
  <c r="J82" i="11"/>
  <c r="J83" i="11" a="1"/>
  <c r="J83" i="11"/>
  <c r="J84" i="11" a="1"/>
  <c r="J84" i="11"/>
  <c r="J85" i="11" a="1"/>
  <c r="J85" i="11"/>
  <c r="J86" i="11" a="1"/>
  <c r="J86" i="11"/>
  <c r="J87" i="11" a="1"/>
  <c r="J87" i="11"/>
  <c r="J88" i="11" a="1"/>
  <c r="J88" i="11"/>
  <c r="J89" i="11" a="1"/>
  <c r="J89" i="11"/>
  <c r="J90" i="11" a="1"/>
  <c r="J90" i="11"/>
  <c r="J91" i="11" a="1"/>
  <c r="J91" i="11"/>
  <c r="J92" i="11" a="1"/>
  <c r="J92" i="11"/>
  <c r="J93" i="11" a="1"/>
  <c r="J93" i="11"/>
  <c r="J94" i="11" a="1"/>
  <c r="J94" i="11"/>
  <c r="J95" i="11" a="1"/>
  <c r="J95" i="11"/>
  <c r="J96" i="11" a="1"/>
  <c r="J96" i="11"/>
  <c r="J97" i="11" a="1"/>
  <c r="J97" i="11"/>
  <c r="J98" i="11" a="1"/>
  <c r="J98" i="11"/>
  <c r="J99" i="11" a="1"/>
  <c r="J99" i="11"/>
  <c r="J100" i="11" a="1"/>
  <c r="J100" i="11"/>
  <c r="J101" i="11" a="1"/>
  <c r="J101" i="11"/>
  <c r="J102" i="11" a="1"/>
  <c r="J102" i="11"/>
  <c r="K103" i="11" a="1"/>
  <c r="K103" i="11"/>
  <c r="K104" i="11" a="1"/>
  <c r="K104" i="11"/>
  <c r="K105" i="11" a="1"/>
  <c r="K105" i="11"/>
  <c r="K106" i="11" a="1"/>
  <c r="K106" i="11"/>
  <c r="K107" i="11" a="1"/>
  <c r="K107" i="11"/>
  <c r="K108" i="11" a="1"/>
  <c r="K108" i="11"/>
  <c r="K109" i="11" a="1"/>
  <c r="K109" i="11"/>
  <c r="J103" i="11" a="1"/>
  <c r="J103" i="11"/>
  <c r="K2" i="11" a="1"/>
  <c r="K2" i="11"/>
  <c r="I2" i="11" a="1"/>
  <c r="I2" i="11"/>
  <c r="J2" i="11" a="1"/>
  <c r="J2" i="11"/>
  <c r="L2" i="11" a="1"/>
  <c r="L2" i="11"/>
  <c r="K110" i="11" a="1"/>
  <c r="K110" i="11"/>
  <c r="K111" i="11" a="1"/>
  <c r="K111" i="11"/>
  <c r="K112" i="11" a="1"/>
  <c r="K112" i="11"/>
  <c r="K113" i="11" a="1"/>
  <c r="K113" i="11"/>
  <c r="K114" i="11" a="1"/>
  <c r="K114" i="11"/>
  <c r="K115" i="11" a="1"/>
  <c r="K115" i="11"/>
  <c r="K116" i="11" a="1"/>
  <c r="K116" i="11"/>
  <c r="K117" i="11" a="1"/>
  <c r="K117" i="11"/>
  <c r="I101" i="11" a="1"/>
  <c r="I101" i="11"/>
  <c r="I102" i="11" a="1"/>
  <c r="I102" i="11"/>
  <c r="I103" i="11" a="1"/>
  <c r="I103" i="11"/>
  <c r="I104" i="11" a="1"/>
  <c r="I104" i="11"/>
  <c r="I105" i="11" a="1"/>
  <c r="I105" i="11"/>
  <c r="I106" i="11" a="1"/>
  <c r="I106" i="11"/>
  <c r="I107" i="11" a="1"/>
  <c r="I107" i="11"/>
  <c r="I108" i="11" a="1"/>
  <c r="I108" i="11"/>
  <c r="I109" i="11" a="1"/>
  <c r="I109" i="11"/>
  <c r="I110" i="11" a="1"/>
  <c r="I110" i="11"/>
  <c r="I111" i="11" a="1"/>
  <c r="I111" i="11"/>
  <c r="I112" i="11" a="1"/>
  <c r="I112" i="11"/>
  <c r="I113" i="11" a="1"/>
  <c r="I113" i="11"/>
  <c r="I114" i="11" a="1"/>
  <c r="I114" i="11"/>
  <c r="I115" i="11" a="1"/>
  <c r="I115" i="11"/>
  <c r="I116" i="11" a="1"/>
  <c r="I116" i="11"/>
  <c r="I117" i="11" a="1"/>
  <c r="I117" i="11"/>
  <c r="I118" i="11" a="1"/>
  <c r="I118" i="11"/>
  <c r="I119" i="11" a="1"/>
  <c r="I119" i="11"/>
  <c r="I120" i="11" a="1"/>
  <c r="I120" i="11"/>
  <c r="I121" i="11" a="1"/>
  <c r="I121" i="11"/>
  <c r="L107" i="11"/>
  <c r="L106" i="11"/>
  <c r="L105" i="11"/>
  <c r="L104" i="11"/>
  <c r="N2" i="11"/>
  <c r="Y3" i="11" l="1"/>
  <c r="Y4" i="11" s="1"/>
  <c r="Y5" i="11" s="1"/>
  <c r="Y6" i="11" s="1"/>
  <c r="Y7" i="1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N3" i="11" a="1"/>
  <c r="N3" i="11" s="1"/>
  <c r="N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<sst xmlns="http://schemas.openxmlformats.org/spreadsheetml/2006/main" count="46" uniqueCount="23">
  <si>
    <t>Trade ID</t>
  </si>
  <si>
    <t>Asset</t>
  </si>
  <si>
    <t>Entry Date</t>
  </si>
  <si>
    <t>Stop Loss Price</t>
  </si>
  <si>
    <t>Entry Price</t>
  </si>
  <si>
    <t>Exit Price</t>
  </si>
  <si>
    <t>Position (Long/Short)</t>
  </si>
  <si>
    <t>Size</t>
  </si>
  <si>
    <t>Net P&amp;L</t>
  </si>
  <si>
    <t>% Return</t>
  </si>
  <si>
    <t>Pips/Ticks</t>
  </si>
  <si>
    <t>Risk to Reward Ratio</t>
  </si>
  <si>
    <t>Overall Winrate</t>
  </si>
  <si>
    <t>Pair</t>
  </si>
  <si>
    <t>Pip Multiple Values</t>
  </si>
  <si>
    <t>1 Pip/Tick Value $</t>
  </si>
  <si>
    <t>USDJPY</t>
  </si>
  <si>
    <t>Long</t>
  </si>
  <si>
    <t>Total P&amp;L</t>
  </si>
  <si>
    <t>EURUSD</t>
  </si>
  <si>
    <t>Average Risk-Ratio (Wins Only)</t>
  </si>
  <si>
    <t>XAUUSD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</si>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</sst>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.00"/>
    <numFmt numFmtId="165" formatCode="0.00000"/>
  </numFmts>
  <fonts count="10">
    <font>
      <sz val="11"/>
      <color theme="1"/>
      <name val="Aptos Narrow"/>
      <family val="2"/>
      <scheme val="minor"/>
    </font>
    <font>
      <b/>
      <sz val="11"/>
      <color rgb="FF3F3F3F"/>
      <name val="Calibri"/>
      <scheme val="minor"/>
    </font>
    <font>
      <sz val="12"/>
      <color theme="1"/>
      <name val="Aptos Narrow"/>
      <family val="2"/>
      <scheme val="minor"/>
    </font>
    <font>
      <sz val="11"/>
      <color rgb="FF3F3F3F"/>
      <name val="Calibri"/>
      <scheme val="minor"/>
    </font>
    <font>
      <i/>
      <sz val="11"/>
      <color rgb="FF7F7F7F"/>
      <name val="Calibri"/>
      <scheme val="minor"/>
    </font>
    <font>
      <i/>
      <sz val="8"/>
      <color rgb="FF7F7F7F"/>
      <name val="Calibri"/>
      <scheme val="minor"/>
    </font>
    <font>
      <sz val="11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000000"/>
      </right>
      <top style="thin">
        <color rgb="FF3F3F3F"/>
      </top>
      <bottom style="thin">
        <color rgb="FF3F3F3F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rgb="FF000000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1" applyAlignment="1">
      <alignment horizontal="center" vertical="center"/>
    </xf>
    <xf numFmtId="14" fontId="1" fillId="2" borderId="1" xfId="1" applyNumberFormat="1" applyAlignment="1">
      <alignment horizontal="center" vertical="center"/>
    </xf>
    <xf numFmtId="10" fontId="1" fillId="2" borderId="1" xfId="1" applyNumberFormat="1" applyAlignment="1">
      <alignment horizontal="center" vertical="center"/>
    </xf>
    <xf numFmtId="164" fontId="1" fillId="2" borderId="1" xfId="1" applyNumberForma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" fillId="2" borderId="2" xfId="1" applyBorder="1" applyAlignment="1">
      <alignment horizontal="center" vertical="center"/>
    </xf>
    <xf numFmtId="10" fontId="2" fillId="3" borderId="4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0" fontId="3" fillId="2" borderId="1" xfId="1" applyNumberFormat="1" applyFont="1" applyAlignment="1">
      <alignment horizontal="center" vertical="center"/>
    </xf>
    <xf numFmtId="164" fontId="3" fillId="2" borderId="1" xfId="1" applyNumberFormat="1" applyFont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165" fontId="2" fillId="4" borderId="4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2" fontId="1" fillId="2" borderId="8" xfId="1" applyNumberFormat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2" fontId="2" fillId="3" borderId="10" xfId="0" applyNumberFormat="1" applyFont="1" applyFill="1" applyBorder="1" applyAlignment="1">
      <alignment horizontal="center" vertical="center"/>
    </xf>
    <xf numFmtId="2" fontId="3" fillId="2" borderId="1" xfId="1" applyNumberFormat="1" applyFont="1" applyAlignment="1">
      <alignment horizontal="center" vertical="center"/>
    </xf>
    <xf numFmtId="165" fontId="1" fillId="2" borderId="1" xfId="1" applyNumberForma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164" fontId="8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6" fontId="6" fillId="0" borderId="0" xfId="0" applyNumberFormat="1" applyFont="1" applyFill="1" applyAlignment="1">
      <alignment horizontal="center" vertical="center"/>
    </xf>
  </cellXfs>
  <cellStyles count="3">
    <cellStyle name="Explanatory Text" xfId="2" builtinId="53"/>
    <cellStyle name="Normal" xfId="0" builtinId="0"/>
    <cellStyle name="Output" xfId="1" builtinId="21"/>
  </cellStyles>
  <dxfs count="0"/>
  <tableStyles count="0" defaultTableStyle="TableStyleMedium2" defaultPivotStyle="PivotStyleMedium9"/>
  <colors>
    <mruColors>
      <color rgb="FFD9D9D9"/>
      <color rgb="FFC5CFCA"/>
      <color rgb="FF67B5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'TRADE P&amp;L Tracker (Main)'!$Y$1</c:f>
              <c:strCache>
                <c:ptCount val="1"/>
                <c:pt idx="0">
                  <c:v>Net P&amp;L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'TRADE P&amp;L Tracker (Main)'!$Y$2:$Y$11</c:f>
              <c:numCache>
                <c:formatCode>"$"#,##0.00</c:formatCode>
                <c:ptCount val="10"/>
                <c:pt idx="0" formatCode="&quot;$&quot;#,##0_);[Red]\(&quot;$&quot;#,##0\)">
                  <c:v>0</c:v>
                </c:pt>
                <c:pt idx="1">
                  <c:v>50.077999999997203</c:v>
                </c:pt>
                <c:pt idx="2">
                  <c:v>181.4279999999971</c:v>
                </c:pt>
                <c:pt idx="3">
                  <c:v>124.42800000000338</c:v>
                </c:pt>
                <c:pt idx="4">
                  <c:v>61.228000000003561</c:v>
                </c:pt>
                <c:pt idx="5">
                  <c:v>-17.311999999995436</c:v>
                </c:pt>
                <c:pt idx="6">
                  <c:v>194.56800000000376</c:v>
                </c:pt>
                <c:pt idx="7">
                  <c:v>132.16800000000353</c:v>
                </c:pt>
                <c:pt idx="8">
                  <c:v>289.36800000000312</c:v>
                </c:pt>
                <c:pt idx="9">
                  <c:v>226.78800000000274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07-420F-9E3A-A7DC25211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4211080"/>
        <c:axId val="2094213128"/>
      </c:lineChart>
      <c:catAx>
        <c:axId val="2094211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13128"/>
        <c:crosses val="autoZero"/>
        <c:auto val="1"/>
        <c:lblAlgn val="ctr"/>
        <c:lblOffset val="100"/>
        <c:noMultiLvlLbl val="0"/>
      </c:catAx>
      <c:valAx>
        <c:axId val="209421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11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9525</xdr:rowOff>
    </xdr:from>
    <xdr:to>
      <xdr:col>14</xdr:col>
      <xdr:colOff>1362075</xdr:colOff>
      <xdr:row>16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88FF870-7294-65B0-EF0A-696183F75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49F569-6D04-4223-A8F4-B1AE7F0253E7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0gTIjf1Yv3BEtpDqqqA39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0707-9CF6-4264-82A6-8C027248FFAA}">
  <dimension ref="A1:Y123"/>
  <sheetViews>
    <sheetView tabSelected="1" workbookViewId="0">
      <selection activeCell="G16" sqref="G16"/>
    </sheetView>
  </sheetViews>
  <sheetFormatPr defaultColWidth="20.5703125" defaultRowHeight="15.75"/>
  <cols>
    <col min="1" max="1" width="20.5703125" style="16"/>
    <col min="2" max="2" width="20.5703125" style="12"/>
    <col min="3" max="3" width="20.5703125" style="13"/>
    <col min="4" max="7" width="20.5703125" style="14"/>
    <col min="8" max="8" width="20.5703125" style="15"/>
    <col min="9" max="9" width="20.5703125" style="9"/>
    <col min="10" max="10" width="20.5703125" style="8"/>
    <col min="11" max="11" width="20.5703125" style="20"/>
    <col min="12" max="12" width="20.5703125" style="22"/>
    <col min="13" max="13" width="27.5703125" style="1" customWidth="1"/>
    <col min="14" max="17" width="20.5703125" style="1"/>
    <col min="18" max="18" width="20.5703125" style="34" customWidth="1"/>
    <col min="19" max="23" width="20.5703125" style="1"/>
    <col min="24" max="24" width="20.5703125" style="30"/>
    <col min="25" max="16384" width="20.5703125" style="1"/>
  </cols>
  <sheetData>
    <row r="1" spans="1:25">
      <c r="A1" s="7" t="s">
        <v>0</v>
      </c>
      <c r="B1" s="17" t="s">
        <v>1</v>
      </c>
      <c r="C1" s="3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" t="s">
        <v>7</v>
      </c>
      <c r="I1" s="5" t="s">
        <v>8</v>
      </c>
      <c r="J1" s="4" t="s">
        <v>9</v>
      </c>
      <c r="K1" s="19" t="s">
        <v>10</v>
      </c>
      <c r="L1" s="2" t="s">
        <v>11</v>
      </c>
      <c r="M1" s="18" t="s">
        <v>12</v>
      </c>
      <c r="N1" s="10">
        <f>COUNTIF(I:I,"&gt;0") / COUNT(I:I)</f>
        <v>0.4</v>
      </c>
      <c r="S1" s="26" t="s">
        <v>13</v>
      </c>
      <c r="T1" s="26" t="s">
        <v>14</v>
      </c>
      <c r="U1" s="26" t="s">
        <v>13</v>
      </c>
      <c r="V1" s="26" t="s">
        <v>15</v>
      </c>
      <c r="Y1" s="30" t="s">
        <v>8</v>
      </c>
    </row>
    <row r="2" spans="1:25">
      <c r="A2" s="16">
        <v>1</v>
      </c>
      <c r="B2" s="12" t="s">
        <v>16</v>
      </c>
      <c r="C2" s="13">
        <v>45789</v>
      </c>
      <c r="D2" s="14">
        <v>145.142</v>
      </c>
      <c r="E2" s="14">
        <v>145.18799999999999</v>
      </c>
      <c r="F2" s="14">
        <v>145.35499999999999</v>
      </c>
      <c r="G2" s="14" t="s">
        <v>17</v>
      </c>
      <c r="H2" s="15">
        <v>1.02</v>
      </c>
      <c r="I2" s="9" cm="1">
        <f t="array" ref="I2">IFERROR(_xlfn.LET(_xlpm.PIPUJ,(F2-E2)*$T$3,_xlpm.PIPEU,(F2-E2)*$T$2,_xlpm.TICKGOLD,(F2-E2)*$T$4,_xlfn.IFS(B2="USDJPY",_xlfn.IFS(G2="Short",-1*_xlpm.PIPUJ*(H2*100*$V$3),G2="Long",_xlpm.PIPUJ*(H2*100*$V$3)),B2="EURUSD",_xlfn.IFS(G2="Short",-1*_xlpm.PIPEU*(H2*100*$V$2),G2="Long",_xlpm.PIPEU*(H2*100*$V$2)),B2="XAUUSD",_xlfn.IFS(G2="Short",-1*_xlpm.TICKGOLD*(H2*100*$V$4),G2="Long",_xlpm.TICKGOLD*(H2*100*$V$4)))), " ")</f>
        <v>119.23800000000115</v>
      </c>
      <c r="J2" s="8" cm="1">
        <f t="array" ref="J2">IFERROR( _xlfn.IFS(G2="Short", -1*(F2-E2)/E2, G2="Long", (F2-E2)/E2), " " )</f>
        <v>1.1502328016089595E-3</v>
      </c>
      <c r="K2" s="20" cm="1">
        <f t="array" ref="K2">IFERROR( _xlfn.LET(_xlpm.PIPUJ,(F2-E2)*$T$3,_xlpm.PIPEU,(F2-E2)*$T$2,_xlpm.TICKGOLD,(F2-E2)*$T$4, _xlfn.IFS(B2="USDJPY", _xlfn.IFS(G2="Short", -1*_xlpm.PIPUJ, G2="Long", _xlpm.PIPUJ), B2="EURUSD", _xlfn.IFS(G2="Short", -1*_xlpm.PIPEU, G2="Long", _xlpm.PIPEU), B2="XAUUSD", _xlfn.IFS(G2="Short", -1*_xlpm.TICKGOLD, G2="Long", _xlpm.TICKGOLD) ) ), " ")</f>
        <v>16.700000000000159</v>
      </c>
      <c r="L2" s="23" cm="1">
        <f t="array" ref="L2">IFERROR( _xlfn.LET(_xlpm.PipTP, (F2-E2), _xlpm.PipSL, (E2-D2), _xlpm.PipTP/_xlpm.PipSL), " " )</f>
        <v>3.6304347826093402</v>
      </c>
      <c r="M2" s="17" t="s">
        <v>18</v>
      </c>
      <c r="N2" s="11">
        <f>SUM(I2:I40)</f>
        <v>226.78800000000274</v>
      </c>
      <c r="P2" s="6"/>
      <c r="S2" s="26" t="s">
        <v>19</v>
      </c>
      <c r="T2" s="26">
        <v>10000</v>
      </c>
      <c r="U2" s="26" t="s">
        <v>19</v>
      </c>
      <c r="V2" s="26">
        <v>0.1</v>
      </c>
      <c r="Y2" s="36">
        <v>0</v>
      </c>
    </row>
    <row r="3" spans="1:25">
      <c r="A3" s="16">
        <v>2</v>
      </c>
      <c r="B3" s="12" t="s">
        <v>16</v>
      </c>
      <c r="C3" s="13">
        <v>45789</v>
      </c>
      <c r="D3" s="14">
        <v>144.26499999999999</v>
      </c>
      <c r="E3" s="14">
        <v>144.512</v>
      </c>
      <c r="F3" s="14">
        <v>144.26499999999999</v>
      </c>
      <c r="G3" s="14" t="s">
        <v>17</v>
      </c>
      <c r="H3" s="15">
        <v>0.4</v>
      </c>
      <c r="I3" s="9" cm="1">
        <f t="array" ref="I3">IFERROR(_xlfn.LET(_xlpm.PIPUJ,(F3-E3)*$T$3,_xlpm.PIPEU,(F3-E3)*$T$2,_xlpm.TICKGOLD,(F3-E3)*$T$4,_xlfn.IFS(B3="USDJPY",_xlfn.IFS(G3="Short",-1*_xlpm.PIPUJ*(H3*100*$V$3),G3="Long",_xlpm.PIPUJ*(H3*100*$V$3)),B3="EURUSD",_xlfn.IFS(G3="Short",-1*_xlpm.PIPEU*(H3*100*$V$2),G3="Long",_xlpm.PIPEU*(H3*100*$V$2)),B3="XAUUSD",_xlfn.IFS(G3="Short",-1*_xlpm.TICKGOLD*(H3*100*$V$4),G3="Long",_xlpm.TICKGOLD*(H3*100*$V$4)))), " ")</f>
        <v>-69.160000000003947</v>
      </c>
      <c r="J3" s="8" cm="1">
        <f t="array" ref="J3">IFERROR( _xlfn.IFS(G3="Short", -1*(F3-E3)/E3, G3="Long", (F3-E3)/E3), " " )</f>
        <v>-1.7092006200178124E-3</v>
      </c>
      <c r="K3" s="20" cm="1">
        <f t="array" ref="K3">IFERROR( _xlfn.LET(_xlpm.PIPUJ,(F3-E3)*$T$3,_xlpm.PIPEU,(F3-E3)*$T$2,_xlpm.TICKGOLD,(F3-E3)*$T$4, _xlfn.IFS(B3="USDJPY", _xlfn.IFS(G3="Short", -1*_xlpm.PIPUJ, G3="Long", _xlpm.PIPUJ), B3="EURUSD", _xlfn.IFS(G3="Short", -1*_xlpm.PIPEU, G3="Long", _xlpm.PIPEU), B3="XAUUSD", _xlfn.IFS(G3="Short", -1*_xlpm.TICKGOLD, G3="Long", _xlpm.TICKGOLD) ) ), " ")</f>
        <v>-24.70000000000141</v>
      </c>
      <c r="L3" s="23" cm="1">
        <f t="array" ref="L3">IFERROR( _xlfn.LET(_xlpm.PipTP, (F3-E3), _xlpm.PipSL, (E3-D3), _xlpm.PipTP/_xlpm.PipSL), " " )</f>
        <v>-1</v>
      </c>
      <c r="M3" s="2" t="s">
        <v>20</v>
      </c>
      <c r="N3" s="24" cm="1">
        <f t="array" ref="N3">AVERAGE(_xlfn._xlws.FILTER(L:L,L:L&gt;0))</f>
        <v>3.4380023550530114</v>
      </c>
      <c r="S3" s="26" t="s">
        <v>16</v>
      </c>
      <c r="T3" s="26">
        <v>100</v>
      </c>
      <c r="U3" s="26" t="s">
        <v>16</v>
      </c>
      <c r="V3" s="26">
        <v>7.0000000000000007E-2</v>
      </c>
      <c r="Y3" s="29">
        <f>IFERROR(I2+I3, NA())</f>
        <v>50.077999999997203</v>
      </c>
    </row>
    <row r="4" spans="1:25">
      <c r="A4" s="16">
        <v>3</v>
      </c>
      <c r="B4" s="12" t="s">
        <v>21</v>
      </c>
      <c r="C4" s="13">
        <v>45789</v>
      </c>
      <c r="D4" s="14">
        <v>3283.92</v>
      </c>
      <c r="E4" s="14">
        <v>3292.68</v>
      </c>
      <c r="F4" s="14">
        <v>3318.95</v>
      </c>
      <c r="G4" s="14" t="s">
        <v>17</v>
      </c>
      <c r="H4" s="15">
        <v>0.05</v>
      </c>
      <c r="I4" s="9" cm="1">
        <f t="array" ref="I4">IFERROR(_xlfn.LET(_xlpm.PIPUJ,(F4-E4)*$T$3,_xlpm.PIPEU,(F4-E4)*$T$2,_xlpm.TICKGOLD,(F4-E4)*$T$4,_xlfn.IFS(B4="USDJPY",_xlfn.IFS(G4="Short",-1*_xlpm.PIPUJ*(H4*100*$V$3),G4="Long",_xlpm.PIPUJ*(H4*100*$V$3)),B4="EURUSD",_xlfn.IFS(G4="Short",-1*_xlpm.PIPEU*(H4*100*$V$2),G4="Long",_xlpm.PIPEU*(H4*100*$V$2)),B4="XAUUSD",_xlfn.IFS(G4="Short",-1*_xlpm.TICKGOLD*(H4*100*$V$4),G4="Long",_xlpm.TICKGOLD*(H4*100*$V$4)))), " ")</f>
        <v>131.34999999999991</v>
      </c>
      <c r="J4" s="8" cm="1">
        <f t="array" ref="J4">IFERROR( _xlfn.IFS(G4="Short", -1*(F4-E4)/E4, G4="Long", (F4-E4)/E4), " " )</f>
        <v>7.9783033881215253E-3</v>
      </c>
      <c r="K4" s="20" cm="1">
        <f t="array" ref="K4">IFERROR( _xlfn.LET(_xlpm.PIPUJ,(F4-E4)*$T$3,_xlpm.PIPEU,(F4-E4)*$T$2,_xlpm.TICKGOLD,(F4-E4)*$T$4, _xlfn.IFS(B4="USDJPY", _xlfn.IFS(G4="Short", -1*_xlpm.PIPUJ, G4="Long", _xlpm.PIPUJ), B4="EURUSD", _xlfn.IFS(G4="Short", -1*_xlpm.PIPEU, G4="Long", _xlpm.PIPEU), B4="XAUUSD", _xlfn.IFS(G4="Short", -1*_xlpm.TICKGOLD, G4="Long", _xlpm.TICKGOLD) ) ), " ")</f>
        <v>2626.9999999999982</v>
      </c>
      <c r="L4" s="23" cm="1">
        <f t="array" ref="L4">IFERROR( _xlfn.LET(_xlpm.PipTP, (F4-E4), _xlpm.PipSL, (E4-D4), _xlpm.PipTP/_xlpm.PipSL), " " )</f>
        <v>2.9988584474886633</v>
      </c>
      <c r="M4" s="27"/>
      <c r="N4" s="28"/>
      <c r="O4" s="28"/>
      <c r="P4" s="28"/>
      <c r="Q4" s="28"/>
      <c r="S4" s="26" t="s">
        <v>21</v>
      </c>
      <c r="T4" s="26">
        <v>100</v>
      </c>
      <c r="U4" s="26" t="s">
        <v>21</v>
      </c>
      <c r="V4" s="26">
        <v>0.01</v>
      </c>
      <c r="Y4" s="29">
        <f>IFERROR(Y3+I4, NA())</f>
        <v>181.4279999999971</v>
      </c>
    </row>
    <row r="5" spans="1:25">
      <c r="A5" s="16">
        <v>4</v>
      </c>
      <c r="B5" s="12" t="s">
        <v>19</v>
      </c>
      <c r="C5" s="13">
        <v>45789</v>
      </c>
      <c r="D5" s="14">
        <v>1.1306099999999999</v>
      </c>
      <c r="E5" s="14">
        <v>1.1287100000000001</v>
      </c>
      <c r="F5" s="14">
        <v>1.1306099999999999</v>
      </c>
      <c r="G5" s="14" t="s">
        <v>22</v>
      </c>
      <c r="H5" s="15">
        <v>0.3</v>
      </c>
      <c r="I5" s="9" cm="1">
        <f t="array" ref="I5">IFERROR(_xlfn.LET(_xlpm.PIPUJ,(F5-E5)*$T$3,_xlpm.PIPEU,(F5-E5)*$T$2,_xlpm.TICKGOLD,(F5-E5)*$T$4,_xlfn.IFS(B5="USDJPY",_xlfn.IFS(G5="Short",-1*_xlpm.PIPUJ*(H5*100*$V$3),G5="Long",_xlpm.PIPUJ*(H5*100*$V$3)),B5="EURUSD",_xlfn.IFS(G5="Short",-1*_xlpm.PIPEU*(H5*100*$V$2),G5="Long",_xlpm.PIPEU*(H5*100*$V$2)),B5="XAUUSD",_xlfn.IFS(G5="Short",-1*_xlpm.TICKGOLD*(H5*100*$V$4),G5="Long",_xlpm.TICKGOLD*(H5*100*$V$4)))), " ")</f>
        <v>-56.999999999993719</v>
      </c>
      <c r="J5" s="8" cm="1">
        <f t="array" ref="J5">IFERROR( _xlfn.IFS(G5="Short", -1*(F5-E5)/E5, G5="Long", (F5-E5)/E5), " " )</f>
        <v>-1.6833376155077837E-3</v>
      </c>
      <c r="K5" s="20" cm="1">
        <f t="array" ref="K5">IFERROR( _xlfn.LET(_xlpm.PIPUJ,(F5-E5)*$T$3,_xlpm.PIPEU,(F5-E5)*$T$2,_xlpm.TICKGOLD,(F5-E5)*$T$4, _xlfn.IFS(B5="USDJPY", _xlfn.IFS(G5="Short", -1*_xlpm.PIPUJ, G5="Long", _xlpm.PIPUJ), B5="EURUSD", _xlfn.IFS(G5="Short", -1*_xlpm.PIPEU, G5="Long", _xlpm.PIPEU), B5="XAUUSD", _xlfn.IFS(G5="Short", -1*_xlpm.TICKGOLD, G5="Long", _xlpm.TICKGOLD) ) ), " ")</f>
        <v>-18.999999999997907</v>
      </c>
      <c r="L5" s="23" cm="1">
        <f t="array" ref="L5">IFERROR( _xlfn.LET(_xlpm.PipTP, (F5-E5), _xlpm.PipSL, (E5-D5), _xlpm.PipTP/_xlpm.PipSL), " " )</f>
        <v>-1</v>
      </c>
      <c r="M5" s="27"/>
      <c r="N5" s="28"/>
      <c r="O5" s="28"/>
      <c r="P5" s="28"/>
      <c r="Q5" s="28"/>
      <c r="Y5" s="29">
        <f>IFERROR(Y4+I5, NA())</f>
        <v>124.42800000000338</v>
      </c>
    </row>
    <row r="6" spans="1:25">
      <c r="A6" s="16">
        <v>5</v>
      </c>
      <c r="B6" s="12" t="s">
        <v>21</v>
      </c>
      <c r="C6" s="13">
        <v>45789</v>
      </c>
      <c r="D6" s="14">
        <v>3408.58</v>
      </c>
      <c r="E6" s="14">
        <v>3345.38</v>
      </c>
      <c r="F6" s="14">
        <v>3408.58</v>
      </c>
      <c r="G6" s="14" t="s">
        <v>22</v>
      </c>
      <c r="H6" s="15">
        <v>0.01</v>
      </c>
      <c r="I6" s="9" cm="1">
        <f t="array" ref="I6">IFERROR(_xlfn.LET(_xlpm.PIPUJ,(F6-E6)*$T$3,_xlpm.PIPEU,(F6-E6)*$T$2,_xlpm.TICKGOLD,(F6-E6)*$T$4,_xlfn.IFS(B6="USDJPY",_xlfn.IFS(G6="Short",-1*_xlpm.PIPUJ*(H6*100*$V$3),G6="Long",_xlpm.PIPUJ*(H6*100*$V$3)),B6="EURUSD",_xlfn.IFS(G6="Short",-1*_xlpm.PIPEU*(H6*100*$V$2),G6="Long",_xlpm.PIPEU*(H6*100*$V$2)),B6="XAUUSD",_xlfn.IFS(G6="Short",-1*_xlpm.TICKGOLD*(H6*100*$V$4),G6="Long",_xlpm.TICKGOLD*(H6*100*$V$4)))), " ")</f>
        <v>-63.199999999999818</v>
      </c>
      <c r="J6" s="8" cm="1">
        <f t="array" ref="J6">IFERROR( _xlfn.IFS(G6="Short", -1*(F6-E6)/E6, G6="Long", (F6-E6)/E6), " " )</f>
        <v>-1.8891725304748582E-2</v>
      </c>
      <c r="K6" s="20" cm="1">
        <f t="array" ref="K6">IFERROR( _xlfn.LET(_xlpm.PIPUJ,(F6-E6)*$T$3,_xlpm.PIPEU,(F6-E6)*$T$2,_xlpm.TICKGOLD,(F6-E6)*$T$4, _xlfn.IFS(B6="USDJPY", _xlfn.IFS(G6="Short", -1*_xlpm.PIPUJ, G6="Long", _xlpm.PIPUJ), B6="EURUSD", _xlfn.IFS(G6="Short", -1*_xlpm.PIPEU, G6="Long", _xlpm.PIPEU), B6="XAUUSD", _xlfn.IFS(G6="Short", -1*_xlpm.TICKGOLD, G6="Long", _xlpm.TICKGOLD) ) ), " ")</f>
        <v>-6319.9999999999818</v>
      </c>
      <c r="L6" s="23" cm="1">
        <f t="array" ref="L6">IFERROR( _xlfn.LET(_xlpm.PipTP, (F6-E6), _xlpm.PipSL, (E6-D6), _xlpm.PipTP/_xlpm.PipSL), " " )</f>
        <v>-1</v>
      </c>
      <c r="M6" s="27"/>
      <c r="N6" s="28"/>
      <c r="O6" s="28"/>
      <c r="P6" s="28"/>
      <c r="Q6" s="28"/>
      <c r="Y6" s="29">
        <f>IFERROR(Y5+I6, NA())</f>
        <v>61.228000000003561</v>
      </c>
    </row>
    <row r="7" spans="1:25">
      <c r="A7" s="16">
        <v>6</v>
      </c>
      <c r="B7" s="12" t="s">
        <v>16</v>
      </c>
      <c r="C7" s="13">
        <v>45789</v>
      </c>
      <c r="D7" s="14">
        <v>145.19800000000001</v>
      </c>
      <c r="E7" s="14">
        <v>144.82400000000001</v>
      </c>
      <c r="F7" s="14">
        <v>145.19800000000001</v>
      </c>
      <c r="G7" s="14" t="s">
        <v>22</v>
      </c>
      <c r="H7" s="15">
        <v>0.3</v>
      </c>
      <c r="I7" s="9" cm="1">
        <f t="array" ref="I7">IFERROR(_xlfn.LET(_xlpm.PIPUJ,(F7-E7)*$T$3,_xlpm.PIPEU,(F7-E7)*$T$2,_xlpm.TICKGOLD,(F7-E7)*$T$4,_xlfn.IFS(B7="USDJPY",_xlfn.IFS(G7="Short",-1*_xlpm.PIPUJ*(H7*100*$V$3),G7="Long",_xlpm.PIPUJ*(H7*100*$V$3)),B7="EURUSD",_xlfn.IFS(G7="Short",-1*_xlpm.PIPEU*(H7*100*$V$2),G7="Long",_xlpm.PIPEU*(H7*100*$V$2)),B7="XAUUSD",_xlfn.IFS(G7="Short",-1*_xlpm.TICKGOLD*(H7*100*$V$4),G7="Long",_xlpm.TICKGOLD*(H7*100*$V$4)))), " ")</f>
        <v>-78.539999999998997</v>
      </c>
      <c r="J7" s="8" cm="1">
        <f t="array" ref="J7">IFERROR( _xlfn.IFS(G7="Short", -1*(F7-E7)/E7, G7="Long", (F7-E7)/E7), " " )</f>
        <v>-2.582444898635552E-3</v>
      </c>
      <c r="K7" s="20" cm="1">
        <f t="array" ref="K7">IFERROR( _xlfn.LET(_xlpm.PIPUJ,(F7-E7)*$T$3,_xlpm.PIPEU,(F7-E7)*$T$2,_xlpm.TICKGOLD,(F7-E7)*$T$4, _xlfn.IFS(B7="USDJPY", _xlfn.IFS(G7="Short", -1*_xlpm.PIPUJ, G7="Long", _xlpm.PIPUJ), B7="EURUSD", _xlfn.IFS(G7="Short", -1*_xlpm.PIPEU, G7="Long", _xlpm.PIPEU), B7="XAUUSD", _xlfn.IFS(G7="Short", -1*_xlpm.TICKGOLD, G7="Long", _xlpm.TICKGOLD) ) ), " ")</f>
        <v>-37.399999999999523</v>
      </c>
      <c r="L7" s="23" cm="1">
        <f t="array" ref="L7">IFERROR( _xlfn.LET(_xlpm.PipTP, (F7-E7), _xlpm.PipSL, (E7-D7), _xlpm.PipTP/_xlpm.PipSL), " " )</f>
        <v>-1</v>
      </c>
      <c r="M7" s="27"/>
      <c r="N7" s="28"/>
      <c r="O7" s="28"/>
      <c r="P7" s="28"/>
      <c r="Q7" s="28"/>
      <c r="Y7" s="29">
        <f>IFERROR(Y6+I7, NA())</f>
        <v>-17.311999999995436</v>
      </c>
    </row>
    <row r="8" spans="1:25">
      <c r="A8" s="16">
        <v>7</v>
      </c>
      <c r="B8" s="12" t="s">
        <v>21</v>
      </c>
      <c r="C8" s="13">
        <v>45789</v>
      </c>
      <c r="D8" s="14">
        <v>3301.14</v>
      </c>
      <c r="E8" s="14">
        <v>3312.03</v>
      </c>
      <c r="F8" s="14">
        <v>3365</v>
      </c>
      <c r="G8" s="14" t="s">
        <v>17</v>
      </c>
      <c r="H8" s="15">
        <v>0.04</v>
      </c>
      <c r="I8" s="9" cm="1">
        <f t="array" ref="I8">IFERROR(_xlfn.LET(_xlpm.PIPUJ,(F8-E8)*$T$3,_xlpm.PIPEU,(F8-E8)*$T$2,_xlpm.TICKGOLD,(F8-E8)*$T$4,_xlfn.IFS(B8="USDJPY",_xlfn.IFS(G8="Short",-1*_xlpm.PIPUJ*(H8*100*$V$3),G8="Long",_xlpm.PIPUJ*(H8*100*$V$3)),B8="EURUSD",_xlfn.IFS(G8="Short",-1*_xlpm.PIPEU*(H8*100*$V$2),G8="Long",_xlpm.PIPEU*(H8*100*$V$2)),B8="XAUUSD",_xlfn.IFS(G8="Short",-1*_xlpm.TICKGOLD*(H8*100*$V$4),G8="Long",_xlpm.TICKGOLD*(H8*100*$V$4)))), " ")</f>
        <v>211.8799999999992</v>
      </c>
      <c r="J8" s="8" cm="1">
        <f t="array" ref="J8">IFERROR( _xlfn.IFS(G8="Short", -1*(F8-E8)/E8, G8="Long", (F8-E8)/E8), " " )</f>
        <v>1.5993212621866287E-2</v>
      </c>
      <c r="K8" s="20" cm="1">
        <f t="array" ref="K8">IFERROR( _xlfn.LET(_xlpm.PIPUJ,(F8-E8)*$T$3,_xlpm.PIPEU,(F8-E8)*$T$2,_xlpm.TICKGOLD,(F8-E8)*$T$4, _xlfn.IFS(B8="USDJPY", _xlfn.IFS(G8="Short", -1*_xlpm.PIPUJ, G8="Long", _xlpm.PIPUJ), B8="EURUSD", _xlfn.IFS(G8="Short", -1*_xlpm.PIPEU, G8="Long", _xlpm.PIPEU), B8="XAUUSD", _xlfn.IFS(G8="Short", -1*_xlpm.TICKGOLD, G8="Long", _xlpm.TICKGOLD) ) ), " ")</f>
        <v>5296.99999999998</v>
      </c>
      <c r="L8" s="23" cm="1">
        <f t="array" ref="L8">IFERROR( _xlfn.LET(_xlpm.PipTP, (F8-E8), _xlpm.PipSL, (E8-D8), _xlpm.PipTP/_xlpm.PipSL), " " )</f>
        <v>4.8640955004589719</v>
      </c>
      <c r="M8" s="27"/>
      <c r="N8" s="28"/>
      <c r="O8" s="28"/>
      <c r="P8" s="28"/>
      <c r="Q8" s="28"/>
      <c r="Y8" s="29">
        <f>IFERROR(Y7+I8, NA())</f>
        <v>194.56800000000376</v>
      </c>
    </row>
    <row r="9" spans="1:25">
      <c r="A9" s="16">
        <v>8</v>
      </c>
      <c r="B9" s="12" t="s">
        <v>19</v>
      </c>
      <c r="C9" s="13">
        <v>45789</v>
      </c>
      <c r="D9" s="14">
        <v>1.1329400000000001</v>
      </c>
      <c r="E9" s="14">
        <v>1.1345000000000001</v>
      </c>
      <c r="F9" s="14">
        <v>1.1329400000000001</v>
      </c>
      <c r="G9" s="14" t="s">
        <v>17</v>
      </c>
      <c r="H9" s="15">
        <v>0.4</v>
      </c>
      <c r="I9" s="9" cm="1">
        <f t="array" ref="I9">IFERROR(_xlfn.LET(_xlpm.PIPUJ,(F9-E9)*$T$3,_xlpm.PIPEU,(F9-E9)*$T$2,_xlpm.TICKGOLD,(F9-E9)*$T$4,_xlfn.IFS(B9="USDJPY",_xlfn.IFS(G9="Short",-1*_xlpm.PIPUJ*(H9*100*$V$3),G9="Long",_xlpm.PIPUJ*(H9*100*$V$3)),B9="EURUSD",_xlfn.IFS(G9="Short",-1*_xlpm.PIPEU*(H9*100*$V$2),G9="Long",_xlpm.PIPEU*(H9*100*$V$2)),B9="XAUUSD",_xlfn.IFS(G9="Short",-1*_xlpm.TICKGOLD*(H9*100*$V$4),G9="Long",_xlpm.TICKGOLD*(H9*100*$V$4)))), " ")</f>
        <v>-62.400000000000233</v>
      </c>
      <c r="J9" s="8" cm="1">
        <f t="array" ref="J9">IFERROR( _xlfn.IFS(G9="Short", -1*(F9-E9)/E9, G9="Long", (F9-E9)/E9), " " )</f>
        <v>-1.375055090348176E-3</v>
      </c>
      <c r="K9" s="20" cm="1">
        <f t="array" ref="K9">IFERROR( _xlfn.LET(_xlpm.PIPUJ,(F9-E9)*$T$3,_xlpm.PIPEU,(F9-E9)*$T$2,_xlpm.TICKGOLD,(F9-E9)*$T$4, _xlfn.IFS(B9="USDJPY", _xlfn.IFS(G9="Short", -1*_xlpm.PIPUJ, G9="Long", _xlpm.PIPUJ), B9="EURUSD", _xlfn.IFS(G9="Short", -1*_xlpm.PIPEU, G9="Long", _xlpm.PIPEU), B9="XAUUSD", _xlfn.IFS(G9="Short", -1*_xlpm.TICKGOLD, G9="Long", _xlpm.TICKGOLD) ) ), " ")</f>
        <v>-15.600000000000058</v>
      </c>
      <c r="L9" s="23" cm="1">
        <f t="array" ref="L9">IFERROR( _xlfn.LET(_xlpm.PipTP, (F9-E9), _xlpm.PipSL, (E9-D9), _xlpm.PipTP/_xlpm.PipSL), " " )</f>
        <v>-1</v>
      </c>
      <c r="M9" s="27"/>
      <c r="N9" s="28"/>
      <c r="O9" s="28"/>
      <c r="P9" s="28"/>
      <c r="Q9" s="28"/>
      <c r="Y9" s="29">
        <f>IFERROR(Y8+I9, NA())</f>
        <v>132.16800000000353</v>
      </c>
    </row>
    <row r="10" spans="1:25">
      <c r="A10" s="16">
        <v>9</v>
      </c>
      <c r="B10" s="12" t="s">
        <v>19</v>
      </c>
      <c r="C10" s="13">
        <v>45789</v>
      </c>
      <c r="D10" s="14">
        <v>1.1294900000000001</v>
      </c>
      <c r="E10" s="14">
        <v>1.12601</v>
      </c>
      <c r="F10" s="14">
        <v>1.11815</v>
      </c>
      <c r="G10" s="14" t="s">
        <v>22</v>
      </c>
      <c r="H10" s="15">
        <v>0.2</v>
      </c>
      <c r="I10" s="9" cm="1">
        <f t="array" ref="I10">IFERROR(_xlfn.LET(_xlpm.PIPUJ,(F10-E10)*$T$3,_xlpm.PIPEU,(F10-E10)*$T$2,_xlpm.TICKGOLD,(F10-E10)*$T$4,_xlfn.IFS(B10="USDJPY",_xlfn.IFS(G10="Short",-1*_xlpm.PIPUJ*(H10*100*$V$3),G10="Long",_xlpm.PIPUJ*(H10*100*$V$3)),B10="EURUSD",_xlfn.IFS(G10="Short",-1*_xlpm.PIPEU*(H10*100*$V$2),G10="Long",_xlpm.PIPEU*(H10*100*$V$2)),B10="XAUUSD",_xlfn.IFS(G10="Short",-1*_xlpm.TICKGOLD*(H10*100*$V$4),G10="Long",_xlpm.TICKGOLD*(H10*100*$V$4)))), " ")</f>
        <v>157.19999999999956</v>
      </c>
      <c r="J10" s="8" cm="1">
        <f t="array" ref="J10">IFERROR( _xlfn.IFS(G10="Short", -1*(F10-E10)/E10, G10="Long", (F10-E10)/E10), " " )</f>
        <v>6.9803998188292986E-3</v>
      </c>
      <c r="K10" s="20" cm="1">
        <f t="array" ref="K10">IFERROR( _xlfn.LET(_xlpm.PIPUJ,(F10-E10)*$T$3,_xlpm.PIPEU,(F10-E10)*$T$2,_xlpm.TICKGOLD,(F10-E10)*$T$4, _xlfn.IFS(B10="USDJPY", _xlfn.IFS(G10="Short", -1*_xlpm.PIPUJ, G10="Long", _xlpm.PIPUJ), B10="EURUSD", _xlfn.IFS(G10="Short", -1*_xlpm.PIPEU, G10="Long", _xlpm.PIPEU), B10="XAUUSD", _xlfn.IFS(G10="Short", -1*_xlpm.TICKGOLD, G10="Long", _xlpm.TICKGOLD) ) ), " ")</f>
        <v>78.599999999999781</v>
      </c>
      <c r="L10" s="23" cm="1">
        <f t="array" ref="L10">IFERROR( _xlfn.LET(_xlpm.PipTP, (F10-E10), _xlpm.PipSL, (E10-D10), _xlpm.PipTP/_xlpm.PipSL), " " )</f>
        <v>2.2586206896550691</v>
      </c>
      <c r="M10" s="27"/>
      <c r="N10" s="28"/>
      <c r="O10" s="28"/>
      <c r="P10" s="28"/>
      <c r="Q10" s="28"/>
      <c r="Y10" s="29">
        <f>IFERROR(Y9+I10, NA())</f>
        <v>289.36800000000312</v>
      </c>
    </row>
    <row r="11" spans="1:25">
      <c r="A11" s="16">
        <v>10</v>
      </c>
      <c r="B11" s="12" t="s">
        <v>16</v>
      </c>
      <c r="C11" s="13">
        <v>45789</v>
      </c>
      <c r="D11" s="14">
        <v>147.15</v>
      </c>
      <c r="E11" s="14">
        <v>146.852</v>
      </c>
      <c r="F11" s="14">
        <v>147.15</v>
      </c>
      <c r="G11" s="14" t="s">
        <v>22</v>
      </c>
      <c r="H11" s="15">
        <v>0.3</v>
      </c>
      <c r="I11" s="9" cm="1">
        <f t="array" ref="I11">IFERROR(_xlfn.LET(_xlpm.PIPUJ,(F11-E11)*$T$3,_xlpm.PIPEU,(F11-E11)*$T$2,_xlpm.TICKGOLD,(F11-E11)*$T$4,_xlfn.IFS(B11="USDJPY",_xlfn.IFS(G11="Short",-1*_xlpm.PIPUJ*(H11*100*$V$3),G11="Long",_xlpm.PIPUJ*(H11*100*$V$3)),B11="EURUSD",_xlfn.IFS(G11="Short",-1*_xlpm.PIPEU*(H11*100*$V$2),G11="Long",_xlpm.PIPEU*(H11*100*$V$2)),B11="XAUUSD",_xlfn.IFS(G11="Short",-1*_xlpm.TICKGOLD*(H11*100*$V$4),G11="Long",_xlpm.TICKGOLD*(H11*100*$V$4)))), " ")</f>
        <v>-62.580000000000382</v>
      </c>
      <c r="J11" s="8" cm="1">
        <f t="array" ref="J11">IFERROR( _xlfn.IFS(G11="Short", -1*(F11-E11)/E11, G11="Long", (F11-E11)/E11), " " )</f>
        <v>-2.029253942745089E-3</v>
      </c>
      <c r="K11" s="20" cm="1">
        <f t="array" ref="K11">IFERROR( _xlfn.LET(_xlpm.PIPUJ,(F11-E11)*$T$3,_xlpm.PIPEU,(F11-E11)*$T$2,_xlpm.TICKGOLD,(F11-E11)*$T$4, _xlfn.IFS(B11="USDJPY", _xlfn.IFS(G11="Short", -1*_xlpm.PIPUJ, G11="Long", _xlpm.PIPUJ), B11="EURUSD", _xlfn.IFS(G11="Short", -1*_xlpm.PIPEU, G11="Long", _xlpm.PIPEU), B11="XAUUSD", _xlfn.IFS(G11="Short", -1*_xlpm.TICKGOLD, G11="Long", _xlpm.TICKGOLD) ) ), " ")</f>
        <v>-29.800000000000182</v>
      </c>
      <c r="L11" s="23" cm="1">
        <f t="array" ref="L11">IFERROR( _xlfn.LET(_xlpm.PipTP, (F11-E11), _xlpm.PipSL, (E11-D11), _xlpm.PipTP/_xlpm.PipSL), " " )</f>
        <v>-1</v>
      </c>
      <c r="M11" s="27"/>
      <c r="N11" s="28"/>
      <c r="O11" s="28"/>
      <c r="P11" s="28"/>
      <c r="Q11" s="28"/>
      <c r="X11" s="35"/>
      <c r="Y11" s="29">
        <f>IFERROR(Y10+I11, NA())</f>
        <v>226.78800000000274</v>
      </c>
    </row>
    <row r="12" spans="1:25">
      <c r="A12" s="16">
        <v>11</v>
      </c>
      <c r="I12" s="9" t="str" cm="1">
        <f t="array" ref="I12">IFERROR(_xlfn.LET(_xlpm.PIPUJ,(F12-E12)*$T$3,_xlpm.PIPEU,(F12-E12)*$T$2,_xlpm.TICKGOLD,(F12-E12)*$T$4,_xlfn.IFS(B12="USDJPY",_xlfn.IFS(G12="Short",-1*_xlpm.PIPUJ*(H12*100*$V$3),G12="Long",_xlpm.PIPUJ*(H12*100*$V$3)),B12="EURUSD",_xlfn.IFS(G12="Short",-1*_xlpm.PIPEU*(H12*100*$V$2),G12="Long",_xlpm.PIPEU*(H12*100*$V$2)),B12="XAUUSD",_xlfn.IFS(G12="Short",-1*_xlpm.TICKGOLD*(H12*100*$V$4),G12="Long",_xlpm.TICKGOLD*(H12*100*$V$4)))), " ")</f>
        <v xml:space="preserve"> </v>
      </c>
      <c r="J12" s="8" t="str" cm="1">
        <f t="array" ref="J12">IFERROR( _xlfn.IFS(G12="Short", -1*(F12-E12)/E12, G12="Long", (F12-E12)/E12), " " )</f>
        <v xml:space="preserve"> </v>
      </c>
      <c r="K12" s="20" t="str" cm="1">
        <f t="array" ref="K12">IFERROR( _xlfn.LET(_xlpm.PIPUJ,(F12-E12)*$T$3,_xlpm.PIPEU,(F12-E12)*$T$2,_xlpm.TICKGOLD,(F12-E12)*$T$4, _xlfn.IFS(B12="USDJPY", _xlfn.IFS(G12="Short", -1*_xlpm.PIPUJ, G12="Long", _xlpm.PIPUJ), B12="EURUSD", _xlfn.IFS(G12="Short", -1*_xlpm.PIPEU, G12="Long", _xlpm.PIPEU), B12="XAUUSD", _xlfn.IFS(G12="Short", -1*_xlpm.TICKGOLD, G12="Long", _xlpm.TICKGOLD) ) ), " ")</f>
        <v xml:space="preserve"> </v>
      </c>
      <c r="L12" s="23" t="str" cm="1">
        <f t="array" ref="L12">IFERROR( _xlfn.LET(_xlpm.PipTP, (F12-E12), _xlpm.PipSL, (E12-D12), _xlpm.PipTP/_xlpm.PipSL), " " )</f>
        <v xml:space="preserve"> </v>
      </c>
      <c r="M12" s="27"/>
      <c r="N12" s="28"/>
      <c r="O12" s="28"/>
      <c r="P12" s="28"/>
      <c r="Q12" s="31"/>
      <c r="X12" s="35"/>
      <c r="Y12" s="29" t="e">
        <f t="shared" ref="Y12:Y28" si="0">IFERROR(Y11+I12, NA())</f>
        <v>#N/A</v>
      </c>
    </row>
    <row r="13" spans="1:25">
      <c r="A13" s="16">
        <v>12</v>
      </c>
      <c r="I13" s="9" t="str" cm="1">
        <f t="array" ref="I13">IFERROR(_xlfn.LET(_xlpm.PIPUJ,(F13-E13)*$T$3,_xlpm.PIPEU,(F13-E13)*$T$2,_xlpm.TICKGOLD,(F13-E13)*$T$4,_xlfn.IFS(B13="USDJPY",_xlfn.IFS(G13="Short",-1*_xlpm.PIPUJ*(H13*100*$V$3),G13="Long",_xlpm.PIPUJ*(H13*100*$V$3)),B13="EURUSD",_xlfn.IFS(G13="Short",-1*_xlpm.PIPEU*(H13*100*$V$2),G13="Long",_xlpm.PIPEU*(H13*100*$V$2)),B13="XAUUSD",_xlfn.IFS(G13="Short",-1*_xlpm.TICKGOLD*(H13*100*$V$4),G13="Long",_xlpm.TICKGOLD*(H13*100*$V$4)))), " ")</f>
        <v xml:space="preserve"> </v>
      </c>
      <c r="J13" s="8" t="str" cm="1">
        <f t="array" ref="J13">IFERROR( _xlfn.IFS(G13="Short", -1*(F13-E13)/E13, G13="Long", (F13-E13)/E13), " " )</f>
        <v xml:space="preserve"> </v>
      </c>
      <c r="K13" s="20" t="str" cm="1">
        <f t="array" ref="K13">IFERROR( _xlfn.LET(_xlpm.PIPUJ,(F13-E13)*$T$3,_xlpm.PIPEU,(F13-E13)*$T$2,_xlpm.TICKGOLD,(F13-E13)*$T$4, _xlfn.IFS(B13="USDJPY", _xlfn.IFS(G13="Short", -1*_xlpm.PIPUJ, G13="Long", _xlpm.PIPUJ), B13="EURUSD", _xlfn.IFS(G13="Short", -1*_xlpm.PIPEU, G13="Long", _xlpm.PIPEU), B13="XAUUSD", _xlfn.IFS(G13="Short", -1*_xlpm.TICKGOLD, G13="Long", _xlpm.TICKGOLD) ) ), " ")</f>
        <v xml:space="preserve"> </v>
      </c>
      <c r="L13" s="23" t="str" cm="1">
        <f t="array" ref="L13">IFERROR( _xlfn.LET(_xlpm.PipTP, (F13-E13), _xlpm.PipSL, (E13-D13), _xlpm.PipTP/_xlpm.PipSL), " " )</f>
        <v xml:space="preserve"> </v>
      </c>
      <c r="M13" s="27"/>
      <c r="N13" s="28"/>
      <c r="O13" s="28"/>
      <c r="P13" s="28"/>
      <c r="Q13" s="28"/>
      <c r="R13" s="33"/>
      <c r="X13" s="35"/>
      <c r="Y13" s="29" t="e">
        <f t="shared" si="0"/>
        <v>#N/A</v>
      </c>
    </row>
    <row r="14" spans="1:25">
      <c r="A14" s="16">
        <v>13</v>
      </c>
      <c r="I14" s="9" t="str" cm="1">
        <f t="array" ref="I14">IFERROR(_xlfn.LET(_xlpm.PIPUJ,(F14-E14)*$T$3,_xlpm.PIPEU,(F14-E14)*$T$2,_xlpm.TICKGOLD,(F14-E14)*$T$4,_xlfn.IFS(B14="USDJPY",_xlfn.IFS(G14="Short",-1*_xlpm.PIPUJ*(H14*100*$V$3),G14="Long",_xlpm.PIPUJ*(H14*100*$V$3)),B14="EURUSD",_xlfn.IFS(G14="Short",-1*_xlpm.PIPEU*(H14*100*$V$2),G14="Long",_xlpm.PIPEU*(H14*100*$V$2)),B14="XAUUSD",_xlfn.IFS(G14="Short",-1*_xlpm.TICKGOLD*(H14*100*$V$4),G14="Long",_xlpm.TICKGOLD*(H14*100*$V$4)))), " ")</f>
        <v xml:space="preserve"> </v>
      </c>
      <c r="J14" s="8" t="str" cm="1">
        <f t="array" ref="J14">IFERROR( _xlfn.IFS(G14="Short", -1*(F14-E14)/E14, G14="Long", (F14-E14)/E14), " " )</f>
        <v xml:space="preserve"> </v>
      </c>
      <c r="K14" s="20" t="str" cm="1">
        <f t="array" ref="K14">IFERROR( _xlfn.LET(_xlpm.PIPUJ,(F14-E14)*$T$3,_xlpm.PIPEU,(F14-E14)*$T$2,_xlpm.TICKGOLD,(F14-E14)*$T$4, _xlfn.IFS(B14="USDJPY", _xlfn.IFS(G14="Short", -1*_xlpm.PIPUJ, G14="Long", _xlpm.PIPUJ), B14="EURUSD", _xlfn.IFS(G14="Short", -1*_xlpm.PIPEU, G14="Long", _xlpm.PIPEU), B14="XAUUSD", _xlfn.IFS(G14="Short", -1*_xlpm.TICKGOLD, G14="Long", _xlpm.TICKGOLD) ) ), " ")</f>
        <v xml:space="preserve"> </v>
      </c>
      <c r="L14" s="23" t="str" cm="1">
        <f t="array" ref="L14">IFERROR( _xlfn.LET(_xlpm.PipTP, (F14-E14), _xlpm.PipSL, (E14-D14), _xlpm.PipTP/_xlpm.PipSL), " " )</f>
        <v xml:space="preserve"> </v>
      </c>
      <c r="M14" s="27"/>
      <c r="N14" s="28"/>
      <c r="O14" s="28"/>
      <c r="P14" s="28"/>
      <c r="Q14" s="28"/>
      <c r="R14" s="33"/>
      <c r="X14" s="35"/>
      <c r="Y14" s="29" t="e">
        <f t="shared" si="0"/>
        <v>#N/A</v>
      </c>
    </row>
    <row r="15" spans="1:25">
      <c r="A15" s="16">
        <v>14</v>
      </c>
      <c r="I15" s="9" t="str" cm="1">
        <f t="array" ref="I15">IFERROR(_xlfn.LET(_xlpm.PIPUJ,(F15-E15)*$T$3,_xlpm.PIPEU,(F15-E15)*$T$2,_xlpm.TICKGOLD,(F15-E15)*$T$4,_xlfn.IFS(B15="USDJPY",_xlfn.IFS(G15="Short",-1*_xlpm.PIPUJ*(H15*100*$V$3),G15="Long",_xlpm.PIPUJ*(H15*100*$V$3)),B15="EURUSD",_xlfn.IFS(G15="Short",-1*_xlpm.PIPEU*(H15*100*$V$2),G15="Long",_xlpm.PIPEU*(H15*100*$V$2)),B15="XAUUSD",_xlfn.IFS(G15="Short",-1*_xlpm.TICKGOLD*(H15*100*$V$4),G15="Long",_xlpm.TICKGOLD*(H15*100*$V$4)))), " ")</f>
        <v xml:space="preserve"> </v>
      </c>
      <c r="J15" s="8" t="str" cm="1">
        <f t="array" ref="J15">IFERROR( _xlfn.IFS(G15="Short", -1*(F15-E15)/E15, G15="Long", (F15-E15)/E15), " " )</f>
        <v xml:space="preserve"> </v>
      </c>
      <c r="K15" s="20" t="str" cm="1">
        <f t="array" ref="K15">IFERROR( _xlfn.LET(_xlpm.PIPUJ,(F15-E15)*$T$3,_xlpm.PIPEU,(F15-E15)*$T$2,_xlpm.TICKGOLD,(F15-E15)*$T$4, _xlfn.IFS(B15="USDJPY", _xlfn.IFS(G15="Short", -1*_xlpm.PIPUJ, G15="Long", _xlpm.PIPUJ), B15="EURUSD", _xlfn.IFS(G15="Short", -1*_xlpm.PIPEU, G15="Long", _xlpm.PIPEU), B15="XAUUSD", _xlfn.IFS(G15="Short", -1*_xlpm.TICKGOLD, G15="Long", _xlpm.TICKGOLD) ) ), " ")</f>
        <v xml:space="preserve"> </v>
      </c>
      <c r="L15" s="23" t="str" cm="1">
        <f t="array" ref="L15">IFERROR( _xlfn.LET(_xlpm.PipTP, (F15-E15), _xlpm.PipSL, (E15-D15), _xlpm.PipTP/_xlpm.PipSL), " " )</f>
        <v xml:space="preserve"> </v>
      </c>
      <c r="M15" s="27"/>
      <c r="N15" s="28"/>
      <c r="O15" s="28"/>
      <c r="P15" s="28"/>
      <c r="Q15" s="28"/>
      <c r="R15" s="33"/>
      <c r="X15" s="35"/>
      <c r="Y15" s="29" t="e">
        <f t="shared" si="0"/>
        <v>#N/A</v>
      </c>
    </row>
    <row r="16" spans="1:25">
      <c r="A16" s="16">
        <v>15</v>
      </c>
      <c r="I16" s="9" t="str" cm="1">
        <f t="array" ref="I16">IFERROR(_xlfn.LET(_xlpm.PIPUJ,(F16-E16)*$T$3,_xlpm.PIPEU,(F16-E16)*$T$2,_xlpm.TICKGOLD,(F16-E16)*$T$4,_xlfn.IFS(B16="USDJPY",_xlfn.IFS(G16="Short",-1*_xlpm.PIPUJ*(H16*100*$V$3),G16="Long",_xlpm.PIPUJ*(H16*100*$V$3)),B16="EURUSD",_xlfn.IFS(G16="Short",-1*_xlpm.PIPEU*(H16*100*$V$2),G16="Long",_xlpm.PIPEU*(H16*100*$V$2)),B16="XAUUSD",_xlfn.IFS(G16="Short",-1*_xlpm.TICKGOLD*(H16*100*$V$4),G16="Long",_xlpm.TICKGOLD*(H16*100*$V$4)))), " ")</f>
        <v xml:space="preserve"> </v>
      </c>
      <c r="J16" s="8" t="str" cm="1">
        <f t="array" ref="J16">IFERROR( _xlfn.IFS(G16="Short", -1*(F16-E16)/E16, G16="Long", (F16-E16)/E16), " " )</f>
        <v xml:space="preserve"> </v>
      </c>
      <c r="K16" s="20" t="str" cm="1">
        <f t="array" ref="K16">IFERROR( _xlfn.LET(_xlpm.PIPUJ,(F16-E16)*$T$3,_xlpm.PIPEU,(F16-E16)*$T$2,_xlpm.TICKGOLD,(F16-E16)*$T$4, _xlfn.IFS(B16="USDJPY", _xlfn.IFS(G16="Short", -1*_xlpm.PIPUJ, G16="Long", _xlpm.PIPUJ), B16="EURUSD", _xlfn.IFS(G16="Short", -1*_xlpm.PIPEU, G16="Long", _xlpm.PIPEU), B16="XAUUSD", _xlfn.IFS(G16="Short", -1*_xlpm.TICKGOLD, G16="Long", _xlpm.TICKGOLD) ) ), " ")</f>
        <v xml:space="preserve"> </v>
      </c>
      <c r="L16" s="23" t="str" cm="1">
        <f t="array" ref="L16">IFERROR( _xlfn.LET(_xlpm.PipTP, (F16-E16), _xlpm.PipSL, (E16-D16), _xlpm.PipTP/_xlpm.PipSL), " " )</f>
        <v xml:space="preserve"> </v>
      </c>
      <c r="M16" s="27"/>
      <c r="N16" s="28"/>
      <c r="O16" s="28"/>
      <c r="P16" s="28"/>
      <c r="Q16" s="28"/>
      <c r="R16" s="33"/>
      <c r="X16" s="35"/>
      <c r="Y16" s="29" t="e">
        <f t="shared" si="0"/>
        <v>#N/A</v>
      </c>
    </row>
    <row r="17" spans="1:25">
      <c r="A17" s="16">
        <v>16</v>
      </c>
      <c r="I17" s="9" t="str" cm="1">
        <f t="array" ref="I17">IFERROR(_xlfn.LET(_xlpm.PIPUJ,(F17-E17)*$T$3,_xlpm.PIPEU,(F17-E17)*$T$2,_xlpm.TICKGOLD,(F17-E17)*$T$4,_xlfn.IFS(B17="USDJPY",_xlfn.IFS(G17="Short",-1*_xlpm.PIPUJ*(H17*100*$V$3),G17="Long",_xlpm.PIPUJ*(H17*100*$V$3)),B17="EURUSD",_xlfn.IFS(G17="Short",-1*_xlpm.PIPEU*(H17*100*$V$2),G17="Long",_xlpm.PIPEU*(H17*100*$V$2)),B17="XAUUSD",_xlfn.IFS(G17="Short",-1*_xlpm.TICKGOLD*(H17*100*$V$4),G17="Long",_xlpm.TICKGOLD*(H17*100*$V$4)))), " ")</f>
        <v xml:space="preserve"> </v>
      </c>
      <c r="J17" s="8" t="str" cm="1">
        <f t="array" ref="J17">IFERROR( _xlfn.IFS(G17="Short", -1*(F17-E17)/E17, G17="Long", (F17-E17)/E17), " " )</f>
        <v xml:space="preserve"> </v>
      </c>
      <c r="K17" s="20" t="str" cm="1">
        <f t="array" ref="K17">IFERROR( _xlfn.LET(_xlpm.PIPUJ,(F17-E17)*$T$3,_xlpm.PIPEU,(F17-E17)*$T$2,_xlpm.TICKGOLD,(F17-E17)*$T$4, _xlfn.IFS(B17="USDJPY", _xlfn.IFS(G17="Short", -1*_xlpm.PIPUJ, G17="Long", _xlpm.PIPUJ), B17="EURUSD", _xlfn.IFS(G17="Short", -1*_xlpm.PIPEU, G17="Long", _xlpm.PIPEU), B17="XAUUSD", _xlfn.IFS(G17="Short", -1*_xlpm.TICKGOLD, G17="Long", _xlpm.TICKGOLD) ) ), " ")</f>
        <v xml:space="preserve"> </v>
      </c>
      <c r="L17" s="23" t="str" cm="1">
        <f t="array" ref="L17">IFERROR( _xlfn.LET(_xlpm.PipTP, (F17-E17), _xlpm.PipSL, (E17-D17), _xlpm.PipTP/_xlpm.PipSL), " " )</f>
        <v xml:space="preserve"> </v>
      </c>
      <c r="M17" s="27"/>
      <c r="N17" s="28"/>
      <c r="O17" s="28"/>
      <c r="P17" s="28"/>
      <c r="Q17" s="28"/>
      <c r="R17" s="33"/>
      <c r="X17" s="35"/>
      <c r="Y17" s="29" t="e">
        <f t="shared" si="0"/>
        <v>#N/A</v>
      </c>
    </row>
    <row r="18" spans="1:25">
      <c r="A18" s="16">
        <v>17</v>
      </c>
      <c r="I18" s="9" t="str" cm="1">
        <f t="array" ref="I18">IFERROR(_xlfn.LET(_xlpm.PIPUJ,(F18-E18)*$T$3,_xlpm.PIPEU,(F18-E18)*$T$2,_xlpm.TICKGOLD,(F18-E18)*$T$4,_xlfn.IFS(B18="USDJPY",_xlfn.IFS(G18="Short",-1*_xlpm.PIPUJ*(H18*100*$V$3),G18="Long",_xlpm.PIPUJ*(H18*100*$V$3)),B18="EURUSD",_xlfn.IFS(G18="Short",-1*_xlpm.PIPEU*(H18*100*$V$2),G18="Long",_xlpm.PIPEU*(H18*100*$V$2)),B18="XAUUSD",_xlfn.IFS(G18="Short",-1*_xlpm.TICKGOLD*(H18*100*$V$4),G18="Long",_xlpm.TICKGOLD*(H18*100*$V$4)))), " ")</f>
        <v xml:space="preserve"> </v>
      </c>
      <c r="J18" s="8" t="str" cm="1">
        <f t="array" ref="J18">IFERROR( _xlfn.IFS(G18="Short", -1*(F18-E18)/E18, G18="Long", (F18-E18)/E18), " " )</f>
        <v xml:space="preserve"> </v>
      </c>
      <c r="K18" s="20" t="str" cm="1">
        <f t="array" ref="K18">IFERROR( _xlfn.LET(_xlpm.PIPUJ,(F18-E18)*$T$3,_xlpm.PIPEU,(F18-E18)*$T$2,_xlpm.TICKGOLD,(F18-E18)*$T$4, _xlfn.IFS(B18="USDJPY", _xlfn.IFS(G18="Short", -1*_xlpm.PIPUJ, G18="Long", _xlpm.PIPUJ), B18="EURUSD", _xlfn.IFS(G18="Short", -1*_xlpm.PIPEU, G18="Long", _xlpm.PIPEU), B18="XAUUSD", _xlfn.IFS(G18="Short", -1*_xlpm.TICKGOLD, G18="Long", _xlpm.TICKGOLD) ) ), " ")</f>
        <v xml:space="preserve"> </v>
      </c>
      <c r="L18" s="23" t="str" cm="1">
        <f t="array" ref="L18">IFERROR( _xlfn.LET(_xlpm.PipTP, (F18-E18), _xlpm.PipSL, (E18-D18), _xlpm.PipTP/_xlpm.PipSL), " " )</f>
        <v xml:space="preserve"> </v>
      </c>
      <c r="M18" s="27"/>
      <c r="N18" s="28"/>
      <c r="O18" s="28"/>
      <c r="P18" s="28"/>
      <c r="Q18" s="28"/>
      <c r="R18" s="33"/>
      <c r="X18" s="35"/>
      <c r="Y18" s="29" t="e">
        <f t="shared" si="0"/>
        <v>#N/A</v>
      </c>
    </row>
    <row r="19" spans="1:25">
      <c r="A19" s="16">
        <v>18</v>
      </c>
      <c r="I19" s="9" t="str" cm="1">
        <f t="array" ref="I19">IFERROR(_xlfn.LET(_xlpm.PIPUJ,(F19-E19)*$T$3,_xlpm.PIPEU,(F19-E19)*$T$2,_xlpm.TICKGOLD,(F19-E19)*$T$4,_xlfn.IFS(B19="USDJPY",_xlfn.IFS(G19="Short",-1*_xlpm.PIPUJ*(H19*100*$V$3),G19="Long",_xlpm.PIPUJ*(H19*100*$V$3)),B19="EURUSD",_xlfn.IFS(G19="Short",-1*_xlpm.PIPEU*(H19*100*$V$2),G19="Long",_xlpm.PIPEU*(H19*100*$V$2)),B19="XAUUSD",_xlfn.IFS(G19="Short",-1*_xlpm.TICKGOLD*(H19*100*$V$4),G19="Long",_xlpm.TICKGOLD*(H19*100*$V$4)))), " ")</f>
        <v xml:space="preserve"> </v>
      </c>
      <c r="J19" s="8" t="str" cm="1">
        <f t="array" ref="J19">IFERROR( _xlfn.IFS(G19="Short", -1*(F19-E19)/E19, G19="Long", (F19-E19)/E19), " " )</f>
        <v xml:space="preserve"> </v>
      </c>
      <c r="K19" s="20" t="str" cm="1">
        <f t="array" ref="K19">IFERROR( _xlfn.LET(_xlpm.PIPUJ,(F19-E19)*$T$3,_xlpm.PIPEU,(F19-E19)*$T$2,_xlpm.TICKGOLD,(F19-E19)*$T$4, _xlfn.IFS(B19="USDJPY", _xlfn.IFS(G19="Short", -1*_xlpm.PIPUJ, G19="Long", _xlpm.PIPUJ), B19="EURUSD", _xlfn.IFS(G19="Short", -1*_xlpm.PIPEU, G19="Long", _xlpm.PIPEU), B19="XAUUSD", _xlfn.IFS(G19="Short", -1*_xlpm.TICKGOLD, G19="Long", _xlpm.TICKGOLD) ) ), " ")</f>
        <v xml:space="preserve"> </v>
      </c>
      <c r="L19" s="23" t="str" cm="1">
        <f t="array" ref="L19">IFERROR( _xlfn.LET(_xlpm.PipTP, (F19-E19), _xlpm.PipSL, (E19-D19), _xlpm.PipTP/_xlpm.PipSL), " " )</f>
        <v xml:space="preserve"> </v>
      </c>
      <c r="M19" s="27"/>
      <c r="N19" s="28"/>
      <c r="O19" s="28"/>
      <c r="P19" s="28"/>
      <c r="Q19" s="28"/>
      <c r="R19" s="33"/>
      <c r="X19" s="35"/>
      <c r="Y19" s="29" t="e">
        <f t="shared" si="0"/>
        <v>#N/A</v>
      </c>
    </row>
    <row r="20" spans="1:25">
      <c r="A20" s="16">
        <v>19</v>
      </c>
      <c r="I20" s="9" t="str" cm="1">
        <f t="array" ref="I20">IFERROR(_xlfn.LET(_xlpm.PIPUJ,(F20-E20)*$T$3,_xlpm.PIPEU,(F20-E20)*$T$2,_xlpm.TICKGOLD,(F20-E20)*$T$4,_xlfn.IFS(B20="USDJPY",_xlfn.IFS(G20="Short",-1*_xlpm.PIPUJ*(H20*100*$V$3),G20="Long",_xlpm.PIPUJ*(H20*100*$V$3)),B20="EURUSD",_xlfn.IFS(G20="Short",-1*_xlpm.PIPEU*(H20*100*$V$2),G20="Long",_xlpm.PIPEU*(H20*100*$V$2)),B20="XAUUSD",_xlfn.IFS(G20="Short",-1*_xlpm.TICKGOLD*(H20*100*$V$4),G20="Long",_xlpm.TICKGOLD*(H20*100*$V$4)))), " ")</f>
        <v xml:space="preserve"> </v>
      </c>
      <c r="J20" s="8" t="str" cm="1">
        <f t="array" ref="J20">IFERROR( _xlfn.IFS(G20="Short", -1*(F20-E20)/E20, G20="Long", (F20-E20)/E20), " " )</f>
        <v xml:space="preserve"> </v>
      </c>
      <c r="K20" s="20" t="str" cm="1">
        <f t="array" ref="K20">IFERROR( _xlfn.LET(_xlpm.PIPUJ,(F20-E20)*$T$3,_xlpm.PIPEU,(F20-E20)*$T$2,_xlpm.TICKGOLD,(F20-E20)*$T$4, _xlfn.IFS(B20="USDJPY", _xlfn.IFS(G20="Short", -1*_xlpm.PIPUJ, G20="Long", _xlpm.PIPUJ), B20="EURUSD", _xlfn.IFS(G20="Short", -1*_xlpm.PIPEU, G20="Long", _xlpm.PIPEU), B20="XAUUSD", _xlfn.IFS(G20="Short", -1*_xlpm.TICKGOLD, G20="Long", _xlpm.TICKGOLD) ) ), " ")</f>
        <v xml:space="preserve"> </v>
      </c>
      <c r="L20" s="23" t="str" cm="1">
        <f t="array" ref="L20">IFERROR( _xlfn.LET(_xlpm.PipTP, (F20-E20), _xlpm.PipSL, (E20-D20), _xlpm.PipTP/_xlpm.PipSL), " " )</f>
        <v xml:space="preserve"> </v>
      </c>
      <c r="M20" s="27"/>
      <c r="N20" s="28"/>
      <c r="O20" s="28"/>
      <c r="P20" s="28"/>
      <c r="Q20" s="28"/>
      <c r="R20" s="33"/>
      <c r="X20" s="35"/>
      <c r="Y20" s="29" t="e">
        <f t="shared" si="0"/>
        <v>#N/A</v>
      </c>
    </row>
    <row r="21" spans="1:25">
      <c r="A21" s="16">
        <v>20</v>
      </c>
      <c r="I21" s="9" t="str" cm="1">
        <f t="array" ref="I21">IFERROR(_xlfn.LET(_xlpm.PIPUJ,(F21-E21)*$T$3,_xlpm.PIPEU,(F21-E21)*$T$2,_xlpm.TICKGOLD,(F21-E21)*$T$4,_xlfn.IFS(B21="USDJPY",_xlfn.IFS(G21="Short",-1*_xlpm.PIPUJ*(H21*100*$V$3),G21="Long",_xlpm.PIPUJ*(H21*100*$V$3)),B21="EURUSD",_xlfn.IFS(G21="Short",-1*_xlpm.PIPEU*(H21*100*$V$2),G21="Long",_xlpm.PIPEU*(H21*100*$V$2)),B21="XAUUSD",_xlfn.IFS(G21="Short",-1*_xlpm.TICKGOLD*(H21*100*$V$4),G21="Long",_xlpm.TICKGOLD*(H21*100*$V$4)))), " ")</f>
        <v xml:space="preserve"> </v>
      </c>
      <c r="J21" s="8" t="str" cm="1">
        <f t="array" ref="J21">IFERROR( _xlfn.IFS(G21="Short", -1*(F21-E21)/E21, G21="Long", (F21-E21)/E21), " " )</f>
        <v xml:space="preserve"> </v>
      </c>
      <c r="K21" s="20" t="str" cm="1">
        <f t="array" ref="K21">IFERROR( _xlfn.LET(_xlpm.PIPUJ,(F21-E21)*$T$3,_xlpm.PIPEU,(F21-E21)*$T$2,_xlpm.TICKGOLD,(F21-E21)*$T$4, _xlfn.IFS(B21="USDJPY", _xlfn.IFS(G21="Short", -1*_xlpm.PIPUJ, G21="Long", _xlpm.PIPUJ), B21="EURUSD", _xlfn.IFS(G21="Short", -1*_xlpm.PIPEU, G21="Long", _xlpm.PIPEU), B21="XAUUSD", _xlfn.IFS(G21="Short", -1*_xlpm.TICKGOLD, G21="Long", _xlpm.TICKGOLD) ) ), " ")</f>
        <v xml:space="preserve"> </v>
      </c>
      <c r="L21" s="23" t="str" cm="1">
        <f t="array" ref="L21">IFERROR( _xlfn.LET(_xlpm.PipTP, (F21-E21), _xlpm.PipSL, (E21-D21), _xlpm.PipTP/_xlpm.PipSL), " " )</f>
        <v xml:space="preserve"> </v>
      </c>
      <c r="O21" s="21"/>
      <c r="R21" s="33"/>
      <c r="X21" s="29"/>
      <c r="Y21" s="29" t="e">
        <f t="shared" si="0"/>
        <v>#N/A</v>
      </c>
    </row>
    <row r="22" spans="1:25">
      <c r="A22" s="16">
        <v>21</v>
      </c>
      <c r="I22" s="9" t="str" cm="1">
        <f t="array" ref="I22">IFERROR(_xlfn.LET(_xlpm.PIPUJ,(F22-E22)*$T$3,_xlpm.PIPEU,(F22-E22)*$T$2,_xlpm.TICKGOLD,(F22-E22)*$T$4,_xlfn.IFS(B22="USDJPY",_xlfn.IFS(G22="Short",-1*_xlpm.PIPUJ*(H22*100*$V$3),G22="Long",_xlpm.PIPUJ*(H22*100*$V$3)),B22="EURUSD",_xlfn.IFS(G22="Short",-1*_xlpm.PIPEU*(H22*100*$V$2),G22="Long",_xlpm.PIPEU*(H22*100*$V$2)),B22="XAUUSD",_xlfn.IFS(G22="Short",-1*_xlpm.TICKGOLD*(H22*100*$V$4),G22="Long",_xlpm.TICKGOLD*(H22*100*$V$4)))), " ")</f>
        <v xml:space="preserve"> </v>
      </c>
      <c r="J22" s="8" t="str" cm="1">
        <f t="array" ref="J22">IFERROR( _xlfn.IFS(G22="Short", -1*(F22-E22)/E22, G22="Long", (F22-E22)/E22), " " )</f>
        <v xml:space="preserve"> </v>
      </c>
      <c r="K22" s="20" t="str" cm="1">
        <f t="array" ref="K22">IFERROR( _xlfn.LET(_xlpm.PIPUJ,(F22-E22)*$T$3,_xlpm.PIPEU,(F22-E22)*$T$2,_xlpm.TICKGOLD,(F22-E22)*$T$4, _xlfn.IFS(B22="USDJPY", _xlfn.IFS(G22="Short", -1*_xlpm.PIPUJ, G22="Long", _xlpm.PIPUJ), B22="EURUSD", _xlfn.IFS(G22="Short", -1*_xlpm.PIPEU, G22="Long", _xlpm.PIPEU), B22="XAUUSD", _xlfn.IFS(G22="Short", -1*_xlpm.TICKGOLD, G22="Long", _xlpm.TICKGOLD) ) ), " ")</f>
        <v xml:space="preserve"> </v>
      </c>
      <c r="L22" s="23" t="str" cm="1">
        <f t="array" ref="L22">IFERROR( _xlfn.LET(_xlpm.PipTP, (F22-E22), _xlpm.PipSL, (E22-D22), _xlpm.PipTP/_xlpm.PipSL), " " )</f>
        <v xml:space="preserve"> </v>
      </c>
      <c r="O22" s="21"/>
      <c r="R22" s="33"/>
      <c r="X22" s="29"/>
      <c r="Y22" s="29" t="e">
        <f t="shared" si="0"/>
        <v>#N/A</v>
      </c>
    </row>
    <row r="23" spans="1:25">
      <c r="A23" s="16">
        <v>22</v>
      </c>
      <c r="I23" s="9" t="str" cm="1">
        <f t="array" ref="I23">IFERROR(_xlfn.LET(_xlpm.PIPUJ,(F23-E23)*$T$3,_xlpm.PIPEU,(F23-E23)*$T$2,_xlpm.TICKGOLD,(F23-E23)*$T$4,_xlfn.IFS(B23="USDJPY",_xlfn.IFS(G23="Short",-1*_xlpm.PIPUJ*(H23*100*$V$3),G23="Long",_xlpm.PIPUJ*(H23*100*$V$3)),B23="EURUSD",_xlfn.IFS(G23="Short",-1*_xlpm.PIPEU*(H23*100*$V$2),G23="Long",_xlpm.PIPEU*(H23*100*$V$2)),B23="XAUUSD",_xlfn.IFS(G23="Short",-1*_xlpm.TICKGOLD*(H23*100*$V$4),G23="Long",_xlpm.TICKGOLD*(H23*100*$V$4)))), " ")</f>
        <v xml:space="preserve"> </v>
      </c>
      <c r="J23" s="8" t="str" cm="1">
        <f t="array" ref="J23">IFERROR( _xlfn.IFS(G23="Short", -1*(F23-E23)/E23, G23="Long", (F23-E23)/E23), " " )</f>
        <v xml:space="preserve"> </v>
      </c>
      <c r="K23" s="20" t="str" cm="1">
        <f t="array" ref="K23">IFERROR( _xlfn.LET(_xlpm.PIPUJ,(F23-E23)*$T$3,_xlpm.PIPEU,(F23-E23)*$T$2,_xlpm.TICKGOLD,(F23-E23)*$T$4, _xlfn.IFS(B23="USDJPY", _xlfn.IFS(G23="Short", -1*_xlpm.PIPUJ, G23="Long", _xlpm.PIPUJ), B23="EURUSD", _xlfn.IFS(G23="Short", -1*_xlpm.PIPEU, G23="Long", _xlpm.PIPEU), B23="XAUUSD", _xlfn.IFS(G23="Short", -1*_xlpm.TICKGOLD, G23="Long", _xlpm.TICKGOLD) ) ), " ")</f>
        <v xml:space="preserve"> </v>
      </c>
      <c r="L23" s="23" t="str" cm="1">
        <f t="array" ref="L23">IFERROR( _xlfn.LET(_xlpm.PipTP, (F23-E23), _xlpm.PipSL, (E23-D23), _xlpm.PipTP/_xlpm.PipSL), " " )</f>
        <v xml:space="preserve"> </v>
      </c>
      <c r="O23" s="21"/>
      <c r="R23" s="33"/>
      <c r="X23" s="29"/>
      <c r="Y23" s="29" t="e">
        <f t="shared" si="0"/>
        <v>#N/A</v>
      </c>
    </row>
    <row r="24" spans="1:25">
      <c r="A24" s="16">
        <v>23</v>
      </c>
      <c r="I24" s="9" t="str" cm="1">
        <f t="array" ref="I24">IFERROR(_xlfn.LET(_xlpm.PIPUJ,(F24-E24)*$T$3,_xlpm.PIPEU,(F24-E24)*$T$2,_xlpm.TICKGOLD,(F24-E24)*$T$4,_xlfn.IFS(B24="USDJPY",_xlfn.IFS(G24="Short",-1*_xlpm.PIPUJ*(H24*100*$V$3),G24="Long",_xlpm.PIPUJ*(H24*100*$V$3)),B24="EURUSD",_xlfn.IFS(G24="Short",-1*_xlpm.PIPEU*(H24*100*$V$2),G24="Long",_xlpm.PIPEU*(H24*100*$V$2)),B24="XAUUSD",_xlfn.IFS(G24="Short",-1*_xlpm.TICKGOLD*(H24*100*$V$4),G24="Long",_xlpm.TICKGOLD*(H24*100*$V$4)))), " ")</f>
        <v xml:space="preserve"> </v>
      </c>
      <c r="J24" s="8" t="str" cm="1">
        <f t="array" ref="J24">IFERROR( _xlfn.IFS(G24="Short", -1*(F24-E24)/E24, G24="Long", (F24-E24)/E24), " " )</f>
        <v xml:space="preserve"> </v>
      </c>
      <c r="K24" s="20" t="str" cm="1">
        <f t="array" ref="K24">IFERROR( _xlfn.LET(_xlpm.PIPUJ,(F24-E24)*$T$3,_xlpm.PIPEU,(F24-E24)*$T$2,_xlpm.TICKGOLD,(F24-E24)*$T$4, _xlfn.IFS(B24="USDJPY", _xlfn.IFS(G24="Short", -1*_xlpm.PIPUJ, G24="Long", _xlpm.PIPUJ), B24="EURUSD", _xlfn.IFS(G24="Short", -1*_xlpm.PIPEU, G24="Long", _xlpm.PIPEU), B24="XAUUSD", _xlfn.IFS(G24="Short", -1*_xlpm.TICKGOLD, G24="Long", _xlpm.TICKGOLD) ) ), " ")</f>
        <v xml:space="preserve"> </v>
      </c>
      <c r="L24" s="23" t="str" cm="1">
        <f t="array" ref="L24">IFERROR( _xlfn.LET(_xlpm.PipTP, (F24-E24), _xlpm.PipSL, (E24-D24), _xlpm.PipTP/_xlpm.PipSL), " " )</f>
        <v xml:space="preserve"> </v>
      </c>
      <c r="O24" s="21"/>
      <c r="R24" s="33"/>
      <c r="X24" s="29"/>
      <c r="Y24" s="29" t="e">
        <f t="shared" si="0"/>
        <v>#N/A</v>
      </c>
    </row>
    <row r="25" spans="1:25">
      <c r="A25" s="16">
        <v>24</v>
      </c>
      <c r="I25" s="9" t="str" cm="1">
        <f t="array" ref="I25">IFERROR(_xlfn.LET(_xlpm.PIPUJ,(F25-E25)*$T$3,_xlpm.PIPEU,(F25-E25)*$T$2,_xlpm.TICKGOLD,(F25-E25)*$T$4,_xlfn.IFS(B25="USDJPY",_xlfn.IFS(G25="Short",-1*_xlpm.PIPUJ*(H25*100*$V$3),G25="Long",_xlpm.PIPUJ*(H25*100*$V$3)),B25="EURUSD",_xlfn.IFS(G25="Short",-1*_xlpm.PIPEU*(H25*100*$V$2),G25="Long",_xlpm.PIPEU*(H25*100*$V$2)),B25="XAUUSD",_xlfn.IFS(G25="Short",-1*_xlpm.TICKGOLD*(H25*100*$V$4),G25="Long",_xlpm.TICKGOLD*(H25*100*$V$4)))), " ")</f>
        <v xml:space="preserve"> </v>
      </c>
      <c r="J25" s="8" t="str" cm="1">
        <f t="array" ref="J25">IFERROR( _xlfn.IFS(G25="Short", -1*(F25-E25)/E25, G25="Long", (F25-E25)/E25), " " )</f>
        <v xml:space="preserve"> </v>
      </c>
      <c r="K25" s="20" t="str" cm="1">
        <f t="array" ref="K25">IFERROR( _xlfn.LET(_xlpm.PIPUJ,(F25-E25)*$T$3,_xlpm.PIPEU,(F25-E25)*$T$2,_xlpm.TICKGOLD,(F25-E25)*$T$4, _xlfn.IFS(B25="USDJPY", _xlfn.IFS(G25="Short", -1*_xlpm.PIPUJ, G25="Long", _xlpm.PIPUJ), B25="EURUSD", _xlfn.IFS(G25="Short", -1*_xlpm.PIPEU, G25="Long", _xlpm.PIPEU), B25="XAUUSD", _xlfn.IFS(G25="Short", -1*_xlpm.TICKGOLD, G25="Long", _xlpm.TICKGOLD) ) ), " ")</f>
        <v xml:space="preserve"> </v>
      </c>
      <c r="L25" s="23" t="str" cm="1">
        <f t="array" ref="L25">IFERROR( _xlfn.LET(_xlpm.PipTP, (F25-E25), _xlpm.PipSL, (E25-D25), _xlpm.PipTP/_xlpm.PipSL), " " )</f>
        <v xml:space="preserve"> </v>
      </c>
      <c r="O25" s="21"/>
      <c r="R25" s="33"/>
      <c r="X25" s="29"/>
      <c r="Y25" s="29" t="e">
        <f t="shared" si="0"/>
        <v>#N/A</v>
      </c>
    </row>
    <row r="26" spans="1:25">
      <c r="A26" s="16">
        <v>25</v>
      </c>
      <c r="I26" s="9" t="str" cm="1">
        <f t="array" ref="I26">IFERROR(_xlfn.LET(_xlpm.PIPUJ,(F26-E26)*$T$3,_xlpm.PIPEU,(F26-E26)*$T$2,_xlpm.TICKGOLD,(F26-E26)*$T$4,_xlfn.IFS(B26="USDJPY",_xlfn.IFS(G26="Short",-1*_xlpm.PIPUJ*(H26*100*$V$3),G26="Long",_xlpm.PIPUJ*(H26*100*$V$3)),B26="EURUSD",_xlfn.IFS(G26="Short",-1*_xlpm.PIPEU*(H26*100*$V$2),G26="Long",_xlpm.PIPEU*(H26*100*$V$2)),B26="XAUUSD",_xlfn.IFS(G26="Short",-1*_xlpm.TICKGOLD*(H26*100*$V$4),G26="Long",_xlpm.TICKGOLD*(H26*100*$V$4)))), " ")</f>
        <v xml:space="preserve"> </v>
      </c>
      <c r="J26" s="8" t="str" cm="1">
        <f t="array" ref="J26">IFERROR( _xlfn.IFS(G26="Short", -1*(F26-E26)/E26, G26="Long", (F26-E26)/E26), " " )</f>
        <v xml:space="preserve"> </v>
      </c>
      <c r="K26" s="20" t="str" cm="1">
        <f t="array" ref="K26">IFERROR( _xlfn.LET(_xlpm.PIPUJ,(F26-E26)*$T$3,_xlpm.PIPEU,(F26-E26)*$T$2,_xlpm.TICKGOLD,(F26-E26)*$T$4, _xlfn.IFS(B26="USDJPY", _xlfn.IFS(G26="Short", -1*_xlpm.PIPUJ, G26="Long", _xlpm.PIPUJ), B26="EURUSD", _xlfn.IFS(G26="Short", -1*_xlpm.PIPEU, G26="Long", _xlpm.PIPEU), B26="XAUUSD", _xlfn.IFS(G26="Short", -1*_xlpm.TICKGOLD, G26="Long", _xlpm.TICKGOLD) ) ), " ")</f>
        <v xml:space="preserve"> </v>
      </c>
      <c r="L26" s="23" t="str" cm="1">
        <f t="array" ref="L26">IFERROR( _xlfn.LET(_xlpm.PipTP, (F26-E26), _xlpm.PipSL, (E26-D26), _xlpm.PipTP/_xlpm.PipSL), " " )</f>
        <v xml:space="preserve"> </v>
      </c>
      <c r="O26" s="21"/>
      <c r="R26" s="33"/>
      <c r="X26" s="29"/>
      <c r="Y26" s="29" t="e">
        <f t="shared" si="0"/>
        <v>#N/A</v>
      </c>
    </row>
    <row r="27" spans="1:25">
      <c r="A27" s="16">
        <v>26</v>
      </c>
      <c r="I27" s="9" t="str" cm="1">
        <f t="array" ref="I27">IFERROR(_xlfn.LET(_xlpm.PIPUJ,(F27-E27)*$T$3,_xlpm.PIPEU,(F27-E27)*$T$2,_xlpm.TICKGOLD,(F27-E27)*$T$4,_xlfn.IFS(B27="USDJPY",_xlfn.IFS(G27="Short",-1*_xlpm.PIPUJ*(H27*100*$V$3),G27="Long",_xlpm.PIPUJ*(H27*100*$V$3)),B27="EURUSD",_xlfn.IFS(G27="Short",-1*_xlpm.PIPEU*(H27*100*$V$2),G27="Long",_xlpm.PIPEU*(H27*100*$V$2)),B27="XAUUSD",_xlfn.IFS(G27="Short",-1*_xlpm.TICKGOLD*(H27*100*$V$4),G27="Long",_xlpm.TICKGOLD*(H27*100*$V$4)))), " ")</f>
        <v xml:space="preserve"> </v>
      </c>
      <c r="J27" s="8" t="str" cm="1">
        <f t="array" ref="J27">IFERROR( _xlfn.IFS(G27="Short", -1*(F27-E27)/E27, G27="Long", (F27-E27)/E27), " " )</f>
        <v xml:space="preserve"> </v>
      </c>
      <c r="K27" s="20" t="str" cm="1">
        <f t="array" ref="K27">IFERROR( _xlfn.LET(_xlpm.PIPUJ,(F27-E27)*$T$3,_xlpm.PIPEU,(F27-E27)*$T$2,_xlpm.TICKGOLD,(F27-E27)*$T$4, _xlfn.IFS(B27="USDJPY", _xlfn.IFS(G27="Short", -1*_xlpm.PIPUJ, G27="Long", _xlpm.PIPUJ), B27="EURUSD", _xlfn.IFS(G27="Short", -1*_xlpm.PIPEU, G27="Long", _xlpm.PIPEU), B27="XAUUSD", _xlfn.IFS(G27="Short", -1*_xlpm.TICKGOLD, G27="Long", _xlpm.TICKGOLD) ) ), " ")</f>
        <v xml:space="preserve"> </v>
      </c>
      <c r="L27" s="23" t="str" cm="1">
        <f t="array" ref="L27">IFERROR( _xlfn.LET(_xlpm.PipTP, (F27-E27), _xlpm.PipSL, (E27-D27), _xlpm.PipTP/_xlpm.PipSL), " " )</f>
        <v xml:space="preserve"> </v>
      </c>
      <c r="O27" s="21"/>
      <c r="R27" s="33"/>
      <c r="X27" s="29"/>
      <c r="Y27" s="29" t="e">
        <f t="shared" si="0"/>
        <v>#N/A</v>
      </c>
    </row>
    <row r="28" spans="1:25">
      <c r="A28" s="16">
        <v>27</v>
      </c>
      <c r="I28" s="9" t="str" cm="1">
        <f t="array" ref="I28">IFERROR(_xlfn.LET(_xlpm.PIPUJ,(F28-E28)*$T$3,_xlpm.PIPEU,(F28-E28)*$T$2,_xlpm.TICKGOLD,(F28-E28)*$T$4,_xlfn.IFS(B28="USDJPY",_xlfn.IFS(G28="Short",-1*_xlpm.PIPUJ*(H28*100*$V$3),G28="Long",_xlpm.PIPUJ*(H28*100*$V$3)),B28="EURUSD",_xlfn.IFS(G28="Short",-1*_xlpm.PIPEU*(H28*100*$V$2),G28="Long",_xlpm.PIPEU*(H28*100*$V$2)),B28="XAUUSD",_xlfn.IFS(G28="Short",-1*_xlpm.TICKGOLD*(H28*100*$V$4),G28="Long",_xlpm.TICKGOLD*(H28*100*$V$4)))), " ")</f>
        <v xml:space="preserve"> </v>
      </c>
      <c r="J28" s="8" t="str" cm="1">
        <f t="array" ref="J28">IFERROR( _xlfn.IFS(G28="Short", -1*(F28-E28)/E28, G28="Long", (F28-E28)/E28), " " )</f>
        <v xml:space="preserve"> </v>
      </c>
      <c r="K28" s="20" t="str" cm="1">
        <f t="array" ref="K28">IFERROR( _xlfn.LET(_xlpm.PIPUJ,(F28-E28)*$T$3,_xlpm.PIPEU,(F28-E28)*$T$2,_xlpm.TICKGOLD,(F28-E28)*$T$4, _xlfn.IFS(B28="USDJPY", _xlfn.IFS(G28="Short", -1*_xlpm.PIPUJ, G28="Long", _xlpm.PIPUJ), B28="EURUSD", _xlfn.IFS(G28="Short", -1*_xlpm.PIPEU, G28="Long", _xlpm.PIPEU), B28="XAUUSD", _xlfn.IFS(G28="Short", -1*_xlpm.TICKGOLD, G28="Long", _xlpm.TICKGOLD) ) ), " ")</f>
        <v xml:space="preserve"> </v>
      </c>
      <c r="L28" s="23" t="str" cm="1">
        <f t="array" ref="L28">IFERROR( _xlfn.LET(_xlpm.PipTP, (F28-E28), _xlpm.PipSL, (E28-D28), _xlpm.PipTP/_xlpm.PipSL), " " )</f>
        <v xml:space="preserve"> </v>
      </c>
      <c r="O28" s="21"/>
      <c r="R28" s="33"/>
      <c r="X28" s="29"/>
      <c r="Y28" s="29" t="e">
        <f t="shared" si="0"/>
        <v>#N/A</v>
      </c>
    </row>
    <row r="29" spans="1:25">
      <c r="A29" s="16">
        <v>28</v>
      </c>
      <c r="I29" s="9" t="str" cm="1">
        <f t="array" ref="I29">IFERROR(_xlfn.LET(_xlpm.PIPUJ,(F29-E29)*$T$3,_xlpm.PIPEU,(F29-E29)*$T$2,_xlpm.TICKGOLD,(F29-E29)*$T$4,_xlfn.IFS(B29="USDJPY",_xlfn.IFS(G29="Short",-1*_xlpm.PIPUJ*(H29*100*$V$3),G29="Long",_xlpm.PIPUJ*(H29*100*$V$3)),B29="EURUSD",_xlfn.IFS(G29="Short",-1*_xlpm.PIPEU*(H29*100*$V$2),G29="Long",_xlpm.PIPEU*(H29*100*$V$2)),B29="XAUUSD",_xlfn.IFS(G29="Short",-1*_xlpm.TICKGOLD*(H29*100*$V$4),G29="Long",_xlpm.TICKGOLD*(H29*100*$V$4)))), " ")</f>
        <v xml:space="preserve"> </v>
      </c>
      <c r="J29" s="8" t="str" cm="1">
        <f t="array" ref="J29">IFERROR( _xlfn.IFS(G29="Short", -1*(F29-E29)/E29, G29="Long", (F29-E29)/E29), " " )</f>
        <v xml:space="preserve"> </v>
      </c>
      <c r="K29" s="20" t="str" cm="1">
        <f t="array" ref="K29">IFERROR( _xlfn.LET(_xlpm.PIPUJ,(F29-E29)*$T$3,_xlpm.PIPEU,(F29-E29)*$T$2,_xlpm.TICKGOLD,(F29-E29)*$T$4, _xlfn.IFS(B29="USDJPY", _xlfn.IFS(G29="Short", -1*_xlpm.PIPUJ, G29="Long", _xlpm.PIPUJ), B29="EURUSD", _xlfn.IFS(G29="Short", -1*_xlpm.PIPEU, G29="Long", _xlpm.PIPEU), B29="XAUUSD", _xlfn.IFS(G29="Short", -1*_xlpm.TICKGOLD, G29="Long", _xlpm.TICKGOLD) ) ), " ")</f>
        <v xml:space="preserve"> </v>
      </c>
      <c r="L29" s="23" t="str" cm="1">
        <f t="array" ref="L29">IFERROR( _xlfn.LET(_xlpm.PipTP, (F29-E29), _xlpm.PipSL, (E29-D29), _xlpm.PipTP/_xlpm.PipSL), " " )</f>
        <v xml:space="preserve"> </v>
      </c>
      <c r="O29" s="21"/>
      <c r="R29" s="33"/>
      <c r="X29" s="29"/>
      <c r="Y29" s="35"/>
    </row>
    <row r="30" spans="1:25">
      <c r="A30" s="16">
        <v>29</v>
      </c>
      <c r="I30" s="9" t="str" cm="1">
        <f t="array" ref="I30">IFERROR(_xlfn.LET(_xlpm.PIPUJ,(F30-E30)*$T$3,_xlpm.PIPEU,(F30-E30)*$T$2,_xlpm.TICKGOLD,(F30-E30)*$T$4,_xlfn.IFS(B30="USDJPY",_xlfn.IFS(G30="Short",-1*_xlpm.PIPUJ*(H30*100*$V$3),G30="Long",_xlpm.PIPUJ*(H30*100*$V$3)),B30="EURUSD",_xlfn.IFS(G30="Short",-1*_xlpm.PIPEU*(H30*100*$V$2),G30="Long",_xlpm.PIPEU*(H30*100*$V$2)),B30="XAUUSD",_xlfn.IFS(G30="Short",-1*_xlpm.TICKGOLD*(H30*100*$V$4),G30="Long",_xlpm.TICKGOLD*(H30*100*$V$4)))), " ")</f>
        <v xml:space="preserve"> </v>
      </c>
      <c r="J30" s="8" t="str" cm="1">
        <f t="array" ref="J30">IFERROR( _xlfn.IFS(G30="Short", -1*(F30-E30)/E30, G30="Long", (F30-E30)/E30), " " )</f>
        <v xml:space="preserve"> </v>
      </c>
      <c r="K30" s="20" t="str" cm="1">
        <f t="array" ref="K30">IFERROR( _xlfn.LET(_xlpm.PIPUJ,(F30-E30)*$T$3,_xlpm.PIPEU,(F30-E30)*$T$2,_xlpm.TICKGOLD,(F30-E30)*$T$4, _xlfn.IFS(B30="USDJPY", _xlfn.IFS(G30="Short", -1*_xlpm.PIPUJ, G30="Long", _xlpm.PIPUJ), B30="EURUSD", _xlfn.IFS(G30="Short", -1*_xlpm.PIPEU, G30="Long", _xlpm.PIPEU), B30="XAUUSD", _xlfn.IFS(G30="Short", -1*_xlpm.TICKGOLD, G30="Long", _xlpm.TICKGOLD) ) ), " ")</f>
        <v xml:space="preserve"> </v>
      </c>
      <c r="L30" s="23" t="str" cm="1">
        <f t="array" ref="L30">IFERROR( _xlfn.LET(_xlpm.PipTP, (F30-E30), _xlpm.PipSL, (E30-D30), _xlpm.PipTP/_xlpm.PipSL), " " )</f>
        <v xml:space="preserve"> </v>
      </c>
      <c r="O30" s="21"/>
      <c r="R30" s="33"/>
      <c r="X30" s="29"/>
      <c r="Y30" s="35"/>
    </row>
    <row r="31" spans="1:25">
      <c r="A31" s="16">
        <v>30</v>
      </c>
      <c r="I31" s="9" t="str" cm="1">
        <f t="array" ref="I31">IFERROR(_xlfn.LET(_xlpm.PIPUJ,(F31-E31)*$T$3,_xlpm.PIPEU,(F31-E31)*$T$2,_xlpm.TICKGOLD,(F31-E31)*$T$4,_xlfn.IFS(B31="USDJPY",_xlfn.IFS(G31="Short",-1*_xlpm.PIPUJ*(H31*100*$V$3),G31="Long",_xlpm.PIPUJ*(H31*100*$V$3)),B31="EURUSD",_xlfn.IFS(G31="Short",-1*_xlpm.PIPEU*(H31*100*$V$2),G31="Long",_xlpm.PIPEU*(H31*100*$V$2)),B31="XAUUSD",_xlfn.IFS(G31="Short",-1*_xlpm.TICKGOLD*(H31*100*$V$4),G31="Long",_xlpm.TICKGOLD*(H31*100*$V$4)))), " ")</f>
        <v xml:space="preserve"> </v>
      </c>
      <c r="J31" s="8" t="str" cm="1">
        <f t="array" ref="J31">IFERROR( _xlfn.IFS(G31="Short", -1*(F31-E31)/E31, G31="Long", (F31-E31)/E31), " " )</f>
        <v xml:space="preserve"> </v>
      </c>
      <c r="K31" s="20" t="str" cm="1">
        <f t="array" ref="K31">IFERROR( _xlfn.LET(_xlpm.PIPUJ,(F31-E31)*$T$3,_xlpm.PIPEU,(F31-E31)*$T$2,_xlpm.TICKGOLD,(F31-E31)*$T$4, _xlfn.IFS(B31="USDJPY", _xlfn.IFS(G31="Short", -1*_xlpm.PIPUJ, G31="Long", _xlpm.PIPUJ), B31="EURUSD", _xlfn.IFS(G31="Short", -1*_xlpm.PIPEU, G31="Long", _xlpm.PIPEU), B31="XAUUSD", _xlfn.IFS(G31="Short", -1*_xlpm.TICKGOLD, G31="Long", _xlpm.TICKGOLD) ) ), " ")</f>
        <v xml:space="preserve"> </v>
      </c>
      <c r="L31" s="23" t="str" cm="1">
        <f t="array" ref="L31">IFERROR( _xlfn.LET(_xlpm.PipTP, (F31-E31), _xlpm.PipSL, (E31-D31), _xlpm.PipTP/_xlpm.PipSL), " " )</f>
        <v xml:space="preserve"> </v>
      </c>
      <c r="R31" s="33"/>
      <c r="X31" s="29"/>
      <c r="Y31" s="35"/>
    </row>
    <row r="32" spans="1:25">
      <c r="A32" s="16">
        <v>31</v>
      </c>
      <c r="I32" s="9" t="str" cm="1">
        <f t="array" ref="I32">IFERROR(_xlfn.LET(_xlpm.PIPUJ,(F32-E32)*$T$3,_xlpm.PIPEU,(F32-E32)*$T$2,_xlpm.TICKGOLD,(F32-E32)*$T$4,_xlfn.IFS(B32="USDJPY",_xlfn.IFS(G32="Short",-1*_xlpm.PIPUJ*(H32*100*$V$3),G32="Long",_xlpm.PIPUJ*(H32*100*$V$3)),B32="EURUSD",_xlfn.IFS(G32="Short",-1*_xlpm.PIPEU*(H32*100*$V$2),G32="Long",_xlpm.PIPEU*(H32*100*$V$2)),B32="XAUUSD",_xlfn.IFS(G32="Short",-1*_xlpm.TICKGOLD*(H32*100*$V$4),G32="Long",_xlpm.TICKGOLD*(H32*100*$V$4)))), " ")</f>
        <v xml:space="preserve"> </v>
      </c>
      <c r="J32" s="8" t="str" cm="1">
        <f t="array" ref="J32">IFERROR( _xlfn.IFS(G32="Short", -1*(F32-E32)/E32, G32="Long", (F32-E32)/E32), " " )</f>
        <v xml:space="preserve"> </v>
      </c>
      <c r="K32" s="20" t="str" cm="1">
        <f t="array" ref="K32">IFERROR( _xlfn.LET(_xlpm.PIPUJ,(F32-E32)*$T$3,_xlpm.PIPEU,(F32-E32)*$T$2,_xlpm.TICKGOLD,(F32-E32)*$T$4, _xlfn.IFS(B32="USDJPY", _xlfn.IFS(G32="Short", -1*_xlpm.PIPUJ, G32="Long", _xlpm.PIPUJ), B32="EURUSD", _xlfn.IFS(G32="Short", -1*_xlpm.PIPEU, G32="Long", _xlpm.PIPEU), B32="XAUUSD", _xlfn.IFS(G32="Short", -1*_xlpm.TICKGOLD, G32="Long", _xlpm.TICKGOLD) ) ), " ")</f>
        <v xml:space="preserve"> </v>
      </c>
      <c r="L32" s="23" t="str" cm="1">
        <f t="array" ref="L32">IFERROR( _xlfn.LET(_xlpm.PipTP, (F32-E32), _xlpm.PipSL, (E32-D32), _xlpm.PipTP/_xlpm.PipSL), " " )</f>
        <v xml:space="preserve"> </v>
      </c>
      <c r="R32" s="33"/>
      <c r="X32" s="29"/>
    </row>
    <row r="33" spans="1:24">
      <c r="A33" s="16">
        <v>32</v>
      </c>
      <c r="I33" s="9" t="str" cm="1">
        <f t="array" ref="I33">IFERROR(_xlfn.LET(_xlpm.PIPUJ,(F33-E33)*$T$3,_xlpm.PIPEU,(F33-E33)*$T$2,_xlpm.TICKGOLD,(F33-E33)*$T$4,_xlfn.IFS(B33="USDJPY",_xlfn.IFS(G33="Short",-1*_xlpm.PIPUJ*(H33*100*$V$3),G33="Long",_xlpm.PIPUJ*(H33*100*$V$3)),B33="EURUSD",_xlfn.IFS(G33="Short",-1*_xlpm.PIPEU*(H33*100*$V$2),G33="Long",_xlpm.PIPEU*(H33*100*$V$2)),B33="XAUUSD",_xlfn.IFS(G33="Short",-1*_xlpm.TICKGOLD*(H33*100*$V$4),G33="Long",_xlpm.TICKGOLD*(H33*100*$V$4)))), " ")</f>
        <v xml:space="preserve"> </v>
      </c>
      <c r="J33" s="8" t="str" cm="1">
        <f t="array" ref="J33">IFERROR( _xlfn.IFS(G33="Short", -1*(F33-E33)/E33, G33="Long", (F33-E33)/E33), " " )</f>
        <v xml:space="preserve"> </v>
      </c>
      <c r="K33" s="20" t="str" cm="1">
        <f t="array" ref="K33">IFERROR( _xlfn.LET(_xlpm.PIPUJ,(F33-E33)*$T$3,_xlpm.PIPEU,(F33-E33)*$T$2,_xlpm.TICKGOLD,(F33-E33)*$T$4, _xlfn.IFS(B33="USDJPY", _xlfn.IFS(G33="Short", -1*_xlpm.PIPUJ, G33="Long", _xlpm.PIPUJ), B33="EURUSD", _xlfn.IFS(G33="Short", -1*_xlpm.PIPEU, G33="Long", _xlpm.PIPEU), B33="XAUUSD", _xlfn.IFS(G33="Short", -1*_xlpm.TICKGOLD, G33="Long", _xlpm.TICKGOLD) ) ), " ")</f>
        <v xml:space="preserve"> </v>
      </c>
      <c r="L33" s="23" t="str" cm="1">
        <f t="array" ref="L33">IFERROR( _xlfn.LET(_xlpm.PipTP, (F33-E33), _xlpm.PipSL, (E33-D33), _xlpm.PipTP/_xlpm.PipSL), " " )</f>
        <v xml:space="preserve"> </v>
      </c>
      <c r="R33" s="33"/>
      <c r="X33" s="29"/>
    </row>
    <row r="34" spans="1:24">
      <c r="A34" s="16">
        <v>33</v>
      </c>
      <c r="I34" s="9" t="str" cm="1">
        <f t="array" ref="I34">IFERROR(_xlfn.LET(_xlpm.PIPUJ,(F34-E34)*$T$3,_xlpm.PIPEU,(F34-E34)*$T$2,_xlpm.TICKGOLD,(F34-E34)*$T$4,_xlfn.IFS(B34="USDJPY",_xlfn.IFS(G34="Short",-1*_xlpm.PIPUJ*(H34*100*$V$3),G34="Long",_xlpm.PIPUJ*(H34*100*$V$3)),B34="EURUSD",_xlfn.IFS(G34="Short",-1*_xlpm.PIPEU*(H34*100*$V$2),G34="Long",_xlpm.PIPEU*(H34*100*$V$2)),B34="XAUUSD",_xlfn.IFS(G34="Short",-1*_xlpm.TICKGOLD*(H34*100*$V$4),G34="Long",_xlpm.TICKGOLD*(H34*100*$V$4)))), " ")</f>
        <v xml:space="preserve"> </v>
      </c>
      <c r="J34" s="8" t="str" cm="1">
        <f t="array" ref="J34">IFERROR( _xlfn.IFS(G34="Short", -1*(F34-E34)/E34, G34="Long", (F34-E34)/E34), " " )</f>
        <v xml:space="preserve"> </v>
      </c>
      <c r="K34" s="20" t="str" cm="1">
        <f t="array" ref="K34">IFERROR( _xlfn.LET(_xlpm.PIPUJ,(F34-E34)*$T$3,_xlpm.PIPEU,(F34-E34)*$T$2,_xlpm.TICKGOLD,(F34-E34)*$T$4, _xlfn.IFS(B34="USDJPY", _xlfn.IFS(G34="Short", -1*_xlpm.PIPUJ, G34="Long", _xlpm.PIPUJ), B34="EURUSD", _xlfn.IFS(G34="Short", -1*_xlpm.PIPEU, G34="Long", _xlpm.PIPEU), B34="XAUUSD", _xlfn.IFS(G34="Short", -1*_xlpm.TICKGOLD, G34="Long", _xlpm.TICKGOLD) ) ), " ")</f>
        <v xml:space="preserve"> </v>
      </c>
      <c r="L34" s="23" t="str" cm="1">
        <f t="array" ref="L34">IFERROR( _xlfn.LET(_xlpm.PipTP, (F34-E34), _xlpm.PipSL, (E34-D34), _xlpm.PipTP/_xlpm.PipSL), " " )</f>
        <v xml:space="preserve"> </v>
      </c>
      <c r="R34" s="33"/>
      <c r="X34" s="29"/>
    </row>
    <row r="35" spans="1:24">
      <c r="A35" s="16">
        <v>34</v>
      </c>
      <c r="I35" s="9" t="str" cm="1">
        <f t="array" ref="I35">IFERROR(_xlfn.LET(_xlpm.PIPUJ,(F35-E35)*$T$3,_xlpm.PIPEU,(F35-E35)*$T$2,_xlpm.TICKGOLD,(F35-E35)*$T$4,_xlfn.IFS(B35="USDJPY",_xlfn.IFS(G35="Short",-1*_xlpm.PIPUJ*(H35*100*$V$3),G35="Long",_xlpm.PIPUJ*(H35*100*$V$3)),B35="EURUSD",_xlfn.IFS(G35="Short",-1*_xlpm.PIPEU*(H35*100*$V$2),G35="Long",_xlpm.PIPEU*(H35*100*$V$2)),B35="XAUUSD",_xlfn.IFS(G35="Short",-1*_xlpm.TICKGOLD*(H35*100*$V$4),G35="Long",_xlpm.TICKGOLD*(H35*100*$V$4)))), " ")</f>
        <v xml:space="preserve"> </v>
      </c>
      <c r="J35" s="8" t="str" cm="1">
        <f t="array" ref="J35">IFERROR( _xlfn.IFS(G35="Short", -1*(F35-E35)/E35, G35="Long", (F35-E35)/E35), " " )</f>
        <v xml:space="preserve"> </v>
      </c>
      <c r="K35" s="20" t="str" cm="1">
        <f t="array" ref="K35">IFERROR( _xlfn.LET(_xlpm.PIPUJ,(F35-E35)*$T$3,_xlpm.PIPEU,(F35-E35)*$T$2,_xlpm.TICKGOLD,(F35-E35)*$T$4, _xlfn.IFS(B35="USDJPY", _xlfn.IFS(G35="Short", -1*_xlpm.PIPUJ, G35="Long", _xlpm.PIPUJ), B35="EURUSD", _xlfn.IFS(G35="Short", -1*_xlpm.PIPEU, G35="Long", _xlpm.PIPEU), B35="XAUUSD", _xlfn.IFS(G35="Short", -1*_xlpm.TICKGOLD, G35="Long", _xlpm.TICKGOLD) ) ), " ")</f>
        <v xml:space="preserve"> </v>
      </c>
      <c r="L35" s="23" t="str" cm="1">
        <f t="array" ref="L35">IFERROR( _xlfn.LET(_xlpm.PipTP, (F35-E35), _xlpm.PipSL, (E35-D35), _xlpm.PipTP/_xlpm.PipSL), " " )</f>
        <v xml:space="preserve"> </v>
      </c>
      <c r="R35" s="33"/>
      <c r="X35" s="29"/>
    </row>
    <row r="36" spans="1:24">
      <c r="A36" s="16">
        <v>35</v>
      </c>
      <c r="I36" s="9" t="str" cm="1">
        <f t="array" ref="I36">IFERROR(_xlfn.LET(_xlpm.PIPUJ,(F36-E36)*$T$3,_xlpm.PIPEU,(F36-E36)*$T$2,_xlpm.TICKGOLD,(F36-E36)*$T$4,_xlfn.IFS(B36="USDJPY",_xlfn.IFS(G36="Short",-1*_xlpm.PIPUJ*(H36*100*$V$3),G36="Long",_xlpm.PIPUJ*(H36*100*$V$3)),B36="EURUSD",_xlfn.IFS(G36="Short",-1*_xlpm.PIPEU*(H36*100*$V$2),G36="Long",_xlpm.PIPEU*(H36*100*$V$2)),B36="XAUUSD",_xlfn.IFS(G36="Short",-1*_xlpm.TICKGOLD*(H36*100*$V$4),G36="Long",_xlpm.TICKGOLD*(H36*100*$V$4)))), " ")</f>
        <v xml:space="preserve"> </v>
      </c>
      <c r="J36" s="8" t="str" cm="1">
        <f t="array" ref="J36">IFERROR( _xlfn.IFS(G36="Short", -1*(F36-E36)/E36, G36="Long", (F36-E36)/E36), " " )</f>
        <v xml:space="preserve"> </v>
      </c>
      <c r="K36" s="20" t="str" cm="1">
        <f t="array" ref="K36">IFERROR( _xlfn.LET(_xlpm.PIPUJ,(F36-E36)*$T$3,_xlpm.PIPEU,(F36-E36)*$T$2,_xlpm.TICKGOLD,(F36-E36)*$T$4, _xlfn.IFS(B36="USDJPY", _xlfn.IFS(G36="Short", -1*_xlpm.PIPUJ, G36="Long", _xlpm.PIPUJ), B36="EURUSD", _xlfn.IFS(G36="Short", -1*_xlpm.PIPEU, G36="Long", _xlpm.PIPEU), B36="XAUUSD", _xlfn.IFS(G36="Short", -1*_xlpm.TICKGOLD, G36="Long", _xlpm.TICKGOLD) ) ), " ")</f>
        <v xml:space="preserve"> </v>
      </c>
      <c r="L36" s="23" t="str" cm="1">
        <f t="array" ref="L36">IFERROR( _xlfn.LET(_xlpm.PipTP, (F36-E36), _xlpm.PipSL, (E36-D36), _xlpm.PipTP/_xlpm.PipSL), " " )</f>
        <v xml:space="preserve"> </v>
      </c>
      <c r="R36" s="32"/>
      <c r="X36" s="29"/>
    </row>
    <row r="37" spans="1:24">
      <c r="A37" s="16">
        <v>36</v>
      </c>
      <c r="I37" s="9" t="str" cm="1">
        <f t="array" ref="I37">IFERROR(_xlfn.LET(_xlpm.PIPUJ,(F37-E37)*$T$3,_xlpm.PIPEU,(F37-E37)*$T$2,_xlpm.TICKGOLD,(F37-E37)*$T$4,_xlfn.IFS(B37="USDJPY",_xlfn.IFS(G37="Short",-1*_xlpm.PIPUJ*(H37*100*$V$3),G37="Long",_xlpm.PIPUJ*(H37*100*$V$3)),B37="EURUSD",_xlfn.IFS(G37="Short",-1*_xlpm.PIPEU*(H37*100*$V$2),G37="Long",_xlpm.PIPEU*(H37*100*$V$2)),B37="XAUUSD",_xlfn.IFS(G37="Short",-1*_xlpm.TICKGOLD*(H37*100*$V$4),G37="Long",_xlpm.TICKGOLD*(H37*100*$V$4)))), " ")</f>
        <v xml:space="preserve"> </v>
      </c>
      <c r="J37" s="8" t="str" cm="1">
        <f t="array" ref="J37">IFERROR( _xlfn.IFS(G37="Short", -1*(F37-E37)/E37, G37="Long", (F37-E37)/E37), " " )</f>
        <v xml:space="preserve"> </v>
      </c>
      <c r="K37" s="20" t="str" cm="1">
        <f t="array" ref="K37">IFERROR( _xlfn.LET(_xlpm.PIPUJ,(F37-E37)*$T$3,_xlpm.PIPEU,(F37-E37)*$T$2,_xlpm.TICKGOLD,(F37-E37)*$T$4, _xlfn.IFS(B37="USDJPY", _xlfn.IFS(G37="Short", -1*_xlpm.PIPUJ, G37="Long", _xlpm.PIPUJ), B37="EURUSD", _xlfn.IFS(G37="Short", -1*_xlpm.PIPEU, G37="Long", _xlpm.PIPEU), B37="XAUUSD", _xlfn.IFS(G37="Short", -1*_xlpm.TICKGOLD, G37="Long", _xlpm.TICKGOLD) ) ), " ")</f>
        <v xml:space="preserve"> </v>
      </c>
      <c r="L37" s="23" t="str" cm="1">
        <f t="array" ref="L37">IFERROR( _xlfn.LET(_xlpm.PipTP, (F37-E37), _xlpm.PipSL, (E37-D37), _xlpm.PipTP/_xlpm.PipSL), " " )</f>
        <v xml:space="preserve"> </v>
      </c>
      <c r="R37" s="32"/>
      <c r="X37" s="29"/>
    </row>
    <row r="38" spans="1:24">
      <c r="A38" s="16">
        <v>37</v>
      </c>
      <c r="I38" s="9" t="str" cm="1">
        <f t="array" ref="I38">IFERROR(_xlfn.LET(_xlpm.PIPUJ,(F38-E38)*$T$3,_xlpm.PIPEU,(F38-E38)*$T$2,_xlpm.TICKGOLD,(F38-E38)*$T$4,_xlfn.IFS(B38="USDJPY",_xlfn.IFS(G38="Short",-1*_xlpm.PIPUJ*(H38*100*$V$3),G38="Long",_xlpm.PIPUJ*(H38*100*$V$3)),B38="EURUSD",_xlfn.IFS(G38="Short",-1*_xlpm.PIPEU*(H38*100*$V$2),G38="Long",_xlpm.PIPEU*(H38*100*$V$2)),B38="XAUUSD",_xlfn.IFS(G38="Short",-1*_xlpm.TICKGOLD*(H38*100*$V$4),G38="Long",_xlpm.TICKGOLD*(H38*100*$V$4)))), " ")</f>
        <v xml:space="preserve"> </v>
      </c>
      <c r="J38" s="8" t="str" cm="1">
        <f t="array" ref="J38">IFERROR( _xlfn.IFS(G38="Short", -1*(F38-E38)/E38, G38="Long", (F38-E38)/E38), " " )</f>
        <v xml:space="preserve"> </v>
      </c>
      <c r="K38" s="20" t="str" cm="1">
        <f t="array" ref="K38">IFERROR( _xlfn.LET(_xlpm.PIPUJ,(F38-E38)*$T$3,_xlpm.PIPEU,(F38-E38)*$T$2,_xlpm.TICKGOLD,(F38-E38)*$T$4, _xlfn.IFS(B38="USDJPY", _xlfn.IFS(G38="Short", -1*_xlpm.PIPUJ, G38="Long", _xlpm.PIPUJ), B38="EURUSD", _xlfn.IFS(G38="Short", -1*_xlpm.PIPEU, G38="Long", _xlpm.PIPEU), B38="XAUUSD", _xlfn.IFS(G38="Short", -1*_xlpm.TICKGOLD, G38="Long", _xlpm.TICKGOLD) ) ), " ")</f>
        <v xml:space="preserve"> </v>
      </c>
      <c r="L38" s="23" t="str" cm="1">
        <f t="array" ref="L38">IFERROR( _xlfn.LET(_xlpm.PipTP, (F38-E38), _xlpm.PipSL, (E38-D38), _xlpm.PipTP/_xlpm.PipSL), " " )</f>
        <v xml:space="preserve"> </v>
      </c>
      <c r="R38" s="32"/>
      <c r="X38" s="29"/>
    </row>
    <row r="39" spans="1:24">
      <c r="A39" s="16">
        <v>38</v>
      </c>
      <c r="I39" s="9" t="str" cm="1">
        <f t="array" ref="I39">IFERROR(_xlfn.LET(_xlpm.PIPUJ,(F39-E39)*$T$3,_xlpm.PIPEU,(F39-E39)*$T$2,_xlpm.TICKGOLD,(F39-E39)*$T$4,_xlfn.IFS(B39="USDJPY",_xlfn.IFS(G39="Short",-1*_xlpm.PIPUJ*(H39*100*$V$3),G39="Long",_xlpm.PIPUJ*(H39*100*$V$3)),B39="EURUSD",_xlfn.IFS(G39="Short",-1*_xlpm.PIPEU*(H39*100*$V$2),G39="Long",_xlpm.PIPEU*(H39*100*$V$2)),B39="XAUUSD",_xlfn.IFS(G39="Short",-1*_xlpm.TICKGOLD*(H39*100*$V$4),G39="Long",_xlpm.TICKGOLD*(H39*100*$V$4)))), " ")</f>
        <v xml:space="preserve"> </v>
      </c>
      <c r="J39" s="8" t="str" cm="1">
        <f t="array" ref="J39">IFERROR( _xlfn.IFS(G39="Short", -1*(F39-E39)/E39, G39="Long", (F39-E39)/E39), " " )</f>
        <v xml:space="preserve"> </v>
      </c>
      <c r="K39" s="20" t="str" cm="1">
        <f t="array" ref="K39">IFERROR( _xlfn.LET(_xlpm.PIPUJ,(F39-E39)*$T$3,_xlpm.PIPEU,(F39-E39)*$T$2,_xlpm.TICKGOLD,(F39-E39)*$T$4, _xlfn.IFS(B39="USDJPY", _xlfn.IFS(G39="Short", -1*_xlpm.PIPUJ, G39="Long", _xlpm.PIPUJ), B39="EURUSD", _xlfn.IFS(G39="Short", -1*_xlpm.PIPEU, G39="Long", _xlpm.PIPEU), B39="XAUUSD", _xlfn.IFS(G39="Short", -1*_xlpm.TICKGOLD, G39="Long", _xlpm.TICKGOLD) ) ), " ")</f>
        <v xml:space="preserve"> </v>
      </c>
      <c r="L39" s="23" t="str" cm="1">
        <f t="array" ref="L39">IFERROR( _xlfn.LET(_xlpm.PipTP, (F39-E39), _xlpm.PipSL, (E39-D39), _xlpm.PipTP/_xlpm.PipSL), " " )</f>
        <v xml:space="preserve"> </v>
      </c>
      <c r="R39" s="32"/>
      <c r="X39" s="29"/>
    </row>
    <row r="40" spans="1:24">
      <c r="A40" s="16">
        <v>39</v>
      </c>
      <c r="I40" s="9" t="str" cm="1">
        <f t="array" ref="I40">IFERROR(_xlfn.LET(_xlpm.PIPUJ,(F40-E40)*$T$3,_xlpm.PIPEU,(F40-E40)*$T$2,_xlpm.TICKGOLD,(F40-E40)*$T$4,_xlfn.IFS(B40="USDJPY",_xlfn.IFS(G40="Short",-1*_xlpm.PIPUJ*(H40*100*$V$3),G40="Long",_xlpm.PIPUJ*(H40*100*$V$3)),B40="EURUSD",_xlfn.IFS(G40="Short",-1*_xlpm.PIPEU*(H40*100*$V$2),G40="Long",_xlpm.PIPEU*(H40*100*$V$2)),B40="XAUUSD",_xlfn.IFS(G40="Short",-1*_xlpm.TICKGOLD*(H40*100*$V$4),G40="Long",_xlpm.TICKGOLD*(H40*100*$V$4)))), " ")</f>
        <v xml:space="preserve"> </v>
      </c>
      <c r="J40" s="8" t="str" cm="1">
        <f t="array" ref="J40">IFERROR( _xlfn.IFS(G40="Short", -1*(F40-E40)/E40, G40="Long", (F40-E40)/E40), " " )</f>
        <v xml:space="preserve"> </v>
      </c>
      <c r="K40" s="20" t="str" cm="1">
        <f t="array" ref="K40">IFERROR( _xlfn.LET(_xlpm.PIPUJ,(F40-E40)*$T$3,_xlpm.PIPEU,(F40-E40)*$T$2,_xlpm.TICKGOLD,(F40-E40)*$T$4, _xlfn.IFS(B40="USDJPY", _xlfn.IFS(G40="Short", -1*_xlpm.PIPUJ, G40="Long", _xlpm.PIPUJ), B40="EURUSD", _xlfn.IFS(G40="Short", -1*_xlpm.PIPEU, G40="Long", _xlpm.PIPEU), B40="XAUUSD", _xlfn.IFS(G40="Short", -1*_xlpm.TICKGOLD, G40="Long", _xlpm.TICKGOLD) ) ), " ")</f>
        <v xml:space="preserve"> </v>
      </c>
      <c r="L40" s="23" t="str" cm="1">
        <f t="array" ref="L40">IFERROR( _xlfn.LET(_xlpm.PipTP, (F40-E40), _xlpm.PipSL, (E40-D40), _xlpm.PipTP/_xlpm.PipSL), " " )</f>
        <v xml:space="preserve"> </v>
      </c>
      <c r="R40" s="32"/>
      <c r="X40" s="29"/>
    </row>
    <row r="41" spans="1:24">
      <c r="A41" s="16">
        <v>40</v>
      </c>
      <c r="I41" s="9" t="str" cm="1">
        <f t="array" ref="I41">IFERROR(_xlfn.LET(_xlpm.PIPUJ,(F41-E41)*$T$3,_xlpm.PIPEU,(F41-E41)*$T$2,_xlpm.TICKGOLD,(F41-E41)*$T$4,_xlfn.IFS(B41="USDJPY",_xlfn.IFS(G41="Short",-1*_xlpm.PIPUJ*(H41*100*$V$3),G41="Long",_xlpm.PIPUJ*(H41*100*$V$3)),B41="EURUSD",_xlfn.IFS(G41="Short",-1*_xlpm.PIPEU*(H41*100*$V$2),G41="Long",_xlpm.PIPEU*(H41*100*$V$2)),B41="XAUUSD",_xlfn.IFS(G41="Short",-1*_xlpm.TICKGOLD*(H41*100*$V$4),G41="Long",_xlpm.TICKGOLD*(H41*100*$V$4)))), " ")</f>
        <v xml:space="preserve"> </v>
      </c>
      <c r="J41" s="8" t="str" cm="1">
        <f t="array" ref="J41">IFERROR( _xlfn.IFS(G41="Short", -1*(F41-E41)/E41, G41="Long", (F41-E41)/E41), " " )</f>
        <v xml:space="preserve"> </v>
      </c>
      <c r="K41" s="20" t="str" cm="1">
        <f t="array" ref="K41">IFERROR( _xlfn.LET(_xlpm.PIPUJ,(F41-E41)*$T$3,_xlpm.PIPEU,(F41-E41)*$T$2,_xlpm.TICKGOLD,(F41-E41)*$T$4, _xlfn.IFS(B41="USDJPY", _xlfn.IFS(G41="Short", -1*_xlpm.PIPUJ, G41="Long", _xlpm.PIPUJ), B41="EURUSD", _xlfn.IFS(G41="Short", -1*_xlpm.PIPEU, G41="Long", _xlpm.PIPEU), B41="XAUUSD", _xlfn.IFS(G41="Short", -1*_xlpm.TICKGOLD, G41="Long", _xlpm.TICKGOLD) ) ), " ")</f>
        <v xml:space="preserve"> </v>
      </c>
      <c r="L41" s="23" t="str" cm="1">
        <f t="array" ref="L41">IFERROR( _xlfn.LET(_xlpm.PipTP, (F41-E41), _xlpm.PipSL, (E41-D41), _xlpm.PipTP/_xlpm.PipSL), " " )</f>
        <v xml:space="preserve"> </v>
      </c>
      <c r="R41" s="32"/>
      <c r="X41" s="29"/>
    </row>
    <row r="42" spans="1:24">
      <c r="A42" s="16">
        <v>41</v>
      </c>
      <c r="I42" s="9" t="str" cm="1">
        <f t="array" ref="I42">IFERROR(_xlfn.LET(_xlpm.PIPUJ,(F42-E42)*$T$3,_xlpm.PIPEU,(F42-E42)*$T$2,_xlpm.TICKGOLD,(F42-E42)*$T$4,_xlfn.IFS(B42="USDJPY",_xlfn.IFS(G42="Short",-1*_xlpm.PIPUJ*(H42*100*$V$3),G42="Long",_xlpm.PIPUJ*(H42*100*$V$3)),B42="EURUSD",_xlfn.IFS(G42="Short",-1*_xlpm.PIPEU*(H42*100*$V$2),G42="Long",_xlpm.PIPEU*(H42*100*$V$2)),B42="XAUUSD",_xlfn.IFS(G42="Short",-1*_xlpm.TICKGOLD*(H42*100*$V$4),G42="Long",_xlpm.TICKGOLD*(H42*100*$V$4)))), " ")</f>
        <v xml:space="preserve"> </v>
      </c>
      <c r="J42" s="8" t="str" cm="1">
        <f t="array" ref="J42">IFERROR( _xlfn.IFS(G42="Short", -1*(F42-E42)/E42, G42="Long", (F42-E42)/E42), " " )</f>
        <v xml:space="preserve"> </v>
      </c>
      <c r="K42" s="20" t="str" cm="1">
        <f t="array" ref="K42">IFERROR( _xlfn.LET(_xlpm.PIPUJ,(F42-E42)*$T$3,_xlpm.PIPEU,(F42-E42)*$T$2,_xlpm.TICKGOLD,(F42-E42)*$T$4, _xlfn.IFS(B42="USDJPY", _xlfn.IFS(G42="Short", -1*_xlpm.PIPUJ, G42="Long", _xlpm.PIPUJ), B42="EURUSD", _xlfn.IFS(G42="Short", -1*_xlpm.PIPEU, G42="Long", _xlpm.PIPEU), B42="XAUUSD", _xlfn.IFS(G42="Short", -1*_xlpm.TICKGOLD, G42="Long", _xlpm.TICKGOLD) ) ), " ")</f>
        <v xml:space="preserve"> </v>
      </c>
      <c r="L42" s="23" t="str" cm="1">
        <f t="array" ref="L42">IFERROR( _xlfn.LET(_xlpm.PipTP, (F42-E42), _xlpm.PipSL, (E42-D42), _xlpm.PipTP/_xlpm.PipSL), " " )</f>
        <v xml:space="preserve"> </v>
      </c>
      <c r="R42" s="32"/>
      <c r="X42" s="29"/>
    </row>
    <row r="43" spans="1:24">
      <c r="A43" s="16">
        <v>42</v>
      </c>
      <c r="I43" s="9" t="str" cm="1">
        <f t="array" ref="I43">IFERROR(_xlfn.LET(_xlpm.PIPUJ,(F43-E43)*$T$3,_xlpm.PIPEU,(F43-E43)*$T$2,_xlpm.TICKGOLD,(F43-E43)*$T$4,_xlfn.IFS(B43="USDJPY",_xlfn.IFS(G43="Short",-1*_xlpm.PIPUJ*(H43*100*$V$3),G43="Long",_xlpm.PIPUJ*(H43*100*$V$3)),B43="EURUSD",_xlfn.IFS(G43="Short",-1*_xlpm.PIPEU*(H43*100*$V$2),G43="Long",_xlpm.PIPEU*(H43*100*$V$2)),B43="XAUUSD",_xlfn.IFS(G43="Short",-1*_xlpm.TICKGOLD*(H43*100*$V$4),G43="Long",_xlpm.TICKGOLD*(H43*100*$V$4)))), " ")</f>
        <v xml:space="preserve"> </v>
      </c>
      <c r="J43" s="8" t="str" cm="1">
        <f t="array" ref="J43">IFERROR( _xlfn.IFS(G43="Short", -1*(F43-E43)/E43, G43="Long", (F43-E43)/E43), " " )</f>
        <v xml:space="preserve"> </v>
      </c>
      <c r="K43" s="20" t="str" cm="1">
        <f t="array" ref="K43">IFERROR( _xlfn.LET(_xlpm.PIPUJ,(F43-E43)*$T$3,_xlpm.PIPEU,(F43-E43)*$T$2,_xlpm.TICKGOLD,(F43-E43)*$T$4, _xlfn.IFS(B43="USDJPY", _xlfn.IFS(G43="Short", -1*_xlpm.PIPUJ, G43="Long", _xlpm.PIPUJ), B43="EURUSD", _xlfn.IFS(G43="Short", -1*_xlpm.PIPEU, G43="Long", _xlpm.PIPEU), B43="XAUUSD", _xlfn.IFS(G43="Short", -1*_xlpm.TICKGOLD, G43="Long", _xlpm.TICKGOLD) ) ), " ")</f>
        <v xml:space="preserve"> </v>
      </c>
      <c r="L43" s="23" t="str" cm="1">
        <f t="array" ref="L43">IFERROR( _xlfn.LET(_xlpm.PipTP, (F43-E43), _xlpm.PipSL, (E43-D43), _xlpm.PipTP/_xlpm.PipSL), " " )</f>
        <v xml:space="preserve"> </v>
      </c>
      <c r="R43" s="32"/>
      <c r="X43" s="29"/>
    </row>
    <row r="44" spans="1:24">
      <c r="A44" s="16">
        <v>43</v>
      </c>
      <c r="I44" s="9" t="str" cm="1">
        <f t="array" ref="I44">IFERROR(_xlfn.LET(_xlpm.PIPUJ,(F44-E44)*$T$3,_xlpm.PIPEU,(F44-E44)*$T$2,_xlpm.TICKGOLD,(F44-E44)*$T$4,_xlfn.IFS(B44="USDJPY",_xlfn.IFS(G44="Short",-1*_xlpm.PIPUJ*(H44*100*$V$3),G44="Long",_xlpm.PIPUJ*(H44*100*$V$3)),B44="EURUSD",_xlfn.IFS(G44="Short",-1*_xlpm.PIPEU*(H44*100*$V$2),G44="Long",_xlpm.PIPEU*(H44*100*$V$2)),B44="XAUUSD",_xlfn.IFS(G44="Short",-1*_xlpm.TICKGOLD*(H44*100*$V$4),G44="Long",_xlpm.TICKGOLD*(H44*100*$V$4)))), " ")</f>
        <v xml:space="preserve"> </v>
      </c>
      <c r="J44" s="8" t="str" cm="1">
        <f t="array" ref="J44">IFERROR( _xlfn.IFS(G44="Short", -1*(F44-E44)/E44, G44="Long", (F44-E44)/E44), " " )</f>
        <v xml:space="preserve"> </v>
      </c>
      <c r="K44" s="20" t="str" cm="1">
        <f t="array" ref="K44">IFERROR( _xlfn.LET(_xlpm.PIPUJ,(F44-E44)*$T$3,_xlpm.PIPEU,(F44-E44)*$T$2,_xlpm.TICKGOLD,(F44-E44)*$T$4, _xlfn.IFS(B44="USDJPY", _xlfn.IFS(G44="Short", -1*_xlpm.PIPUJ, G44="Long", _xlpm.PIPUJ), B44="EURUSD", _xlfn.IFS(G44="Short", -1*_xlpm.PIPEU, G44="Long", _xlpm.PIPEU), B44="XAUUSD", _xlfn.IFS(G44="Short", -1*_xlpm.TICKGOLD, G44="Long", _xlpm.TICKGOLD) ) ), " ")</f>
        <v xml:space="preserve"> </v>
      </c>
      <c r="L44" s="23" t="str" cm="1">
        <f t="array" ref="L44">IFERROR( _xlfn.LET(_xlpm.PipTP, (F44-E44), _xlpm.PipSL, (E44-D44), _xlpm.PipTP/_xlpm.PipSL), " " )</f>
        <v xml:space="preserve"> </v>
      </c>
      <c r="R44" s="32"/>
      <c r="X44" s="29"/>
    </row>
    <row r="45" spans="1:24">
      <c r="A45" s="16">
        <v>44</v>
      </c>
      <c r="I45" s="9" t="str" cm="1">
        <f t="array" ref="I45">IFERROR(_xlfn.LET(_xlpm.PIPUJ,(F45-E45)*$T$3,_xlpm.PIPEU,(F45-E45)*$T$2,_xlpm.TICKGOLD,(F45-E45)*$T$4,_xlfn.IFS(B45="USDJPY",_xlfn.IFS(G45="Short",-1*_xlpm.PIPUJ*(H45*100*$V$3),G45="Long",_xlpm.PIPUJ*(H45*100*$V$3)),B45="EURUSD",_xlfn.IFS(G45="Short",-1*_xlpm.PIPEU*(H45*100*$V$2),G45="Long",_xlpm.PIPEU*(H45*100*$V$2)),B45="XAUUSD",_xlfn.IFS(G45="Short",-1*_xlpm.TICKGOLD*(H45*100*$V$4),G45="Long",_xlpm.TICKGOLD*(H45*100*$V$4)))), " ")</f>
        <v xml:space="preserve"> </v>
      </c>
      <c r="J45" s="8" t="str" cm="1">
        <f t="array" ref="J45">IFERROR( _xlfn.IFS(G45="Short", -1*(F45-E45)/E45, G45="Long", (F45-E45)/E45), " " )</f>
        <v xml:space="preserve"> </v>
      </c>
      <c r="K45" s="20" t="str" cm="1">
        <f t="array" ref="K45">IFERROR( _xlfn.LET(_xlpm.PIPUJ,(F45-E45)*$T$3,_xlpm.PIPEU,(F45-E45)*$T$2,_xlpm.TICKGOLD,(F45-E45)*$T$4, _xlfn.IFS(B45="USDJPY", _xlfn.IFS(G45="Short", -1*_xlpm.PIPUJ, G45="Long", _xlpm.PIPUJ), B45="EURUSD", _xlfn.IFS(G45="Short", -1*_xlpm.PIPEU, G45="Long", _xlpm.PIPEU), B45="XAUUSD", _xlfn.IFS(G45="Short", -1*_xlpm.TICKGOLD, G45="Long", _xlpm.TICKGOLD) ) ), " ")</f>
        <v xml:space="preserve"> </v>
      </c>
      <c r="L45" s="23" t="str" cm="1">
        <f t="array" ref="L45">IFERROR( _xlfn.LET(_xlpm.PipTP, (F45-E45), _xlpm.PipSL, (E45-D45), _xlpm.PipTP/_xlpm.PipSL), " " )</f>
        <v xml:space="preserve"> </v>
      </c>
      <c r="R45" s="32"/>
      <c r="X45" s="29"/>
    </row>
    <row r="46" spans="1:24">
      <c r="A46" s="16">
        <v>45</v>
      </c>
      <c r="I46" s="9" t="str" cm="1">
        <f t="array" ref="I46">IFERROR(_xlfn.LET(_xlpm.PIPUJ,(F46-E46)*$T$3,_xlpm.PIPEU,(F46-E46)*$T$2,_xlpm.TICKGOLD,(F46-E46)*$T$4,_xlfn.IFS(B46="USDJPY",_xlfn.IFS(G46="Short",-1*_xlpm.PIPUJ*(H46*100*$V$3),G46="Long",_xlpm.PIPUJ*(H46*100*$V$3)),B46="EURUSD",_xlfn.IFS(G46="Short",-1*_xlpm.PIPEU*(H46*100*$V$2),G46="Long",_xlpm.PIPEU*(H46*100*$V$2)),B46="XAUUSD",_xlfn.IFS(G46="Short",-1*_xlpm.TICKGOLD*(H46*100*$V$4),G46="Long",_xlpm.TICKGOLD*(H46*100*$V$4)))), " ")</f>
        <v xml:space="preserve"> </v>
      </c>
      <c r="J46" s="8" t="str" cm="1">
        <f t="array" ref="J46">IFERROR( _xlfn.IFS(G46="Short", -1*(F46-E46)/E46, G46="Long", (F46-E46)/E46), " " )</f>
        <v xml:space="preserve"> </v>
      </c>
      <c r="K46" s="20" t="str" cm="1">
        <f t="array" ref="K46">IFERROR( _xlfn.LET(_xlpm.PIPUJ,(F46-E46)*$T$3,_xlpm.PIPEU,(F46-E46)*$T$2,_xlpm.TICKGOLD,(F46-E46)*$T$4, _xlfn.IFS(B46="USDJPY", _xlfn.IFS(G46="Short", -1*_xlpm.PIPUJ, G46="Long", _xlpm.PIPUJ), B46="EURUSD", _xlfn.IFS(G46="Short", -1*_xlpm.PIPEU, G46="Long", _xlpm.PIPEU), B46="XAUUSD", _xlfn.IFS(G46="Short", -1*_xlpm.TICKGOLD, G46="Long", _xlpm.TICKGOLD) ) ), " ")</f>
        <v xml:space="preserve"> </v>
      </c>
      <c r="L46" s="23" t="str" cm="1">
        <f t="array" ref="L46">IFERROR( _xlfn.LET(_xlpm.PipTP, (F46-E46), _xlpm.PipSL, (E46-D46), _xlpm.PipTP/_xlpm.PipSL), " " )</f>
        <v xml:space="preserve"> </v>
      </c>
      <c r="R46" s="32"/>
      <c r="X46" s="29"/>
    </row>
    <row r="47" spans="1:24">
      <c r="A47" s="16">
        <v>46</v>
      </c>
      <c r="I47" s="9" t="str" cm="1">
        <f t="array" ref="I47">IFERROR(_xlfn.LET(_xlpm.PIPUJ,(F47-E47)*$T$3,_xlpm.PIPEU,(F47-E47)*$T$2,_xlpm.TICKGOLD,(F47-E47)*$T$4,_xlfn.IFS(B47="USDJPY",_xlfn.IFS(G47="Short",-1*_xlpm.PIPUJ*(H47*100*$V$3),G47="Long",_xlpm.PIPUJ*(H47*100*$V$3)),B47="EURUSD",_xlfn.IFS(G47="Short",-1*_xlpm.PIPEU*(H47*100*$V$2),G47="Long",_xlpm.PIPEU*(H47*100*$V$2)),B47="XAUUSD",_xlfn.IFS(G47="Short",-1*_xlpm.TICKGOLD*(H47*100*$V$4),G47="Long",_xlpm.TICKGOLD*(H47*100*$V$4)))), " ")</f>
        <v xml:space="preserve"> </v>
      </c>
      <c r="J47" s="8" t="str" cm="1">
        <f t="array" ref="J47">IFERROR( _xlfn.IFS(G47="Short", -1*(F47-E47)/E47, G47="Long", (F47-E47)/E47), " " )</f>
        <v xml:space="preserve"> </v>
      </c>
      <c r="K47" s="20" t="str" cm="1">
        <f t="array" ref="K47">IFERROR( _xlfn.LET(_xlpm.PIPUJ,(F47-E47)*$T$3,_xlpm.PIPEU,(F47-E47)*$T$2,_xlpm.TICKGOLD,(F47-E47)*$T$4, _xlfn.IFS(B47="USDJPY", _xlfn.IFS(G47="Short", -1*_xlpm.PIPUJ, G47="Long", _xlpm.PIPUJ), B47="EURUSD", _xlfn.IFS(G47="Short", -1*_xlpm.PIPEU, G47="Long", _xlpm.PIPEU), B47="XAUUSD", _xlfn.IFS(G47="Short", -1*_xlpm.TICKGOLD, G47="Long", _xlpm.TICKGOLD) ) ), " ")</f>
        <v xml:space="preserve"> </v>
      </c>
      <c r="L47" s="23" t="str" cm="1">
        <f t="array" ref="L47">IFERROR( _xlfn.LET(_xlpm.PipTP, (F47-E47), _xlpm.PipSL, (E47-D47), _xlpm.PipTP/_xlpm.PipSL), " " )</f>
        <v xml:space="preserve"> </v>
      </c>
      <c r="R47" s="32"/>
      <c r="X47" s="29"/>
    </row>
    <row r="48" spans="1:24">
      <c r="A48" s="16">
        <v>47</v>
      </c>
      <c r="I48" s="9" t="str" cm="1">
        <f t="array" ref="I48">IFERROR(_xlfn.LET(_xlpm.PIPUJ,(F48-E48)*$T$3,_xlpm.PIPEU,(F48-E48)*$T$2,_xlpm.TICKGOLD,(F48-E48)*$T$4,_xlfn.IFS(B48="USDJPY",_xlfn.IFS(G48="Short",-1*_xlpm.PIPUJ*(H48*100*$V$3),G48="Long",_xlpm.PIPUJ*(H48*100*$V$3)),B48="EURUSD",_xlfn.IFS(G48="Short",-1*_xlpm.PIPEU*(H48*100*$V$2),G48="Long",_xlpm.PIPEU*(H48*100*$V$2)),B48="XAUUSD",_xlfn.IFS(G48="Short",-1*_xlpm.TICKGOLD*(H48*100*$V$4),G48="Long",_xlpm.TICKGOLD*(H48*100*$V$4)))), " ")</f>
        <v xml:space="preserve"> </v>
      </c>
      <c r="J48" s="8" t="str" cm="1">
        <f t="array" ref="J48">IFERROR( _xlfn.IFS(G48="Short", -1*(F48-E48)/E48, G48="Long", (F48-E48)/E48), " " )</f>
        <v xml:space="preserve"> </v>
      </c>
      <c r="K48" s="20" t="str" cm="1">
        <f t="array" ref="K48">IFERROR( _xlfn.LET(_xlpm.PIPUJ,(F48-E48)*$T$3,_xlpm.PIPEU,(F48-E48)*$T$2,_xlpm.TICKGOLD,(F48-E48)*$T$4, _xlfn.IFS(B48="USDJPY", _xlfn.IFS(G48="Short", -1*_xlpm.PIPUJ, G48="Long", _xlpm.PIPUJ), B48="EURUSD", _xlfn.IFS(G48="Short", -1*_xlpm.PIPEU, G48="Long", _xlpm.PIPEU), B48="XAUUSD", _xlfn.IFS(G48="Short", -1*_xlpm.TICKGOLD, G48="Long", _xlpm.TICKGOLD) ) ), " ")</f>
        <v xml:space="preserve"> </v>
      </c>
      <c r="L48" s="23" t="str" cm="1">
        <f t="array" ref="L48">IFERROR( _xlfn.LET(_xlpm.PipTP, (F48-E48), _xlpm.PipSL, (E48-D48), _xlpm.PipTP/_xlpm.PipSL), " " )</f>
        <v xml:space="preserve"> </v>
      </c>
      <c r="R48" s="32"/>
      <c r="X48" s="29"/>
    </row>
    <row r="49" spans="1:24">
      <c r="A49" s="16">
        <v>48</v>
      </c>
      <c r="I49" s="9" t="str" cm="1">
        <f t="array" ref="I49">IFERROR(_xlfn.LET(_xlpm.PIPUJ,(F49-E49)*$T$3,_xlpm.PIPEU,(F49-E49)*$T$2,_xlpm.TICKGOLD,(F49-E49)*$T$4,_xlfn.IFS(B49="USDJPY",_xlfn.IFS(G49="Short",-1*_xlpm.PIPUJ*(H49*100*$V$3),G49="Long",_xlpm.PIPUJ*(H49*100*$V$3)),B49="EURUSD",_xlfn.IFS(G49="Short",-1*_xlpm.PIPEU*(H49*100*$V$2),G49="Long",_xlpm.PIPEU*(H49*100*$V$2)),B49="XAUUSD",_xlfn.IFS(G49="Short",-1*_xlpm.TICKGOLD*(H49*100*$V$4),G49="Long",_xlpm.TICKGOLD*(H49*100*$V$4)))), " ")</f>
        <v xml:space="preserve"> </v>
      </c>
      <c r="J49" s="8" t="str" cm="1">
        <f t="array" ref="J49">IFERROR( _xlfn.IFS(G49="Short", -1*(F49-E49)/E49, G49="Long", (F49-E49)/E49), " " )</f>
        <v xml:space="preserve"> </v>
      </c>
      <c r="K49" s="20" t="str" cm="1">
        <f t="array" ref="K49">IFERROR( _xlfn.LET(_xlpm.PIPUJ,(F49-E49)*$T$3,_xlpm.PIPEU,(F49-E49)*$T$2,_xlpm.TICKGOLD,(F49-E49)*$T$4, _xlfn.IFS(B49="USDJPY", _xlfn.IFS(G49="Short", -1*_xlpm.PIPUJ, G49="Long", _xlpm.PIPUJ), B49="EURUSD", _xlfn.IFS(G49="Short", -1*_xlpm.PIPEU, G49="Long", _xlpm.PIPEU), B49="XAUUSD", _xlfn.IFS(G49="Short", -1*_xlpm.TICKGOLD, G49="Long", _xlpm.TICKGOLD) ) ), " ")</f>
        <v xml:space="preserve"> </v>
      </c>
      <c r="L49" s="23" t="str" cm="1">
        <f t="array" ref="L49">IFERROR( _xlfn.LET(_xlpm.PipTP, (F49-E49), _xlpm.PipSL, (E49-D49), _xlpm.PipTP/_xlpm.PipSL), " " )</f>
        <v xml:space="preserve"> </v>
      </c>
      <c r="R49" s="32"/>
      <c r="X49" s="29"/>
    </row>
    <row r="50" spans="1:24">
      <c r="A50" s="16">
        <v>49</v>
      </c>
      <c r="I50" s="9" t="str" cm="1">
        <f t="array" ref="I50">IFERROR(_xlfn.LET(_xlpm.PIPUJ,(F50-E50)*$T$3,_xlpm.PIPEU,(F50-E50)*$T$2,_xlpm.TICKGOLD,(F50-E50)*$T$4,_xlfn.IFS(B50="USDJPY",_xlfn.IFS(G50="Short",-1*_xlpm.PIPUJ*(H50*100*$V$3),G50="Long",_xlpm.PIPUJ*(H50*100*$V$3)),B50="EURUSD",_xlfn.IFS(G50="Short",-1*_xlpm.PIPEU*(H50*100*$V$2),G50="Long",_xlpm.PIPEU*(H50*100*$V$2)),B50="XAUUSD",_xlfn.IFS(G50="Short",-1*_xlpm.TICKGOLD*(H50*100*$V$4),G50="Long",_xlpm.TICKGOLD*(H50*100*$V$4)))), " ")</f>
        <v xml:space="preserve"> </v>
      </c>
      <c r="J50" s="8" t="str" cm="1">
        <f t="array" ref="J50">IFERROR( _xlfn.IFS(G50="Short", -1*(F50-E50)/E50, G50="Long", (F50-E50)/E50), " " )</f>
        <v xml:space="preserve"> </v>
      </c>
      <c r="K50" s="20" t="str" cm="1">
        <f t="array" ref="K50">IFERROR( _xlfn.LET(_xlpm.PIPUJ,(F50-E50)*$T$3,_xlpm.PIPEU,(F50-E50)*$T$2,_xlpm.TICKGOLD,(F50-E50)*$T$4, _xlfn.IFS(B50="USDJPY", _xlfn.IFS(G50="Short", -1*_xlpm.PIPUJ, G50="Long", _xlpm.PIPUJ), B50="EURUSD", _xlfn.IFS(G50="Short", -1*_xlpm.PIPEU, G50="Long", _xlpm.PIPEU), B50="XAUUSD", _xlfn.IFS(G50="Short", -1*_xlpm.TICKGOLD, G50="Long", _xlpm.TICKGOLD) ) ), " ")</f>
        <v xml:space="preserve"> </v>
      </c>
      <c r="L50" s="23" t="str" cm="1">
        <f t="array" ref="L50">IFERROR( _xlfn.LET(_xlpm.PipTP, (F50-E50), _xlpm.PipSL, (E50-D50), _xlpm.PipTP/_xlpm.PipSL), " " )</f>
        <v xml:space="preserve"> </v>
      </c>
      <c r="R50" s="32"/>
      <c r="X50" s="29"/>
    </row>
    <row r="51" spans="1:24">
      <c r="A51" s="16">
        <v>50</v>
      </c>
      <c r="I51" s="9" t="str" cm="1">
        <f t="array" ref="I51">IFERROR(_xlfn.LET(_xlpm.PIPUJ,(F51-E51)*$T$3,_xlpm.PIPEU,(F51-E51)*$T$2,_xlpm.TICKGOLD,(F51-E51)*$T$4,_xlfn.IFS(B51="USDJPY",_xlfn.IFS(G51="Short",-1*_xlpm.PIPUJ*(H51*100*$V$3),G51="Long",_xlpm.PIPUJ*(H51*100*$V$3)),B51="EURUSD",_xlfn.IFS(G51="Short",-1*_xlpm.PIPEU*(H51*100*$V$2),G51="Long",_xlpm.PIPEU*(H51*100*$V$2)),B51="XAUUSD",_xlfn.IFS(G51="Short",-1*_xlpm.TICKGOLD*(H51*100*$V$4),G51="Long",_xlpm.TICKGOLD*(H51*100*$V$4)))), " ")</f>
        <v xml:space="preserve"> </v>
      </c>
      <c r="J51" s="8" t="str" cm="1">
        <f t="array" ref="J51">IFERROR( _xlfn.IFS(G51="Short", -1*(F51-E51)/E51, G51="Long", (F51-E51)/E51), " " )</f>
        <v xml:space="preserve"> </v>
      </c>
      <c r="K51" s="20" t="str" cm="1">
        <f t="array" ref="K51">IFERROR( _xlfn.LET(_xlpm.PIPUJ,(F51-E51)*$T$3,_xlpm.PIPEU,(F51-E51)*$T$2,_xlpm.TICKGOLD,(F51-E51)*$T$4, _xlfn.IFS(B51="USDJPY", _xlfn.IFS(G51="Short", -1*_xlpm.PIPUJ, G51="Long", _xlpm.PIPUJ), B51="EURUSD", _xlfn.IFS(G51="Short", -1*_xlpm.PIPEU, G51="Long", _xlpm.PIPEU), B51="XAUUSD", _xlfn.IFS(G51="Short", -1*_xlpm.TICKGOLD, G51="Long", _xlpm.TICKGOLD) ) ), " ")</f>
        <v xml:space="preserve"> </v>
      </c>
      <c r="L51" s="23" t="str" cm="1">
        <f t="array" ref="L51">IFERROR( _xlfn.LET(_xlpm.PipTP, (F51-E51), _xlpm.PipSL, (E51-D51), _xlpm.PipTP/_xlpm.PipSL), " " )</f>
        <v xml:space="preserve"> </v>
      </c>
      <c r="R51" s="32"/>
      <c r="X51" s="29"/>
    </row>
    <row r="52" spans="1:24">
      <c r="A52" s="16">
        <v>51</v>
      </c>
      <c r="I52" s="9" t="str" cm="1">
        <f t="array" ref="I52">IFERROR(_xlfn.LET(_xlpm.PIPUJ,(F52-E52)*$T$3,_xlpm.PIPEU,(F52-E52)*$T$2,_xlpm.TICKGOLD,(F52-E52)*$T$4,_xlfn.IFS(B52="USDJPY",_xlfn.IFS(G52="Short",-1*_xlpm.PIPUJ*(H52*100*$V$3),G52="Long",_xlpm.PIPUJ*(H52*100*$V$3)),B52="EURUSD",_xlfn.IFS(G52="Short",-1*_xlpm.PIPEU*(H52*100*$V$2),G52="Long",_xlpm.PIPEU*(H52*100*$V$2)),B52="XAUUSD",_xlfn.IFS(G52="Short",-1*_xlpm.TICKGOLD*(H52*100*$V$4),G52="Long",_xlpm.TICKGOLD*(H52*100*$V$4)))), " ")</f>
        <v xml:space="preserve"> </v>
      </c>
      <c r="J52" s="8" t="str" cm="1">
        <f t="array" ref="J52">IFERROR( _xlfn.IFS(G52="Short", -1*(F52-E52)/E52, G52="Long", (F52-E52)/E52), " " )</f>
        <v xml:space="preserve"> </v>
      </c>
      <c r="K52" s="20" t="str" cm="1">
        <f t="array" ref="K52">IFERROR( _xlfn.LET(_xlpm.PIPUJ,(F52-E52)*$T$3,_xlpm.PIPEU,(F52-E52)*$T$2,_xlpm.TICKGOLD,(F52-E52)*$T$4, _xlfn.IFS(B52="USDJPY", _xlfn.IFS(G52="Short", -1*_xlpm.PIPUJ, G52="Long", _xlpm.PIPUJ), B52="EURUSD", _xlfn.IFS(G52="Short", -1*_xlpm.PIPEU, G52="Long", _xlpm.PIPEU), B52="XAUUSD", _xlfn.IFS(G52="Short", -1*_xlpm.TICKGOLD, G52="Long", _xlpm.TICKGOLD) ) ), " ")</f>
        <v xml:space="preserve"> </v>
      </c>
      <c r="L52" s="23" t="str" cm="1">
        <f t="array" ref="L52">IFERROR( _xlfn.LET(_xlpm.PipTP, (F52-E52), _xlpm.PipSL, (E52-D52), _xlpm.PipTP/_xlpm.PipSL), " " )</f>
        <v xml:space="preserve"> </v>
      </c>
      <c r="R52" s="32"/>
      <c r="X52" s="29"/>
    </row>
    <row r="53" spans="1:24">
      <c r="A53" s="16">
        <v>52</v>
      </c>
      <c r="I53" s="9" t="str" cm="1">
        <f t="array" ref="I53">IFERROR(_xlfn.LET(_xlpm.PIPUJ,(F53-E53)*$T$3,_xlpm.PIPEU,(F53-E53)*$T$2,_xlpm.TICKGOLD,(F53-E53)*$T$4,_xlfn.IFS(B53="USDJPY",_xlfn.IFS(G53="Short",-1*_xlpm.PIPUJ*(H53*100*$V$3),G53="Long",_xlpm.PIPUJ*(H53*100*$V$3)),B53="EURUSD",_xlfn.IFS(G53="Short",-1*_xlpm.PIPEU*(H53*100*$V$2),G53="Long",_xlpm.PIPEU*(H53*100*$V$2)),B53="XAUUSD",_xlfn.IFS(G53="Short",-1*_xlpm.TICKGOLD*(H53*100*$V$4),G53="Long",_xlpm.TICKGOLD*(H53*100*$V$4)))), " ")</f>
        <v xml:space="preserve"> </v>
      </c>
      <c r="J53" s="8" t="str" cm="1">
        <f t="array" ref="J53">IFERROR( _xlfn.IFS(G53="Short", -1*(F53-E53)/E53, G53="Long", (F53-E53)/E53), " " )</f>
        <v xml:space="preserve"> </v>
      </c>
      <c r="K53" s="20" t="str" cm="1">
        <f t="array" ref="K53">IFERROR( _xlfn.LET(_xlpm.PIPUJ,(F53-E53)*$T$3,_xlpm.PIPEU,(F53-E53)*$T$2,_xlpm.TICKGOLD,(F53-E53)*$T$4, _xlfn.IFS(B53="USDJPY", _xlfn.IFS(G53="Short", -1*_xlpm.PIPUJ, G53="Long", _xlpm.PIPUJ), B53="EURUSD", _xlfn.IFS(G53="Short", -1*_xlpm.PIPEU, G53="Long", _xlpm.PIPEU), B53="XAUUSD", _xlfn.IFS(G53="Short", -1*_xlpm.TICKGOLD, G53="Long", _xlpm.TICKGOLD) ) ), " ")</f>
        <v xml:space="preserve"> </v>
      </c>
      <c r="L53" s="23" t="str" cm="1">
        <f t="array" ref="L53">IFERROR( _xlfn.LET(_xlpm.PipTP, (F53-E53), _xlpm.PipSL, (E53-D53), _xlpm.PipTP/_xlpm.PipSL), " " )</f>
        <v xml:space="preserve"> </v>
      </c>
      <c r="R53" s="32"/>
      <c r="X53" s="29"/>
    </row>
    <row r="54" spans="1:24">
      <c r="A54" s="16">
        <v>53</v>
      </c>
      <c r="I54" s="9" t="str" cm="1">
        <f t="array" ref="I54">IFERROR(_xlfn.LET(_xlpm.PIPUJ,(F54-E54)*$T$3,_xlpm.PIPEU,(F54-E54)*$T$2,_xlpm.TICKGOLD,(F54-E54)*$T$4,_xlfn.IFS(B54="USDJPY",_xlfn.IFS(G54="Short",-1*_xlpm.PIPUJ*(H54*100*$V$3),G54="Long",_xlpm.PIPUJ*(H54*100*$V$3)),B54="EURUSD",_xlfn.IFS(G54="Short",-1*_xlpm.PIPEU*(H54*100*$V$2),G54="Long",_xlpm.PIPEU*(H54*100*$V$2)),B54="XAUUSD",_xlfn.IFS(G54="Short",-1*_xlpm.TICKGOLD*(H54*100*$V$4),G54="Long",_xlpm.TICKGOLD*(H54*100*$V$4)))), " ")</f>
        <v xml:space="preserve"> </v>
      </c>
      <c r="J54" s="8" t="str" cm="1">
        <f t="array" ref="J54">IFERROR( _xlfn.IFS(G54="Short", -1*(F54-E54)/E54, G54="Long", (F54-E54)/E54), " " )</f>
        <v xml:space="preserve"> </v>
      </c>
      <c r="K54" s="20" t="str" cm="1">
        <f t="array" ref="K54">IFERROR( _xlfn.LET(_xlpm.PIPUJ,(F54-E54)*$T$3,_xlpm.PIPEU,(F54-E54)*$T$2,_xlpm.TICKGOLD,(F54-E54)*$T$4, _xlfn.IFS(B54="USDJPY", _xlfn.IFS(G54="Short", -1*_xlpm.PIPUJ, G54="Long", _xlpm.PIPUJ), B54="EURUSD", _xlfn.IFS(G54="Short", -1*_xlpm.PIPEU, G54="Long", _xlpm.PIPEU), B54="XAUUSD", _xlfn.IFS(G54="Short", -1*_xlpm.TICKGOLD, G54="Long", _xlpm.TICKGOLD) ) ), " ")</f>
        <v xml:space="preserve"> </v>
      </c>
      <c r="L54" s="23" t="str" cm="1">
        <f t="array" ref="L54">IFERROR( _xlfn.LET(_xlpm.PipTP, (F54-E54), _xlpm.PipSL, (E54-D54), _xlpm.PipTP/_xlpm.PipSL), " " )</f>
        <v xml:space="preserve"> </v>
      </c>
      <c r="R54" s="32"/>
      <c r="X54" s="29"/>
    </row>
    <row r="55" spans="1:24">
      <c r="A55" s="16">
        <v>54</v>
      </c>
      <c r="I55" s="9" t="str" cm="1">
        <f t="array" ref="I55">IFERROR(_xlfn.LET(_xlpm.PIPUJ,(F55-E55)*$T$3,_xlpm.PIPEU,(F55-E55)*$T$2,_xlpm.TICKGOLD,(F55-E55)*$T$4,_xlfn.IFS(B55="USDJPY",_xlfn.IFS(G55="Short",-1*_xlpm.PIPUJ*(H55*100*$V$3),G55="Long",_xlpm.PIPUJ*(H55*100*$V$3)),B55="EURUSD",_xlfn.IFS(G55="Short",-1*_xlpm.PIPEU*(H55*100*$V$2),G55="Long",_xlpm.PIPEU*(H55*100*$V$2)),B55="XAUUSD",_xlfn.IFS(G55="Short",-1*_xlpm.TICKGOLD*(H55*100*$V$4),G55="Long",_xlpm.TICKGOLD*(H55*100*$V$4)))), " ")</f>
        <v xml:space="preserve"> </v>
      </c>
      <c r="J55" s="8" t="str" cm="1">
        <f t="array" ref="J55">IFERROR( _xlfn.IFS(G55="Short", -1*(F55-E55)/E55, G55="Long", (F55-E55)/E55), " " )</f>
        <v xml:space="preserve"> </v>
      </c>
      <c r="K55" s="20" t="str" cm="1">
        <f t="array" ref="K55">IFERROR( _xlfn.LET(_xlpm.PIPUJ,(F55-E55)*$T$3,_xlpm.PIPEU,(F55-E55)*$T$2,_xlpm.TICKGOLD,(F55-E55)*$T$4, _xlfn.IFS(B55="USDJPY", _xlfn.IFS(G55="Short", -1*_xlpm.PIPUJ, G55="Long", _xlpm.PIPUJ), B55="EURUSD", _xlfn.IFS(G55="Short", -1*_xlpm.PIPEU, G55="Long", _xlpm.PIPEU), B55="XAUUSD", _xlfn.IFS(G55="Short", -1*_xlpm.TICKGOLD, G55="Long", _xlpm.TICKGOLD) ) ), " ")</f>
        <v xml:space="preserve"> </v>
      </c>
      <c r="L55" s="23" t="str" cm="1">
        <f t="array" ref="L55">IFERROR( _xlfn.LET(_xlpm.PipTP, (F55-E55), _xlpm.PipSL, (E55-D55), _xlpm.PipTP/_xlpm.PipSL), " " )</f>
        <v xml:space="preserve"> </v>
      </c>
      <c r="R55" s="32"/>
      <c r="X55" s="29"/>
    </row>
    <row r="56" spans="1:24">
      <c r="A56" s="16">
        <v>55</v>
      </c>
      <c r="I56" s="9" t="str" cm="1">
        <f t="array" ref="I56">IFERROR(_xlfn.LET(_xlpm.PIPUJ,(F56-E56)*$T$3,_xlpm.PIPEU,(F56-E56)*$T$2,_xlpm.TICKGOLD,(F56-E56)*$T$4,_xlfn.IFS(B56="USDJPY",_xlfn.IFS(G56="Short",-1*_xlpm.PIPUJ*(H56*100*$V$3),G56="Long",_xlpm.PIPUJ*(H56*100*$V$3)),B56="EURUSD",_xlfn.IFS(G56="Short",-1*_xlpm.PIPEU*(H56*100*$V$2),G56="Long",_xlpm.PIPEU*(H56*100*$V$2)),B56="XAUUSD",_xlfn.IFS(G56="Short",-1*_xlpm.TICKGOLD*(H56*100*$V$4),G56="Long",_xlpm.TICKGOLD*(H56*100*$V$4)))), " ")</f>
        <v xml:space="preserve"> </v>
      </c>
      <c r="J56" s="8" t="str" cm="1">
        <f t="array" ref="J56">IFERROR( _xlfn.IFS(G56="Short", -1*(F56-E56)/E56, G56="Long", (F56-E56)/E56), " " )</f>
        <v xml:space="preserve"> </v>
      </c>
      <c r="K56" s="20" t="str" cm="1">
        <f t="array" ref="K56">IFERROR( _xlfn.LET(_xlpm.PIPUJ,(F56-E56)*$T$3,_xlpm.PIPEU,(F56-E56)*$T$2,_xlpm.TICKGOLD,(F56-E56)*$T$4, _xlfn.IFS(B56="USDJPY", _xlfn.IFS(G56="Short", -1*_xlpm.PIPUJ, G56="Long", _xlpm.PIPUJ), B56="EURUSD", _xlfn.IFS(G56="Short", -1*_xlpm.PIPEU, G56="Long", _xlpm.PIPEU), B56="XAUUSD", _xlfn.IFS(G56="Short", -1*_xlpm.TICKGOLD, G56="Long", _xlpm.TICKGOLD) ) ), " ")</f>
        <v xml:space="preserve"> </v>
      </c>
      <c r="L56" s="23" t="str" cm="1">
        <f t="array" ref="L56">IFERROR( _xlfn.LET(_xlpm.PipTP, (F56-E56), _xlpm.PipSL, (E56-D56), _xlpm.PipTP/_xlpm.PipSL), " " )</f>
        <v xml:space="preserve"> </v>
      </c>
      <c r="R56" s="32"/>
      <c r="X56" s="29"/>
    </row>
    <row r="57" spans="1:24">
      <c r="A57" s="16">
        <v>56</v>
      </c>
      <c r="I57" s="9" t="str" cm="1">
        <f t="array" ref="I57">IFERROR(_xlfn.LET(_xlpm.PIPUJ,(F57-E57)*$T$3,_xlpm.PIPEU,(F57-E57)*$T$2,_xlpm.TICKGOLD,(F57-E57)*$T$4,_xlfn.IFS(B57="USDJPY",_xlfn.IFS(G57="Short",-1*_xlpm.PIPUJ*(H57*100*$V$3),G57="Long",_xlpm.PIPUJ*(H57*100*$V$3)),B57="EURUSD",_xlfn.IFS(G57="Short",-1*_xlpm.PIPEU*(H57*100*$V$2),G57="Long",_xlpm.PIPEU*(H57*100*$V$2)),B57="XAUUSD",_xlfn.IFS(G57="Short",-1*_xlpm.TICKGOLD*(H57*100*$V$4),G57="Long",_xlpm.TICKGOLD*(H57*100*$V$4)))), " ")</f>
        <v xml:space="preserve"> </v>
      </c>
      <c r="J57" s="8" t="str" cm="1">
        <f t="array" ref="J57">IFERROR( _xlfn.IFS(G57="Short", -1*(F57-E57)/E57, G57="Long", (F57-E57)/E57), " " )</f>
        <v xml:space="preserve"> </v>
      </c>
      <c r="K57" s="20" t="str" cm="1">
        <f t="array" ref="K57">IFERROR( _xlfn.LET(_xlpm.PIPUJ,(F57-E57)*$T$3,_xlpm.PIPEU,(F57-E57)*$T$2,_xlpm.TICKGOLD,(F57-E57)*$T$4, _xlfn.IFS(B57="USDJPY", _xlfn.IFS(G57="Short", -1*_xlpm.PIPUJ, G57="Long", _xlpm.PIPUJ), B57="EURUSD", _xlfn.IFS(G57="Short", -1*_xlpm.PIPEU, G57="Long", _xlpm.PIPEU), B57="XAUUSD", _xlfn.IFS(G57="Short", -1*_xlpm.TICKGOLD, G57="Long", _xlpm.TICKGOLD) ) ), " ")</f>
        <v xml:space="preserve"> </v>
      </c>
      <c r="L57" s="23" t="str" cm="1">
        <f t="array" ref="L57">IFERROR( _xlfn.LET(_xlpm.PipTP, (F57-E57), _xlpm.PipSL, (E57-D57), _xlpm.PipTP/_xlpm.PipSL), " " )</f>
        <v xml:space="preserve"> </v>
      </c>
      <c r="R57" s="32"/>
      <c r="X57" s="29"/>
    </row>
    <row r="58" spans="1:24">
      <c r="A58" s="16">
        <v>57</v>
      </c>
      <c r="I58" s="9" t="str" cm="1">
        <f t="array" ref="I58">IFERROR(_xlfn.LET(_xlpm.PIPUJ,(F58-E58)*$T$3,_xlpm.PIPEU,(F58-E58)*$T$2,_xlpm.TICKGOLD,(F58-E58)*$T$4,_xlfn.IFS(B58="USDJPY",_xlfn.IFS(G58="Short",-1*_xlpm.PIPUJ*(H58*100*$V$3),G58="Long",_xlpm.PIPUJ*(H58*100*$V$3)),B58="EURUSD",_xlfn.IFS(G58="Short",-1*_xlpm.PIPEU*(H58*100*$V$2),G58="Long",_xlpm.PIPEU*(H58*100*$V$2)),B58="XAUUSD",_xlfn.IFS(G58="Short",-1*_xlpm.TICKGOLD*(H58*100*$V$4),G58="Long",_xlpm.TICKGOLD*(H58*100*$V$4)))), " ")</f>
        <v xml:space="preserve"> </v>
      </c>
      <c r="J58" s="8" t="str" cm="1">
        <f t="array" ref="J58">IFERROR( _xlfn.IFS(G58="Short", -1*(F58-E58)/E58, G58="Long", (F58-E58)/E58), " " )</f>
        <v xml:space="preserve"> </v>
      </c>
      <c r="K58" s="20" t="str" cm="1">
        <f t="array" ref="K58">IFERROR( _xlfn.LET(_xlpm.PIPUJ,(F58-E58)*$T$3,_xlpm.PIPEU,(F58-E58)*$T$2,_xlpm.TICKGOLD,(F58-E58)*$T$4, _xlfn.IFS(B58="USDJPY", _xlfn.IFS(G58="Short", -1*_xlpm.PIPUJ, G58="Long", _xlpm.PIPUJ), B58="EURUSD", _xlfn.IFS(G58="Short", -1*_xlpm.PIPEU, G58="Long", _xlpm.PIPEU), B58="XAUUSD", _xlfn.IFS(G58="Short", -1*_xlpm.TICKGOLD, G58="Long", _xlpm.TICKGOLD) ) ), " ")</f>
        <v xml:space="preserve"> </v>
      </c>
      <c r="L58" s="23" t="str" cm="1">
        <f t="array" ref="L58">IFERROR( _xlfn.LET(_xlpm.PipTP, (F58-E58), _xlpm.PipSL, (E58-D58), _xlpm.PipTP/_xlpm.PipSL), " " )</f>
        <v xml:space="preserve"> </v>
      </c>
      <c r="R58" s="32"/>
      <c r="X58" s="29"/>
    </row>
    <row r="59" spans="1:24">
      <c r="A59" s="16">
        <v>58</v>
      </c>
      <c r="I59" s="9" t="str" cm="1">
        <f t="array" ref="I59">IFERROR(_xlfn.LET(_xlpm.PIPUJ,(F59-E59)*$T$3,_xlpm.PIPEU,(F59-E59)*$T$2,_xlpm.TICKGOLD,(F59-E59)*$T$4,_xlfn.IFS(B59="USDJPY",_xlfn.IFS(G59="Short",-1*_xlpm.PIPUJ*(H59*100*$V$3),G59="Long",_xlpm.PIPUJ*(H59*100*$V$3)),B59="EURUSD",_xlfn.IFS(G59="Short",-1*_xlpm.PIPEU*(H59*100*$V$2),G59="Long",_xlpm.PIPEU*(H59*100*$V$2)),B59="XAUUSD",_xlfn.IFS(G59="Short",-1*_xlpm.TICKGOLD*(H59*100*$V$4),G59="Long",_xlpm.TICKGOLD*(H59*100*$V$4)))), " ")</f>
        <v xml:space="preserve"> </v>
      </c>
      <c r="J59" s="8" t="str" cm="1">
        <f t="array" ref="J59">IFERROR( _xlfn.IFS(G59="Short", -1*(F59-E59)/E59, G59="Long", (F59-E59)/E59), " " )</f>
        <v xml:space="preserve"> </v>
      </c>
      <c r="K59" s="20" t="str" cm="1">
        <f t="array" ref="K59">IFERROR( _xlfn.LET(_xlpm.PIPUJ,(F59-E59)*$T$3,_xlpm.PIPEU,(F59-E59)*$T$2,_xlpm.TICKGOLD,(F59-E59)*$T$4, _xlfn.IFS(B59="USDJPY", _xlfn.IFS(G59="Short", -1*_xlpm.PIPUJ, G59="Long", _xlpm.PIPUJ), B59="EURUSD", _xlfn.IFS(G59="Short", -1*_xlpm.PIPEU, G59="Long", _xlpm.PIPEU), B59="XAUUSD", _xlfn.IFS(G59="Short", -1*_xlpm.TICKGOLD, G59="Long", _xlpm.TICKGOLD) ) ), " ")</f>
        <v xml:space="preserve"> </v>
      </c>
      <c r="L59" s="23" t="str" cm="1">
        <f t="array" ref="L59">IFERROR( _xlfn.LET(_xlpm.PipTP, (F59-E59), _xlpm.PipSL, (E59-D59), _xlpm.PipTP/_xlpm.PipSL), " " )</f>
        <v xml:space="preserve"> </v>
      </c>
      <c r="R59" s="32"/>
      <c r="X59" s="29"/>
    </row>
    <row r="60" spans="1:24">
      <c r="A60" s="16">
        <v>59</v>
      </c>
      <c r="I60" s="9" t="str" cm="1">
        <f t="array" ref="I60">IFERROR(_xlfn.LET(_xlpm.PIPUJ,(F60-E60)*$T$3,_xlpm.PIPEU,(F60-E60)*$T$2,_xlpm.TICKGOLD,(F60-E60)*$T$4,_xlfn.IFS(B60="USDJPY",_xlfn.IFS(G60="Short",-1*_xlpm.PIPUJ*(H60*100*$V$3),G60="Long",_xlpm.PIPUJ*(H60*100*$V$3)),B60="EURUSD",_xlfn.IFS(G60="Short",-1*_xlpm.PIPEU*(H60*100*$V$2),G60="Long",_xlpm.PIPEU*(H60*100*$V$2)),B60="XAUUSD",_xlfn.IFS(G60="Short",-1*_xlpm.TICKGOLD*(H60*100*$V$4),G60="Long",_xlpm.TICKGOLD*(H60*100*$V$4)))), " ")</f>
        <v xml:space="preserve"> </v>
      </c>
      <c r="J60" s="8" t="str" cm="1">
        <f t="array" ref="J60">IFERROR( _xlfn.IFS(G60="Short", -1*(F60-E60)/E60, G60="Long", (F60-E60)/E60), " " )</f>
        <v xml:space="preserve"> </v>
      </c>
      <c r="K60" s="20" t="str" cm="1">
        <f t="array" ref="K60">IFERROR( _xlfn.LET(_xlpm.PIPUJ,(F60-E60)*$T$3,_xlpm.PIPEU,(F60-E60)*$T$2,_xlpm.TICKGOLD,(F60-E60)*$T$4, _xlfn.IFS(B60="USDJPY", _xlfn.IFS(G60="Short", -1*_xlpm.PIPUJ, G60="Long", _xlpm.PIPUJ), B60="EURUSD", _xlfn.IFS(G60="Short", -1*_xlpm.PIPEU, G60="Long", _xlpm.PIPEU), B60="XAUUSD", _xlfn.IFS(G60="Short", -1*_xlpm.TICKGOLD, G60="Long", _xlpm.TICKGOLD) ) ), " ")</f>
        <v xml:space="preserve"> </v>
      </c>
      <c r="L60" s="23" t="str" cm="1">
        <f t="array" ref="L60">IFERROR( _xlfn.LET(_xlpm.PipTP, (F60-E60), _xlpm.PipSL, (E60-D60), _xlpm.PipTP/_xlpm.PipSL), " " )</f>
        <v xml:space="preserve"> </v>
      </c>
      <c r="R60" s="32"/>
      <c r="X60" s="29"/>
    </row>
    <row r="61" spans="1:24">
      <c r="A61" s="16">
        <v>60</v>
      </c>
      <c r="I61" s="9" t="str" cm="1">
        <f t="array" ref="I61">IFERROR(_xlfn.LET(_xlpm.PIPUJ,(F61-E61)*$T$3,_xlpm.PIPEU,(F61-E61)*$T$2,_xlpm.TICKGOLD,(F61-E61)*$T$4,_xlfn.IFS(B61="USDJPY",_xlfn.IFS(G61="Short",-1*_xlpm.PIPUJ*(H61*100*$V$3),G61="Long",_xlpm.PIPUJ*(H61*100*$V$3)),B61="EURUSD",_xlfn.IFS(G61="Short",-1*_xlpm.PIPEU*(H61*100*$V$2),G61="Long",_xlpm.PIPEU*(H61*100*$V$2)),B61="XAUUSD",_xlfn.IFS(G61="Short",-1*_xlpm.TICKGOLD*(H61*100*$V$4),G61="Long",_xlpm.TICKGOLD*(H61*100*$V$4)))), " ")</f>
        <v xml:space="preserve"> </v>
      </c>
      <c r="J61" s="8" t="str" cm="1">
        <f t="array" ref="J61">IFERROR( _xlfn.IFS(G61="Short", -1*(F61-E61)/E61, G61="Long", (F61-E61)/E61), " " )</f>
        <v xml:space="preserve"> </v>
      </c>
      <c r="K61" s="20" t="str" cm="1">
        <f t="array" ref="K61">IFERROR( _xlfn.LET(_xlpm.PIPUJ,(F61-E61)*$T$3,_xlpm.PIPEU,(F61-E61)*$T$2,_xlpm.TICKGOLD,(F61-E61)*$T$4, _xlfn.IFS(B61="USDJPY", _xlfn.IFS(G61="Short", -1*_xlpm.PIPUJ, G61="Long", _xlpm.PIPUJ), B61="EURUSD", _xlfn.IFS(G61="Short", -1*_xlpm.PIPEU, G61="Long", _xlpm.PIPEU), B61="XAUUSD", _xlfn.IFS(G61="Short", -1*_xlpm.TICKGOLD, G61="Long", _xlpm.TICKGOLD) ) ), " ")</f>
        <v xml:space="preserve"> </v>
      </c>
      <c r="L61" s="23" t="str" cm="1">
        <f t="array" ref="L61">IFERROR( _xlfn.LET(_xlpm.PipTP, (F61-E61), _xlpm.PipSL, (E61-D61), _xlpm.PipTP/_xlpm.PipSL), " " )</f>
        <v xml:space="preserve"> </v>
      </c>
      <c r="R61" s="32"/>
      <c r="X61" s="29"/>
    </row>
    <row r="62" spans="1:24">
      <c r="A62" s="16">
        <v>61</v>
      </c>
      <c r="I62" s="9" t="str" cm="1">
        <f t="array" ref="I62">IFERROR(_xlfn.LET(_xlpm.PIPUJ,(F62-E62)*$T$3,_xlpm.PIPEU,(F62-E62)*$T$2,_xlpm.TICKGOLD,(F62-E62)*$T$4,_xlfn.IFS(B62="USDJPY",_xlfn.IFS(G62="Short",-1*_xlpm.PIPUJ*(H62*100*$V$3),G62="Long",_xlpm.PIPUJ*(H62*100*$V$3)),B62="EURUSD",_xlfn.IFS(G62="Short",-1*_xlpm.PIPEU*(H62*100*$V$2),G62="Long",_xlpm.PIPEU*(H62*100*$V$2)),B62="XAUUSD",_xlfn.IFS(G62="Short",-1*_xlpm.TICKGOLD*(H62*100*$V$4),G62="Long",_xlpm.TICKGOLD*(H62*100*$V$4)))), " ")</f>
        <v xml:space="preserve"> </v>
      </c>
      <c r="J62" s="8" t="str" cm="1">
        <f t="array" ref="J62">IFERROR( _xlfn.IFS(G62="Short", -1*(F62-E62)/E62, G62="Long", (F62-E62)/E62), " " )</f>
        <v xml:space="preserve"> </v>
      </c>
      <c r="K62" s="20" t="str" cm="1">
        <f t="array" ref="K62">IFERROR( _xlfn.LET(_xlpm.PIPUJ,(F62-E62)*$T$3,_xlpm.PIPEU,(F62-E62)*$T$2,_xlpm.TICKGOLD,(F62-E62)*$T$4, _xlfn.IFS(B62="USDJPY", _xlfn.IFS(G62="Short", -1*_xlpm.PIPUJ, G62="Long", _xlpm.PIPUJ), B62="EURUSD", _xlfn.IFS(G62="Short", -1*_xlpm.PIPEU, G62="Long", _xlpm.PIPEU), B62="XAUUSD", _xlfn.IFS(G62="Short", -1*_xlpm.TICKGOLD, G62="Long", _xlpm.TICKGOLD) ) ), " ")</f>
        <v xml:space="preserve"> </v>
      </c>
      <c r="L62" s="23" t="str" cm="1">
        <f t="array" ref="L62">IFERROR( _xlfn.LET(_xlpm.PipTP, (F62-E62), _xlpm.PipSL, (E62-D62), _xlpm.PipTP/_xlpm.PipSL), " " )</f>
        <v xml:space="preserve"> </v>
      </c>
      <c r="R62" s="32"/>
      <c r="X62" s="29"/>
    </row>
    <row r="63" spans="1:24">
      <c r="A63" s="16">
        <v>62</v>
      </c>
      <c r="I63" s="9" t="str" cm="1">
        <f t="array" ref="I63">IFERROR(_xlfn.LET(_xlpm.PIPUJ,(F63-E63)*$T$3,_xlpm.PIPEU,(F63-E63)*$T$2,_xlpm.TICKGOLD,(F63-E63)*$T$4,_xlfn.IFS(B63="USDJPY",_xlfn.IFS(G63="Short",-1*_xlpm.PIPUJ*(H63*100*$V$3),G63="Long",_xlpm.PIPUJ*(H63*100*$V$3)),B63="EURUSD",_xlfn.IFS(G63="Short",-1*_xlpm.PIPEU*(H63*100*$V$2),G63="Long",_xlpm.PIPEU*(H63*100*$V$2)),B63="XAUUSD",_xlfn.IFS(G63="Short",-1*_xlpm.TICKGOLD*(H63*100*$V$4),G63="Long",_xlpm.TICKGOLD*(H63*100*$V$4)))), " ")</f>
        <v xml:space="preserve"> </v>
      </c>
      <c r="J63" s="8" t="str" cm="1">
        <f t="array" ref="J63">IFERROR( _xlfn.IFS(G63="Short", -1*(F63-E63)/E63, G63="Long", (F63-E63)/E63), " " )</f>
        <v xml:space="preserve"> </v>
      </c>
      <c r="K63" s="20" t="str" cm="1">
        <f t="array" ref="K63">IFERROR( _xlfn.LET(_xlpm.PIPUJ,(F63-E63)*$T$3,_xlpm.PIPEU,(F63-E63)*$T$2,_xlpm.TICKGOLD,(F63-E63)*$T$4, _xlfn.IFS(B63="USDJPY", _xlfn.IFS(G63="Short", -1*_xlpm.PIPUJ, G63="Long", _xlpm.PIPUJ), B63="EURUSD", _xlfn.IFS(G63="Short", -1*_xlpm.PIPEU, G63="Long", _xlpm.PIPEU), B63="XAUUSD", _xlfn.IFS(G63="Short", -1*_xlpm.TICKGOLD, G63="Long", _xlpm.TICKGOLD) ) ), " ")</f>
        <v xml:space="preserve"> </v>
      </c>
      <c r="L63" s="23" t="str" cm="1">
        <f t="array" ref="L63">IFERROR( _xlfn.LET(_xlpm.PipTP, (F63-E63), _xlpm.PipSL, (E63-D63), _xlpm.PipTP/_xlpm.PipSL), " " )</f>
        <v xml:space="preserve"> </v>
      </c>
      <c r="R63" s="32"/>
      <c r="X63" s="29"/>
    </row>
    <row r="64" spans="1:24">
      <c r="A64" s="16">
        <v>63</v>
      </c>
      <c r="I64" s="9" t="str" cm="1">
        <f t="array" ref="I64">IFERROR(_xlfn.LET(_xlpm.PIPUJ,(F64-E64)*$T$3,_xlpm.PIPEU,(F64-E64)*$T$2,_xlpm.TICKGOLD,(F64-E64)*$T$4,_xlfn.IFS(B64="USDJPY",_xlfn.IFS(G64="Short",-1*_xlpm.PIPUJ*(H64*100*$V$3),G64="Long",_xlpm.PIPUJ*(H64*100*$V$3)),B64="EURUSD",_xlfn.IFS(G64="Short",-1*_xlpm.PIPEU*(H64*100*$V$2),G64="Long",_xlpm.PIPEU*(H64*100*$V$2)),B64="XAUUSD",_xlfn.IFS(G64="Short",-1*_xlpm.TICKGOLD*(H64*100*$V$4),G64="Long",_xlpm.TICKGOLD*(H64*100*$V$4)))), " ")</f>
        <v xml:space="preserve"> </v>
      </c>
      <c r="J64" s="8" t="str" cm="1">
        <f t="array" ref="J64">IFERROR( _xlfn.IFS(G64="Short", -1*(F64-E64)/E64, G64="Long", (F64-E64)/E64), " " )</f>
        <v xml:space="preserve"> </v>
      </c>
      <c r="K64" s="20" t="str" cm="1">
        <f t="array" ref="K64">IFERROR( _xlfn.LET(_xlpm.PIPUJ,(F64-E64)*$T$3,_xlpm.PIPEU,(F64-E64)*$T$2,_xlpm.TICKGOLD,(F64-E64)*$T$4, _xlfn.IFS(B64="USDJPY", _xlfn.IFS(G64="Short", -1*_xlpm.PIPUJ, G64="Long", _xlpm.PIPUJ), B64="EURUSD", _xlfn.IFS(G64="Short", -1*_xlpm.PIPEU, G64="Long", _xlpm.PIPEU), B64="XAUUSD", _xlfn.IFS(G64="Short", -1*_xlpm.TICKGOLD, G64="Long", _xlpm.TICKGOLD) ) ), " ")</f>
        <v xml:space="preserve"> </v>
      </c>
      <c r="L64" s="23" t="str" cm="1">
        <f t="array" ref="L64">IFERROR( _xlfn.LET(_xlpm.PipTP, (F64-E64), _xlpm.PipSL, (E64-D64), _xlpm.PipTP/_xlpm.PipSL), " " )</f>
        <v xml:space="preserve"> </v>
      </c>
      <c r="R64" s="32"/>
      <c r="X64" s="29"/>
    </row>
    <row r="65" spans="1:24">
      <c r="A65" s="16">
        <v>64</v>
      </c>
      <c r="I65" s="9" t="str" cm="1">
        <f t="array" ref="I65">IFERROR(_xlfn.LET(_xlpm.PIPUJ,(F65-E65)*$T$3,_xlpm.PIPEU,(F65-E65)*$T$2,_xlpm.TICKGOLD,(F65-E65)*$T$4,_xlfn.IFS(B65="USDJPY",_xlfn.IFS(G65="Short",-1*_xlpm.PIPUJ*(H65*100*$V$3),G65="Long",_xlpm.PIPUJ*(H65*100*$V$3)),B65="EURUSD",_xlfn.IFS(G65="Short",-1*_xlpm.PIPEU*(H65*100*$V$2),G65="Long",_xlpm.PIPEU*(H65*100*$V$2)),B65="XAUUSD",_xlfn.IFS(G65="Short",-1*_xlpm.TICKGOLD*(H65*100*$V$4),G65="Long",_xlpm.TICKGOLD*(H65*100*$V$4)))), " ")</f>
        <v xml:space="preserve"> </v>
      </c>
      <c r="J65" s="8" t="str" cm="1">
        <f t="array" ref="J65">IFERROR( _xlfn.IFS(G65="Short", -1*(F65-E65)/E65, G65="Long", (F65-E65)/E65), " " )</f>
        <v xml:space="preserve"> </v>
      </c>
      <c r="K65" s="20" t="str" cm="1">
        <f t="array" ref="K65">IFERROR( _xlfn.LET(_xlpm.PIPUJ,(F65-E65)*$T$3,_xlpm.PIPEU,(F65-E65)*$T$2,_xlpm.TICKGOLD,(F65-E65)*$T$4, _xlfn.IFS(B65="USDJPY", _xlfn.IFS(G65="Short", -1*_xlpm.PIPUJ, G65="Long", _xlpm.PIPUJ), B65="EURUSD", _xlfn.IFS(G65="Short", -1*_xlpm.PIPEU, G65="Long", _xlpm.PIPEU), B65="XAUUSD", _xlfn.IFS(G65="Short", -1*_xlpm.TICKGOLD, G65="Long", _xlpm.TICKGOLD) ) ), " ")</f>
        <v xml:space="preserve"> </v>
      </c>
      <c r="L65" s="23" t="str" cm="1">
        <f t="array" ref="L65">IFERROR( _xlfn.LET(_xlpm.PipTP, (F65-E65), _xlpm.PipSL, (E65-D65), _xlpm.PipTP/_xlpm.PipSL), " " )</f>
        <v xml:space="preserve"> </v>
      </c>
      <c r="R65" s="32"/>
      <c r="X65" s="29"/>
    </row>
    <row r="66" spans="1:24">
      <c r="A66" s="16">
        <v>65</v>
      </c>
      <c r="I66" s="9" t="str" cm="1">
        <f t="array" ref="I66">IFERROR(_xlfn.LET(_xlpm.PIPUJ,(F66-E66)*$T$3,_xlpm.PIPEU,(F66-E66)*$T$2,_xlpm.TICKGOLD,(F66-E66)*$T$4,_xlfn.IFS(B66="USDJPY",_xlfn.IFS(G66="Short",-1*_xlpm.PIPUJ*(H66*100*$V$3),G66="Long",_xlpm.PIPUJ*(H66*100*$V$3)),B66="EURUSD",_xlfn.IFS(G66="Short",-1*_xlpm.PIPEU*(H66*100*$V$2),G66="Long",_xlpm.PIPEU*(H66*100*$V$2)),B66="XAUUSD",_xlfn.IFS(G66="Short",-1*_xlpm.TICKGOLD*(H66*100*$V$4),G66="Long",_xlpm.TICKGOLD*(H66*100*$V$4)))), " ")</f>
        <v xml:space="preserve"> </v>
      </c>
      <c r="J66" s="8" t="str" cm="1">
        <f t="array" ref="J66">IFERROR( _xlfn.IFS(G66="Short", -1*(F66-E66)/E66, G66="Long", (F66-E66)/E66), " " )</f>
        <v xml:space="preserve"> </v>
      </c>
      <c r="K66" s="20" t="str" cm="1">
        <f t="array" ref="K66">IFERROR( _xlfn.LET(_xlpm.PIPUJ,(F66-E66)*$T$3,_xlpm.PIPEU,(F66-E66)*$T$2,_xlpm.TICKGOLD,(F66-E66)*$T$4, _xlfn.IFS(B66="USDJPY", _xlfn.IFS(G66="Short", -1*_xlpm.PIPUJ, G66="Long", _xlpm.PIPUJ), B66="EURUSD", _xlfn.IFS(G66="Short", -1*_xlpm.PIPEU, G66="Long", _xlpm.PIPEU), B66="XAUUSD", _xlfn.IFS(G66="Short", -1*_xlpm.TICKGOLD, G66="Long", _xlpm.TICKGOLD) ) ), " ")</f>
        <v xml:space="preserve"> </v>
      </c>
      <c r="L66" s="23" t="str" cm="1">
        <f t="array" ref="L66">IFERROR( _xlfn.LET(_xlpm.PipTP, (F66-E66), _xlpm.PipSL, (E66-D66), _xlpm.PipTP/_xlpm.PipSL), " " )</f>
        <v xml:space="preserve"> </v>
      </c>
      <c r="R66" s="32"/>
      <c r="X66" s="29"/>
    </row>
    <row r="67" spans="1:24">
      <c r="A67" s="16">
        <v>66</v>
      </c>
      <c r="I67" s="9" t="str" cm="1">
        <f t="array" ref="I67">IFERROR(_xlfn.LET(_xlpm.PIPUJ,(F67-E67)*$T$3,_xlpm.PIPEU,(F67-E67)*$T$2,_xlpm.TICKGOLD,(F67-E67)*$T$4,_xlfn.IFS(B67="USDJPY",_xlfn.IFS(G67="Short",-1*_xlpm.PIPUJ*(H67*100*$V$3),G67="Long",_xlpm.PIPUJ*(H67*100*$V$3)),B67="EURUSD",_xlfn.IFS(G67="Short",-1*_xlpm.PIPEU*(H67*100*$V$2),G67="Long",_xlpm.PIPEU*(H67*100*$V$2)),B67="XAUUSD",_xlfn.IFS(G67="Short",-1*_xlpm.TICKGOLD*(H67*100*$V$4),G67="Long",_xlpm.TICKGOLD*(H67*100*$V$4)))), " ")</f>
        <v xml:space="preserve"> </v>
      </c>
      <c r="J67" s="8" t="str" cm="1">
        <f t="array" ref="J67">IFERROR( _xlfn.IFS(G67="Short", -1*(F67-E67)/E67, G67="Long", (F67-E67)/E67), " " )</f>
        <v xml:space="preserve"> </v>
      </c>
      <c r="K67" s="20" t="str" cm="1">
        <f t="array" ref="K67">IFERROR( _xlfn.LET(_xlpm.PIPUJ,(F67-E67)*$T$3,_xlpm.PIPEU,(F67-E67)*$T$2,_xlpm.TICKGOLD,(F67-E67)*$T$4, _xlfn.IFS(B67="USDJPY", _xlfn.IFS(G67="Short", -1*_xlpm.PIPUJ, G67="Long", _xlpm.PIPUJ), B67="EURUSD", _xlfn.IFS(G67="Short", -1*_xlpm.PIPEU, G67="Long", _xlpm.PIPEU), B67="XAUUSD", _xlfn.IFS(G67="Short", -1*_xlpm.TICKGOLD, G67="Long", _xlpm.TICKGOLD) ) ), " ")</f>
        <v xml:space="preserve"> </v>
      </c>
      <c r="L67" s="23" t="str" cm="1">
        <f t="array" ref="L67">IFERROR( _xlfn.LET(_xlpm.PipTP, (F67-E67), _xlpm.PipSL, (E67-D67), _xlpm.PipTP/_xlpm.PipSL), " " )</f>
        <v xml:space="preserve"> </v>
      </c>
      <c r="R67" s="32"/>
      <c r="X67" s="29"/>
    </row>
    <row r="68" spans="1:24">
      <c r="A68" s="16">
        <v>67</v>
      </c>
      <c r="I68" s="9" t="str" cm="1">
        <f t="array" ref="I68">IFERROR(_xlfn.LET(_xlpm.PIPUJ,(F68-E68)*$T$3,_xlpm.PIPEU,(F68-E68)*$T$2,_xlpm.TICKGOLD,(F68-E68)*$T$4,_xlfn.IFS(B68="USDJPY",_xlfn.IFS(G68="Short",-1*_xlpm.PIPUJ*(H68*100*$V$3),G68="Long",_xlpm.PIPUJ*(H68*100*$V$3)),B68="EURUSD",_xlfn.IFS(G68="Short",-1*_xlpm.PIPEU*(H68*100*$V$2),G68="Long",_xlpm.PIPEU*(H68*100*$V$2)),B68="XAUUSD",_xlfn.IFS(G68="Short",-1*_xlpm.TICKGOLD*(H68*100*$V$4),G68="Long",_xlpm.TICKGOLD*(H68*100*$V$4)))), " ")</f>
        <v xml:space="preserve"> </v>
      </c>
      <c r="J68" s="8" t="str" cm="1">
        <f t="array" ref="J68">IFERROR( _xlfn.IFS(G68="Short", -1*(F68-E68)/E68, G68="Long", (F68-E68)/E68), " " )</f>
        <v xml:space="preserve"> </v>
      </c>
      <c r="K68" s="20" t="str" cm="1">
        <f t="array" ref="K68">IFERROR( _xlfn.LET(_xlpm.PIPUJ,(F68-E68)*$T$3,_xlpm.PIPEU,(F68-E68)*$T$2,_xlpm.TICKGOLD,(F68-E68)*$T$4, _xlfn.IFS(B68="USDJPY", _xlfn.IFS(G68="Short", -1*_xlpm.PIPUJ, G68="Long", _xlpm.PIPUJ), B68="EURUSD", _xlfn.IFS(G68="Short", -1*_xlpm.PIPEU, G68="Long", _xlpm.PIPEU), B68="XAUUSD", _xlfn.IFS(G68="Short", -1*_xlpm.TICKGOLD, G68="Long", _xlpm.TICKGOLD) ) ), " ")</f>
        <v xml:space="preserve"> </v>
      </c>
      <c r="L68" s="23" t="str" cm="1">
        <f t="array" ref="L68">IFERROR( _xlfn.LET(_xlpm.PipTP, (F68-E68), _xlpm.PipSL, (E68-D68), _xlpm.PipTP/_xlpm.PipSL), " " )</f>
        <v xml:space="preserve"> </v>
      </c>
      <c r="R68" s="32"/>
      <c r="X68" s="29"/>
    </row>
    <row r="69" spans="1:24">
      <c r="A69" s="16">
        <v>68</v>
      </c>
      <c r="I69" s="9" t="str" cm="1">
        <f t="array" ref="I69">IFERROR(_xlfn.LET(_xlpm.PIPUJ,(F69-E69)*$T$3,_xlpm.PIPEU,(F69-E69)*$T$2,_xlpm.TICKGOLD,(F69-E69)*$T$4,_xlfn.IFS(B69="USDJPY",_xlfn.IFS(G69="Short",-1*_xlpm.PIPUJ*(H69*100*$V$3),G69="Long",_xlpm.PIPUJ*(H69*100*$V$3)),B69="EURUSD",_xlfn.IFS(G69="Short",-1*_xlpm.PIPEU*(H69*100*$V$2),G69="Long",_xlpm.PIPEU*(H69*100*$V$2)),B69="XAUUSD",_xlfn.IFS(G69="Short",-1*_xlpm.TICKGOLD*(H69*100*$V$4),G69="Long",_xlpm.TICKGOLD*(H69*100*$V$4)))), " ")</f>
        <v xml:space="preserve"> </v>
      </c>
      <c r="J69" s="8" t="str" cm="1">
        <f t="array" ref="J69">IFERROR( _xlfn.IFS(G69="Short", -1*(F69-E69)/E69, G69="Long", (F69-E69)/E69), " " )</f>
        <v xml:space="preserve"> </v>
      </c>
      <c r="K69" s="20" t="str" cm="1">
        <f t="array" ref="K69">IFERROR( _xlfn.LET(_xlpm.PIPUJ,(F69-E69)*$T$3,_xlpm.PIPEU,(F69-E69)*$T$2,_xlpm.TICKGOLD,(F69-E69)*$T$4, _xlfn.IFS(B69="USDJPY", _xlfn.IFS(G69="Short", -1*_xlpm.PIPUJ, G69="Long", _xlpm.PIPUJ), B69="EURUSD", _xlfn.IFS(G69="Short", -1*_xlpm.PIPEU, G69="Long", _xlpm.PIPEU), B69="XAUUSD", _xlfn.IFS(G69="Short", -1*_xlpm.TICKGOLD, G69="Long", _xlpm.TICKGOLD) ) ), " ")</f>
        <v xml:space="preserve"> </v>
      </c>
      <c r="L69" s="23" t="str" cm="1">
        <f t="array" ref="L69">IFERROR( _xlfn.LET(_xlpm.PipTP, (F69-E69), _xlpm.PipSL, (E69-D69), _xlpm.PipTP/_xlpm.PipSL), " " )</f>
        <v xml:space="preserve"> </v>
      </c>
      <c r="R69" s="32"/>
      <c r="X69" s="29"/>
    </row>
    <row r="70" spans="1:24">
      <c r="A70" s="16">
        <v>69</v>
      </c>
      <c r="I70" s="9" t="str" cm="1">
        <f t="array" ref="I70">IFERROR(_xlfn.LET(_xlpm.PIPUJ,(F70-E70)*$T$3,_xlpm.PIPEU,(F70-E70)*$T$2,_xlpm.TICKGOLD,(F70-E70)*$T$4,_xlfn.IFS(B70="USDJPY",_xlfn.IFS(G70="Short",-1*_xlpm.PIPUJ*(H70*100*$V$3),G70="Long",_xlpm.PIPUJ*(H70*100*$V$3)),B70="EURUSD",_xlfn.IFS(G70="Short",-1*_xlpm.PIPEU*(H70*100*$V$2),G70="Long",_xlpm.PIPEU*(H70*100*$V$2)),B70="XAUUSD",_xlfn.IFS(G70="Short",-1*_xlpm.TICKGOLD*(H70*100*$V$4),G70="Long",_xlpm.TICKGOLD*(H70*100*$V$4)))), " ")</f>
        <v xml:space="preserve"> </v>
      </c>
      <c r="J70" s="8" t="str" cm="1">
        <f t="array" ref="J70">IFERROR( _xlfn.IFS(G70="Short", -1*(F70-E70)/E70, G70="Long", (F70-E70)/E70), " " )</f>
        <v xml:space="preserve"> </v>
      </c>
      <c r="K70" s="20" t="str" cm="1">
        <f t="array" ref="K70">IFERROR( _xlfn.LET(_xlpm.PIPUJ,(F70-E70)*$T$3,_xlpm.PIPEU,(F70-E70)*$T$2,_xlpm.TICKGOLD,(F70-E70)*$T$4, _xlfn.IFS(B70="USDJPY", _xlfn.IFS(G70="Short", -1*_xlpm.PIPUJ, G70="Long", _xlpm.PIPUJ), B70="EURUSD", _xlfn.IFS(G70="Short", -1*_xlpm.PIPEU, G70="Long", _xlpm.PIPEU), B70="XAUUSD", _xlfn.IFS(G70="Short", -1*_xlpm.TICKGOLD, G70="Long", _xlpm.TICKGOLD) ) ), " ")</f>
        <v xml:space="preserve"> </v>
      </c>
      <c r="L70" s="23" t="str" cm="1">
        <f t="array" ref="L70">IFERROR( _xlfn.LET(_xlpm.PipTP, (F70-E70), _xlpm.PipSL, (E70-D70), _xlpm.PipTP/_xlpm.PipSL), " " )</f>
        <v xml:space="preserve"> </v>
      </c>
      <c r="R70" s="32"/>
      <c r="X70" s="29"/>
    </row>
    <row r="71" spans="1:24">
      <c r="A71" s="16">
        <v>70</v>
      </c>
      <c r="I71" s="9" t="str" cm="1">
        <f t="array" ref="I71">IFERROR(_xlfn.LET(_xlpm.PIPUJ,(F71-E71)*$T$3,_xlpm.PIPEU,(F71-E71)*$T$2,_xlpm.TICKGOLD,(F71-E71)*$T$4,_xlfn.IFS(B71="USDJPY",_xlfn.IFS(G71="Short",-1*_xlpm.PIPUJ*(H71*100*$V$3),G71="Long",_xlpm.PIPUJ*(H71*100*$V$3)),B71="EURUSD",_xlfn.IFS(G71="Short",-1*_xlpm.PIPEU*(H71*100*$V$2),G71="Long",_xlpm.PIPEU*(H71*100*$V$2)),B71="XAUUSD",_xlfn.IFS(G71="Short",-1*_xlpm.TICKGOLD*(H71*100*$V$4),G71="Long",_xlpm.TICKGOLD*(H71*100*$V$4)))), " ")</f>
        <v xml:space="preserve"> </v>
      </c>
      <c r="J71" s="8" t="str" cm="1">
        <f t="array" ref="J71">IFERROR( _xlfn.IFS(G71="Short", -1*(F71-E71)/E71, G71="Long", (F71-E71)/E71), " " )</f>
        <v xml:space="preserve"> </v>
      </c>
      <c r="K71" s="20" t="str" cm="1">
        <f t="array" ref="K71">IFERROR( _xlfn.LET(_xlpm.PIPUJ,(F71-E71)*$T$3,_xlpm.PIPEU,(F71-E71)*$T$2,_xlpm.TICKGOLD,(F71-E71)*$T$4, _xlfn.IFS(B71="USDJPY", _xlfn.IFS(G71="Short", -1*_xlpm.PIPUJ, G71="Long", _xlpm.PIPUJ), B71="EURUSD", _xlfn.IFS(G71="Short", -1*_xlpm.PIPEU, G71="Long", _xlpm.PIPEU), B71="XAUUSD", _xlfn.IFS(G71="Short", -1*_xlpm.TICKGOLD, G71="Long", _xlpm.TICKGOLD) ) ), " ")</f>
        <v xml:space="preserve"> </v>
      </c>
      <c r="L71" s="23" t="str" cm="1">
        <f t="array" ref="L71">IFERROR( _xlfn.LET(_xlpm.PipTP, (F71-E71), _xlpm.PipSL, (E71-D71), _xlpm.PipTP/_xlpm.PipSL), " " )</f>
        <v xml:space="preserve"> </v>
      </c>
      <c r="R71" s="32"/>
      <c r="X71" s="29"/>
    </row>
    <row r="72" spans="1:24">
      <c r="A72" s="16">
        <v>71</v>
      </c>
      <c r="I72" s="9" t="str" cm="1">
        <f t="array" ref="I72">IFERROR(_xlfn.LET(_xlpm.PIPUJ,(F72-E72)*$T$3,_xlpm.PIPEU,(F72-E72)*$T$2,_xlpm.TICKGOLD,(F72-E72)*$T$4,_xlfn.IFS(B72="USDJPY",_xlfn.IFS(G72="Short",-1*_xlpm.PIPUJ*(H72*100*$V$3),G72="Long",_xlpm.PIPUJ*(H72*100*$V$3)),B72="EURUSD",_xlfn.IFS(G72="Short",-1*_xlpm.PIPEU*(H72*100*$V$2),G72="Long",_xlpm.PIPEU*(H72*100*$V$2)),B72="XAUUSD",_xlfn.IFS(G72="Short",-1*_xlpm.TICKGOLD*(H72*100*$V$4),G72="Long",_xlpm.TICKGOLD*(H72*100*$V$4)))), " ")</f>
        <v xml:space="preserve"> </v>
      </c>
      <c r="J72" s="8" t="str" cm="1">
        <f t="array" ref="J72">IFERROR( _xlfn.IFS(G72="Short", -1*(F72-E72)/E72, G72="Long", (F72-E72)/E72), " " )</f>
        <v xml:space="preserve"> </v>
      </c>
      <c r="K72" s="20" t="str" cm="1">
        <f t="array" ref="K72">IFERROR( _xlfn.LET(_xlpm.PIPUJ,(F72-E72)*$T$3,_xlpm.PIPEU,(F72-E72)*$T$2,_xlpm.TICKGOLD,(F72-E72)*$T$4, _xlfn.IFS(B72="USDJPY", _xlfn.IFS(G72="Short", -1*_xlpm.PIPUJ, G72="Long", _xlpm.PIPUJ), B72="EURUSD", _xlfn.IFS(G72="Short", -1*_xlpm.PIPEU, G72="Long", _xlpm.PIPEU), B72="XAUUSD", _xlfn.IFS(G72="Short", -1*_xlpm.TICKGOLD, G72="Long", _xlpm.TICKGOLD) ) ), " ")</f>
        <v xml:space="preserve"> </v>
      </c>
      <c r="L72" s="23" t="str" cm="1">
        <f t="array" ref="L72">IFERROR( _xlfn.LET(_xlpm.PipTP, (F72-E72), _xlpm.PipSL, (E72-D72), _xlpm.PipTP/_xlpm.PipSL), " " )</f>
        <v xml:space="preserve"> </v>
      </c>
      <c r="R72" s="32"/>
      <c r="X72" s="29"/>
    </row>
    <row r="73" spans="1:24">
      <c r="A73" s="16">
        <v>72</v>
      </c>
      <c r="I73" s="9" t="str" cm="1">
        <f t="array" ref="I73">IFERROR(_xlfn.LET(_xlpm.PIPUJ,(F73-E73)*$T$3,_xlpm.PIPEU,(F73-E73)*$T$2,_xlpm.TICKGOLD,(F73-E73)*$T$4,_xlfn.IFS(B73="USDJPY",_xlfn.IFS(G73="Short",-1*_xlpm.PIPUJ*(H73*100*$V$3),G73="Long",_xlpm.PIPUJ*(H73*100*$V$3)),B73="EURUSD",_xlfn.IFS(G73="Short",-1*_xlpm.PIPEU*(H73*100*$V$2),G73="Long",_xlpm.PIPEU*(H73*100*$V$2)),B73="XAUUSD",_xlfn.IFS(G73="Short",-1*_xlpm.TICKGOLD*(H73*100*$V$4),G73="Long",_xlpm.TICKGOLD*(H73*100*$V$4)))), " ")</f>
        <v xml:space="preserve"> </v>
      </c>
      <c r="J73" s="8" t="str" cm="1">
        <f t="array" ref="J73">IFERROR( _xlfn.IFS(G73="Short", -1*(F73-E73)/E73, G73="Long", (F73-E73)/E73), " " )</f>
        <v xml:space="preserve"> </v>
      </c>
      <c r="K73" s="20" t="str" cm="1">
        <f t="array" ref="K73">IFERROR( _xlfn.LET(_xlpm.PIPUJ,(F73-E73)*$T$3,_xlpm.PIPEU,(F73-E73)*$T$2,_xlpm.TICKGOLD,(F73-E73)*$T$4, _xlfn.IFS(B73="USDJPY", _xlfn.IFS(G73="Short", -1*_xlpm.PIPUJ, G73="Long", _xlpm.PIPUJ), B73="EURUSD", _xlfn.IFS(G73="Short", -1*_xlpm.PIPEU, G73="Long", _xlpm.PIPEU), B73="XAUUSD", _xlfn.IFS(G73="Short", -1*_xlpm.TICKGOLD, G73="Long", _xlpm.TICKGOLD) ) ), " ")</f>
        <v xml:space="preserve"> </v>
      </c>
      <c r="L73" s="23" t="str" cm="1">
        <f t="array" ref="L73">IFERROR( _xlfn.LET(_xlpm.PipTP, (F73-E73), _xlpm.PipSL, (E73-D73), _xlpm.PipTP/_xlpm.PipSL), " " )</f>
        <v xml:space="preserve"> </v>
      </c>
      <c r="R73" s="32"/>
      <c r="X73" s="29"/>
    </row>
    <row r="74" spans="1:24">
      <c r="A74" s="16">
        <v>73</v>
      </c>
      <c r="I74" s="9" t="str" cm="1">
        <f t="array" ref="I74">IFERROR(_xlfn.LET(_xlpm.PIPUJ,(F74-E74)*$T$3,_xlpm.PIPEU,(F74-E74)*$T$2,_xlpm.TICKGOLD,(F74-E74)*$T$4,_xlfn.IFS(B74="USDJPY",_xlfn.IFS(G74="Short",-1*_xlpm.PIPUJ*(H74*100*$V$3),G74="Long",_xlpm.PIPUJ*(H74*100*$V$3)),B74="EURUSD",_xlfn.IFS(G74="Short",-1*_xlpm.PIPEU*(H74*100*$V$2),G74="Long",_xlpm.PIPEU*(H74*100*$V$2)),B74="XAUUSD",_xlfn.IFS(G74="Short",-1*_xlpm.TICKGOLD*(H74*100*$V$4),G74="Long",_xlpm.TICKGOLD*(H74*100*$V$4)))), " ")</f>
        <v xml:space="preserve"> </v>
      </c>
      <c r="J74" s="8" t="str" cm="1">
        <f t="array" ref="J74">IFERROR( _xlfn.IFS(G74="Short", -1*(F74-E74)/E74, G74="Long", (F74-E74)/E74), " " )</f>
        <v xml:space="preserve"> </v>
      </c>
      <c r="K74" s="20" t="str" cm="1">
        <f t="array" ref="K74">IFERROR( _xlfn.LET(_xlpm.PIPUJ,(F74-E74)*$T$3,_xlpm.PIPEU,(F74-E74)*$T$2,_xlpm.TICKGOLD,(F74-E74)*$T$4, _xlfn.IFS(B74="USDJPY", _xlfn.IFS(G74="Short", -1*_xlpm.PIPUJ, G74="Long", _xlpm.PIPUJ), B74="EURUSD", _xlfn.IFS(G74="Short", -1*_xlpm.PIPEU, G74="Long", _xlpm.PIPEU), B74="XAUUSD", _xlfn.IFS(G74="Short", -1*_xlpm.TICKGOLD, G74="Long", _xlpm.TICKGOLD) ) ), " ")</f>
        <v xml:space="preserve"> </v>
      </c>
      <c r="L74" s="23" t="str" cm="1">
        <f t="array" ref="L74">IFERROR( _xlfn.LET(_xlpm.PipTP, (F74-E74), _xlpm.PipSL, (E74-D74), _xlpm.PipTP/_xlpm.PipSL), " " )</f>
        <v xml:space="preserve"> </v>
      </c>
      <c r="R74" s="32"/>
      <c r="X74" s="29"/>
    </row>
    <row r="75" spans="1:24">
      <c r="A75" s="16">
        <v>74</v>
      </c>
      <c r="I75" s="9" t="str" cm="1">
        <f t="array" ref="I75">IFERROR(_xlfn.LET(_xlpm.PIPUJ,(F75-E75)*$T$3,_xlpm.PIPEU,(F75-E75)*$T$2,_xlpm.TICKGOLD,(F75-E75)*$T$4,_xlfn.IFS(B75="USDJPY",_xlfn.IFS(G75="Short",-1*_xlpm.PIPUJ*(H75*100*$V$3),G75="Long",_xlpm.PIPUJ*(H75*100*$V$3)),B75="EURUSD",_xlfn.IFS(G75="Short",-1*_xlpm.PIPEU*(H75*100*$V$2),G75="Long",_xlpm.PIPEU*(H75*100*$V$2)),B75="XAUUSD",_xlfn.IFS(G75="Short",-1*_xlpm.TICKGOLD*(H75*100*$V$4),G75="Long",_xlpm.TICKGOLD*(H75*100*$V$4)))), " ")</f>
        <v xml:space="preserve"> </v>
      </c>
      <c r="J75" s="8" t="str" cm="1">
        <f t="array" ref="J75">IFERROR( _xlfn.IFS(G75="Short", -1*(F75-E75)/E75, G75="Long", (F75-E75)/E75), " " )</f>
        <v xml:space="preserve"> </v>
      </c>
      <c r="K75" s="20" t="str" cm="1">
        <f t="array" ref="K75">IFERROR( _xlfn.LET(_xlpm.PIPUJ,(F75-E75)*$T$3,_xlpm.PIPEU,(F75-E75)*$T$2,_xlpm.TICKGOLD,(F75-E75)*$T$4, _xlfn.IFS(B75="USDJPY", _xlfn.IFS(G75="Short", -1*_xlpm.PIPUJ, G75="Long", _xlpm.PIPUJ), B75="EURUSD", _xlfn.IFS(G75="Short", -1*_xlpm.PIPEU, G75="Long", _xlpm.PIPEU), B75="XAUUSD", _xlfn.IFS(G75="Short", -1*_xlpm.TICKGOLD, G75="Long", _xlpm.TICKGOLD) ) ), " ")</f>
        <v xml:space="preserve"> </v>
      </c>
      <c r="L75" s="23" t="str" cm="1">
        <f t="array" ref="L75">IFERROR( _xlfn.LET(_xlpm.PipTP, (F75-E75), _xlpm.PipSL, (E75-D75), _xlpm.PipTP/_xlpm.PipSL), " " )</f>
        <v xml:space="preserve"> </v>
      </c>
      <c r="R75" s="32"/>
      <c r="X75" s="29"/>
    </row>
    <row r="76" spans="1:24">
      <c r="A76" s="16">
        <v>75</v>
      </c>
      <c r="I76" s="9" t="str" cm="1">
        <f t="array" ref="I76">IFERROR(_xlfn.LET(_xlpm.PIPUJ,(F76-E76)*$T$3,_xlpm.PIPEU,(F76-E76)*$T$2,_xlpm.TICKGOLD,(F76-E76)*$T$4,_xlfn.IFS(B76="USDJPY",_xlfn.IFS(G76="Short",-1*_xlpm.PIPUJ*(H76*100*$V$3),G76="Long",_xlpm.PIPUJ*(H76*100*$V$3)),B76="EURUSD",_xlfn.IFS(G76="Short",-1*_xlpm.PIPEU*(H76*100*$V$2),G76="Long",_xlpm.PIPEU*(H76*100*$V$2)),B76="XAUUSD",_xlfn.IFS(G76="Short",-1*_xlpm.TICKGOLD*(H76*100*$V$4),G76="Long",_xlpm.TICKGOLD*(H76*100*$V$4)))), " ")</f>
        <v xml:space="preserve"> </v>
      </c>
      <c r="J76" s="8" t="str" cm="1">
        <f t="array" ref="J76">IFERROR( _xlfn.IFS(G76="Short", -1*(F76-E76)/E76, G76="Long", (F76-E76)/E76), " " )</f>
        <v xml:space="preserve"> </v>
      </c>
      <c r="K76" s="20" t="str" cm="1">
        <f t="array" ref="K76">IFERROR( _xlfn.LET(_xlpm.PIPUJ,(F76-E76)*$T$3,_xlpm.PIPEU,(F76-E76)*$T$2,_xlpm.TICKGOLD,(F76-E76)*$T$4, _xlfn.IFS(B76="USDJPY", _xlfn.IFS(G76="Short", -1*_xlpm.PIPUJ, G76="Long", _xlpm.PIPUJ), B76="EURUSD", _xlfn.IFS(G76="Short", -1*_xlpm.PIPEU, G76="Long", _xlpm.PIPEU), B76="XAUUSD", _xlfn.IFS(G76="Short", -1*_xlpm.TICKGOLD, G76="Long", _xlpm.TICKGOLD) ) ), " ")</f>
        <v xml:space="preserve"> </v>
      </c>
      <c r="L76" s="23" t="str" cm="1">
        <f t="array" ref="L76">IFERROR( _xlfn.LET(_xlpm.PipTP, (F76-E76), _xlpm.PipSL, (E76-D76), _xlpm.PipTP/_xlpm.PipSL), " " )</f>
        <v xml:space="preserve"> </v>
      </c>
      <c r="R76" s="32"/>
      <c r="X76" s="29"/>
    </row>
    <row r="77" spans="1:24">
      <c r="A77" s="16">
        <v>76</v>
      </c>
      <c r="I77" s="9" t="str" cm="1">
        <f t="array" ref="I77">IFERROR(_xlfn.LET(_xlpm.PIPUJ,(F77-E77)*$T$3,_xlpm.PIPEU,(F77-E77)*$T$2,_xlpm.TICKGOLD,(F77-E77)*$T$4,_xlfn.IFS(B77="USDJPY",_xlfn.IFS(G77="Short",-1*_xlpm.PIPUJ*(H77*100*$V$3),G77="Long",_xlpm.PIPUJ*(H77*100*$V$3)),B77="EURUSD",_xlfn.IFS(G77="Short",-1*_xlpm.PIPEU*(H77*100*$V$2),G77="Long",_xlpm.PIPEU*(H77*100*$V$2)),B77="XAUUSD",_xlfn.IFS(G77="Short",-1*_xlpm.TICKGOLD*(H77*100*$V$4),G77="Long",_xlpm.TICKGOLD*(H77*100*$V$4)))), " ")</f>
        <v xml:space="preserve"> </v>
      </c>
      <c r="J77" s="8" t="str" cm="1">
        <f t="array" ref="J77">IFERROR( _xlfn.IFS(G77="Short", -1*(F77-E77)/E77, G77="Long", (F77-E77)/E77), " " )</f>
        <v xml:space="preserve"> </v>
      </c>
      <c r="K77" s="20" t="str" cm="1">
        <f t="array" ref="K77">IFERROR( _xlfn.LET(_xlpm.PIPUJ,(F77-E77)*$T$3,_xlpm.PIPEU,(F77-E77)*$T$2,_xlpm.TICKGOLD,(F77-E77)*$T$4, _xlfn.IFS(B77="USDJPY", _xlfn.IFS(G77="Short", -1*_xlpm.PIPUJ, G77="Long", _xlpm.PIPUJ), B77="EURUSD", _xlfn.IFS(G77="Short", -1*_xlpm.PIPEU, G77="Long", _xlpm.PIPEU), B77="XAUUSD", _xlfn.IFS(G77="Short", -1*_xlpm.TICKGOLD, G77="Long", _xlpm.TICKGOLD) ) ), " ")</f>
        <v xml:space="preserve"> </v>
      </c>
      <c r="L77" s="23" t="str" cm="1">
        <f t="array" ref="L77">IFERROR( _xlfn.LET(_xlpm.PipTP, (F77-E77), _xlpm.PipSL, (E77-D77), _xlpm.PipTP/_xlpm.PipSL), " " )</f>
        <v xml:space="preserve"> </v>
      </c>
      <c r="R77" s="32"/>
      <c r="X77" s="29"/>
    </row>
    <row r="78" spans="1:24">
      <c r="A78" s="16">
        <v>77</v>
      </c>
      <c r="I78" s="9" t="str" cm="1">
        <f t="array" ref="I78">IFERROR(_xlfn.LET(_xlpm.PIPUJ,(F78-E78)*$T$3,_xlpm.PIPEU,(F78-E78)*$T$2,_xlpm.TICKGOLD,(F78-E78)*$T$4,_xlfn.IFS(B78="USDJPY",_xlfn.IFS(G78="Short",-1*_xlpm.PIPUJ*(H78*100*$V$3),G78="Long",_xlpm.PIPUJ*(H78*100*$V$3)),B78="EURUSD",_xlfn.IFS(G78="Short",-1*_xlpm.PIPEU*(H78*100*$V$2),G78="Long",_xlpm.PIPEU*(H78*100*$V$2)),B78="XAUUSD",_xlfn.IFS(G78="Short",-1*_xlpm.TICKGOLD*(H78*100*$V$4),G78="Long",_xlpm.TICKGOLD*(H78*100*$V$4)))), " ")</f>
        <v xml:space="preserve"> </v>
      </c>
      <c r="J78" s="8" t="str" cm="1">
        <f t="array" ref="J78">IFERROR( _xlfn.IFS(G78="Short", -1*(F78-E78)/E78, G78="Long", (F78-E78)/E78), " " )</f>
        <v xml:space="preserve"> </v>
      </c>
      <c r="K78" s="20" t="str" cm="1">
        <f t="array" ref="K78">IFERROR( _xlfn.LET(_xlpm.PIPUJ,(F78-E78)*$T$3,_xlpm.PIPEU,(F78-E78)*$T$2,_xlpm.TICKGOLD,(F78-E78)*$T$4, _xlfn.IFS(B78="USDJPY", _xlfn.IFS(G78="Short", -1*_xlpm.PIPUJ, G78="Long", _xlpm.PIPUJ), B78="EURUSD", _xlfn.IFS(G78="Short", -1*_xlpm.PIPEU, G78="Long", _xlpm.PIPEU), B78="XAUUSD", _xlfn.IFS(G78="Short", -1*_xlpm.TICKGOLD, G78="Long", _xlpm.TICKGOLD) ) ), " ")</f>
        <v xml:space="preserve"> </v>
      </c>
      <c r="L78" s="23" t="str" cm="1">
        <f t="array" ref="L78">IFERROR( _xlfn.LET(_xlpm.PipTP, (F78-E78), _xlpm.PipSL, (E78-D78), _xlpm.PipTP/_xlpm.PipSL), " " )</f>
        <v xml:space="preserve"> </v>
      </c>
      <c r="R78" s="32"/>
      <c r="X78" s="29"/>
    </row>
    <row r="79" spans="1:24">
      <c r="A79" s="16">
        <v>78</v>
      </c>
      <c r="I79" s="9" t="str" cm="1">
        <f t="array" ref="I79">IFERROR(_xlfn.LET(_xlpm.PIPUJ,(F79-E79)*$T$3,_xlpm.PIPEU,(F79-E79)*$T$2,_xlpm.TICKGOLD,(F79-E79)*$T$4,_xlfn.IFS(B79="USDJPY",_xlfn.IFS(G79="Short",-1*_xlpm.PIPUJ*(H79*100*$V$3),G79="Long",_xlpm.PIPUJ*(H79*100*$V$3)),B79="EURUSD",_xlfn.IFS(G79="Short",-1*_xlpm.PIPEU*(H79*100*$V$2),G79="Long",_xlpm.PIPEU*(H79*100*$V$2)),B79="XAUUSD",_xlfn.IFS(G79="Short",-1*_xlpm.TICKGOLD*(H79*100*$V$4),G79="Long",_xlpm.TICKGOLD*(H79*100*$V$4)))), " ")</f>
        <v xml:space="preserve"> </v>
      </c>
      <c r="J79" s="8" t="str" cm="1">
        <f t="array" ref="J79">IFERROR( _xlfn.IFS(G79="Short", -1*(F79-E79)/E79, G79="Long", (F79-E79)/E79), " " )</f>
        <v xml:space="preserve"> </v>
      </c>
      <c r="K79" s="20" t="str" cm="1">
        <f t="array" ref="K79">IFERROR( _xlfn.LET(_xlpm.PIPUJ,(F79-E79)*$T$3,_xlpm.PIPEU,(F79-E79)*$T$2,_xlpm.TICKGOLD,(F79-E79)*$T$4, _xlfn.IFS(B79="USDJPY", _xlfn.IFS(G79="Short", -1*_xlpm.PIPUJ, G79="Long", _xlpm.PIPUJ), B79="EURUSD", _xlfn.IFS(G79="Short", -1*_xlpm.PIPEU, G79="Long", _xlpm.PIPEU), B79="XAUUSD", _xlfn.IFS(G79="Short", -1*_xlpm.TICKGOLD, G79="Long", _xlpm.TICKGOLD) ) ), " ")</f>
        <v xml:space="preserve"> </v>
      </c>
      <c r="L79" s="23" t="str" cm="1">
        <f t="array" ref="L79">IFERROR( _xlfn.LET(_xlpm.PipTP, (F79-E79), _xlpm.PipSL, (E79-D79), _xlpm.PipTP/_xlpm.PipSL), " " )</f>
        <v xml:space="preserve"> </v>
      </c>
      <c r="R79" s="32"/>
      <c r="X79" s="29"/>
    </row>
    <row r="80" spans="1:24">
      <c r="A80" s="16">
        <v>79</v>
      </c>
      <c r="I80" s="9" t="str" cm="1">
        <f t="array" ref="I80">IFERROR(_xlfn.LET(_xlpm.PIPUJ,(F80-E80)*$T$3,_xlpm.PIPEU,(F80-E80)*$T$2,_xlpm.TICKGOLD,(F80-E80)*$T$4,_xlfn.IFS(B80="USDJPY",_xlfn.IFS(G80="Short",-1*_xlpm.PIPUJ*(H80*100*$V$3),G80="Long",_xlpm.PIPUJ*(H80*100*$V$3)),B80="EURUSD",_xlfn.IFS(G80="Short",-1*_xlpm.PIPEU*(H80*100*$V$2),G80="Long",_xlpm.PIPEU*(H80*100*$V$2)),B80="XAUUSD",_xlfn.IFS(G80="Short",-1*_xlpm.TICKGOLD*(H80*100*$V$4),G80="Long",_xlpm.TICKGOLD*(H80*100*$V$4)))), " ")</f>
        <v xml:space="preserve"> </v>
      </c>
      <c r="J80" s="8" t="str" cm="1">
        <f t="array" ref="J80">IFERROR( _xlfn.IFS(G80="Short", -1*(F80-E80)/E80, G80="Long", (F80-E80)/E80), " " )</f>
        <v xml:space="preserve"> </v>
      </c>
      <c r="K80" s="20" t="str" cm="1">
        <f t="array" ref="K80">IFERROR( _xlfn.LET(_xlpm.PIPUJ,(F80-E80)*$T$3,_xlpm.PIPEU,(F80-E80)*$T$2,_xlpm.TICKGOLD,(F80-E80)*$T$4, _xlfn.IFS(B80="USDJPY", _xlfn.IFS(G80="Short", -1*_xlpm.PIPUJ, G80="Long", _xlpm.PIPUJ), B80="EURUSD", _xlfn.IFS(G80="Short", -1*_xlpm.PIPEU, G80="Long", _xlpm.PIPEU), B80="XAUUSD", _xlfn.IFS(G80="Short", -1*_xlpm.TICKGOLD, G80="Long", _xlpm.TICKGOLD) ) ), " ")</f>
        <v xml:space="preserve"> </v>
      </c>
      <c r="L80" s="23" t="str" cm="1">
        <f t="array" ref="L80">IFERROR( _xlfn.LET(_xlpm.PipTP, (F80-E80), _xlpm.PipSL, (E80-D80), _xlpm.PipTP/_xlpm.PipSL), " " )</f>
        <v xml:space="preserve"> </v>
      </c>
      <c r="R80" s="32"/>
      <c r="X80" s="29"/>
    </row>
    <row r="81" spans="1:24">
      <c r="A81" s="16">
        <v>80</v>
      </c>
      <c r="I81" s="9" t="str" cm="1">
        <f t="array" ref="I81">IFERROR(_xlfn.LET(_xlpm.PIPUJ,(F81-E81)*$T$3,_xlpm.PIPEU,(F81-E81)*$T$2,_xlpm.TICKGOLD,(F81-E81)*$T$4,_xlfn.IFS(B81="USDJPY",_xlfn.IFS(G81="Short",-1*_xlpm.PIPUJ*(H81*100*$V$3),G81="Long",_xlpm.PIPUJ*(H81*100*$V$3)),B81="EURUSD",_xlfn.IFS(G81="Short",-1*_xlpm.PIPEU*(H81*100*$V$2),G81="Long",_xlpm.PIPEU*(H81*100*$V$2)),B81="XAUUSD",_xlfn.IFS(G81="Short",-1*_xlpm.TICKGOLD*(H81*100*$V$4),G81="Long",_xlpm.TICKGOLD*(H81*100*$V$4)))), " ")</f>
        <v xml:space="preserve"> </v>
      </c>
      <c r="J81" s="8" t="str" cm="1">
        <f t="array" ref="J81">IFERROR( _xlfn.IFS(G81="Short", -1*(F81-E81)/E81, G81="Long", (F81-E81)/E81), " " )</f>
        <v xml:space="preserve"> </v>
      </c>
      <c r="K81" s="20" t="str" cm="1">
        <f t="array" ref="K81">IFERROR( _xlfn.LET(_xlpm.PIPUJ,(F81-E81)*$T$3,_xlpm.PIPEU,(F81-E81)*$T$2,_xlpm.TICKGOLD,(F81-E81)*$T$4, _xlfn.IFS(B81="USDJPY", _xlfn.IFS(G81="Short", -1*_xlpm.PIPUJ, G81="Long", _xlpm.PIPUJ), B81="EURUSD", _xlfn.IFS(G81="Short", -1*_xlpm.PIPEU, G81="Long", _xlpm.PIPEU), B81="XAUUSD", _xlfn.IFS(G81="Short", -1*_xlpm.TICKGOLD, G81="Long", _xlpm.TICKGOLD) ) ), " ")</f>
        <v xml:space="preserve"> </v>
      </c>
      <c r="L81" s="23" t="str" cm="1">
        <f t="array" ref="L81">IFERROR( _xlfn.LET(_xlpm.PipTP, (F81-E81), _xlpm.PipSL, (E81-D81), _xlpm.PipTP/_xlpm.PipSL), " " )</f>
        <v xml:space="preserve"> </v>
      </c>
      <c r="R81" s="32"/>
      <c r="X81" s="29"/>
    </row>
    <row r="82" spans="1:24">
      <c r="A82" s="16">
        <v>81</v>
      </c>
      <c r="I82" s="9" t="str" cm="1">
        <f t="array" ref="I82">IFERROR(_xlfn.LET(_xlpm.PIPUJ,(F82-E82)*$T$3,_xlpm.PIPEU,(F82-E82)*$T$2,_xlpm.TICKGOLD,(F82-E82)*$T$4,_xlfn.IFS(B82="USDJPY",_xlfn.IFS(G82="Short",-1*_xlpm.PIPUJ*(H82*100*$V$3),G82="Long",_xlpm.PIPUJ*(H82*100*$V$3)),B82="EURUSD",_xlfn.IFS(G82="Short",-1*_xlpm.PIPEU*(H82*100*$V$2),G82="Long",_xlpm.PIPEU*(H82*100*$V$2)),B82="XAUUSD",_xlfn.IFS(G82="Short",-1*_xlpm.TICKGOLD*(H82*100*$V$4),G82="Long",_xlpm.TICKGOLD*(H82*100*$V$4)))), " ")</f>
        <v xml:space="preserve"> </v>
      </c>
      <c r="J82" s="8" t="str" cm="1">
        <f t="array" ref="J82">IFERROR( _xlfn.IFS(G82="Short", -1*(F82-E82)/E82, G82="Long", (F82-E82)/E82), " " )</f>
        <v xml:space="preserve"> </v>
      </c>
      <c r="K82" s="20" t="str" cm="1">
        <f t="array" ref="K82">IFERROR( _xlfn.LET(_xlpm.PIPUJ,(F82-E82)*$T$3,_xlpm.PIPEU,(F82-E82)*$T$2,_xlpm.TICKGOLD,(F82-E82)*$T$4, _xlfn.IFS(B82="USDJPY", _xlfn.IFS(G82="Short", -1*_xlpm.PIPUJ, G82="Long", _xlpm.PIPUJ), B82="EURUSD", _xlfn.IFS(G82="Short", -1*_xlpm.PIPEU, G82="Long", _xlpm.PIPEU), B82="XAUUSD", _xlfn.IFS(G82="Short", -1*_xlpm.TICKGOLD, G82="Long", _xlpm.TICKGOLD) ) ), " ")</f>
        <v xml:space="preserve"> </v>
      </c>
      <c r="L82" s="23" t="str" cm="1">
        <f t="array" ref="L82">IFERROR( _xlfn.LET(_xlpm.PipTP, (F82-E82), _xlpm.PipSL, (E82-D82), _xlpm.PipTP/_xlpm.PipSL), " " )</f>
        <v xml:space="preserve"> </v>
      </c>
      <c r="R82" s="32"/>
      <c r="X82" s="29"/>
    </row>
    <row r="83" spans="1:24">
      <c r="A83" s="16">
        <v>82</v>
      </c>
      <c r="I83" s="9" t="str" cm="1">
        <f t="array" ref="I83">IFERROR(_xlfn.LET(_xlpm.PIPUJ,(F83-E83)*$T$3,_xlpm.PIPEU,(F83-E83)*$T$2,_xlpm.TICKGOLD,(F83-E83)*$T$4,_xlfn.IFS(B83="USDJPY",_xlfn.IFS(G83="Short",-1*_xlpm.PIPUJ*(H83*100*$V$3),G83="Long",_xlpm.PIPUJ*(H83*100*$V$3)),B83="EURUSD",_xlfn.IFS(G83="Short",-1*_xlpm.PIPEU*(H83*100*$V$2),G83="Long",_xlpm.PIPEU*(H83*100*$V$2)),B83="XAUUSD",_xlfn.IFS(G83="Short",-1*_xlpm.TICKGOLD*(H83*100*$V$4),G83="Long",_xlpm.TICKGOLD*(H83*100*$V$4)))), " ")</f>
        <v xml:space="preserve"> </v>
      </c>
      <c r="J83" s="8" t="str" cm="1">
        <f t="array" ref="J83">IFERROR( _xlfn.IFS(G83="Short", -1*(F83-E83)/E83, G83="Long", (F83-E83)/E83), " " )</f>
        <v xml:space="preserve"> </v>
      </c>
      <c r="K83" s="20" t="str" cm="1">
        <f t="array" ref="K83">IFERROR( _xlfn.LET(_xlpm.PIPUJ,(F83-E83)*$T$3,_xlpm.PIPEU,(F83-E83)*$T$2,_xlpm.TICKGOLD,(F83-E83)*$T$4, _xlfn.IFS(B83="USDJPY", _xlfn.IFS(G83="Short", -1*_xlpm.PIPUJ, G83="Long", _xlpm.PIPUJ), B83="EURUSD", _xlfn.IFS(G83="Short", -1*_xlpm.PIPEU, G83="Long", _xlpm.PIPEU), B83="XAUUSD", _xlfn.IFS(G83="Short", -1*_xlpm.TICKGOLD, G83="Long", _xlpm.TICKGOLD) ) ), " ")</f>
        <v xml:space="preserve"> </v>
      </c>
      <c r="L83" s="23" t="str" cm="1">
        <f t="array" ref="L83">IFERROR( _xlfn.LET(_xlpm.PipTP, (F83-E83), _xlpm.PipSL, (E83-D83), _xlpm.PipTP/_xlpm.PipSL), " " )</f>
        <v xml:space="preserve"> </v>
      </c>
      <c r="R83" s="32"/>
      <c r="X83" s="29"/>
    </row>
    <row r="84" spans="1:24">
      <c r="A84" s="16">
        <v>83</v>
      </c>
      <c r="I84" s="9" t="str" cm="1">
        <f t="array" ref="I84">IFERROR(_xlfn.LET(_xlpm.PIPUJ,(F84-E84)*$T$3,_xlpm.PIPEU,(F84-E84)*$T$2,_xlpm.TICKGOLD,(F84-E84)*$T$4,_xlfn.IFS(B84="USDJPY",_xlfn.IFS(G84="Short",-1*_xlpm.PIPUJ*(H84*100*$V$3),G84="Long",_xlpm.PIPUJ*(H84*100*$V$3)),B84="EURUSD",_xlfn.IFS(G84="Short",-1*_xlpm.PIPEU*(H84*100*$V$2),G84="Long",_xlpm.PIPEU*(H84*100*$V$2)),B84="XAUUSD",_xlfn.IFS(G84="Short",-1*_xlpm.TICKGOLD*(H84*100*$V$4),G84="Long",_xlpm.TICKGOLD*(H84*100*$V$4)))), " ")</f>
        <v xml:space="preserve"> </v>
      </c>
      <c r="J84" s="8" t="str" cm="1">
        <f t="array" ref="J84">IFERROR( _xlfn.IFS(G84="Short", -1*(F84-E84)/E84, G84="Long", (F84-E84)/E84), " " )</f>
        <v xml:space="preserve"> </v>
      </c>
      <c r="K84" s="20" t="str" cm="1">
        <f t="array" ref="K84">IFERROR( _xlfn.LET(_xlpm.PIPUJ,(F84-E84)*$T$3,_xlpm.PIPEU,(F84-E84)*$T$2,_xlpm.TICKGOLD,(F84-E84)*$T$4, _xlfn.IFS(B84="USDJPY", _xlfn.IFS(G84="Short", -1*_xlpm.PIPUJ, G84="Long", _xlpm.PIPUJ), B84="EURUSD", _xlfn.IFS(G84="Short", -1*_xlpm.PIPEU, G84="Long", _xlpm.PIPEU), B84="XAUUSD", _xlfn.IFS(G84="Short", -1*_xlpm.TICKGOLD, G84="Long", _xlpm.TICKGOLD) ) ), " ")</f>
        <v xml:space="preserve"> </v>
      </c>
      <c r="L84" s="23" t="str" cm="1">
        <f t="array" ref="L84">IFERROR( _xlfn.LET(_xlpm.PipTP, (F84-E84), _xlpm.PipSL, (E84-D84), _xlpm.PipTP/_xlpm.PipSL), " " )</f>
        <v xml:space="preserve"> </v>
      </c>
      <c r="R84" s="32"/>
      <c r="X84" s="29"/>
    </row>
    <row r="85" spans="1:24">
      <c r="A85" s="16">
        <v>84</v>
      </c>
      <c r="I85" s="9" t="str" cm="1">
        <f t="array" ref="I85">IFERROR(_xlfn.LET(_xlpm.PIPUJ,(F85-E85)*$T$3,_xlpm.PIPEU,(F85-E85)*$T$2,_xlpm.TICKGOLD,(F85-E85)*$T$4,_xlfn.IFS(B85="USDJPY",_xlfn.IFS(G85="Short",-1*_xlpm.PIPUJ*(H85*100*$V$3),G85="Long",_xlpm.PIPUJ*(H85*100*$V$3)),B85="EURUSD",_xlfn.IFS(G85="Short",-1*_xlpm.PIPEU*(H85*100*$V$2),G85="Long",_xlpm.PIPEU*(H85*100*$V$2)),B85="XAUUSD",_xlfn.IFS(G85="Short",-1*_xlpm.TICKGOLD*(H85*100*$V$4),G85="Long",_xlpm.TICKGOLD*(H85*100*$V$4)))), " ")</f>
        <v xml:space="preserve"> </v>
      </c>
      <c r="J85" s="8" t="str" cm="1">
        <f t="array" ref="J85">IFERROR( _xlfn.IFS(G85="Short", -1*(F85-E85)/E85, G85="Long", (F85-E85)/E85), " " )</f>
        <v xml:space="preserve"> </v>
      </c>
      <c r="K85" s="20" t="str" cm="1">
        <f t="array" ref="K85">IFERROR( _xlfn.LET(_xlpm.PIPUJ,(F85-E85)*$T$3,_xlpm.PIPEU,(F85-E85)*$T$2,_xlpm.TICKGOLD,(F85-E85)*$T$4, _xlfn.IFS(B85="USDJPY", _xlfn.IFS(G85="Short", -1*_xlpm.PIPUJ, G85="Long", _xlpm.PIPUJ), B85="EURUSD", _xlfn.IFS(G85="Short", -1*_xlpm.PIPEU, G85="Long", _xlpm.PIPEU), B85="XAUUSD", _xlfn.IFS(G85="Short", -1*_xlpm.TICKGOLD, G85="Long", _xlpm.TICKGOLD) ) ), " ")</f>
        <v xml:space="preserve"> </v>
      </c>
      <c r="L85" s="23" t="str" cm="1">
        <f t="array" ref="L85">IFERROR( _xlfn.LET(_xlpm.PipTP, (F85-E85), _xlpm.PipSL, (E85-D85), _xlpm.PipTP/_xlpm.PipSL), " " )</f>
        <v xml:space="preserve"> </v>
      </c>
      <c r="R85" s="32"/>
      <c r="X85" s="29"/>
    </row>
    <row r="86" spans="1:24">
      <c r="A86" s="16">
        <v>85</v>
      </c>
      <c r="I86" s="9" t="str" cm="1">
        <f t="array" ref="I86">IFERROR(_xlfn.LET(_xlpm.PIPUJ,(F86-E86)*$T$3,_xlpm.PIPEU,(F86-E86)*$T$2,_xlpm.TICKGOLD,(F86-E86)*$T$4,_xlfn.IFS(B86="USDJPY",_xlfn.IFS(G86="Short",-1*_xlpm.PIPUJ*(H86*100*$V$3),G86="Long",_xlpm.PIPUJ*(H86*100*$V$3)),B86="EURUSD",_xlfn.IFS(G86="Short",-1*_xlpm.PIPEU*(H86*100*$V$2),G86="Long",_xlpm.PIPEU*(H86*100*$V$2)),B86="XAUUSD",_xlfn.IFS(G86="Short",-1*_xlpm.TICKGOLD*(H86*100*$V$4),G86="Long",_xlpm.TICKGOLD*(H86*100*$V$4)))), " ")</f>
        <v xml:space="preserve"> </v>
      </c>
      <c r="J86" s="8" t="str" cm="1">
        <f t="array" ref="J86">IFERROR( _xlfn.IFS(G86="Short", -1*(F86-E86)/E86, G86="Long", (F86-E86)/E86), " " )</f>
        <v xml:space="preserve"> </v>
      </c>
      <c r="K86" s="20" t="str" cm="1">
        <f t="array" ref="K86">IFERROR( _xlfn.LET(_xlpm.PIPUJ,(F86-E86)*$T$3,_xlpm.PIPEU,(F86-E86)*$T$2,_xlpm.TICKGOLD,(F86-E86)*$T$4, _xlfn.IFS(B86="USDJPY", _xlfn.IFS(G86="Short", -1*_xlpm.PIPUJ, G86="Long", _xlpm.PIPUJ), B86="EURUSD", _xlfn.IFS(G86="Short", -1*_xlpm.PIPEU, G86="Long", _xlpm.PIPEU), B86="XAUUSD", _xlfn.IFS(G86="Short", -1*_xlpm.TICKGOLD, G86="Long", _xlpm.TICKGOLD) ) ), " ")</f>
        <v xml:space="preserve"> </v>
      </c>
      <c r="L86" s="23" t="str" cm="1">
        <f t="array" ref="L86">IFERROR( _xlfn.LET(_xlpm.PipTP, (F86-E86), _xlpm.PipSL, (E86-D86), _xlpm.PipTP/_xlpm.PipSL), " " )</f>
        <v xml:space="preserve"> </v>
      </c>
      <c r="R86" s="32"/>
      <c r="X86" s="29"/>
    </row>
    <row r="87" spans="1:24">
      <c r="A87" s="16">
        <v>86</v>
      </c>
      <c r="I87" s="9" t="str" cm="1">
        <f t="array" ref="I87">IFERROR(_xlfn.LET(_xlpm.PIPUJ,(F87-E87)*$T$3,_xlpm.PIPEU,(F87-E87)*$T$2,_xlpm.TICKGOLD,(F87-E87)*$T$4,_xlfn.IFS(B87="USDJPY",_xlfn.IFS(G87="Short",-1*_xlpm.PIPUJ*(H87*100*$V$3),G87="Long",_xlpm.PIPUJ*(H87*100*$V$3)),B87="EURUSD",_xlfn.IFS(G87="Short",-1*_xlpm.PIPEU*(H87*100*$V$2),G87="Long",_xlpm.PIPEU*(H87*100*$V$2)),B87="XAUUSD",_xlfn.IFS(G87="Short",-1*_xlpm.TICKGOLD*(H87*100*$V$4),G87="Long",_xlpm.TICKGOLD*(H87*100*$V$4)))), " ")</f>
        <v xml:space="preserve"> </v>
      </c>
      <c r="J87" s="8" t="str" cm="1">
        <f t="array" ref="J87">IFERROR( _xlfn.IFS(G87="Short", -1*(F87-E87)/E87, G87="Long", (F87-E87)/E87), " " )</f>
        <v xml:space="preserve"> </v>
      </c>
      <c r="K87" s="20" t="str" cm="1">
        <f t="array" ref="K87">IFERROR( _xlfn.LET(_xlpm.PIPUJ,(F87-E87)*$T$3,_xlpm.PIPEU,(F87-E87)*$T$2,_xlpm.TICKGOLD,(F87-E87)*$T$4, _xlfn.IFS(B87="USDJPY", _xlfn.IFS(G87="Short", -1*_xlpm.PIPUJ, G87="Long", _xlpm.PIPUJ), B87="EURUSD", _xlfn.IFS(G87="Short", -1*_xlpm.PIPEU, G87="Long", _xlpm.PIPEU), B87="XAUUSD", _xlfn.IFS(G87="Short", -1*_xlpm.TICKGOLD, G87="Long", _xlpm.TICKGOLD) ) ), " ")</f>
        <v xml:space="preserve"> </v>
      </c>
      <c r="L87" s="23" t="str" cm="1">
        <f t="array" ref="L87">IFERROR( _xlfn.LET(_xlpm.PipTP, (F87-E87), _xlpm.PipSL, (E87-D87), _xlpm.PipTP/_xlpm.PipSL), " " )</f>
        <v xml:space="preserve"> </v>
      </c>
      <c r="R87" s="32"/>
      <c r="X87" s="29"/>
    </row>
    <row r="88" spans="1:24">
      <c r="A88" s="16">
        <v>87</v>
      </c>
      <c r="I88" s="9" t="str" cm="1">
        <f t="array" ref="I88">IFERROR(_xlfn.LET(_xlpm.PIPUJ,(F88-E88)*$T$3,_xlpm.PIPEU,(F88-E88)*$T$2,_xlpm.TICKGOLD,(F88-E88)*$T$4,_xlfn.IFS(B88="USDJPY",_xlfn.IFS(G88="Short",-1*_xlpm.PIPUJ*(H88*100*$V$3),G88="Long",_xlpm.PIPUJ*(H88*100*$V$3)),B88="EURUSD",_xlfn.IFS(G88="Short",-1*_xlpm.PIPEU*(H88*100*$V$2),G88="Long",_xlpm.PIPEU*(H88*100*$V$2)),B88="XAUUSD",_xlfn.IFS(G88="Short",-1*_xlpm.TICKGOLD*(H88*100*$V$4),G88="Long",_xlpm.TICKGOLD*(H88*100*$V$4)))), " ")</f>
        <v xml:space="preserve"> </v>
      </c>
      <c r="J88" s="8" t="str" cm="1">
        <f t="array" ref="J88">IFERROR( _xlfn.IFS(G88="Short", -1*(F88-E88)/E88, G88="Long", (F88-E88)/E88), " " )</f>
        <v xml:space="preserve"> </v>
      </c>
      <c r="K88" s="20" t="str" cm="1">
        <f t="array" ref="K88">IFERROR( _xlfn.LET(_xlpm.PIPUJ,(F88-E88)*$T$3,_xlpm.PIPEU,(F88-E88)*$T$2,_xlpm.TICKGOLD,(F88-E88)*$T$4, _xlfn.IFS(B88="USDJPY", _xlfn.IFS(G88="Short", -1*_xlpm.PIPUJ, G88="Long", _xlpm.PIPUJ), B88="EURUSD", _xlfn.IFS(G88="Short", -1*_xlpm.PIPEU, G88="Long", _xlpm.PIPEU), B88="XAUUSD", _xlfn.IFS(G88="Short", -1*_xlpm.TICKGOLD, G88="Long", _xlpm.TICKGOLD) ) ), " ")</f>
        <v xml:space="preserve"> </v>
      </c>
      <c r="L88" s="23" t="str" cm="1">
        <f t="array" ref="L88">IFERROR( _xlfn.LET(_xlpm.PipTP, (F88-E88), _xlpm.PipSL, (E88-D88), _xlpm.PipTP/_xlpm.PipSL), " " )</f>
        <v xml:space="preserve"> </v>
      </c>
      <c r="R88" s="32"/>
      <c r="X88" s="29"/>
    </row>
    <row r="89" spans="1:24">
      <c r="A89" s="16">
        <v>88</v>
      </c>
      <c r="I89" s="9" t="str" cm="1">
        <f t="array" ref="I89">IFERROR(_xlfn.LET(_xlpm.PIPUJ,(F89-E89)*$T$3,_xlpm.PIPEU,(F89-E89)*$T$2,_xlpm.TICKGOLD,(F89-E89)*$T$4,_xlfn.IFS(B89="USDJPY",_xlfn.IFS(G89="Short",-1*_xlpm.PIPUJ*(H89*100*$V$3),G89="Long",_xlpm.PIPUJ*(H89*100*$V$3)),B89="EURUSD",_xlfn.IFS(G89="Short",-1*_xlpm.PIPEU*(H89*100*$V$2),G89="Long",_xlpm.PIPEU*(H89*100*$V$2)),B89="XAUUSD",_xlfn.IFS(G89="Short",-1*_xlpm.TICKGOLD*(H89*100*$V$4),G89="Long",_xlpm.TICKGOLD*(H89*100*$V$4)))), " ")</f>
        <v xml:space="preserve"> </v>
      </c>
      <c r="J89" s="8" t="str" cm="1">
        <f t="array" ref="J89">IFERROR( _xlfn.IFS(G89="Short", -1*(F89-E89)/E89, G89="Long", (F89-E89)/E89), " " )</f>
        <v xml:space="preserve"> </v>
      </c>
      <c r="K89" s="20" t="str" cm="1">
        <f t="array" ref="K89">IFERROR( _xlfn.LET(_xlpm.PIPUJ,(F89-E89)*$T$3,_xlpm.PIPEU,(F89-E89)*$T$2,_xlpm.TICKGOLD,(F89-E89)*$T$4, _xlfn.IFS(B89="USDJPY", _xlfn.IFS(G89="Short", -1*_xlpm.PIPUJ, G89="Long", _xlpm.PIPUJ), B89="EURUSD", _xlfn.IFS(G89="Short", -1*_xlpm.PIPEU, G89="Long", _xlpm.PIPEU), B89="XAUUSD", _xlfn.IFS(G89="Short", -1*_xlpm.TICKGOLD, G89="Long", _xlpm.TICKGOLD) ) ), " ")</f>
        <v xml:space="preserve"> </v>
      </c>
      <c r="L89" s="23" t="str" cm="1">
        <f t="array" ref="L89">IFERROR( _xlfn.LET(_xlpm.PipTP, (F89-E89), _xlpm.PipSL, (E89-D89), _xlpm.PipTP/_xlpm.PipSL), " " )</f>
        <v xml:space="preserve"> </v>
      </c>
      <c r="R89" s="32"/>
      <c r="X89" s="29"/>
    </row>
    <row r="90" spans="1:24">
      <c r="A90" s="16">
        <v>89</v>
      </c>
      <c r="I90" s="9" t="str" cm="1">
        <f t="array" ref="I90">IFERROR(_xlfn.LET(_xlpm.PIPUJ,(F90-E90)*$T$3,_xlpm.PIPEU,(F90-E90)*$T$2,_xlpm.TICKGOLD,(F90-E90)*$T$4,_xlfn.IFS(B90="USDJPY",_xlfn.IFS(G90="Short",-1*_xlpm.PIPUJ*(H90*100*$V$3),G90="Long",_xlpm.PIPUJ*(H90*100*$V$3)),B90="EURUSD",_xlfn.IFS(G90="Short",-1*_xlpm.PIPEU*(H90*100*$V$2),G90="Long",_xlpm.PIPEU*(H90*100*$V$2)),B90="XAUUSD",_xlfn.IFS(G90="Short",-1*_xlpm.TICKGOLD*(H90*100*$V$4),G90="Long",_xlpm.TICKGOLD*(H90*100*$V$4)))), " ")</f>
        <v xml:space="preserve"> </v>
      </c>
      <c r="J90" s="8" t="str" cm="1">
        <f t="array" ref="J90">IFERROR( _xlfn.IFS(G90="Short", -1*(F90-E90)/E90, G90="Long", (F90-E90)/E90), " " )</f>
        <v xml:space="preserve"> </v>
      </c>
      <c r="K90" s="20" t="str" cm="1">
        <f t="array" ref="K90">IFERROR( _xlfn.LET(_xlpm.PIPUJ,(F90-E90)*$T$3,_xlpm.PIPEU,(F90-E90)*$T$2,_xlpm.TICKGOLD,(F90-E90)*$T$4, _xlfn.IFS(B90="USDJPY", _xlfn.IFS(G90="Short", -1*_xlpm.PIPUJ, G90="Long", _xlpm.PIPUJ), B90="EURUSD", _xlfn.IFS(G90="Short", -1*_xlpm.PIPEU, G90="Long", _xlpm.PIPEU), B90="XAUUSD", _xlfn.IFS(G90="Short", -1*_xlpm.TICKGOLD, G90="Long", _xlpm.TICKGOLD) ) ), " ")</f>
        <v xml:space="preserve"> </v>
      </c>
      <c r="L90" s="23" t="str" cm="1">
        <f t="array" ref="L90">IFERROR( _xlfn.LET(_xlpm.PipTP, (F90-E90), _xlpm.PipSL, (E90-D90), _xlpm.PipTP/_xlpm.PipSL), " " )</f>
        <v xml:space="preserve"> </v>
      </c>
      <c r="R90" s="32"/>
      <c r="X90" s="29"/>
    </row>
    <row r="91" spans="1:24">
      <c r="A91" s="16">
        <v>90</v>
      </c>
      <c r="I91" s="9" t="str" cm="1">
        <f t="array" ref="I91">IFERROR(_xlfn.LET(_xlpm.PIPUJ,(F91-E91)*$T$3,_xlpm.PIPEU,(F91-E91)*$T$2,_xlpm.TICKGOLD,(F91-E91)*$T$4,_xlfn.IFS(B91="USDJPY",_xlfn.IFS(G91="Short",-1*_xlpm.PIPUJ*(H91*100*$V$3),G91="Long",_xlpm.PIPUJ*(H91*100*$V$3)),B91="EURUSD",_xlfn.IFS(G91="Short",-1*_xlpm.PIPEU*(H91*100*$V$2),G91="Long",_xlpm.PIPEU*(H91*100*$V$2)),B91="XAUUSD",_xlfn.IFS(G91="Short",-1*_xlpm.TICKGOLD*(H91*100*$V$4),G91="Long",_xlpm.TICKGOLD*(H91*100*$V$4)))), " ")</f>
        <v xml:space="preserve"> </v>
      </c>
      <c r="J91" s="8" t="str" cm="1">
        <f t="array" ref="J91">IFERROR( _xlfn.IFS(G91="Short", -1*(F91-E91)/E91, G91="Long", (F91-E91)/E91), " " )</f>
        <v xml:space="preserve"> </v>
      </c>
      <c r="K91" s="20" t="str" cm="1">
        <f t="array" ref="K91">IFERROR( _xlfn.LET(_xlpm.PIPUJ,(F91-E91)*$T$3,_xlpm.PIPEU,(F91-E91)*$T$2,_xlpm.TICKGOLD,(F91-E91)*$T$4, _xlfn.IFS(B91="USDJPY", _xlfn.IFS(G91="Short", -1*_xlpm.PIPUJ, G91="Long", _xlpm.PIPUJ), B91="EURUSD", _xlfn.IFS(G91="Short", -1*_xlpm.PIPEU, G91="Long", _xlpm.PIPEU), B91="XAUUSD", _xlfn.IFS(G91="Short", -1*_xlpm.TICKGOLD, G91="Long", _xlpm.TICKGOLD) ) ), " ")</f>
        <v xml:space="preserve"> </v>
      </c>
      <c r="L91" s="23" t="str" cm="1">
        <f t="array" ref="L91">IFERROR( _xlfn.LET(_xlpm.PipTP, (F91-E91), _xlpm.PipSL, (E91-D91), _xlpm.PipTP/_xlpm.PipSL), " " )</f>
        <v xml:space="preserve"> </v>
      </c>
      <c r="R91" s="32"/>
      <c r="X91" s="29"/>
    </row>
    <row r="92" spans="1:24">
      <c r="A92" s="16">
        <v>91</v>
      </c>
      <c r="I92" s="9" t="str" cm="1">
        <f t="array" ref="I92">IFERROR(_xlfn.LET(_xlpm.PIPUJ,(F92-E92)*$T$3,_xlpm.PIPEU,(F92-E92)*$T$2,_xlpm.TICKGOLD,(F92-E92)*$T$4,_xlfn.IFS(B92="USDJPY",_xlfn.IFS(G92="Short",-1*_xlpm.PIPUJ*(H92*100*$V$3),G92="Long",_xlpm.PIPUJ*(H92*100*$V$3)),B92="EURUSD",_xlfn.IFS(G92="Short",-1*_xlpm.PIPEU*(H92*100*$V$2),G92="Long",_xlpm.PIPEU*(H92*100*$V$2)),B92="XAUUSD",_xlfn.IFS(G92="Short",-1*_xlpm.TICKGOLD*(H92*100*$V$4),G92="Long",_xlpm.TICKGOLD*(H92*100*$V$4)))), " ")</f>
        <v xml:space="preserve"> </v>
      </c>
      <c r="J92" s="8" t="str" cm="1">
        <f t="array" ref="J92">IFERROR( _xlfn.IFS(G92="Short", -1*(F92-E92)/E92, G92="Long", (F92-E92)/E92), " " )</f>
        <v xml:space="preserve"> </v>
      </c>
      <c r="K92" s="20" t="str" cm="1">
        <f t="array" ref="K92">IFERROR( _xlfn.LET(_xlpm.PIPUJ,(F92-E92)*$T$3,_xlpm.PIPEU,(F92-E92)*$T$2,_xlpm.TICKGOLD,(F92-E92)*$T$4, _xlfn.IFS(B92="USDJPY", _xlfn.IFS(G92="Short", -1*_xlpm.PIPUJ, G92="Long", _xlpm.PIPUJ), B92="EURUSD", _xlfn.IFS(G92="Short", -1*_xlpm.PIPEU, G92="Long", _xlpm.PIPEU), B92="XAUUSD", _xlfn.IFS(G92="Short", -1*_xlpm.TICKGOLD, G92="Long", _xlpm.TICKGOLD) ) ), " ")</f>
        <v xml:space="preserve"> </v>
      </c>
      <c r="L92" s="23" t="str" cm="1">
        <f t="array" ref="L92">IFERROR( _xlfn.LET(_xlpm.PipTP, (F92-E92), _xlpm.PipSL, (E92-D92), _xlpm.PipTP/_xlpm.PipSL), " " )</f>
        <v xml:space="preserve"> </v>
      </c>
      <c r="R92" s="32"/>
      <c r="X92" s="29"/>
    </row>
    <row r="93" spans="1:24">
      <c r="A93" s="16">
        <v>92</v>
      </c>
      <c r="I93" s="9" t="str" cm="1">
        <f t="array" ref="I93">IFERROR(_xlfn.LET(_xlpm.PIPUJ,(F93-E93)*$T$3,_xlpm.PIPEU,(F93-E93)*$T$2,_xlpm.TICKGOLD,(F93-E93)*$T$4,_xlfn.IFS(B93="USDJPY",_xlfn.IFS(G93="Short",-1*_xlpm.PIPUJ*(H93*100*$V$3),G93="Long",_xlpm.PIPUJ*(H93*100*$V$3)),B93="EURUSD",_xlfn.IFS(G93="Short",-1*_xlpm.PIPEU*(H93*100*$V$2),G93="Long",_xlpm.PIPEU*(H93*100*$V$2)),B93="XAUUSD",_xlfn.IFS(G93="Short",-1*_xlpm.TICKGOLD*(H93*100*$V$4),G93="Long",_xlpm.TICKGOLD*(H93*100*$V$4)))), " ")</f>
        <v xml:space="preserve"> </v>
      </c>
      <c r="J93" s="8" t="str" cm="1">
        <f t="array" ref="J93">IFERROR( _xlfn.IFS(G93="Short", -1*(F93-E93)/E93, G93="Long", (F93-E93)/E93), " " )</f>
        <v xml:space="preserve"> </v>
      </c>
      <c r="K93" s="20" t="str" cm="1">
        <f t="array" ref="K93">IFERROR( _xlfn.LET(_xlpm.PIPUJ,(F93-E93)*$T$3,_xlpm.PIPEU,(F93-E93)*$T$2,_xlpm.TICKGOLD,(F93-E93)*$T$4, _xlfn.IFS(B93="USDJPY", _xlfn.IFS(G93="Short", -1*_xlpm.PIPUJ, G93="Long", _xlpm.PIPUJ), B93="EURUSD", _xlfn.IFS(G93="Short", -1*_xlpm.PIPEU, G93="Long", _xlpm.PIPEU), B93="XAUUSD", _xlfn.IFS(G93="Short", -1*_xlpm.TICKGOLD, G93="Long", _xlpm.TICKGOLD) ) ), " ")</f>
        <v xml:space="preserve"> </v>
      </c>
      <c r="L93" s="23" t="str" cm="1">
        <f t="array" ref="L93">IFERROR( _xlfn.LET(_xlpm.PipTP, (F93-E93), _xlpm.PipSL, (E93-D93), _xlpm.PipTP/_xlpm.PipSL), " " )</f>
        <v xml:space="preserve"> </v>
      </c>
      <c r="R93" s="32"/>
      <c r="X93" s="29"/>
    </row>
    <row r="94" spans="1:24">
      <c r="A94" s="16">
        <v>93</v>
      </c>
      <c r="I94" s="9" t="str" cm="1">
        <f t="array" ref="I94">IFERROR(_xlfn.LET(_xlpm.PIPUJ,(F94-E94)*$T$3,_xlpm.PIPEU,(F94-E94)*$T$2,_xlpm.TICKGOLD,(F94-E94)*$T$4,_xlfn.IFS(B94="USDJPY",_xlfn.IFS(G94="Short",-1*_xlpm.PIPUJ*(H94*100*$V$3),G94="Long",_xlpm.PIPUJ*(H94*100*$V$3)),B94="EURUSD",_xlfn.IFS(G94="Short",-1*_xlpm.PIPEU*(H94*100*$V$2),G94="Long",_xlpm.PIPEU*(H94*100*$V$2)),B94="XAUUSD",_xlfn.IFS(G94="Short",-1*_xlpm.TICKGOLD*(H94*100*$V$4),G94="Long",_xlpm.TICKGOLD*(H94*100*$V$4)))), " ")</f>
        <v xml:space="preserve"> </v>
      </c>
      <c r="J94" s="8" t="str" cm="1">
        <f t="array" ref="J94">IFERROR( _xlfn.IFS(G94="Short", -1*(F94-E94)/E94, G94="Long", (F94-E94)/E94), " " )</f>
        <v xml:space="preserve"> </v>
      </c>
      <c r="K94" s="20" t="str" cm="1">
        <f t="array" ref="K94">IFERROR( _xlfn.LET(_xlpm.PIPUJ,(F94-E94)*$T$3,_xlpm.PIPEU,(F94-E94)*$T$2,_xlpm.TICKGOLD,(F94-E94)*$T$4, _xlfn.IFS(B94="USDJPY", _xlfn.IFS(G94="Short", -1*_xlpm.PIPUJ, G94="Long", _xlpm.PIPUJ), B94="EURUSD", _xlfn.IFS(G94="Short", -1*_xlpm.PIPEU, G94="Long", _xlpm.PIPEU), B94="XAUUSD", _xlfn.IFS(G94="Short", -1*_xlpm.TICKGOLD, G94="Long", _xlpm.TICKGOLD) ) ), " ")</f>
        <v xml:space="preserve"> </v>
      </c>
      <c r="L94" s="23" t="str" cm="1">
        <f t="array" ref="L94">IFERROR( _xlfn.LET(_xlpm.PipTP, (F94-E94), _xlpm.PipSL, (E94-D94), _xlpm.PipTP/_xlpm.PipSL), " " )</f>
        <v xml:space="preserve"> </v>
      </c>
      <c r="R94" s="32"/>
      <c r="X94" s="29"/>
    </row>
    <row r="95" spans="1:24">
      <c r="A95" s="16">
        <v>94</v>
      </c>
      <c r="I95" s="9" t="str" cm="1">
        <f t="array" ref="I95">IFERROR(_xlfn.LET(_xlpm.PIPUJ,(F95-E95)*$T$3,_xlpm.PIPEU,(F95-E95)*$T$2,_xlpm.TICKGOLD,(F95-E95)*$T$4,_xlfn.IFS(B95="USDJPY",_xlfn.IFS(G95="Short",-1*_xlpm.PIPUJ*(H95*100*$V$3),G95="Long",_xlpm.PIPUJ*(H95*100*$V$3)),B95="EURUSD",_xlfn.IFS(G95="Short",-1*_xlpm.PIPEU*(H95*100*$V$2),G95="Long",_xlpm.PIPEU*(H95*100*$V$2)),B95="XAUUSD",_xlfn.IFS(G95="Short",-1*_xlpm.TICKGOLD*(H95*100*$V$4),G95="Long",_xlpm.TICKGOLD*(H95*100*$V$4)))), " ")</f>
        <v xml:space="preserve"> </v>
      </c>
      <c r="J95" s="8" t="str" cm="1">
        <f t="array" ref="J95">IFERROR( _xlfn.IFS(G95="Short", -1*(F95-E95)/E95, G95="Long", (F95-E95)/E95), " " )</f>
        <v xml:space="preserve"> </v>
      </c>
      <c r="K95" s="20" t="str" cm="1">
        <f t="array" ref="K95">IFERROR( _xlfn.LET(_xlpm.PIPUJ,(F95-E95)*$T$3,_xlpm.PIPEU,(F95-E95)*$T$2,_xlpm.TICKGOLD,(F95-E95)*$T$4, _xlfn.IFS(B95="USDJPY", _xlfn.IFS(G95="Short", -1*_xlpm.PIPUJ, G95="Long", _xlpm.PIPUJ), B95="EURUSD", _xlfn.IFS(G95="Short", -1*_xlpm.PIPEU, G95="Long", _xlpm.PIPEU), B95="XAUUSD", _xlfn.IFS(G95="Short", -1*_xlpm.TICKGOLD, G95="Long", _xlpm.TICKGOLD) ) ), " ")</f>
        <v xml:space="preserve"> </v>
      </c>
      <c r="L95" s="23" t="str" cm="1">
        <f t="array" ref="L95">IFERROR( _xlfn.LET(_xlpm.PipTP, (F95-E95), _xlpm.PipSL, (E95-D95), _xlpm.PipTP/_xlpm.PipSL), " " )</f>
        <v xml:space="preserve"> </v>
      </c>
      <c r="R95" s="32"/>
      <c r="X95" s="29"/>
    </row>
    <row r="96" spans="1:24">
      <c r="A96" s="16">
        <v>95</v>
      </c>
      <c r="I96" s="9" t="str" cm="1">
        <f t="array" ref="I96">IFERROR(_xlfn.LET(_xlpm.PIPUJ,(F96-E96)*$T$3,_xlpm.PIPEU,(F96-E96)*$T$2,_xlpm.TICKGOLD,(F96-E96)*$T$4,_xlfn.IFS(B96="USDJPY",_xlfn.IFS(G96="Short",-1*_xlpm.PIPUJ*(H96*100*$V$3),G96="Long",_xlpm.PIPUJ*(H96*100*$V$3)),B96="EURUSD",_xlfn.IFS(G96="Short",-1*_xlpm.PIPEU*(H96*100*$V$2),G96="Long",_xlpm.PIPEU*(H96*100*$V$2)),B96="XAUUSD",_xlfn.IFS(G96="Short",-1*_xlpm.TICKGOLD*(H96*100*$V$4),G96="Long",_xlpm.TICKGOLD*(H96*100*$V$4)))), " ")</f>
        <v xml:space="preserve"> </v>
      </c>
      <c r="J96" s="8" t="str" cm="1">
        <f t="array" ref="J96">IFERROR( _xlfn.IFS(G96="Short", -1*(F96-E96)/E96, G96="Long", (F96-E96)/E96), " " )</f>
        <v xml:space="preserve"> </v>
      </c>
      <c r="K96" s="20" t="str" cm="1">
        <f t="array" ref="K96">IFERROR( _xlfn.LET(_xlpm.PIPUJ,(F96-E96)*$T$3,_xlpm.PIPEU,(F96-E96)*$T$2,_xlpm.TICKGOLD,(F96-E96)*$T$4, _xlfn.IFS(B96="USDJPY", _xlfn.IFS(G96="Short", -1*_xlpm.PIPUJ, G96="Long", _xlpm.PIPUJ), B96="EURUSD", _xlfn.IFS(G96="Short", -1*_xlpm.PIPEU, G96="Long", _xlpm.PIPEU), B96="XAUUSD", _xlfn.IFS(G96="Short", -1*_xlpm.TICKGOLD, G96="Long", _xlpm.TICKGOLD) ) ), " ")</f>
        <v xml:space="preserve"> </v>
      </c>
      <c r="L96" s="23" t="str" cm="1">
        <f t="array" ref="L96">IFERROR( _xlfn.LET(_xlpm.PipTP, (F96-E96), _xlpm.PipSL, (E96-D96), _xlpm.PipTP/_xlpm.PipSL), " " )</f>
        <v xml:space="preserve"> </v>
      </c>
      <c r="R96" s="32"/>
      <c r="X96" s="29"/>
    </row>
    <row r="97" spans="1:24">
      <c r="A97" s="16">
        <v>96</v>
      </c>
      <c r="I97" s="9" t="str" cm="1">
        <f t="array" ref="I97">IFERROR(_xlfn.LET(_xlpm.PIPUJ,(F97-E97)*$T$3,_xlpm.PIPEU,(F97-E97)*$T$2,_xlpm.TICKGOLD,(F97-E97)*$T$4,_xlfn.IFS(B97="USDJPY",_xlfn.IFS(G97="Short",-1*_xlpm.PIPUJ*(H97*100*$V$3),G97="Long",_xlpm.PIPUJ*(H97*100*$V$3)),B97="EURUSD",_xlfn.IFS(G97="Short",-1*_xlpm.PIPEU*(H97*100*$V$2),G97="Long",_xlpm.PIPEU*(H97*100*$V$2)),B97="XAUUSD",_xlfn.IFS(G97="Short",-1*_xlpm.TICKGOLD*(H97*100*$V$4),G97="Long",_xlpm.TICKGOLD*(H97*100*$V$4)))), " ")</f>
        <v xml:space="preserve"> </v>
      </c>
      <c r="J97" s="8" t="str" cm="1">
        <f t="array" ref="J97">IFERROR( _xlfn.IFS(G97="Short", -1*(F97-E97)/E97, G97="Long", (F97-E97)/E97), " " )</f>
        <v xml:space="preserve"> </v>
      </c>
      <c r="K97" s="20" t="str" cm="1">
        <f t="array" ref="K97">IFERROR( _xlfn.LET(_xlpm.PIPUJ,(F97-E97)*$T$3,_xlpm.PIPEU,(F97-E97)*$T$2,_xlpm.TICKGOLD,(F97-E97)*$T$4, _xlfn.IFS(B97="USDJPY", _xlfn.IFS(G97="Short", -1*_xlpm.PIPUJ, G97="Long", _xlpm.PIPUJ), B97="EURUSD", _xlfn.IFS(G97="Short", -1*_xlpm.PIPEU, G97="Long", _xlpm.PIPEU), B97="XAUUSD", _xlfn.IFS(G97="Short", -1*_xlpm.TICKGOLD, G97="Long", _xlpm.TICKGOLD) ) ), " ")</f>
        <v xml:space="preserve"> </v>
      </c>
      <c r="L97" s="23" t="str" cm="1">
        <f t="array" ref="L97">IFERROR( _xlfn.LET(_xlpm.PipTP, (F97-E97), _xlpm.PipSL, (E97-D97), _xlpm.PipTP/_xlpm.PipSL), " " )</f>
        <v xml:space="preserve"> </v>
      </c>
      <c r="R97" s="32"/>
      <c r="X97" s="29"/>
    </row>
    <row r="98" spans="1:24">
      <c r="A98" s="16">
        <v>97</v>
      </c>
      <c r="I98" s="9" t="str" cm="1">
        <f t="array" ref="I98">IFERROR(_xlfn.LET(_xlpm.PIPUJ,(F98-E98)*$T$3,_xlpm.PIPEU,(F98-E98)*$T$2,_xlpm.TICKGOLD,(F98-E98)*$T$4,_xlfn.IFS(B98="USDJPY",_xlfn.IFS(G98="Short",-1*_xlpm.PIPUJ*(H98*100*$V$3),G98="Long",_xlpm.PIPUJ*(H98*100*$V$3)),B98="EURUSD",_xlfn.IFS(G98="Short",-1*_xlpm.PIPEU*(H98*100*$V$2),G98="Long",_xlpm.PIPEU*(H98*100*$V$2)),B98="XAUUSD",_xlfn.IFS(G98="Short",-1*_xlpm.TICKGOLD*(H98*100*$V$4),G98="Long",_xlpm.TICKGOLD*(H98*100*$V$4)))), " ")</f>
        <v xml:space="preserve"> </v>
      </c>
      <c r="J98" s="8" t="str" cm="1">
        <f t="array" ref="J98">IFERROR( _xlfn.IFS(G98="Short", -1*(F98-E98)/E98, G98="Long", (F98-E98)/E98), " " )</f>
        <v xml:space="preserve"> </v>
      </c>
      <c r="K98" s="20" t="str" cm="1">
        <f t="array" ref="K98">IFERROR( _xlfn.LET(_xlpm.PIPUJ,(F98-E98)*$T$3,_xlpm.PIPEU,(F98-E98)*$T$2,_xlpm.TICKGOLD,(F98-E98)*$T$4, _xlfn.IFS(B98="USDJPY", _xlfn.IFS(G98="Short", -1*_xlpm.PIPUJ, G98="Long", _xlpm.PIPUJ), B98="EURUSD", _xlfn.IFS(G98="Short", -1*_xlpm.PIPEU, G98="Long", _xlpm.PIPEU), B98="XAUUSD", _xlfn.IFS(G98="Short", -1*_xlpm.TICKGOLD, G98="Long", _xlpm.TICKGOLD) ) ), " ")</f>
        <v xml:space="preserve"> </v>
      </c>
      <c r="L98" s="23" t="str" cm="1">
        <f t="array" ref="L98">IFERROR( _xlfn.LET(_xlpm.PipTP, (F98-E98), _xlpm.PipSL, (E98-D98), _xlpm.PipTP/_xlpm.PipSL), " " )</f>
        <v xml:space="preserve"> </v>
      </c>
      <c r="R98" s="32"/>
      <c r="X98" s="29"/>
    </row>
    <row r="99" spans="1:24">
      <c r="A99" s="16">
        <v>98</v>
      </c>
      <c r="I99" s="9" t="str" cm="1">
        <f t="array" ref="I99">IFERROR(_xlfn.LET(_xlpm.PIPUJ,(F99-E99)*$T$3,_xlpm.PIPEU,(F99-E99)*$T$2,_xlpm.TICKGOLD,(F99-E99)*$T$4,_xlfn.IFS(B99="USDJPY",_xlfn.IFS(G99="Short",-1*_xlpm.PIPUJ*(H99*100*$V$3),G99="Long",_xlpm.PIPUJ*(H99*100*$V$3)),B99="EURUSD",_xlfn.IFS(G99="Short",-1*_xlpm.PIPEU*(H99*100*$V$2),G99="Long",_xlpm.PIPEU*(H99*100*$V$2)),B99="XAUUSD",_xlfn.IFS(G99="Short",-1*_xlpm.TICKGOLD*(H99*100*$V$4),G99="Long",_xlpm.TICKGOLD*(H99*100*$V$4)))), " ")</f>
        <v xml:space="preserve"> </v>
      </c>
      <c r="J99" s="8" t="str" cm="1">
        <f t="array" ref="J99">IFERROR( _xlfn.IFS(G99="Short", -1*(F99-E99)/E99, G99="Long", (F99-E99)/E99), " " )</f>
        <v xml:space="preserve"> </v>
      </c>
      <c r="K99" s="20" t="str" cm="1">
        <f t="array" ref="K99">IFERROR( _xlfn.LET(_xlpm.PIPUJ,(F99-E99)*$T$3,_xlpm.PIPEU,(F99-E99)*$T$2,_xlpm.TICKGOLD,(F99-E99)*$T$4, _xlfn.IFS(B99="USDJPY", _xlfn.IFS(G99="Short", -1*_xlpm.PIPUJ, G99="Long", _xlpm.PIPUJ), B99="EURUSD", _xlfn.IFS(G99="Short", -1*_xlpm.PIPEU, G99="Long", _xlpm.PIPEU), B99="XAUUSD", _xlfn.IFS(G99="Short", -1*_xlpm.TICKGOLD, G99="Long", _xlpm.TICKGOLD) ) ), " ")</f>
        <v xml:space="preserve"> </v>
      </c>
      <c r="L99" s="23" t="str" cm="1">
        <f t="array" ref="L99">IFERROR( _xlfn.LET(_xlpm.PipTP, (F99-E99), _xlpm.PipSL, (E99-D99), _xlpm.PipTP/_xlpm.PipSL), " " )</f>
        <v xml:space="preserve"> </v>
      </c>
      <c r="R99" s="32"/>
      <c r="X99" s="29"/>
    </row>
    <row r="100" spans="1:24">
      <c r="A100" s="16">
        <v>99</v>
      </c>
      <c r="I100" s="9" t="str" cm="1">
        <f t="array" ref="I100">IFERROR(_xlfn.LET(_xlpm.PIPUJ,(F100-E100)*$T$3,_xlpm.PIPEU,(F100-E100)*$T$2,_xlpm.TICKGOLD,(F100-E100)*$T$4,_xlfn.IFS(B100="USDJPY",_xlfn.IFS(G100="Short",-1*_xlpm.PIPUJ*(H100*100*$V$3),G100="Long",_xlpm.PIPUJ*(H100*100*$V$3)),B100="EURUSD",_xlfn.IFS(G100="Short",-1*_xlpm.PIPEU*(H100*100*$V$2),G100="Long",_xlpm.PIPEU*(H100*100*$V$2)),B100="XAUUSD",_xlfn.IFS(G100="Short",-1*_xlpm.TICKGOLD*(H100*100*$V$4),G100="Long",_xlpm.TICKGOLD*(H100*100*$V$4)))), " ")</f>
        <v xml:space="preserve"> </v>
      </c>
      <c r="J100" s="8" t="str" cm="1">
        <f t="array" ref="J100">IFERROR( _xlfn.IFS(G100="Short", -1*(F100-E100)/E100, G100="Long", (F100-E100)/E100), " " )</f>
        <v xml:space="preserve"> </v>
      </c>
      <c r="K100" s="20" t="str" cm="1">
        <f t="array" ref="K100">IFERROR( _xlfn.LET(_xlpm.PIPUJ,(F100-E100)*$T$3,_xlpm.PIPEU,(F100-E100)*$T$2,_xlpm.TICKGOLD,(F100-E100)*$T$4, _xlfn.IFS(B100="USDJPY", _xlfn.IFS(G100="Short", -1*_xlpm.PIPUJ, G100="Long", _xlpm.PIPUJ), B100="EURUSD", _xlfn.IFS(G100="Short", -1*_xlpm.PIPEU, G100="Long", _xlpm.PIPEU), B100="XAUUSD", _xlfn.IFS(G100="Short", -1*_xlpm.TICKGOLD, G100="Long", _xlpm.TICKGOLD) ) ), " ")</f>
        <v xml:space="preserve"> </v>
      </c>
      <c r="L100" s="23" t="str" cm="1">
        <f t="array" ref="L100">IFERROR( _xlfn.LET(_xlpm.PipTP, (F100-E100), _xlpm.PipSL, (E100-D100), _xlpm.PipTP/_xlpm.PipSL), " " )</f>
        <v xml:space="preserve"> </v>
      </c>
      <c r="R100" s="32"/>
      <c r="X100" s="29"/>
    </row>
    <row r="101" spans="1:24">
      <c r="A101" s="16">
        <v>100</v>
      </c>
      <c r="I101" s="9" t="str" cm="1">
        <f t="array" ref="I101">IFERROR( _xlfn.LET(_xlpm.PIPUJ,(F101-E101)*$T$3,_xlpm.PIPEU,(F101-E101)*$T$2,_xlpm.PIPGOLD,(F101-E101)*$T$4, _xlfn.IFS(G101="Short",-1*_xlpm.PIPUJ*(H101*100*$V$3),G101="Long",_xlpm.PIPUJ*(H101*100*$V$3)) ), " ")</f>
        <v xml:space="preserve"> </v>
      </c>
      <c r="J101" s="8" t="str" cm="1">
        <f t="array" ref="J101">IFERROR( _xlfn.IFS(G101="Short", -1*(F101-E101)/E101, G101="Long", (F101-E101)/E101), " " )</f>
        <v xml:space="preserve"> </v>
      </c>
      <c r="K101" s="20" t="str" cm="1">
        <f t="array" ref="K101">IFERROR( _xlfn.LET(_xlpm.PIPUJ,(F101-E101)*$T$3,_xlpm.PIPEU,(F101-E101)*$T$2,_xlpm.TICKGOLD,(F101-E101)*$T$4, _xlfn.IFS(B101="USDJPY", _xlfn.IFS(G101="Short", -1*_xlpm.PIPUJ, G101="Long", _xlpm.PIPUJ), B101="EURUSD", _xlfn.IFS(G101="Short", -1*_xlpm.PIPEU, G101="Long", _xlpm.PIPEU), B101="XAUUSD", _xlfn.IFS(G101="Short", -1*_xlpm.TICKGOLD, G101="Long", _xlpm.TICKGOLD) ) ), " ")</f>
        <v xml:space="preserve"> </v>
      </c>
      <c r="L101" s="23" t="str" cm="1">
        <f t="array" ref="L101">IFERROR( _xlfn.LET(_xlpm.PipTP, (F101-E101), _xlpm.PipSL, (E101-D101), _xlpm.PipTP/_xlpm.PipSL), " " )</f>
        <v xml:space="preserve"> </v>
      </c>
      <c r="R101" s="32"/>
      <c r="X101" s="29"/>
    </row>
    <row r="102" spans="1:24">
      <c r="I102" s="9" t="str" cm="1">
        <f t="array" ref="I102">IFERROR( _xlfn.LET(_xlpm.PIPUJ,(F102-E102)*$T$3,_xlpm.PIPEU,(F102-E102)*$T$2,_xlpm.PIPGOLD,(F102-E102)*$T$4, _xlfn.IFS(G102="Short",-1*_xlpm.PIPUJ*(H102*100*$V$3),G102="Long",_xlpm.PIPUJ*(H102*100*$V$3)) ), " ")</f>
        <v xml:space="preserve"> </v>
      </c>
      <c r="J102" s="8" t="str" cm="1">
        <f t="array" ref="J102">IFERROR( _xlfn.IFS(G102="Short", -1*(F102-E102)/E102, G102="Long", (F102-E102)/E102), " " )</f>
        <v xml:space="preserve"> </v>
      </c>
      <c r="K102" s="20" t="str" cm="1">
        <f t="array" ref="K102">IFERROR( _xlfn.LET(_xlpm.PIPUJ,(F102-E102)*$T$3,_xlpm.PIPEU,(F102-E102)*$T$2,_xlpm.TICKGOLD,(F102-E102)*$T$4, _xlfn.IFS(B102="USDJPY", _xlfn.IFS(G102="Short", -1*_xlpm.PIPUJ, G102="Long", _xlpm.PIPUJ), B102="EURUSD", _xlfn.IFS(G102="Short", -1*_xlpm.PIPEU, G102="Long", _xlpm.PIPEU), B102="XAUUSD", _xlfn.IFS(G102="Short", -1*_xlpm.TICKGOLD, G102="Long", _xlpm.TICKGOLD) ) ), " ")</f>
        <v xml:space="preserve"> </v>
      </c>
      <c r="L102" s="23" t="str" cm="1">
        <f t="array" ref="L102">IFERROR( _xlfn.LET(_xlpm.PipTP, (F102-E102), _xlpm.PipSL, (E102-D102), _xlpm.PipTP/_xlpm.PipSL), " " )</f>
        <v xml:space="preserve"> </v>
      </c>
      <c r="R102" s="32"/>
      <c r="X102" s="29"/>
    </row>
    <row r="103" spans="1:24">
      <c r="I103" s="9" t="str" cm="1">
        <f t="array" ref="I103">IFERROR( _xlfn.LET(_xlpm.PIPUJ,(F103-E103)*$T$3,_xlpm.PIPEU,(F103-E103)*$T$2,_xlpm.PIPGOLD,(F103-E103)*$T$4, _xlfn.IFS(G103="Short",-1*_xlpm.PIPUJ*(H103*100*$V$3),G103="Long",_xlpm.PIPUJ*(H103*100*$V$3)) ), " ")</f>
        <v xml:space="preserve"> </v>
      </c>
      <c r="J103" s="8" t="str" cm="1">
        <f t="array" ref="J103">IFERROR( _xlfn.IFS(G103="Short", -1*(F103-E103)/E103, G103="Long", (F103-E103)/E103), " " )</f>
        <v xml:space="preserve"> </v>
      </c>
      <c r="K103" s="20" t="str" cm="1">
        <f t="array" ref="K103">IFERROR( _xlfn.LET(_xlpm.PIPUJ,(F103-E103)*$T$3,_xlpm.PIPEU,(F103-E103)*$T$2,_xlpm.PIPGOLD,(F103-E103)*$T$4, _xlfn.IFS(G103="Short", -1*_xlpm.PIPUJ, G103="Long", _xlpm.PIPUJ) ), " ")</f>
        <v xml:space="preserve"> </v>
      </c>
      <c r="L103" s="23" t="str" cm="1">
        <f t="array" ref="L103">IFERROR( _xlfn.LET(_xlpm.PipTP, (F103-E103), _xlpm.PipSL, (E103-D103), _xlpm.PipTP/_xlpm.PipSL), " " )</f>
        <v xml:space="preserve"> </v>
      </c>
      <c r="R103" s="32"/>
      <c r="X103" s="29"/>
    </row>
    <row r="104" spans="1:24">
      <c r="I104" s="9" t="str" cm="1">
        <f t="array" ref="I104">IFERROR( _xlfn.LET(_xlpm.PIPUJ,(F104-E104)*$T$3,_xlpm.PIPEU,(F104-E104)*$T$2,_xlpm.PIPGOLD,(F104-E104)*$T$4, _xlfn.IFS(G104="Short",-1*_xlpm.PIPUJ*(H104*100*$V$3),G104="Long",_xlpm.PIPUJ*(H104*100*$V$3)) ), " ")</f>
        <v xml:space="preserve"> </v>
      </c>
      <c r="K104" s="20" t="str" cm="1">
        <f t="array" ref="K104">IFERROR( _xlfn.LET(_xlpm.PIPUJ,(F104-E104)*$T$3,_xlpm.PIPEU,(F104-E104)*$T$2,_xlpm.PIPGOLD,(F104-E104)*$T$4, _xlfn.IFS(G104="Short", -1*_xlpm.PIPUJ, G104="Long", _xlpm.PIPUJ) ), " ")</f>
        <v xml:space="preserve"> </v>
      </c>
      <c r="L104" s="23" t="str">
        <f t="shared" ref="L69:L109" si="1">IFERROR((F104-E104)/(E104-D104)," ")</f>
        <v xml:space="preserve"> </v>
      </c>
      <c r="R104" s="32"/>
      <c r="X104" s="29"/>
    </row>
    <row r="105" spans="1:24">
      <c r="I105" s="9" t="str" cm="1">
        <f t="array" ref="I105">IFERROR( _xlfn.LET(_xlpm.PIPUJ,(F105-E105)*$T$3,_xlpm.PIPEU,(F105-E105)*$T$2,_xlpm.PIPGOLD,(F105-E105)*$T$4, _xlfn.IFS(G105="Short",-1*_xlpm.PIPUJ*(H105*100*$V$3),G105="Long",_xlpm.PIPUJ*(H105*100*$V$3)) ), " ")</f>
        <v xml:space="preserve"> </v>
      </c>
      <c r="K105" s="20" t="str" cm="1">
        <f t="array" ref="K105">IFERROR( _xlfn.LET(_xlpm.PIPUJ,(F105-E105)*$T$3,_xlpm.PIPEU,(F105-E105)*$T$2,_xlpm.PIPGOLD,(F105-E105)*$T$4, _xlfn.IFS(G105="Short", -1*_xlpm.PIPUJ, G105="Long", _xlpm.PIPUJ) ), " ")</f>
        <v xml:space="preserve"> </v>
      </c>
      <c r="L105" s="23" t="str">
        <f t="shared" si="1"/>
        <v xml:space="preserve"> </v>
      </c>
      <c r="R105" s="32"/>
      <c r="X105" s="29"/>
    </row>
    <row r="106" spans="1:24">
      <c r="I106" s="9" t="str" cm="1">
        <f t="array" ref="I106">IFERROR( _xlfn.LET(_xlpm.PIPUJ,(F106-E106)*$T$3,_xlpm.PIPEU,(F106-E106)*$T$2,_xlpm.PIPGOLD,(F106-E106)*$T$4, _xlfn.IFS(G106="Short",-1*_xlpm.PIPUJ*(H106*100*$V$3),G106="Long",_xlpm.PIPUJ*(H106*100*$V$3)) ), " ")</f>
        <v xml:space="preserve"> </v>
      </c>
      <c r="K106" s="20" t="str" cm="1">
        <f t="array" ref="K106">IFERROR( _xlfn.LET(_xlpm.PIPUJ,(F106-E106)*$T$3,_xlpm.PIPEU,(F106-E106)*$T$2,_xlpm.PIPGOLD,(F106-E106)*$T$4, _xlfn.IFS(G106="Short", -1*_xlpm.PIPUJ, G106="Long", _xlpm.PIPUJ) ), " ")</f>
        <v xml:space="preserve"> </v>
      </c>
      <c r="L106" s="23" t="str">
        <f t="shared" si="1"/>
        <v xml:space="preserve"> </v>
      </c>
      <c r="R106" s="32"/>
      <c r="X106" s="29"/>
    </row>
    <row r="107" spans="1:24">
      <c r="I107" s="9" t="str" cm="1">
        <f t="array" ref="I107">IFERROR( _xlfn.LET(_xlpm.PIPUJ,(F107-E107)*$T$3,_xlpm.PIPEU,(F107-E107)*$T$2,_xlpm.PIPGOLD,(F107-E107)*$T$4, _xlfn.IFS(G107="Short",-1*_xlpm.PIPUJ*(H107*100*$V$3),G107="Long",_xlpm.PIPUJ*(H107*100*$V$3)) ), " ")</f>
        <v xml:space="preserve"> </v>
      </c>
      <c r="K107" s="20" t="str" cm="1">
        <f t="array" ref="K107">IFERROR( _xlfn.LET(_xlpm.PIPUJ,(F107-E107)*$T$3,_xlpm.PIPEU,(F107-E107)*$T$2,_xlpm.PIPGOLD,(F107-E107)*$T$4, _xlfn.IFS(G107="Short", -1*_xlpm.PIPUJ, G107="Long", _xlpm.PIPUJ) ), " ")</f>
        <v xml:space="preserve"> </v>
      </c>
      <c r="L107" s="23" t="str">
        <f t="shared" si="1"/>
        <v xml:space="preserve"> </v>
      </c>
      <c r="R107" s="32"/>
      <c r="X107" s="29"/>
    </row>
    <row r="108" spans="1:24">
      <c r="I108" s="9" t="str" cm="1">
        <f t="array" ref="I108">IFERROR( _xlfn.LET(_xlpm.PIPUJ,(F108-E108)*$T$3,_xlpm.PIPEU,(F108-E108)*$T$2,_xlpm.PIPGOLD,(F108-E108)*$T$4, _xlfn.IFS(G108="Short",-1*_xlpm.PIPUJ*(H108*100*$V$3),G108="Long",_xlpm.PIPUJ*(H108*100*$V$3)) ), " ")</f>
        <v xml:space="preserve"> </v>
      </c>
      <c r="K108" s="20" t="str" cm="1">
        <f t="array" ref="K108">IFERROR( _xlfn.LET(_xlpm.PIPUJ,(F108-E108)*$T$3,_xlpm.PIPEU,(F108-E108)*$T$2,_xlpm.PIPGOLD,(F108-E108)*$T$4, _xlfn.IFS(G108="Short", -1*_xlpm.PIPUJ, G108="Long", _xlpm.PIPUJ) ), " ")</f>
        <v xml:space="preserve"> </v>
      </c>
      <c r="R108" s="32"/>
      <c r="X108" s="29"/>
    </row>
    <row r="109" spans="1:24">
      <c r="I109" s="9" t="str" cm="1">
        <f t="array" ref="I109">IFERROR( _xlfn.LET(_xlpm.PIPUJ,(F109-E109)*$T$3,_xlpm.PIPEU,(F109-E109)*$T$2,_xlpm.PIPGOLD,(F109-E109)*$T$4, _xlfn.IFS(G109="Short",-1*_xlpm.PIPUJ*(H109*100*$V$3),G109="Long",_xlpm.PIPUJ*(H109*100*$V$3)) ), " ")</f>
        <v xml:space="preserve"> </v>
      </c>
      <c r="K109" s="20" t="str" cm="1">
        <f t="array" ref="K109">IFERROR( _xlfn.LET(_xlpm.PIPUJ,(F109-E109)*$T$3,_xlpm.PIPEU,(F109-E109)*$T$2,_xlpm.PIPGOLD,(F109-E109)*$T$4, _xlfn.IFS(G109="Short", -1*_xlpm.PIPUJ, G109="Long", _xlpm.PIPUJ) ), " ")</f>
        <v xml:space="preserve"> </v>
      </c>
      <c r="R109" s="32"/>
      <c r="X109" s="29"/>
    </row>
    <row r="110" spans="1:24">
      <c r="I110" s="9" t="str" cm="1">
        <f t="array" ref="I110">IFERROR( _xlfn.LET(_xlpm.PIPUJ,(F110-E110)*$T$3,_xlpm.PIPEU,(F110-E110)*$T$2,_xlpm.PIPGOLD,(F110-E110)*$T$4, _xlfn.IFS(G110="Short",-1*_xlpm.PIPUJ*(H110*100*$V$3),G110="Long",_xlpm.PIPUJ*(H110*100*$V$3)) ), " ")</f>
        <v xml:space="preserve"> </v>
      </c>
      <c r="K110" s="20" t="str" cm="1">
        <f t="array" ref="K110">IFERROR( _xlfn.LET(_xlpm.PIPUJ,(F110-E110)*$T$3,_xlpm.PIPEU,(F110-E110)*$T$2,_xlpm.PIPGOLD,(F110-E110)*$T$4, _xlfn.IFS(G110="Short", -1*_xlpm.PIPUJ, G110="Long", _xlpm.PIPUJ) ), " ")</f>
        <v xml:space="preserve"> </v>
      </c>
      <c r="R110" s="32"/>
      <c r="X110" s="29"/>
    </row>
    <row r="111" spans="1:24">
      <c r="I111" s="9" t="str" cm="1">
        <f t="array" ref="I111">IFERROR( _xlfn.LET(_xlpm.PIPUJ,(F111-E111)*$T$3,_xlpm.PIPEU,(F111-E111)*$T$2,_xlpm.PIPGOLD,(F111-E111)*$T$4, _xlfn.IFS(G111="Short",-1*_xlpm.PIPUJ*(H111*100*$V$3),G111="Long",_xlpm.PIPUJ*(H111*100*$V$3)) ), " ")</f>
        <v xml:space="preserve"> </v>
      </c>
      <c r="K111" s="20" t="str" cm="1">
        <f t="array" ref="K111">IFERROR( _xlfn.LET(_xlpm.PIPUJ,(F111-E111)*$T$3,_xlpm.PIPEU,(F111-E111)*$T$2,_xlpm.PIPGOLD,(F111-E111)*$T$4, _xlfn.IFS(G111="Short", -1*_xlpm.PIPUJ, G111="Long", _xlpm.PIPUJ) ), " ")</f>
        <v xml:space="preserve"> </v>
      </c>
      <c r="R111" s="32"/>
      <c r="X111" s="29"/>
    </row>
    <row r="112" spans="1:24">
      <c r="I112" s="9" t="str" cm="1">
        <f t="array" ref="I112">IFERROR( _xlfn.LET(_xlpm.PIPUJ,(F112-E112)*$T$3,_xlpm.PIPEU,(F112-E112)*$T$2,_xlpm.PIPGOLD,(F112-E112)*$T$4, _xlfn.IFS(G112="Short",-1*_xlpm.PIPUJ*(H112*100*$V$3),G112="Long",_xlpm.PIPUJ*(H112*100*$V$3)) ), " ")</f>
        <v xml:space="preserve"> </v>
      </c>
      <c r="K112" s="20" t="str" cm="1">
        <f t="array" ref="K112">IFERROR( _xlfn.LET(_xlpm.PIPUJ,(F112-E112)*$T$3,_xlpm.PIPEU,(F112-E112)*$T$2,_xlpm.PIPGOLD,(F112-E112)*$T$4, _xlfn.IFS(G112="Short", -1*_xlpm.PIPUJ, G112="Long", _xlpm.PIPUJ) ), " ")</f>
        <v xml:space="preserve"> </v>
      </c>
      <c r="R112" s="32"/>
      <c r="X112" s="29"/>
    </row>
    <row r="113" spans="9:24">
      <c r="I113" s="9" t="str" cm="1">
        <f t="array" ref="I113">IFERROR( _xlfn.LET(_xlpm.PIPUJ,(F113-E113)*$T$3,_xlpm.PIPEU,(F113-E113)*$T$2,_xlpm.PIPGOLD,(F113-E113)*$T$4, _xlfn.IFS(G113="Short",-1*_xlpm.PIPUJ*(H113*100*$V$3),G113="Long",_xlpm.PIPUJ*(H113*100*$V$3)) ), " ")</f>
        <v xml:space="preserve"> </v>
      </c>
      <c r="K113" s="20" t="str" cm="1">
        <f t="array" ref="K113">IFERROR( _xlfn.LET(_xlpm.PIPUJ,(F113-E113)*$T$3,_xlpm.PIPEU,(F113-E113)*$T$2,_xlpm.PIPGOLD,(F113-E113)*$T$4, _xlfn.IFS(G113="Short", -1*_xlpm.PIPUJ, G113="Long", _xlpm.PIPUJ) ), " ")</f>
        <v xml:space="preserve"> </v>
      </c>
      <c r="R113" s="32"/>
      <c r="X113" s="29"/>
    </row>
    <row r="114" spans="9:24">
      <c r="I114" s="9" t="str" cm="1">
        <f t="array" ref="I114">IFERROR( _xlfn.LET(_xlpm.PIPUJ,(F114-E114)*$T$3,_xlpm.PIPEU,(F114-E114)*$T$2,_xlpm.PIPGOLD,(F114-E114)*$T$4, _xlfn.IFS(G114="Short",-1*_xlpm.PIPUJ*(H114*100*$V$3),G114="Long",_xlpm.PIPUJ*(H114*100*$V$3)) ), " ")</f>
        <v xml:space="preserve"> </v>
      </c>
      <c r="K114" s="20" t="str" cm="1">
        <f t="array" ref="K114">IFERROR( _xlfn.LET(_xlpm.PIPUJ,(F114-E114)*$T$3,_xlpm.PIPEU,(F114-E114)*$T$2,_xlpm.PIPGOLD,(F114-E114)*$T$4, _xlfn.IFS(G114="Short", -1*_xlpm.PIPUJ, G114="Long", _xlpm.PIPUJ) ), " ")</f>
        <v xml:space="preserve"> </v>
      </c>
      <c r="R114" s="32"/>
      <c r="X114" s="29"/>
    </row>
    <row r="115" spans="9:24">
      <c r="I115" s="9" t="str" cm="1">
        <f t="array" ref="I115">IFERROR( _xlfn.LET(_xlpm.PIPUJ,(F115-E115)*$T$3,_xlpm.PIPEU,(F115-E115)*$T$2,_xlpm.PIPGOLD,(F115-E115)*$T$4, _xlfn.IFS(G115="Short",-1*_xlpm.PIPUJ*(H115*100*$V$3),G115="Long",_xlpm.PIPUJ*(H115*100*$V$3)) ), " ")</f>
        <v xml:space="preserve"> </v>
      </c>
      <c r="K115" s="20" t="str" cm="1">
        <f t="array" ref="K115">IFERROR( _xlfn.LET(_xlpm.PIPUJ,(F115-E115)*$T$3,_xlpm.PIPEU,(F115-E115)*$T$2,_xlpm.PIPGOLD,(F115-E115)*$T$4, _xlfn.IFS(G115="Short", -1*_xlpm.PIPUJ, G115="Long", _xlpm.PIPUJ) ), " ")</f>
        <v xml:space="preserve"> </v>
      </c>
      <c r="R115" s="32"/>
      <c r="X115" s="29"/>
    </row>
    <row r="116" spans="9:24">
      <c r="I116" s="9" t="str" cm="1">
        <f t="array" ref="I116">IFERROR( _xlfn.LET(_xlpm.PIPUJ,(F116-E116)*$T$3,_xlpm.PIPEU,(F116-E116)*$T$2,_xlpm.PIPGOLD,(F116-E116)*$T$4, _xlfn.IFS(G116="Short",-1*_xlpm.PIPUJ*(H116*100*$V$3),G116="Long",_xlpm.PIPUJ*(H116*100*$V$3)) ), " ")</f>
        <v xml:space="preserve"> </v>
      </c>
      <c r="K116" s="20" t="str" cm="1">
        <f t="array" ref="K116">IFERROR( _xlfn.LET(_xlpm.PIPUJ,(F116-E116)*$T$3,_xlpm.PIPEU,(F116-E116)*$T$2,_xlpm.PIPGOLD,(F116-E116)*$T$4, _xlfn.IFS(G116="Short", -1*_xlpm.PIPUJ, G116="Long", _xlpm.PIPUJ) ), " ")</f>
        <v xml:space="preserve"> </v>
      </c>
      <c r="R116" s="32"/>
      <c r="X116" s="29"/>
    </row>
    <row r="117" spans="9:24">
      <c r="I117" s="9" t="str" cm="1">
        <f t="array" ref="I117">IFERROR( _xlfn.LET(_xlpm.PIPUJ,(F117-E117)*$T$3,_xlpm.PIPEU,(F117-E117)*$T$2,_xlpm.PIPGOLD,(F117-E117)*$T$4, _xlfn.IFS(G117="Short",-1*_xlpm.PIPUJ*(H117*100*$V$3),G117="Long",_xlpm.PIPUJ*(H117*100*$V$3)) ), " ")</f>
        <v xml:space="preserve"> </v>
      </c>
      <c r="K117" s="20" t="str" cm="1">
        <f t="array" ref="K117">IFERROR( _xlfn.LET(_xlpm.PIPUJ,(F117-E117)*$T$3,_xlpm.PIPEU,(F117-E117)*$T$2,_xlpm.PIPGOLD,(F117-E117)*$T$4, _xlfn.IFS(G117="Short", -1*_xlpm.PIPUJ, G117="Long", _xlpm.PIPUJ) ), " ")</f>
        <v xml:space="preserve"> </v>
      </c>
      <c r="R117" s="32"/>
      <c r="X117" s="29"/>
    </row>
    <row r="118" spans="9:24">
      <c r="I118" s="9" t="str" cm="1">
        <f t="array" ref="I118">IFERROR( _xlfn.LET(_xlpm.PIPUJ,(F118-E118)*$T$3,_xlpm.PIPEU,(F118-E118)*$T$2,_xlpm.PIPGOLD,(F118-E118)*$T$4, _xlfn.IFS(G118="Short",-1*_xlpm.PIPUJ*(H118*100*$V$3),G118="Long",_xlpm.PIPUJ*(H118*100*$V$3)) ), " ")</f>
        <v xml:space="preserve"> </v>
      </c>
      <c r="R118" s="32"/>
      <c r="X118" s="29"/>
    </row>
    <row r="119" spans="9:24">
      <c r="I119" s="9" t="str" cm="1">
        <f t="array" ref="I119">IFERROR( _xlfn.LET(_xlpm.PIPUJ,(F119-E119)*$T$3,_xlpm.PIPEU,(F119-E119)*$T$2,_xlpm.PIPGOLD,(F119-E119)*$T$4, _xlfn.IFS(G119="Short",-1*_xlpm.PIPUJ*(H119*100*$V$3),G119="Long",_xlpm.PIPUJ*(H119*100*$V$3)) ), " ")</f>
        <v xml:space="preserve"> </v>
      </c>
      <c r="X119" s="29"/>
    </row>
    <row r="120" spans="9:24">
      <c r="I120" s="9" t="str" cm="1">
        <f t="array" ref="I120">IFERROR( _xlfn.LET(_xlpm.PIPUJ,(F120-E120)*$T$3,_xlpm.PIPEU,(F120-E120)*$T$2,_xlpm.PIPGOLD,(F120-E120)*$T$4, _xlfn.IFS(G120="Short",-1*_xlpm.PIPUJ*(H120*100*$V$3),G120="Long",_xlpm.PIPUJ*(H120*100*$V$3)) ), " ")</f>
        <v xml:space="preserve"> </v>
      </c>
      <c r="X120" s="29"/>
    </row>
    <row r="121" spans="9:24">
      <c r="I121" s="9" t="str" cm="1">
        <f t="array" ref="I121">IFERROR( _xlfn.LET(_xlpm.PIPUJ,(F121-E121)*$T$3,_xlpm.PIPEU,(F121-E121)*$T$2,_xlpm.PIPGOLD,(F121-E121)*$T$4, _xlfn.IFS(G121="Short",-1*_xlpm.PIPUJ*(H121*100*$V$3),G121="Long",_xlpm.PIPUJ*(H121*100*$V$3)) ), " ")</f>
        <v xml:space="preserve"> </v>
      </c>
      <c r="X121" s="29"/>
    </row>
    <row r="122" spans="9:24">
      <c r="X122" s="29"/>
    </row>
    <row r="123" spans="9:24">
      <c r="X123" s="29"/>
    </row>
  </sheetData>
  <sheetProtection sheet="1" objects="1" scenarios="1"/>
  <protectedRanges>
    <protectedRange sqref="B2:H101" name="Range1"/>
  </protectedRanges>
  <dataValidations count="2">
    <dataValidation type="list" allowBlank="1" showInputMessage="1" showErrorMessage="1" sqref="B2:B40" xr:uid="{1D01BDBD-BB2E-4CB2-BDAB-E9B9E60BE600}">
      <formula1>"EURUSD,USDJPY,XAUUSD"</formula1>
    </dataValidation>
    <dataValidation type="list" allowBlank="1" showInputMessage="1" showErrorMessage="1" sqref="G2:G31" xr:uid="{98268B0C-3ED4-4AD3-B47F-566618668446}">
      <formula1>"Long,Short"</formula1>
    </dataValidation>
  </dataValidations>
  <pageMargins left="0.7" right="0.7" top="0.75" bottom="0.75" header="0.3" footer="0.3"/>
  <ignoredErrors>
    <ignoredError sqref="Y12:Y28" evalErro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2025-05-04T14:51:42Z</dcterms:created>
  <dcterms:modified xsi:type="dcterms:W3CDTF">2025-05-12T09:15:47Z</dcterms:modified>
  <cp:category/>
  <cp:contentStatus/>
</cp:coreProperties>
</file>