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240" yWindow="75" windowWidth="21075" windowHeight="1054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O10" i="1" l="1"/>
  <c r="O8" i="1"/>
  <c r="O9" i="1"/>
  <c r="O6" i="1"/>
  <c r="O5" i="1"/>
  <c r="O4" i="1"/>
  <c r="O7" i="1" l="1"/>
  <c r="O3" i="1"/>
  <c r="M10" i="1" l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<sst xmlns="http://schemas.openxmlformats.org/spreadsheetml/2006/main" count="32" uniqueCount="30">
  <si>
    <t>DISCIPLINA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</si>
  <si>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</si>
  <si>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</si>
  <si>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</si>
  <si>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</si>
  <si>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</si>
  <si>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</si>
  <si>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</si>
  <si>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</si>
  <si>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</si>
  <si>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PF</t>
  </si>
  <si>
    <t>PARTIC</t>
  </si>
  <si>
    <t>MF</t>
  </si>
  <si>
    <t>ARQUITETURA DE COMPUTADORES</t>
  </si>
  <si>
    <t>ESTRUTURA DE DADOS I</t>
  </si>
  <si>
    <t>ETICA E CIDADANIA II</t>
  </si>
  <si>
    <t>FUNDAM SIST DE INFORMACAO II</t>
  </si>
  <si>
    <t>INGLES TECNICO II</t>
  </si>
  <si>
    <t>LINGUAGEM DE PROGRAMACAO I</t>
  </si>
  <si>
    <t>MATEMAT P/ SIST INFORMACAO II</t>
  </si>
  <si>
    <t>TECNOLOGIA WEB</t>
  </si>
  <si>
    <t>FÓRMULA</t>
  </si>
  <si>
    <t>((A * 2 + B * 2 + C * 2 + PF * 4) / 10) + PARTIC</t>
  </si>
  <si>
    <t>((A * 3 + B * 3 + PF * 4) / 10) + PARTIC</t>
  </si>
  <si>
    <t>((A * 4 + B * 2 + PF * 4) / 10) + PARTIC</t>
  </si>
  <si>
    <t>((H * 3 + I * 3 + PF * 4) / 10) + PARTIC</t>
  </si>
  <si>
    <t>((A * 3 + B * 3 + C * 3 + PF * 4) / 10) + PARTIC</t>
  </si>
  <si>
    <t>((A * 3 + B * 3 + C * 2 + D * 4 + PF * 8) / 20) + PARTIC</t>
  </si>
  <si>
    <t>SITUAÇÃO</t>
  </si>
  <si>
    <t>Planilha para cálculo de 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</si>
</sst>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F1F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Protection="1">
      <protection hidden="1"/>
    </xf>
    <xf numFmtId="0" fontId="2" fillId="2" borderId="8" xfId="0" applyFont="1" applyFill="1" applyBorder="1" applyAlignment="1" applyProtection="1">
      <alignment vertical="center" wrapText="1"/>
      <protection hidden="1"/>
    </xf>
    <xf numFmtId="0" fontId="2" fillId="2" borderId="9" xfId="0" applyFont="1" applyFill="1" applyBorder="1" applyAlignment="1" applyProtection="1">
      <alignment horizontal="center" vertical="center" wrapText="1"/>
      <protection hidden="1"/>
    </xf>
    <xf numFmtId="0" fontId="2" fillId="2" borderId="11" xfId="0" applyFont="1" applyFill="1" applyBorder="1" applyAlignment="1" applyProtection="1">
      <alignment horizontal="center" vertical="center" wrapText="1"/>
      <protection hidden="1"/>
    </xf>
    <xf numFmtId="0" fontId="2" fillId="0" borderId="9" xfId="0" applyFont="1" applyFill="1" applyBorder="1" applyAlignment="1" applyProtection="1">
      <alignment vertical="center" wrapText="1"/>
      <protection hidden="1"/>
    </xf>
    <xf numFmtId="0" fontId="2" fillId="2" borderId="10" xfId="0" applyFont="1" applyFill="1" applyBorder="1" applyAlignment="1" applyProtection="1">
      <alignment horizontal="center" vertical="center" wrapText="1"/>
      <protection hidden="1"/>
    </xf>
    <xf numFmtId="0" fontId="1" fillId="3" borderId="5" xfId="0" applyFont="1" applyFill="1" applyBorder="1" applyAlignment="1" applyProtection="1">
      <alignment vertical="center" wrapText="1"/>
      <protection hidden="1"/>
    </xf>
    <xf numFmtId="164" fontId="1" fillId="3" borderId="6" xfId="0" applyNumberFormat="1" applyFont="1" applyFill="1" applyBorder="1" applyAlignment="1" applyProtection="1">
      <alignment vertical="center" wrapText="1"/>
      <protection hidden="1"/>
    </xf>
    <xf numFmtId="2" fontId="1" fillId="3" borderId="12" xfId="0" applyNumberFormat="1" applyFont="1" applyFill="1" applyBorder="1" applyAlignment="1" applyProtection="1">
      <alignment horizontal="center" vertical="center" wrapText="1"/>
      <protection hidden="1"/>
    </xf>
    <xf numFmtId="0" fontId="2" fillId="3" borderId="6" xfId="0" applyFont="1" applyFill="1" applyBorder="1" applyAlignment="1" applyProtection="1">
      <alignment vertical="center" wrapText="1"/>
      <protection hidden="1"/>
    </xf>
    <xf numFmtId="0" fontId="0" fillId="0" borderId="7" xfId="0" applyBorder="1" applyProtection="1">
      <protection hidden="1"/>
    </xf>
    <xf numFmtId="0" fontId="1" fillId="2" borderId="2" xfId="0" applyFont="1" applyFill="1" applyBorder="1" applyAlignment="1" applyProtection="1">
      <alignment vertical="center" wrapText="1"/>
      <protection hidden="1"/>
    </xf>
    <xf numFmtId="164" fontId="1" fillId="2" borderId="1" xfId="0" applyNumberFormat="1" applyFont="1" applyFill="1" applyBorder="1" applyAlignment="1" applyProtection="1">
      <alignment vertical="center" wrapText="1"/>
      <protection hidden="1"/>
    </xf>
    <xf numFmtId="0" fontId="2" fillId="0" borderId="1" xfId="0" applyFont="1" applyFill="1" applyBorder="1" applyAlignment="1" applyProtection="1">
      <alignment vertical="center" wrapText="1"/>
      <protection hidden="1"/>
    </xf>
    <xf numFmtId="0" fontId="1" fillId="3" borderId="2" xfId="0" applyFont="1" applyFill="1" applyBorder="1" applyAlignment="1" applyProtection="1">
      <alignment vertical="center" wrapText="1"/>
      <protection hidden="1"/>
    </xf>
    <xf numFmtId="164" fontId="1" fillId="3" borderId="1" xfId="0" applyNumberFormat="1" applyFont="1" applyFill="1" applyBorder="1" applyAlignment="1" applyProtection="1">
      <alignment vertical="center" wrapText="1"/>
      <protection hidden="1"/>
    </xf>
    <xf numFmtId="0" fontId="2" fillId="3" borderId="1" xfId="0" applyFont="1" applyFill="1" applyBorder="1" applyAlignment="1" applyProtection="1">
      <alignment vertical="center" wrapText="1"/>
      <protection hidden="1"/>
    </xf>
    <xf numFmtId="0" fontId="1" fillId="2" borderId="3" xfId="0" applyFont="1" applyFill="1" applyBorder="1" applyAlignment="1" applyProtection="1">
      <alignment vertical="center" wrapText="1"/>
      <protection hidden="1"/>
    </xf>
    <xf numFmtId="164" fontId="1" fillId="2" borderId="4" xfId="0" applyNumberFormat="1" applyFont="1" applyFill="1" applyBorder="1" applyAlignment="1" applyProtection="1">
      <alignment vertical="center" wrapText="1"/>
      <protection hidden="1"/>
    </xf>
    <xf numFmtId="2" fontId="1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4" xfId="0" applyFont="1" applyFill="1" applyBorder="1" applyAlignment="1" applyProtection="1">
      <alignment vertical="center" wrapText="1"/>
      <protection hidden="1"/>
    </xf>
    <xf numFmtId="164" fontId="1" fillId="4" borderId="6" xfId="0" applyNumberFormat="1" applyFont="1" applyFill="1" applyBorder="1" applyAlignment="1" applyProtection="1">
      <alignment horizontal="center" vertical="center" wrapText="1"/>
      <protection locked="0" hidden="1"/>
    </xf>
    <xf numFmtId="164" fontId="1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164" fontId="1" fillId="4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3" fillId="0" borderId="14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O10"/>
  <sheetViews>
    <sheetView tabSelected="1" workbookViewId="0">
      <selection sqref="A1:O1"/>
    </sheetView>
  </sheetViews>
  <sheetFormatPr defaultRowHeight="15" x14ac:dyDescent="0.25"/>
  <cols>
    <col min="1" max="1" width="38.85546875" style="1" bestFit="1" customWidth="1"/>
    <col min="2" max="11" width="6.7109375" style="1" customWidth="1"/>
    <col min="12" max="12" width="8.85546875" style="1" bestFit="1" customWidth="1"/>
    <col min="13" max="13" width="6.7109375" style="1" customWidth="1"/>
    <col min="14" max="14" width="53.7109375" style="1" bestFit="1" customWidth="1"/>
    <col min="15" max="15" width="20.42578125" style="1" bestFit="1" customWidth="1"/>
    <col min="16" max="16384" width="9.140625" style="1"/>
  </cols>
  <sheetData>
    <row r="1" spans="1:15" ht="19.5" thickBo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4" t="s">
        <v>12</v>
      </c>
      <c r="N2" s="5" t="s">
        <v>21</v>
      </c>
      <c r="O2" s="6" t="s">
        <v>28</v>
      </c>
    </row>
    <row r="3" spans="1:15" x14ac:dyDescent="0.25">
      <c r="A3" s="7" t="s">
        <v>13</v>
      </c>
      <c r="B3" s="22"/>
      <c r="C3" s="22"/>
      <c r="D3" s="22"/>
      <c r="E3" s="8"/>
      <c r="F3" s="8"/>
      <c r="G3" s="8"/>
      <c r="H3" s="8"/>
      <c r="I3" s="8"/>
      <c r="J3" s="8"/>
      <c r="K3" s="22"/>
      <c r="L3" s="22"/>
      <c r="M3" s="9">
        <f>((B3*2+C3*2+D3*2+K3*4)/10)+L3</f>
        <v>0</v>
      </c>
      <c r="N3" s="10" t="s">
        <v>22</v>
      </c>
      <c r="O3" s="11" t="str">
        <f>IF(OR(B3="",C3="",D3=""),"Preencha as notas",IF(K3="",IF(M3&lt;5.5,CONCATENATE("Precisa de ", (((5.5-M3)*10)/4), " na PF"),"APROVADO SEM PF"),IF(M3&gt;=5.5,"APROVADO","REPROVADO")))</f>
        <v>Preencha as notas</v>
      </c>
    </row>
    <row r="4" spans="1:15" x14ac:dyDescent="0.25">
      <c r="A4" s="12" t="s">
        <v>14</v>
      </c>
      <c r="B4" s="23"/>
      <c r="C4" s="23"/>
      <c r="D4" s="13"/>
      <c r="E4" s="13"/>
      <c r="F4" s="13"/>
      <c r="G4" s="13"/>
      <c r="H4" s="13"/>
      <c r="I4" s="13"/>
      <c r="J4" s="13"/>
      <c r="K4" s="23"/>
      <c r="L4" s="23"/>
      <c r="M4" s="9">
        <f>((B4*3+C4*3+K4*4)/10)+L4</f>
        <v>0</v>
      </c>
      <c r="N4" s="14" t="s">
        <v>23</v>
      </c>
      <c r="O4" s="11" t="str">
        <f>IF(OR(B4="",C4=""),"Preencha as notas",IF(K4="",IF(M4&lt;5.5,CONCATENATE("Precisa de ", (((5.5-M4)*10)/4), " na PF"),"APROVADO SEM PF"),IF(M4&gt;=5.5,"APROVADO","REPROVADO")))</f>
        <v>Preencha as notas</v>
      </c>
    </row>
    <row r="5" spans="1:15" x14ac:dyDescent="0.25">
      <c r="A5" s="15" t="s">
        <v>15</v>
      </c>
      <c r="B5" s="23"/>
      <c r="C5" s="23"/>
      <c r="D5" s="16"/>
      <c r="E5" s="16"/>
      <c r="F5" s="16"/>
      <c r="G5" s="16"/>
      <c r="H5" s="16"/>
      <c r="I5" s="16"/>
      <c r="J5" s="16"/>
      <c r="K5" s="23"/>
      <c r="L5" s="23"/>
      <c r="M5" s="9">
        <f>((B5*4+C5*2+K5*4)/10)+L5</f>
        <v>0</v>
      </c>
      <c r="N5" s="17" t="s">
        <v>24</v>
      </c>
      <c r="O5" s="11" t="str">
        <f>IF(OR(B5="",C5=""),"Preencha as notas",IF(K5="",IF(M5&lt;5.5,CONCATENATE("Precisa de ", (((5.5-M5)*10)/4), " na PF"),"APROVADO SEM PF"),IF(M5&gt;=5.5,"APROVADO","REPROVADO")))</f>
        <v>Preencha as notas</v>
      </c>
    </row>
    <row r="6" spans="1:15" x14ac:dyDescent="0.25">
      <c r="A6" s="12" t="s">
        <v>16</v>
      </c>
      <c r="B6" s="13"/>
      <c r="C6" s="13"/>
      <c r="D6" s="13"/>
      <c r="E6" s="13"/>
      <c r="F6" s="13"/>
      <c r="G6" s="13"/>
      <c r="H6" s="13"/>
      <c r="I6" s="23"/>
      <c r="J6" s="23"/>
      <c r="K6" s="23"/>
      <c r="L6" s="23"/>
      <c r="M6" s="9">
        <f>((I6*3+J6*3+K6*4)/10)+L6</f>
        <v>0</v>
      </c>
      <c r="N6" s="14" t="s">
        <v>25</v>
      </c>
      <c r="O6" s="11" t="str">
        <f>IF(OR(I6="",J6=""),"Preencha as notas",IF(K6="",IF(M6&lt;5.5,CONCATENATE("Precisa de ", (((5.5-M6)*10)/4), " na PF"),"APROVADO SEM PF"),IF(M6&gt;=5.5,"APROVADO","REPROVADO")))</f>
        <v>Preencha as notas</v>
      </c>
    </row>
    <row r="7" spans="1:15" x14ac:dyDescent="0.25">
      <c r="A7" s="15" t="s">
        <v>17</v>
      </c>
      <c r="B7" s="23"/>
      <c r="C7" s="23"/>
      <c r="D7" s="23"/>
      <c r="E7" s="16"/>
      <c r="F7" s="16"/>
      <c r="G7" s="16"/>
      <c r="H7" s="16"/>
      <c r="I7" s="16"/>
      <c r="J7" s="16"/>
      <c r="K7" s="23"/>
      <c r="L7" s="23"/>
      <c r="M7" s="9">
        <f>((B7*3+C7*3+D7*3+K7*4)/10)+L7</f>
        <v>0</v>
      </c>
      <c r="N7" s="17" t="s">
        <v>26</v>
      </c>
      <c r="O7" s="11" t="str">
        <f t="shared" ref="O7:O9" si="0">IF(OR(B7="",C7="",D7=""),"Preencha as notas",IF(K7="",IF(M7&lt;5.5,CONCATENATE("Precisa de ", (((5.5-M7)*10)/4), " na PF"),"APROVADO SEM PF"),IF(M7&gt;=5.5,"APROVADO","REPROVADO")))</f>
        <v>Preencha as notas</v>
      </c>
    </row>
    <row r="8" spans="1:15" x14ac:dyDescent="0.25">
      <c r="A8" s="12" t="s">
        <v>18</v>
      </c>
      <c r="B8" s="23"/>
      <c r="C8" s="23"/>
      <c r="D8" s="13"/>
      <c r="E8" s="13"/>
      <c r="F8" s="13"/>
      <c r="G8" s="13"/>
      <c r="H8" s="13"/>
      <c r="I8" s="13"/>
      <c r="J8" s="13"/>
      <c r="K8" s="23"/>
      <c r="L8" s="23"/>
      <c r="M8" s="9">
        <f>((B8*3+C8*3+K8*4)/10)+L8</f>
        <v>0</v>
      </c>
      <c r="N8" s="14" t="s">
        <v>23</v>
      </c>
      <c r="O8" s="11" t="str">
        <f>IF(OR(B8="",C8=""),"Preencha as notas",IF(K8="",IF(M8&lt;5.5,CONCATENATE("Precisa de ", (((5.5-M8)*10)/4), " na PF"),"APROVADO SEM PF"),IF(M8&gt;=5.5,"APROVADO","REPROVADO")))</f>
        <v>Preencha as notas</v>
      </c>
    </row>
    <row r="9" spans="1:15" x14ac:dyDescent="0.25">
      <c r="A9" s="15" t="s">
        <v>19</v>
      </c>
      <c r="B9" s="23"/>
      <c r="C9" s="23"/>
      <c r="D9" s="23"/>
      <c r="E9" s="16"/>
      <c r="F9" s="16"/>
      <c r="G9" s="16"/>
      <c r="H9" s="16"/>
      <c r="I9" s="16"/>
      <c r="J9" s="16"/>
      <c r="K9" s="23"/>
      <c r="L9" s="23"/>
      <c r="M9" s="9">
        <f>((B9*2+C9*2+D9*2+K9*4)/10)+L9</f>
        <v>0</v>
      </c>
      <c r="N9" s="17" t="s">
        <v>22</v>
      </c>
      <c r="O9" s="11" t="str">
        <f t="shared" si="0"/>
        <v>Preencha as notas</v>
      </c>
    </row>
    <row r="10" spans="1:15" ht="15.75" thickBot="1" x14ac:dyDescent="0.3">
      <c r="A10" s="18" t="s">
        <v>20</v>
      </c>
      <c r="B10" s="24"/>
      <c r="C10" s="24"/>
      <c r="D10" s="24"/>
      <c r="E10" s="24"/>
      <c r="F10" s="19"/>
      <c r="G10" s="19"/>
      <c r="H10" s="19"/>
      <c r="I10" s="19"/>
      <c r="J10" s="19"/>
      <c r="K10" s="24"/>
      <c r="L10" s="24"/>
      <c r="M10" s="20">
        <f>((B10*3+C10*3+D10*2+E10*4+K10*8)/20)+L10</f>
        <v>0</v>
      </c>
      <c r="N10" s="21" t="s">
        <v>27</v>
      </c>
      <c r="O10" s="11" t="str">
        <f>IF(OR(B10="",C10="",D10="",E10=""),"Preencha as notas",IF(K10="",IF(M10&lt;5.5,CONCATENATE("Precisa de ", (((5.5-M10)*10)/4), " na PF"),"APROVADO SEM PF"),IF(M10&gt;=5.5,"APROVADO","REPROVADO")))</f>
        <v>Preencha as notas</v>
      </c>
    </row>
  </sheetData>
  <sheetProtection password="85E3" sheet="1" objects="1" scenarios="1"/>
  <mergeCells count="1">
    <mergeCell ref="A1:O1"/>
  </mergeCells>
  <conditionalFormatting sqref="M3:M10">
    <cfRule type="cellIs" dxfId="5" priority="6" operator="greaterThanOrEqual">
      <formula>5.5</formula>
    </cfRule>
    <cfRule type="cellIs" dxfId="4" priority="7" operator="lessThan">
      <formula>5.5</formula>
    </cfRule>
  </conditionalFormatting>
  <conditionalFormatting sqref="O3:O10">
    <cfRule type="containsText" dxfId="3" priority="2" operator="containsText" text="Precisa de">
      <formula>NOT(ISERROR(SEARCH("Precisa de",O3)))</formula>
    </cfRule>
    <cfRule type="containsText" dxfId="2" priority="3" operator="containsText" text="REPROVADO">
      <formula>NOT(ISERROR(SEARCH("REPROVADO",O3)))</formula>
    </cfRule>
  </conditionalFormatting>
  <conditionalFormatting sqref="O3:O10">
    <cfRule type="containsText" dxfId="1" priority="1" operator="containsText" text="Preencha as notas">
      <formula>NOT(ISERROR(SEARCH("Preencha as notas",O3)))</formula>
    </cfRule>
  </conditionalFormatting>
  <pageMargins left="0.25" right="0.25" top="0.75" bottom="0.75" header="0.3" footer="0.3"/>
  <pageSetup paperSize="9" scale="73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6B1AF9DF-3C30-456B-B365-66A805922D9E}">
            <xm:f>NOT(ISERROR(SEARCH("APROVADO",O3)))</xm:f>
            <xm:f>"APROVADO"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O3:O10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LUCAS</cp:lastModifiedBy>
  <cp:lastPrinted>2011-11-28T17:07:12Z</cp:lastPrinted>
  <dcterms:created xsi:type="dcterms:W3CDTF">2011-11-28T16:34:35Z</dcterms:created>
  <dcterms:modified xsi:type="dcterms:W3CDTF">2011-11-28T18:45:24Z</dcterms:modified>
</cp:coreProperties>
</file>