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ki\AndroidStudioProjects\TicTacToe\app\zdroje\"/>
    </mc:Choice>
  </mc:AlternateContent>
  <xr:revisionPtr revIDLastSave="0" documentId="13_ncr:1_{3A6B714C-4E27-4992-9CD3-DBBFADE0C6AD}" xr6:coauthVersionLast="47" xr6:coauthVersionMax="47" xr10:uidLastSave="{00000000-0000-0000-0000-000000000000}"/>
  <bookViews>
    <workbookView xWindow="20544" yWindow="0" windowWidth="20832" windowHeight="16656" activeTab="1" xr2:uid="{3A92F408-4BD7-4099-B012-B33242A99391}"/>
  </bookViews>
  <sheets>
    <sheet name="1. príklad" sheetId="1" r:id="rId1"/>
    <sheet name="2. príkla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2" l="1"/>
  <c r="D52" i="2"/>
  <c r="D51" i="2"/>
  <c r="D50" i="2"/>
  <c r="F42" i="2"/>
  <c r="F41" i="2"/>
  <c r="F40" i="2"/>
  <c r="G37" i="2"/>
  <c r="G36" i="2"/>
  <c r="G35" i="2"/>
  <c r="G34" i="2"/>
  <c r="H36" i="2"/>
  <c r="H35" i="2"/>
  <c r="H37" i="2" s="1"/>
  <c r="H34" i="2"/>
  <c r="D27" i="2" l="1"/>
  <c r="D26" i="2"/>
  <c r="D25" i="2"/>
  <c r="D24" i="2"/>
  <c r="D23" i="2"/>
  <c r="D22" i="2"/>
  <c r="D21" i="2"/>
  <c r="D20" i="2"/>
  <c r="D18" i="2"/>
  <c r="D17" i="2"/>
  <c r="D16" i="2"/>
  <c r="D15" i="2"/>
  <c r="D14" i="2"/>
</calcChain>
</file>

<file path=xl/sharedStrings.xml><?xml version="1.0" encoding="utf-8"?>
<sst xmlns="http://schemas.openxmlformats.org/spreadsheetml/2006/main" count="55" uniqueCount="51">
  <si>
    <t xml:space="preserve">uvedených v stĺpčeku Dáta. </t>
  </si>
  <si>
    <t>a) Na hladine významnosti 0,05 overte predpoklad, že počet strelených gólov má Poissonovo rozdelenie pravdepodobnosti.</t>
  </si>
  <si>
    <t>b)  Aká je najnižšia hladina významnosti, na ktorej by sme mohli nulovú hypotézu zamietnuť?</t>
  </si>
  <si>
    <t>Nezabudnite dať odpovede slovenskou vetou!!</t>
  </si>
  <si>
    <t>10 bodov</t>
  </si>
  <si>
    <t xml:space="preserve">V krčme Pod lipou čapujú radlera iba do pollitrových pohárov. Keď má službu brigádnik Karol, majiteľovi sa zdá, že sa nápoj míňa akosi rýchlejšie. </t>
  </si>
  <si>
    <t xml:space="preserve">Skôr, ako vyvodí závery, nechá si urobiť kontrolu náhodne vybraných objemov načapovaného nápoja, aby si overil, či Karol čapuje nápoj </t>
  </si>
  <si>
    <t>v správnom objeme. Za predpokladu, že objem radlera v pohári má normálne rozdelenie pravdepodobnosti riešte úlohy:</t>
  </si>
  <si>
    <r>
      <t xml:space="preserve">a) Na hladine významnosti 0,05 overte majiteľovo podozrenie, že Karol čapuje </t>
    </r>
    <r>
      <rPr>
        <b/>
        <sz val="11"/>
        <color theme="1"/>
        <rFont val="Calibri"/>
        <family val="2"/>
        <charset val="238"/>
        <scheme val="minor"/>
      </rPr>
      <t>nad</t>
    </r>
    <r>
      <rPr>
        <sz val="11"/>
        <color theme="1"/>
        <rFont val="Calibri"/>
        <family val="2"/>
        <charset val="238"/>
        <scheme val="minor"/>
      </rPr>
      <t xml:space="preserve"> mieru, keď dáta obsahujú informácie o objeme </t>
    </r>
  </si>
  <si>
    <t>načapovaného radlera (v mm).</t>
  </si>
  <si>
    <t>b) Nájdite dolný odhad objemu radlera v pohári so spoľahlivosťou 0,99.</t>
  </si>
  <si>
    <t>c) Nájdite 95%-ný interval spoľahlivosti pre smerodajnú odchýlku objemu radlera v pohári.</t>
  </si>
  <si>
    <t xml:space="preserve">V kvalifikácii na manjstrovstvá sveta vo futbale, ktoré boli v roku 2022 v Katare, padli v jednotlivých zápasoch počty gólov </t>
  </si>
  <si>
    <t>d) Koľko pohárov radlera by sme mali overiť, aby sme sa s pravdepodobnosťou 0,99 nedopustili chyby väčšej ako   3.</t>
  </si>
  <si>
    <t>Dáta</t>
  </si>
  <si>
    <t>b)</t>
  </si>
  <si>
    <t>výb. sm. odchyl_n-1</t>
  </si>
  <si>
    <t>(výb. sm. odchyl_n-1)^2</t>
  </si>
  <si>
    <t>rozsah</t>
  </si>
  <si>
    <t>výber. arit. priemer</t>
  </si>
  <si>
    <t>výber. disperzia_n-1</t>
  </si>
  <si>
    <t>1-alfa</t>
  </si>
  <si>
    <t>alfa</t>
  </si>
  <si>
    <t>alfa/2</t>
  </si>
  <si>
    <t>1-alfa/2</t>
  </si>
  <si>
    <t>stupeň voľnosti</t>
  </si>
  <si>
    <t>CHI1_alfa/2</t>
  </si>
  <si>
    <t>CHI2_1-alfa/2</t>
  </si>
  <si>
    <t>IS - dolná hranica</t>
  </si>
  <si>
    <t>IS - horná hranica</t>
  </si>
  <si>
    <t>c)</t>
  </si>
  <si>
    <t>a)</t>
  </si>
  <si>
    <r>
      <t>H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 xml:space="preserve"> :</t>
    </r>
  </si>
  <si>
    <r>
      <t>m</t>
    </r>
    <r>
      <rPr>
        <sz val="11"/>
        <color theme="1"/>
        <rFont val="Calibri"/>
        <family val="2"/>
        <charset val="238"/>
        <scheme val="minor"/>
      </rPr>
      <t xml:space="preserve"> = 500</t>
    </r>
  </si>
  <si>
    <r>
      <t>H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:</t>
    </r>
  </si>
  <si>
    <r>
      <t xml:space="preserve">m </t>
    </r>
    <r>
      <rPr>
        <sz val="11"/>
        <color theme="1"/>
        <rFont val="Calibri"/>
        <family val="2"/>
        <charset val="238"/>
      </rPr>
      <t xml:space="preserve">&gt; </t>
    </r>
    <r>
      <rPr>
        <sz val="11"/>
        <color theme="1"/>
        <rFont val="Calibri"/>
        <family val="2"/>
        <charset val="238"/>
        <scheme val="minor"/>
      </rPr>
      <t>500</t>
    </r>
  </si>
  <si>
    <t>rozsah:</t>
  </si>
  <si>
    <t>aritmet. priemer:</t>
  </si>
  <si>
    <t>výber. smer. odch: Sn-1</t>
  </si>
  <si>
    <t>hodnota TK:</t>
  </si>
  <si>
    <t>DF v TK:</t>
  </si>
  <si>
    <t>1-DF v TK:</t>
  </si>
  <si>
    <t>p-hodnota:</t>
  </si>
  <si>
    <t>vyhodnotenie testu:</t>
  </si>
  <si>
    <t>záver:</t>
  </si>
  <si>
    <t>p-hodnota je menšia ako alfa</t>
  </si>
  <si>
    <r>
      <t>H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 xml:space="preserve"> zamietam</t>
    </r>
  </si>
  <si>
    <t>Majiteľovo podozrenie, že Karol čapuje nad mieru je správne. Karol čapuje nad mieru.</t>
  </si>
  <si>
    <t>priemer</t>
  </si>
  <si>
    <t>dolný odhad</t>
  </si>
  <si>
    <t>hodnota pre spoľahlivosť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</si>
</sst>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0B05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0" fillId="0" borderId="1" xfId="0" applyBorder="1"/>
    <xf numFmtId="0" fontId="6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472440</xdr:colOff>
          <xdr:row>13</xdr:row>
          <xdr:rowOff>16998</xdr:rowOff>
        </xdr:from>
        <xdr:to>
          <xdr:col>10</xdr:col>
          <xdr:colOff>251460</xdr:colOff>
          <xdr:row>17</xdr:row>
          <xdr:rowOff>169398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03A3B90-9F07-C216-6012-C0A4255DF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609600</xdr:colOff>
      <xdr:row>21</xdr:row>
      <xdr:rowOff>0</xdr:rowOff>
    </xdr:from>
    <xdr:to>
      <xdr:col>9</xdr:col>
      <xdr:colOff>148536</xdr:colOff>
      <xdr:row>22</xdr:row>
      <xdr:rowOff>87597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Object 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A00FF5C1-E348-4804-946C-E50F30F85D49}"/>
                </a:ext>
              </a:extLst>
            </xdr:cNvPr>
            <xdr:cNvSpPr txBox="1"/>
          </xdr:nvSpPr>
          <xdr:spPr>
            <a:xfrm>
              <a:off x="4489938" y="3815862"/>
              <a:ext cx="1977336" cy="269304"/>
            </a:xfrm>
            <a:prstGeom prst="rect">
              <a:avLst/>
            </a:prstGeom>
            <a:noFill/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sk-SK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sk-SK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sk-SK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0,9</m:t>
                        </m:r>
                        <m:r>
                          <a:rPr lang="sk-SK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sk-SK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sk-SK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sk-SK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70,65287</m:t>
                        </m:r>
                        <m:r>
                          <a:rPr lang="sk-SK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;1</m:t>
                        </m:r>
                        <m:r>
                          <a:rPr lang="sk-SK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41,2601</m:t>
                        </m:r>
                      </m:e>
                    </m:d>
                  </m:oMath>
                </m:oMathPara>
              </a14:m>
              <a:endParaRPr lang="sk-SK" b="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" name="Object 1">
              <a:extLst>
                <a:ext uri="{63B3BB69-23CF-44E3-9099-C40C66FF867C}">
                  <a14:compatExt xmlns:a14="http://schemas.microsoft.com/office/drawing/2010/main" spid="_x0000_s31745"/>
                </a:ext>
                <a:ext uri="{FF2B5EF4-FFF2-40B4-BE49-F238E27FC236}">
                  <a16:creationId xmlns:a16="http://schemas.microsoft.com/office/drawing/2014/main" id="{A00FF5C1-E348-4804-946C-E50F30F85D49}"/>
                </a:ext>
              </a:extLst>
            </xdr:cNvPr>
            <xdr:cNvSpPr txBox="1"/>
          </xdr:nvSpPr>
          <xdr:spPr>
            <a:xfrm>
              <a:off x="4489938" y="3815862"/>
              <a:ext cx="1977336" cy="269304"/>
            </a:xfrm>
            <a:prstGeom prst="rect">
              <a:avLst/>
            </a:prstGeom>
            <a:noFill/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sk-SK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𝐼_0,9</a:t>
              </a:r>
              <a:r>
                <a:rPr lang="sk-SK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5</a:t>
              </a:r>
              <a:r>
                <a:rPr lang="sk-SK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=(</a:t>
              </a:r>
              <a:r>
                <a:rPr lang="sk-SK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70,65287</a:t>
              </a:r>
              <a:r>
                <a:rPr lang="sk-SK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;1</a:t>
              </a:r>
              <a:r>
                <a:rPr lang="sk-SK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41,2601)</a:t>
              </a:r>
              <a:endParaRPr lang="sk-SK" b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33</xdr:row>
          <xdr:rowOff>60960</xdr:rowOff>
        </xdr:from>
        <xdr:to>
          <xdr:col>3</xdr:col>
          <xdr:colOff>160020</xdr:colOff>
          <xdr:row>36</xdr:row>
          <xdr:rowOff>99060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F0B6BAF-28B3-4D4C-07FD-280ED2F8E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436099</xdr:colOff>
          <xdr:row>38</xdr:row>
          <xdr:rowOff>144780</xdr:rowOff>
        </xdr:from>
        <xdr:to>
          <xdr:col>2</xdr:col>
          <xdr:colOff>1085557</xdr:colOff>
          <xdr:row>39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AA54E46-EDA6-286B-6875-08132A691E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43</xdr:row>
          <xdr:rowOff>45720</xdr:rowOff>
        </xdr:from>
        <xdr:to>
          <xdr:col>8</xdr:col>
          <xdr:colOff>228600</xdr:colOff>
          <xdr:row>44</xdr:row>
          <xdr:rowOff>15240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FD29072-A95E-400A-8DB3-53782A4808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24EC-9828-4A10-8B31-9DE5F088EB4C}">
  <dimension ref="A1:N73"/>
  <sheetViews>
    <sheetView workbookViewId="0">
      <selection activeCell="S10" sqref="S10"/>
    </sheetView>
  </sheetViews>
  <sheetFormatPr defaultRowHeight="14.4" x14ac:dyDescent="0.3"/>
  <cols>
    <col min="14" max="14" width="9.109375" style="3"/>
  </cols>
  <sheetData>
    <row r="1" spans="1:14" x14ac:dyDescent="0.3">
      <c r="A1" t="s">
        <v>12</v>
      </c>
      <c r="N1" s="4" t="s">
        <v>14</v>
      </c>
    </row>
    <row r="2" spans="1:14" x14ac:dyDescent="0.3">
      <c r="A2" t="s">
        <v>0</v>
      </c>
      <c r="N2" s="3">
        <v>4</v>
      </c>
    </row>
    <row r="3" spans="1:14" x14ac:dyDescent="0.3">
      <c r="N3" s="3">
        <v>3</v>
      </c>
    </row>
    <row r="4" spans="1:14" x14ac:dyDescent="0.3">
      <c r="A4" t="s">
        <v>1</v>
      </c>
      <c r="N4" s="3">
        <v>3</v>
      </c>
    </row>
    <row r="5" spans="1:14" x14ac:dyDescent="0.3">
      <c r="A5" t="s">
        <v>2</v>
      </c>
      <c r="N5" s="3">
        <v>3</v>
      </c>
    </row>
    <row r="6" spans="1:14" x14ac:dyDescent="0.3">
      <c r="N6" s="3">
        <v>1</v>
      </c>
    </row>
    <row r="7" spans="1:14" x14ac:dyDescent="0.3">
      <c r="A7" s="1" t="s">
        <v>3</v>
      </c>
      <c r="N7" s="3">
        <v>3</v>
      </c>
    </row>
    <row r="8" spans="1:14" x14ac:dyDescent="0.3">
      <c r="N8" s="3">
        <v>2</v>
      </c>
    </row>
    <row r="9" spans="1:14" x14ac:dyDescent="0.3">
      <c r="A9" s="2" t="s">
        <v>4</v>
      </c>
      <c r="N9" s="3">
        <v>4</v>
      </c>
    </row>
    <row r="10" spans="1:14" x14ac:dyDescent="0.3">
      <c r="N10" s="3">
        <v>6</v>
      </c>
    </row>
    <row r="11" spans="1:14" x14ac:dyDescent="0.3">
      <c r="N11" s="3">
        <v>4</v>
      </c>
    </row>
    <row r="12" spans="1:14" x14ac:dyDescent="0.3">
      <c r="N12" s="3">
        <v>6</v>
      </c>
    </row>
    <row r="13" spans="1:14" x14ac:dyDescent="0.3">
      <c r="N13" s="3">
        <v>1</v>
      </c>
    </row>
    <row r="14" spans="1:14" x14ac:dyDescent="0.3">
      <c r="N14" s="3">
        <v>4</v>
      </c>
    </row>
    <row r="15" spans="1:14" x14ac:dyDescent="0.3">
      <c r="N15" s="3">
        <v>1</v>
      </c>
    </row>
    <row r="16" spans="1:14" x14ac:dyDescent="0.3">
      <c r="N16" s="3">
        <v>3</v>
      </c>
    </row>
    <row r="17" spans="14:14" x14ac:dyDescent="0.3">
      <c r="N17" s="3">
        <v>4</v>
      </c>
    </row>
    <row r="18" spans="14:14" x14ac:dyDescent="0.3">
      <c r="N18" s="3">
        <v>4</v>
      </c>
    </row>
    <row r="19" spans="14:14" x14ac:dyDescent="0.3">
      <c r="N19" s="3">
        <v>2</v>
      </c>
    </row>
    <row r="20" spans="14:14" x14ac:dyDescent="0.3">
      <c r="N20" s="3">
        <v>5</v>
      </c>
    </row>
    <row r="21" spans="14:14" x14ac:dyDescent="0.3">
      <c r="N21" s="3">
        <v>6</v>
      </c>
    </row>
    <row r="22" spans="14:14" x14ac:dyDescent="0.3">
      <c r="N22" s="3">
        <v>2</v>
      </c>
    </row>
    <row r="23" spans="14:14" x14ac:dyDescent="0.3">
      <c r="N23" s="3">
        <v>2</v>
      </c>
    </row>
    <row r="24" spans="14:14" x14ac:dyDescent="0.3">
      <c r="N24" s="3">
        <v>1</v>
      </c>
    </row>
    <row r="25" spans="14:14" x14ac:dyDescent="0.3">
      <c r="N25" s="3">
        <v>2</v>
      </c>
    </row>
    <row r="26" spans="14:14" x14ac:dyDescent="0.3">
      <c r="N26" s="3">
        <v>2</v>
      </c>
    </row>
    <row r="27" spans="14:14" x14ac:dyDescent="0.3">
      <c r="N27" s="3">
        <v>2</v>
      </c>
    </row>
    <row r="28" spans="14:14" x14ac:dyDescent="0.3">
      <c r="N28" s="3">
        <v>0</v>
      </c>
    </row>
    <row r="29" spans="14:14" x14ac:dyDescent="0.3">
      <c r="N29" s="3">
        <v>3</v>
      </c>
    </row>
    <row r="30" spans="14:14" x14ac:dyDescent="0.3">
      <c r="N30" s="3">
        <v>3</v>
      </c>
    </row>
    <row r="31" spans="14:14" x14ac:dyDescent="0.3">
      <c r="N31" s="3">
        <v>3</v>
      </c>
    </row>
    <row r="32" spans="14:14" x14ac:dyDescent="0.3">
      <c r="N32" s="3">
        <v>5</v>
      </c>
    </row>
    <row r="33" spans="14:14" x14ac:dyDescent="0.3">
      <c r="N33" s="3">
        <v>2</v>
      </c>
    </row>
    <row r="34" spans="14:14" x14ac:dyDescent="0.3">
      <c r="N34" s="3">
        <v>2</v>
      </c>
    </row>
    <row r="35" spans="14:14" x14ac:dyDescent="0.3">
      <c r="N35" s="3">
        <v>2</v>
      </c>
    </row>
    <row r="36" spans="14:14" x14ac:dyDescent="0.3">
      <c r="N36" s="3">
        <v>1</v>
      </c>
    </row>
    <row r="37" spans="14:14" x14ac:dyDescent="0.3">
      <c r="N37" s="3">
        <v>3</v>
      </c>
    </row>
    <row r="38" spans="14:14" x14ac:dyDescent="0.3">
      <c r="N38" s="3">
        <v>2</v>
      </c>
    </row>
    <row r="39" spans="14:14" x14ac:dyDescent="0.3">
      <c r="N39" s="3">
        <v>0</v>
      </c>
    </row>
    <row r="40" spans="14:14" x14ac:dyDescent="0.3">
      <c r="N40" s="3">
        <v>4</v>
      </c>
    </row>
    <row r="41" spans="14:14" x14ac:dyDescent="0.3">
      <c r="N41" s="3">
        <v>2</v>
      </c>
    </row>
    <row r="42" spans="14:14" x14ac:dyDescent="0.3">
      <c r="N42" s="3">
        <v>6</v>
      </c>
    </row>
    <row r="43" spans="14:14" x14ac:dyDescent="0.3">
      <c r="N43" s="3">
        <v>4</v>
      </c>
    </row>
    <row r="44" spans="14:14" x14ac:dyDescent="0.3">
      <c r="N44" s="3">
        <v>2</v>
      </c>
    </row>
    <row r="45" spans="14:14" x14ac:dyDescent="0.3">
      <c r="N45" s="3">
        <v>2</v>
      </c>
    </row>
    <row r="46" spans="14:14" x14ac:dyDescent="0.3">
      <c r="N46" s="3">
        <v>0</v>
      </c>
    </row>
    <row r="47" spans="14:14" x14ac:dyDescent="0.3">
      <c r="N47" s="3">
        <v>7</v>
      </c>
    </row>
    <row r="48" spans="14:14" x14ac:dyDescent="0.3">
      <c r="N48" s="3">
        <v>3</v>
      </c>
    </row>
    <row r="49" spans="14:14" x14ac:dyDescent="0.3">
      <c r="N49" s="3">
        <v>5</v>
      </c>
    </row>
    <row r="50" spans="14:14" x14ac:dyDescent="0.3">
      <c r="N50" s="3">
        <v>4</v>
      </c>
    </row>
    <row r="51" spans="14:14" x14ac:dyDescent="0.3">
      <c r="N51" s="3">
        <v>1</v>
      </c>
    </row>
    <row r="52" spans="14:14" x14ac:dyDescent="0.3">
      <c r="N52" s="3">
        <v>2</v>
      </c>
    </row>
    <row r="53" spans="14:14" x14ac:dyDescent="0.3">
      <c r="N53" s="3">
        <v>2</v>
      </c>
    </row>
    <row r="54" spans="14:14" x14ac:dyDescent="0.3">
      <c r="N54" s="3">
        <v>1</v>
      </c>
    </row>
    <row r="55" spans="14:14" x14ac:dyDescent="0.3">
      <c r="N55" s="3">
        <v>5</v>
      </c>
    </row>
    <row r="56" spans="14:14" x14ac:dyDescent="0.3">
      <c r="N56" s="3">
        <v>2</v>
      </c>
    </row>
    <row r="57" spans="14:14" x14ac:dyDescent="0.3">
      <c r="N57" s="3">
        <v>3</v>
      </c>
    </row>
    <row r="58" spans="14:14" x14ac:dyDescent="0.3">
      <c r="N58" s="3">
        <v>3</v>
      </c>
    </row>
    <row r="59" spans="14:14" x14ac:dyDescent="0.3">
      <c r="N59" s="3">
        <v>3</v>
      </c>
    </row>
    <row r="60" spans="14:14" x14ac:dyDescent="0.3">
      <c r="N60" s="3">
        <v>3</v>
      </c>
    </row>
    <row r="61" spans="14:14" x14ac:dyDescent="0.3">
      <c r="N61" s="3">
        <v>3</v>
      </c>
    </row>
    <row r="62" spans="14:14" x14ac:dyDescent="0.3">
      <c r="N62" s="3">
        <v>4</v>
      </c>
    </row>
    <row r="63" spans="14:14" x14ac:dyDescent="0.3">
      <c r="N63" s="3">
        <v>5</v>
      </c>
    </row>
    <row r="64" spans="14:14" x14ac:dyDescent="0.3">
      <c r="N64" s="3">
        <v>5</v>
      </c>
    </row>
    <row r="65" spans="14:14" x14ac:dyDescent="0.3">
      <c r="N65" s="3">
        <v>4</v>
      </c>
    </row>
    <row r="66" spans="14:14" x14ac:dyDescent="0.3">
      <c r="N66" s="3">
        <v>3</v>
      </c>
    </row>
    <row r="67" spans="14:14" x14ac:dyDescent="0.3">
      <c r="N67" s="3">
        <v>4</v>
      </c>
    </row>
    <row r="68" spans="14:14" x14ac:dyDescent="0.3">
      <c r="N68" s="3">
        <v>3</v>
      </c>
    </row>
    <row r="69" spans="14:14" x14ac:dyDescent="0.3">
      <c r="N69" s="3">
        <v>2</v>
      </c>
    </row>
    <row r="70" spans="14:14" x14ac:dyDescent="0.3">
      <c r="N70" s="3">
        <v>2</v>
      </c>
    </row>
    <row r="71" spans="14:14" x14ac:dyDescent="0.3">
      <c r="N71" s="3">
        <v>0</v>
      </c>
    </row>
    <row r="72" spans="14:14" x14ac:dyDescent="0.3">
      <c r="N72" s="3">
        <v>2</v>
      </c>
    </row>
    <row r="73" spans="14:14" x14ac:dyDescent="0.3">
      <c r="N73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6C16-8A92-4CEE-9BA3-227CF601E03E}">
  <dimension ref="A1:P67"/>
  <sheetViews>
    <sheetView tabSelected="1" topLeftCell="A25" zoomScale="130" zoomScaleNormal="130" workbookViewId="0">
      <selection activeCell="D55" sqref="D55"/>
    </sheetView>
  </sheetViews>
  <sheetFormatPr defaultRowHeight="14.4" x14ac:dyDescent="0.3"/>
  <cols>
    <col min="3" max="3" width="21" bestFit="1" customWidth="1"/>
    <col min="5" max="5" width="11.77734375" customWidth="1"/>
    <col min="16" max="16" width="9.109375" style="3"/>
  </cols>
  <sheetData>
    <row r="1" spans="1:16" x14ac:dyDescent="0.3">
      <c r="A1" t="s">
        <v>5</v>
      </c>
      <c r="P1" s="4" t="s">
        <v>14</v>
      </c>
    </row>
    <row r="2" spans="1:16" x14ac:dyDescent="0.3">
      <c r="A2" t="s">
        <v>6</v>
      </c>
      <c r="P2" s="3">
        <v>482</v>
      </c>
    </row>
    <row r="3" spans="1:16" x14ac:dyDescent="0.3">
      <c r="A3" t="s">
        <v>7</v>
      </c>
      <c r="P3" s="3">
        <v>495</v>
      </c>
    </row>
    <row r="4" spans="1:16" x14ac:dyDescent="0.3">
      <c r="P4" s="3">
        <v>498</v>
      </c>
    </row>
    <row r="5" spans="1:16" x14ac:dyDescent="0.3">
      <c r="A5" t="s">
        <v>8</v>
      </c>
      <c r="P5" s="3">
        <v>507</v>
      </c>
    </row>
    <row r="6" spans="1:16" x14ac:dyDescent="0.3">
      <c r="A6" t="s">
        <v>9</v>
      </c>
      <c r="P6" s="3">
        <v>515</v>
      </c>
    </row>
    <row r="7" spans="1:16" x14ac:dyDescent="0.3">
      <c r="A7" t="s">
        <v>10</v>
      </c>
      <c r="P7" s="3">
        <v>507</v>
      </c>
    </row>
    <row r="8" spans="1:16" x14ac:dyDescent="0.3">
      <c r="A8" t="s">
        <v>11</v>
      </c>
      <c r="P8" s="3">
        <v>496</v>
      </c>
    </row>
    <row r="9" spans="1:16" x14ac:dyDescent="0.3">
      <c r="A9" t="s">
        <v>13</v>
      </c>
      <c r="P9" s="3">
        <v>503</v>
      </c>
    </row>
    <row r="10" spans="1:16" x14ac:dyDescent="0.3">
      <c r="P10" s="3">
        <v>499</v>
      </c>
    </row>
    <row r="11" spans="1:16" x14ac:dyDescent="0.3">
      <c r="A11" s="1" t="s">
        <v>3</v>
      </c>
      <c r="P11" s="3">
        <v>507</v>
      </c>
    </row>
    <row r="12" spans="1:16" x14ac:dyDescent="0.3">
      <c r="P12" s="3">
        <v>483</v>
      </c>
    </row>
    <row r="13" spans="1:16" x14ac:dyDescent="0.3">
      <c r="A13" s="2" t="s">
        <v>4</v>
      </c>
      <c r="P13" s="3">
        <v>508</v>
      </c>
    </row>
    <row r="14" spans="1:16" x14ac:dyDescent="0.3">
      <c r="B14" t="s">
        <v>30</v>
      </c>
      <c r="C14" s="5" t="s">
        <v>16</v>
      </c>
      <c r="D14" s="5">
        <f>_xlfn.STDEV.S(P2:P67)</f>
        <v>9.8454372189676782</v>
      </c>
      <c r="E14" s="5"/>
      <c r="P14" s="3">
        <v>509</v>
      </c>
    </row>
    <row r="15" spans="1:16" x14ac:dyDescent="0.3">
      <c r="C15" s="5" t="s">
        <v>17</v>
      </c>
      <c r="D15" s="5">
        <f>D14^2</f>
        <v>96.932634032634013</v>
      </c>
      <c r="E15" s="5"/>
      <c r="P15" s="3">
        <v>506</v>
      </c>
    </row>
    <row r="16" spans="1:16" x14ac:dyDescent="0.3">
      <c r="C16" s="5" t="s">
        <v>18</v>
      </c>
      <c r="D16" s="5">
        <f>COUNT(P2:P67)</f>
        <v>66</v>
      </c>
      <c r="E16" s="5"/>
      <c r="P16" s="3">
        <v>505</v>
      </c>
    </row>
    <row r="17" spans="2:16" x14ac:dyDescent="0.3">
      <c r="C17" s="5" t="s">
        <v>19</v>
      </c>
      <c r="D17" s="5">
        <f>AVERAGE(P2:P67)</f>
        <v>503.92424242424244</v>
      </c>
      <c r="E17" s="5"/>
      <c r="P17" s="3">
        <v>521</v>
      </c>
    </row>
    <row r="18" spans="2:16" x14ac:dyDescent="0.3">
      <c r="C18" s="5" t="s">
        <v>20</v>
      </c>
      <c r="D18" s="5">
        <f>_xlfn.VAR.S(P:P)</f>
        <v>96.932634032634013</v>
      </c>
      <c r="E18" s="5"/>
      <c r="P18" s="3">
        <v>511</v>
      </c>
    </row>
    <row r="19" spans="2:16" x14ac:dyDescent="0.3">
      <c r="C19" t="s">
        <v>21</v>
      </c>
      <c r="D19">
        <v>0.95</v>
      </c>
      <c r="P19" s="3">
        <v>508</v>
      </c>
    </row>
    <row r="20" spans="2:16" x14ac:dyDescent="0.3">
      <c r="C20" t="s">
        <v>22</v>
      </c>
      <c r="D20">
        <f>1-D19</f>
        <v>5.0000000000000044E-2</v>
      </c>
      <c r="P20" s="3">
        <v>498</v>
      </c>
    </row>
    <row r="21" spans="2:16" x14ac:dyDescent="0.3">
      <c r="C21" t="s">
        <v>23</v>
      </c>
      <c r="D21">
        <f>D20/2</f>
        <v>2.5000000000000022E-2</v>
      </c>
      <c r="P21" s="3">
        <v>510</v>
      </c>
    </row>
    <row r="22" spans="2:16" x14ac:dyDescent="0.3">
      <c r="C22" t="s">
        <v>24</v>
      </c>
      <c r="D22">
        <f>1-D20/2</f>
        <v>0.97499999999999998</v>
      </c>
      <c r="P22" s="3">
        <v>500</v>
      </c>
    </row>
    <row r="23" spans="2:16" x14ac:dyDescent="0.3">
      <c r="C23" s="5" t="s">
        <v>25</v>
      </c>
      <c r="D23" s="5">
        <f>D16-1</f>
        <v>65</v>
      </c>
      <c r="E23" s="5"/>
      <c r="P23" s="3">
        <v>515</v>
      </c>
    </row>
    <row r="24" spans="2:16" x14ac:dyDescent="0.3">
      <c r="C24" t="s">
        <v>26</v>
      </c>
      <c r="D24">
        <f>_xlfn.CHISQ.INV(D21,D23)</f>
        <v>44.602992520329281</v>
      </c>
      <c r="P24" s="3">
        <v>513</v>
      </c>
    </row>
    <row r="25" spans="2:16" x14ac:dyDescent="0.3">
      <c r="C25" t="s">
        <v>27</v>
      </c>
      <c r="D25">
        <f>_xlfn.CHISQ.INV(D22,D23)</f>
        <v>89.177144996756169</v>
      </c>
      <c r="P25" s="3">
        <v>504</v>
      </c>
    </row>
    <row r="26" spans="2:16" x14ac:dyDescent="0.3">
      <c r="C26" s="6" t="s">
        <v>28</v>
      </c>
      <c r="D26">
        <f>((D16-1)*D15)/D25</f>
        <v>70.652869772298686</v>
      </c>
      <c r="P26" s="3">
        <v>512</v>
      </c>
    </row>
    <row r="27" spans="2:16" x14ac:dyDescent="0.3">
      <c r="C27" s="6" t="s">
        <v>29</v>
      </c>
      <c r="D27">
        <f>((D16-1)*D15)/D24</f>
        <v>141.26005579669336</v>
      </c>
      <c r="P27" s="3">
        <v>511</v>
      </c>
    </row>
    <row r="28" spans="2:16" x14ac:dyDescent="0.3">
      <c r="P28" s="3">
        <v>496</v>
      </c>
    </row>
    <row r="29" spans="2:16" x14ac:dyDescent="0.3">
      <c r="P29" s="3">
        <v>508</v>
      </c>
    </row>
    <row r="30" spans="2:16" x14ac:dyDescent="0.3">
      <c r="B30" t="s">
        <v>31</v>
      </c>
      <c r="P30" s="3">
        <v>499</v>
      </c>
    </row>
    <row r="31" spans="2:16" ht="15.6" x14ac:dyDescent="0.35">
      <c r="C31" t="s">
        <v>32</v>
      </c>
      <c r="D31" t="s">
        <v>33</v>
      </c>
      <c r="P31" s="3">
        <v>520</v>
      </c>
    </row>
    <row r="32" spans="2:16" ht="15.6" x14ac:dyDescent="0.35">
      <c r="C32" s="7" t="s">
        <v>34</v>
      </c>
      <c r="D32" s="7" t="s">
        <v>35</v>
      </c>
      <c r="P32" s="3">
        <v>501</v>
      </c>
    </row>
    <row r="33" spans="3:16" x14ac:dyDescent="0.3">
      <c r="P33" s="3">
        <v>510</v>
      </c>
    </row>
    <row r="34" spans="3:16" x14ac:dyDescent="0.3">
      <c r="E34" t="s">
        <v>36</v>
      </c>
      <c r="G34">
        <f>COUNT(P2:P67)</f>
        <v>66</v>
      </c>
      <c r="H34">
        <f>COUNTA(#REF!)</f>
        <v>1</v>
      </c>
      <c r="P34" s="3">
        <v>495</v>
      </c>
    </row>
    <row r="35" spans="3:16" x14ac:dyDescent="0.3">
      <c r="E35" t="s">
        <v>37</v>
      </c>
      <c r="G35">
        <f>AVERAGE(P2:P67)</f>
        <v>503.92424242424244</v>
      </c>
      <c r="H35" t="e">
        <f>AVERAGE(#REF!)</f>
        <v>#REF!</v>
      </c>
      <c r="P35" s="3">
        <v>492</v>
      </c>
    </row>
    <row r="36" spans="3:16" x14ac:dyDescent="0.3">
      <c r="E36" t="s">
        <v>38</v>
      </c>
      <c r="G36">
        <f>_xlfn.STDEV.S(P2:P67)</f>
        <v>9.8454372189676782</v>
      </c>
      <c r="H36" t="e">
        <f>_xlfn.STDEV.S(#REF!)</f>
        <v>#REF!</v>
      </c>
      <c r="P36" s="3">
        <v>499</v>
      </c>
    </row>
    <row r="37" spans="3:16" x14ac:dyDescent="0.3">
      <c r="E37" t="s">
        <v>39</v>
      </c>
      <c r="G37">
        <f>(G35-500)*SQRT(G34)/G36</f>
        <v>3.2381188823415261</v>
      </c>
      <c r="H37" t="e">
        <f>(H35-500)*SQRT(H34)/H36</f>
        <v>#REF!</v>
      </c>
      <c r="P37" s="3">
        <v>489</v>
      </c>
    </row>
    <row r="38" spans="3:16" x14ac:dyDescent="0.3">
      <c r="P38" s="3">
        <v>499</v>
      </c>
    </row>
    <row r="39" spans="3:16" x14ac:dyDescent="0.3">
      <c r="P39" s="3">
        <v>520</v>
      </c>
    </row>
    <row r="40" spans="3:16" x14ac:dyDescent="0.3">
      <c r="E40" t="s">
        <v>40</v>
      </c>
      <c r="F40">
        <f>_xlfn.T.DIST(G37,G34-1,TRUE)</f>
        <v>0.99905186831976911</v>
      </c>
      <c r="P40" s="3">
        <v>498</v>
      </c>
    </row>
    <row r="41" spans="3:16" x14ac:dyDescent="0.3">
      <c r="E41" t="s">
        <v>41</v>
      </c>
      <c r="F41">
        <f>1-F40</f>
        <v>9.4813168023089034E-4</v>
      </c>
      <c r="G41" s="3"/>
      <c r="P41" s="3">
        <v>502</v>
      </c>
    </row>
    <row r="42" spans="3:16" x14ac:dyDescent="0.3">
      <c r="E42" t="s">
        <v>42</v>
      </c>
      <c r="F42">
        <f>F41</f>
        <v>9.4813168023089034E-4</v>
      </c>
      <c r="P42" s="3">
        <v>518</v>
      </c>
    </row>
    <row r="43" spans="3:16" x14ac:dyDescent="0.3">
      <c r="P43" s="3">
        <v>507</v>
      </c>
    </row>
    <row r="44" spans="3:16" ht="15.6" x14ac:dyDescent="0.35">
      <c r="C44" t="s">
        <v>43</v>
      </c>
      <c r="E44" t="s">
        <v>45</v>
      </c>
      <c r="J44" t="s">
        <v>46</v>
      </c>
      <c r="P44" s="3">
        <v>508</v>
      </c>
    </row>
    <row r="45" spans="3:16" x14ac:dyDescent="0.3">
      <c r="P45" s="3">
        <v>505</v>
      </c>
    </row>
    <row r="46" spans="3:16" x14ac:dyDescent="0.3">
      <c r="C46" t="s">
        <v>44</v>
      </c>
      <c r="E46" s="8" t="s">
        <v>47</v>
      </c>
      <c r="F46" s="8"/>
      <c r="G46" s="8"/>
      <c r="H46" s="8"/>
      <c r="I46" s="8"/>
      <c r="J46" s="8"/>
      <c r="P46" s="3">
        <v>525</v>
      </c>
    </row>
    <row r="47" spans="3:16" x14ac:dyDescent="0.3">
      <c r="P47" s="3">
        <v>498</v>
      </c>
    </row>
    <row r="48" spans="3:16" x14ac:dyDescent="0.3">
      <c r="P48" s="3">
        <v>500</v>
      </c>
    </row>
    <row r="49" spans="2:16" x14ac:dyDescent="0.3">
      <c r="B49" t="s">
        <v>15</v>
      </c>
      <c r="P49" s="3">
        <v>519</v>
      </c>
    </row>
    <row r="50" spans="2:16" x14ac:dyDescent="0.3">
      <c r="C50" t="s">
        <v>48</v>
      </c>
      <c r="D50">
        <f>G35</f>
        <v>503.92424242424244</v>
      </c>
      <c r="P50" s="3">
        <v>483</v>
      </c>
    </row>
    <row r="51" spans="2:16" x14ac:dyDescent="0.3">
      <c r="C51" t="s">
        <v>38</v>
      </c>
      <c r="D51">
        <f>G36</f>
        <v>9.8454372189676782</v>
      </c>
      <c r="P51" s="3">
        <v>491</v>
      </c>
    </row>
    <row r="52" spans="2:16" x14ac:dyDescent="0.3">
      <c r="C52" t="s">
        <v>50</v>
      </c>
      <c r="D52">
        <f>_xlfn.NORM.S.INV(0.01)</f>
        <v>-2.3263478740408408</v>
      </c>
      <c r="P52" s="3">
        <v>515</v>
      </c>
    </row>
    <row r="53" spans="2:16" x14ac:dyDescent="0.3">
      <c r="C53" t="s">
        <v>49</v>
      </c>
      <c r="D53">
        <f>D50-D52*(D51/SQRT(G34))</f>
        <v>506.74351909460847</v>
      </c>
      <c r="P53" s="3">
        <v>493</v>
      </c>
    </row>
    <row r="54" spans="2:16" x14ac:dyDescent="0.3">
      <c r="P54" s="3">
        <v>518</v>
      </c>
    </row>
    <row r="55" spans="2:16" x14ac:dyDescent="0.3">
      <c r="P55" s="3">
        <v>509</v>
      </c>
    </row>
    <row r="56" spans="2:16" x14ac:dyDescent="0.3">
      <c r="P56" s="3">
        <v>509</v>
      </c>
    </row>
    <row r="57" spans="2:16" x14ac:dyDescent="0.3">
      <c r="P57" s="3">
        <v>495</v>
      </c>
    </row>
    <row r="58" spans="2:16" x14ac:dyDescent="0.3">
      <c r="P58" s="3">
        <v>505</v>
      </c>
    </row>
    <row r="59" spans="2:16" x14ac:dyDescent="0.3">
      <c r="P59" s="3">
        <v>506</v>
      </c>
    </row>
    <row r="60" spans="2:16" x14ac:dyDescent="0.3">
      <c r="P60" s="3">
        <v>487</v>
      </c>
    </row>
    <row r="61" spans="2:16" x14ac:dyDescent="0.3">
      <c r="P61" s="3">
        <v>514</v>
      </c>
    </row>
    <row r="62" spans="2:16" x14ac:dyDescent="0.3">
      <c r="P62" s="3">
        <v>505</v>
      </c>
    </row>
    <row r="63" spans="2:16" x14ac:dyDescent="0.3">
      <c r="P63" s="3">
        <v>503</v>
      </c>
    </row>
    <row r="64" spans="2:16" x14ac:dyDescent="0.3">
      <c r="P64" s="3">
        <v>484</v>
      </c>
    </row>
    <row r="65" spans="16:16" x14ac:dyDescent="0.3">
      <c r="P65" s="3">
        <v>496</v>
      </c>
    </row>
    <row r="66" spans="16:16" x14ac:dyDescent="0.3">
      <c r="P66" s="3">
        <v>505</v>
      </c>
    </row>
    <row r="67" spans="16:16" x14ac:dyDescent="0.3">
      <c r="P67" s="3">
        <v>510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5</xdr:col>
                <xdr:colOff>472440</xdr:colOff>
                <xdr:row>13</xdr:row>
                <xdr:rowOff>15240</xdr:rowOff>
              </from>
              <to>
                <xdr:col>10</xdr:col>
                <xdr:colOff>251460</xdr:colOff>
                <xdr:row>17</xdr:row>
                <xdr:rowOff>167640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7" r:id="rId6">
          <objectPr defaultSize="0" autoPict="0" r:id="rId7">
            <anchor moveWithCells="1">
              <from>
                <xdr:col>2</xdr:col>
                <xdr:colOff>76200</xdr:colOff>
                <xdr:row>33</xdr:row>
                <xdr:rowOff>60960</xdr:rowOff>
              </from>
              <to>
                <xdr:col>3</xdr:col>
                <xdr:colOff>160020</xdr:colOff>
                <xdr:row>36</xdr:row>
                <xdr:rowOff>99060</xdr:rowOff>
              </to>
            </anchor>
          </objectPr>
        </oleObject>
      </mc:Choice>
      <mc:Fallback>
        <oleObject progId="Equation.3" shapeId="1027" r:id="rId6"/>
      </mc:Fallback>
    </mc:AlternateContent>
    <mc:AlternateContent xmlns:mc="http://schemas.openxmlformats.org/markup-compatibility/2006">
      <mc:Choice Requires="x14">
        <oleObject progId="Equation.3" shapeId="1028" r:id="rId8">
          <objectPr defaultSize="0" autoPict="0" r:id="rId9">
            <anchor moveWithCells="1">
              <from>
                <xdr:col>2</xdr:col>
                <xdr:colOff>434340</xdr:colOff>
                <xdr:row>38</xdr:row>
                <xdr:rowOff>144780</xdr:rowOff>
              </from>
              <to>
                <xdr:col>2</xdr:col>
                <xdr:colOff>1082040</xdr:colOff>
                <xdr:row>39</xdr:row>
                <xdr:rowOff>152400</xdr:rowOff>
              </to>
            </anchor>
          </objectPr>
        </oleObject>
      </mc:Choice>
      <mc:Fallback>
        <oleObject progId="Equation.3" shapeId="1028" r:id="rId8"/>
      </mc:Fallback>
    </mc:AlternateContent>
    <mc:AlternateContent xmlns:mc="http://schemas.openxmlformats.org/markup-compatibility/2006">
      <mc:Choice Requires="x14">
        <oleObject progId="Equation.3" shapeId="1029" r:id="rId10">
          <objectPr defaultSize="0" autoPict="0" r:id="rId11">
            <anchor moveWithCells="1">
              <from>
                <xdr:col>8</xdr:col>
                <xdr:colOff>38100</xdr:colOff>
                <xdr:row>43</xdr:row>
                <xdr:rowOff>45720</xdr:rowOff>
              </from>
              <to>
                <xdr:col>8</xdr:col>
                <xdr:colOff>228600</xdr:colOff>
                <xdr:row>44</xdr:row>
                <xdr:rowOff>0</xdr:rowOff>
              </to>
            </anchor>
          </objectPr>
        </oleObject>
      </mc:Choice>
      <mc:Fallback>
        <oleObject progId="Equation.3" shapeId="1029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1. príklad</vt:lpstr>
      <vt:lpstr>2. príklad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Stankovianska</dc:creator>
  <cp:lastModifiedBy>McLogger 008</cp:lastModifiedBy>
  <dcterms:created xsi:type="dcterms:W3CDTF">2023-06-05T10:14:33Z</dcterms:created>
  <dcterms:modified xsi:type="dcterms:W3CDTF">2023-06-12T06:35:37Z</dcterms:modified>
</cp:coreProperties>
</file>