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jas\Documents\00.Personales\Lambda\Analisis Macro con DSGEs\Cap. 1\"/>
    </mc:Choice>
  </mc:AlternateContent>
  <bookViews>
    <workbookView xWindow="0" yWindow="0" windowWidth="28800" windowHeight="12210" activeTab="1"/>
  </bookViews>
  <sheets>
    <sheet name="Base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E2" i="2"/>
  <c r="A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2" i="1"/>
  <c r="B74" i="2" l="1"/>
  <c r="C74" i="2"/>
  <c r="D74" i="2"/>
  <c r="F74" i="2"/>
  <c r="G74" i="2"/>
  <c r="B75" i="2"/>
  <c r="C75" i="2"/>
  <c r="D75" i="2"/>
  <c r="F75" i="2"/>
  <c r="G75" i="2"/>
  <c r="B76" i="2"/>
  <c r="C76" i="2"/>
  <c r="D76" i="2"/>
  <c r="F76" i="2"/>
  <c r="G76" i="2"/>
  <c r="B77" i="2"/>
  <c r="C77" i="2"/>
  <c r="D77" i="2"/>
  <c r="F77" i="2"/>
  <c r="G77" i="2"/>
  <c r="B78" i="2"/>
  <c r="C78" i="2"/>
  <c r="D78" i="2"/>
  <c r="F78" i="2"/>
  <c r="G78" i="2"/>
  <c r="B79" i="2"/>
  <c r="C79" i="2"/>
  <c r="D79" i="2"/>
  <c r="F79" i="2"/>
  <c r="G79" i="2"/>
  <c r="B80" i="2"/>
  <c r="C80" i="2"/>
  <c r="D80" i="2"/>
  <c r="F80" i="2"/>
  <c r="G80" i="2"/>
  <c r="B81" i="2"/>
  <c r="C81" i="2"/>
  <c r="D81" i="2"/>
  <c r="F81" i="2"/>
  <c r="G81" i="2"/>
  <c r="B82" i="2"/>
  <c r="C82" i="2"/>
  <c r="D82" i="2"/>
  <c r="F82" i="2"/>
  <c r="G82" i="2"/>
  <c r="B83" i="2"/>
  <c r="C83" i="2"/>
  <c r="D83" i="2"/>
  <c r="F83" i="2"/>
  <c r="G83" i="2"/>
  <c r="B84" i="2"/>
  <c r="C84" i="2"/>
  <c r="D84" i="2"/>
  <c r="F84" i="2"/>
  <c r="G84" i="2"/>
  <c r="B85" i="2"/>
  <c r="C85" i="2"/>
  <c r="D85" i="2"/>
  <c r="F85" i="2"/>
  <c r="G85" i="2"/>
  <c r="B86" i="2"/>
  <c r="C86" i="2"/>
  <c r="D86" i="2"/>
  <c r="F86" i="2"/>
  <c r="G86" i="2"/>
  <c r="B87" i="2"/>
  <c r="C87" i="2"/>
  <c r="D87" i="2"/>
  <c r="F87" i="2"/>
  <c r="G87" i="2"/>
  <c r="B88" i="2"/>
  <c r="C88" i="2"/>
  <c r="D88" i="2"/>
  <c r="F88" i="2"/>
  <c r="G88" i="2"/>
  <c r="B89" i="2"/>
  <c r="C89" i="2"/>
  <c r="D89" i="2"/>
  <c r="F89" i="2"/>
  <c r="G89" i="2"/>
  <c r="B90" i="2"/>
  <c r="C90" i="2"/>
  <c r="D90" i="2"/>
  <c r="F90" i="2"/>
  <c r="G90" i="2"/>
  <c r="B91" i="2"/>
  <c r="C91" i="2"/>
  <c r="D91" i="2"/>
  <c r="F91" i="2"/>
  <c r="G91" i="2"/>
  <c r="B92" i="2"/>
  <c r="C92" i="2"/>
  <c r="D92" i="2"/>
  <c r="F92" i="2"/>
  <c r="G92" i="2"/>
  <c r="B93" i="2"/>
  <c r="C93" i="2"/>
  <c r="D93" i="2"/>
  <c r="F93" i="2"/>
  <c r="G93" i="2"/>
  <c r="B94" i="2"/>
  <c r="C94" i="2"/>
  <c r="D94" i="2"/>
  <c r="F94" i="2"/>
  <c r="G94" i="2"/>
  <c r="B95" i="2"/>
  <c r="C95" i="2"/>
  <c r="D95" i="2"/>
  <c r="F95" i="2"/>
  <c r="G95" i="2"/>
  <c r="B96" i="2"/>
  <c r="C96" i="2"/>
  <c r="D96" i="2"/>
  <c r="F96" i="2"/>
  <c r="G96" i="2"/>
  <c r="B97" i="2"/>
  <c r="C97" i="2"/>
  <c r="D97" i="2"/>
  <c r="F97" i="2"/>
  <c r="G97" i="2"/>
  <c r="B98" i="2"/>
  <c r="C98" i="2"/>
  <c r="D98" i="2"/>
  <c r="F98" i="2"/>
  <c r="G98" i="2"/>
  <c r="B99" i="2"/>
  <c r="C99" i="2"/>
  <c r="D99" i="2"/>
  <c r="F99" i="2"/>
  <c r="G99" i="2"/>
  <c r="B100" i="2"/>
  <c r="C100" i="2"/>
  <c r="D100" i="2"/>
  <c r="F100" i="2"/>
  <c r="G100" i="2"/>
  <c r="B101" i="2"/>
  <c r="C101" i="2"/>
  <c r="D101" i="2"/>
  <c r="F101" i="2"/>
  <c r="G101" i="2"/>
  <c r="B102" i="2"/>
  <c r="C102" i="2"/>
  <c r="D102" i="2"/>
  <c r="F102" i="2"/>
  <c r="G102" i="2"/>
  <c r="B103" i="2"/>
  <c r="C103" i="2"/>
  <c r="D103" i="2"/>
  <c r="F103" i="2"/>
  <c r="G103" i="2"/>
  <c r="B104" i="2"/>
  <c r="C104" i="2"/>
  <c r="D104" i="2"/>
  <c r="F104" i="2"/>
  <c r="G104" i="2"/>
  <c r="B105" i="2"/>
  <c r="C105" i="2"/>
  <c r="D105" i="2"/>
  <c r="F105" i="2"/>
  <c r="G105" i="2"/>
  <c r="B106" i="2"/>
  <c r="C106" i="2"/>
  <c r="D106" i="2"/>
  <c r="F106" i="2"/>
  <c r="G106" i="2"/>
  <c r="B107" i="2"/>
  <c r="C107" i="2"/>
  <c r="D107" i="2"/>
  <c r="F107" i="2"/>
  <c r="G107" i="2"/>
  <c r="B108" i="2"/>
  <c r="C108" i="2"/>
  <c r="D108" i="2"/>
  <c r="F108" i="2"/>
  <c r="G108" i="2"/>
  <c r="B109" i="2"/>
  <c r="C109" i="2"/>
  <c r="D109" i="2"/>
  <c r="F109" i="2"/>
  <c r="G109" i="2"/>
  <c r="B110" i="2"/>
  <c r="C110" i="2"/>
  <c r="D110" i="2"/>
  <c r="F110" i="2"/>
  <c r="G110" i="2"/>
  <c r="B111" i="2"/>
  <c r="C111" i="2"/>
  <c r="D111" i="2"/>
  <c r="F111" i="2"/>
  <c r="G111" i="2"/>
  <c r="B112" i="2"/>
  <c r="C112" i="2"/>
  <c r="D112" i="2"/>
  <c r="F112" i="2"/>
  <c r="G112" i="2"/>
  <c r="B113" i="2"/>
  <c r="C113" i="2"/>
  <c r="D113" i="2"/>
  <c r="F113" i="2"/>
  <c r="G113" i="2"/>
  <c r="B114" i="2"/>
  <c r="C114" i="2"/>
  <c r="D114" i="2"/>
  <c r="F114" i="2"/>
  <c r="G114" i="2"/>
  <c r="B115" i="2"/>
  <c r="C115" i="2"/>
  <c r="D115" i="2"/>
  <c r="F115" i="2"/>
  <c r="G115" i="2"/>
  <c r="B116" i="2"/>
  <c r="C116" i="2"/>
  <c r="D116" i="2"/>
  <c r="F116" i="2"/>
  <c r="G116" i="2"/>
  <c r="B117" i="2"/>
  <c r="C117" i="2"/>
  <c r="D117" i="2"/>
  <c r="F117" i="2"/>
  <c r="G117" i="2"/>
  <c r="B118" i="2"/>
  <c r="C118" i="2"/>
  <c r="D118" i="2"/>
  <c r="F118" i="2"/>
  <c r="G118" i="2"/>
  <c r="B119" i="2"/>
  <c r="C119" i="2"/>
  <c r="D119" i="2"/>
  <c r="F119" i="2"/>
  <c r="G119" i="2"/>
  <c r="B120" i="2"/>
  <c r="C120" i="2"/>
  <c r="D120" i="2"/>
  <c r="F120" i="2"/>
  <c r="G120" i="2"/>
  <c r="B121" i="2"/>
  <c r="C121" i="2"/>
  <c r="D121" i="2"/>
  <c r="F121" i="2"/>
  <c r="G121" i="2"/>
  <c r="B122" i="2"/>
  <c r="C122" i="2"/>
  <c r="D122" i="2"/>
  <c r="F122" i="2"/>
  <c r="G122" i="2"/>
  <c r="B123" i="2"/>
  <c r="C123" i="2"/>
  <c r="D123" i="2"/>
  <c r="F123" i="2"/>
  <c r="G123" i="2"/>
  <c r="B124" i="2"/>
  <c r="C124" i="2"/>
  <c r="D124" i="2"/>
  <c r="F124" i="2"/>
  <c r="G124" i="2"/>
  <c r="B125" i="2"/>
  <c r="C125" i="2"/>
  <c r="D125" i="2"/>
  <c r="F125" i="2"/>
  <c r="G125" i="2"/>
  <c r="B126" i="2"/>
  <c r="C126" i="2"/>
  <c r="D126" i="2"/>
  <c r="F126" i="2"/>
  <c r="G126" i="2"/>
  <c r="B127" i="2"/>
  <c r="C127" i="2"/>
  <c r="D127" i="2"/>
  <c r="F127" i="2"/>
  <c r="G127" i="2"/>
  <c r="B128" i="2"/>
  <c r="C128" i="2"/>
  <c r="D128" i="2"/>
  <c r="F128" i="2"/>
  <c r="G128" i="2"/>
  <c r="B129" i="2"/>
  <c r="C129" i="2"/>
  <c r="D129" i="2"/>
  <c r="F129" i="2"/>
  <c r="G129" i="2"/>
  <c r="B130" i="2"/>
  <c r="C130" i="2"/>
  <c r="D130" i="2"/>
  <c r="F130" i="2"/>
  <c r="G130" i="2"/>
  <c r="B131" i="2"/>
  <c r="C131" i="2"/>
  <c r="D131" i="2"/>
  <c r="F131" i="2"/>
  <c r="G131" i="2"/>
  <c r="B132" i="2"/>
  <c r="C132" i="2"/>
  <c r="D132" i="2"/>
  <c r="F132" i="2"/>
  <c r="G132" i="2"/>
  <c r="B133" i="2"/>
  <c r="C133" i="2"/>
  <c r="D133" i="2"/>
  <c r="F133" i="2"/>
  <c r="G133" i="2"/>
  <c r="B134" i="2"/>
  <c r="C134" i="2"/>
  <c r="D134" i="2"/>
  <c r="F134" i="2"/>
  <c r="G134" i="2"/>
  <c r="B135" i="2"/>
  <c r="C135" i="2"/>
  <c r="D135" i="2"/>
  <c r="F135" i="2"/>
  <c r="G135" i="2"/>
  <c r="B136" i="2"/>
  <c r="C136" i="2"/>
  <c r="D136" i="2"/>
  <c r="F136" i="2"/>
  <c r="G136" i="2"/>
  <c r="B137" i="2"/>
  <c r="C137" i="2"/>
  <c r="D137" i="2"/>
  <c r="F137" i="2"/>
  <c r="G137" i="2"/>
  <c r="B138" i="2"/>
  <c r="C138" i="2"/>
  <c r="D138" i="2"/>
  <c r="F138" i="2"/>
  <c r="G138" i="2"/>
  <c r="B139" i="2"/>
  <c r="C139" i="2"/>
  <c r="D139" i="2"/>
  <c r="F139" i="2"/>
  <c r="G139" i="2"/>
  <c r="B140" i="2"/>
  <c r="C140" i="2"/>
  <c r="D140" i="2"/>
  <c r="F140" i="2"/>
  <c r="G140" i="2"/>
  <c r="B141" i="2"/>
  <c r="C141" i="2"/>
  <c r="D141" i="2"/>
  <c r="F141" i="2"/>
  <c r="G141" i="2"/>
  <c r="B142" i="2"/>
  <c r="C142" i="2"/>
  <c r="D142" i="2"/>
  <c r="F142" i="2"/>
  <c r="G142" i="2"/>
  <c r="B143" i="2"/>
  <c r="C143" i="2"/>
  <c r="D143" i="2"/>
  <c r="F143" i="2"/>
  <c r="G143" i="2"/>
  <c r="B144" i="2"/>
  <c r="C144" i="2"/>
  <c r="D144" i="2"/>
  <c r="F144" i="2"/>
  <c r="G144" i="2"/>
  <c r="B145" i="2"/>
  <c r="C145" i="2"/>
  <c r="D145" i="2"/>
  <c r="F145" i="2"/>
  <c r="G145" i="2"/>
  <c r="B146" i="2"/>
  <c r="C146" i="2"/>
  <c r="D146" i="2"/>
  <c r="F146" i="2"/>
  <c r="G146" i="2"/>
  <c r="B147" i="2"/>
  <c r="C147" i="2"/>
  <c r="D147" i="2"/>
  <c r="F147" i="2"/>
  <c r="G147" i="2"/>
  <c r="B148" i="2"/>
  <c r="C148" i="2"/>
  <c r="D148" i="2"/>
  <c r="F148" i="2"/>
  <c r="G148" i="2"/>
  <c r="B149" i="2"/>
  <c r="C149" i="2"/>
  <c r="D149" i="2"/>
  <c r="F149" i="2"/>
  <c r="G149" i="2"/>
  <c r="F73" i="2"/>
  <c r="G73" i="2"/>
  <c r="B73" i="2"/>
  <c r="C73" i="2"/>
  <c r="B3" i="2"/>
  <c r="C3" i="2"/>
  <c r="F3" i="2"/>
  <c r="G3" i="2"/>
  <c r="B4" i="2"/>
  <c r="C4" i="2"/>
  <c r="F4" i="2"/>
  <c r="G4" i="2"/>
  <c r="B5" i="2"/>
  <c r="C5" i="2"/>
  <c r="F5" i="2"/>
  <c r="G5" i="2"/>
  <c r="B6" i="2"/>
  <c r="C6" i="2"/>
  <c r="F6" i="2"/>
  <c r="G6" i="2"/>
  <c r="B7" i="2"/>
  <c r="C7" i="2"/>
  <c r="F7" i="2"/>
  <c r="G7" i="2"/>
  <c r="B8" i="2"/>
  <c r="C8" i="2"/>
  <c r="F8" i="2"/>
  <c r="G8" i="2"/>
  <c r="B9" i="2"/>
  <c r="C9" i="2"/>
  <c r="F9" i="2"/>
  <c r="G9" i="2"/>
  <c r="B10" i="2"/>
  <c r="C10" i="2"/>
  <c r="F10" i="2"/>
  <c r="G10" i="2"/>
  <c r="B11" i="2"/>
  <c r="C11" i="2"/>
  <c r="F11" i="2"/>
  <c r="G11" i="2"/>
  <c r="B12" i="2"/>
  <c r="C12" i="2"/>
  <c r="F12" i="2"/>
  <c r="G12" i="2"/>
  <c r="B13" i="2"/>
  <c r="C13" i="2"/>
  <c r="F13" i="2"/>
  <c r="G13" i="2"/>
  <c r="B14" i="2"/>
  <c r="C14" i="2"/>
  <c r="F14" i="2"/>
  <c r="G14" i="2"/>
  <c r="B15" i="2"/>
  <c r="C15" i="2"/>
  <c r="F15" i="2"/>
  <c r="G15" i="2"/>
  <c r="B16" i="2"/>
  <c r="C16" i="2"/>
  <c r="F16" i="2"/>
  <c r="G16" i="2"/>
  <c r="B17" i="2"/>
  <c r="C17" i="2"/>
  <c r="F17" i="2"/>
  <c r="G17" i="2"/>
  <c r="B18" i="2"/>
  <c r="C18" i="2"/>
  <c r="F18" i="2"/>
  <c r="G18" i="2"/>
  <c r="B19" i="2"/>
  <c r="C19" i="2"/>
  <c r="F19" i="2"/>
  <c r="G19" i="2"/>
  <c r="B20" i="2"/>
  <c r="C20" i="2"/>
  <c r="F20" i="2"/>
  <c r="G20" i="2"/>
  <c r="B21" i="2"/>
  <c r="C21" i="2"/>
  <c r="F21" i="2"/>
  <c r="G21" i="2"/>
  <c r="B22" i="2"/>
  <c r="C22" i="2"/>
  <c r="F22" i="2"/>
  <c r="G22" i="2"/>
  <c r="B23" i="2"/>
  <c r="C23" i="2"/>
  <c r="F23" i="2"/>
  <c r="G23" i="2"/>
  <c r="B24" i="2"/>
  <c r="C24" i="2"/>
  <c r="F24" i="2"/>
  <c r="G24" i="2"/>
  <c r="B25" i="2"/>
  <c r="C25" i="2"/>
  <c r="F25" i="2"/>
  <c r="G25" i="2"/>
  <c r="B26" i="2"/>
  <c r="C26" i="2"/>
  <c r="F26" i="2"/>
  <c r="G26" i="2"/>
  <c r="B27" i="2"/>
  <c r="C27" i="2"/>
  <c r="F27" i="2"/>
  <c r="G27" i="2"/>
  <c r="B28" i="2"/>
  <c r="C28" i="2"/>
  <c r="F28" i="2"/>
  <c r="G28" i="2"/>
  <c r="B29" i="2"/>
  <c r="C29" i="2"/>
  <c r="F29" i="2"/>
  <c r="G29" i="2"/>
  <c r="B30" i="2"/>
  <c r="C30" i="2"/>
  <c r="F30" i="2"/>
  <c r="G30" i="2"/>
  <c r="B31" i="2"/>
  <c r="C31" i="2"/>
  <c r="F31" i="2"/>
  <c r="G31" i="2"/>
  <c r="B32" i="2"/>
  <c r="C32" i="2"/>
  <c r="F32" i="2"/>
  <c r="G32" i="2"/>
  <c r="B33" i="2"/>
  <c r="C33" i="2"/>
  <c r="F33" i="2"/>
  <c r="G33" i="2"/>
  <c r="B34" i="2"/>
  <c r="C34" i="2"/>
  <c r="F34" i="2"/>
  <c r="G34" i="2"/>
  <c r="B35" i="2"/>
  <c r="C35" i="2"/>
  <c r="F35" i="2"/>
  <c r="G35" i="2"/>
  <c r="B36" i="2"/>
  <c r="C36" i="2"/>
  <c r="F36" i="2"/>
  <c r="G36" i="2"/>
  <c r="B37" i="2"/>
  <c r="C37" i="2"/>
  <c r="F37" i="2"/>
  <c r="G37" i="2"/>
  <c r="B38" i="2"/>
  <c r="C38" i="2"/>
  <c r="F38" i="2"/>
  <c r="G38" i="2"/>
  <c r="B39" i="2"/>
  <c r="C39" i="2"/>
  <c r="F39" i="2"/>
  <c r="G39" i="2"/>
  <c r="B40" i="2"/>
  <c r="C40" i="2"/>
  <c r="F40" i="2"/>
  <c r="G40" i="2"/>
  <c r="B41" i="2"/>
  <c r="C41" i="2"/>
  <c r="F41" i="2"/>
  <c r="G41" i="2"/>
  <c r="B42" i="2"/>
  <c r="C42" i="2"/>
  <c r="F42" i="2"/>
  <c r="G42" i="2"/>
  <c r="B43" i="2"/>
  <c r="C43" i="2"/>
  <c r="F43" i="2"/>
  <c r="G43" i="2"/>
  <c r="B44" i="2"/>
  <c r="C44" i="2"/>
  <c r="F44" i="2"/>
  <c r="G44" i="2"/>
  <c r="B45" i="2"/>
  <c r="C45" i="2"/>
  <c r="F45" i="2"/>
  <c r="G45" i="2"/>
  <c r="B46" i="2"/>
  <c r="C46" i="2"/>
  <c r="F46" i="2"/>
  <c r="G46" i="2"/>
  <c r="B47" i="2"/>
  <c r="C47" i="2"/>
  <c r="F47" i="2"/>
  <c r="G47" i="2"/>
  <c r="B48" i="2"/>
  <c r="C48" i="2"/>
  <c r="F48" i="2"/>
  <c r="G48" i="2"/>
  <c r="B49" i="2"/>
  <c r="C49" i="2"/>
  <c r="F49" i="2"/>
  <c r="G49" i="2"/>
  <c r="B50" i="2"/>
  <c r="C50" i="2"/>
  <c r="F50" i="2"/>
  <c r="G50" i="2"/>
  <c r="B51" i="2"/>
  <c r="C51" i="2"/>
  <c r="F51" i="2"/>
  <c r="G51" i="2"/>
  <c r="B52" i="2"/>
  <c r="C52" i="2"/>
  <c r="F52" i="2"/>
  <c r="G52" i="2"/>
  <c r="B53" i="2"/>
  <c r="C53" i="2"/>
  <c r="F53" i="2"/>
  <c r="G53" i="2"/>
  <c r="B54" i="2"/>
  <c r="C54" i="2"/>
  <c r="F54" i="2"/>
  <c r="G54" i="2"/>
  <c r="B55" i="2"/>
  <c r="C55" i="2"/>
  <c r="F55" i="2"/>
  <c r="G55" i="2"/>
  <c r="B56" i="2"/>
  <c r="C56" i="2"/>
  <c r="F56" i="2"/>
  <c r="G56" i="2"/>
  <c r="B57" i="2"/>
  <c r="C57" i="2"/>
  <c r="F57" i="2"/>
  <c r="G57" i="2"/>
  <c r="B58" i="2"/>
  <c r="C58" i="2"/>
  <c r="F58" i="2"/>
  <c r="G58" i="2"/>
  <c r="B59" i="2"/>
  <c r="C59" i="2"/>
  <c r="F59" i="2"/>
  <c r="G59" i="2"/>
  <c r="B60" i="2"/>
  <c r="C60" i="2"/>
  <c r="F60" i="2"/>
  <c r="G60" i="2"/>
  <c r="B61" i="2"/>
  <c r="C61" i="2"/>
  <c r="F61" i="2"/>
  <c r="G61" i="2"/>
  <c r="B62" i="2"/>
  <c r="C62" i="2"/>
  <c r="F62" i="2"/>
  <c r="G62" i="2"/>
  <c r="B63" i="2"/>
  <c r="C63" i="2"/>
  <c r="F63" i="2"/>
  <c r="G63" i="2"/>
  <c r="B64" i="2"/>
  <c r="C64" i="2"/>
  <c r="F64" i="2"/>
  <c r="G64" i="2"/>
  <c r="B65" i="2"/>
  <c r="C65" i="2"/>
  <c r="F65" i="2"/>
  <c r="G65" i="2"/>
  <c r="B66" i="2"/>
  <c r="C66" i="2"/>
  <c r="F66" i="2"/>
  <c r="G66" i="2"/>
  <c r="B67" i="2"/>
  <c r="C67" i="2"/>
  <c r="F67" i="2"/>
  <c r="G67" i="2"/>
  <c r="B68" i="2"/>
  <c r="C68" i="2"/>
  <c r="F68" i="2"/>
  <c r="G68" i="2"/>
  <c r="B69" i="2"/>
  <c r="C69" i="2"/>
  <c r="F69" i="2"/>
  <c r="G69" i="2"/>
  <c r="B70" i="2"/>
  <c r="C70" i="2"/>
  <c r="F70" i="2"/>
  <c r="G70" i="2"/>
  <c r="B71" i="2"/>
  <c r="C71" i="2"/>
  <c r="F71" i="2"/>
  <c r="G71" i="2"/>
  <c r="B72" i="2"/>
  <c r="C72" i="2"/>
  <c r="F72" i="2"/>
  <c r="G72" i="2"/>
  <c r="G2" i="2"/>
  <c r="F2" i="2"/>
  <c r="D73" i="2"/>
  <c r="C2" i="2"/>
  <c r="B2" i="2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Q6" i="1"/>
  <c r="Q7" i="1" s="1"/>
  <c r="N6" i="1"/>
  <c r="J6" i="1"/>
  <c r="N5" i="1"/>
  <c r="N4" i="1"/>
  <c r="N3" i="1"/>
  <c r="N2" i="1"/>
  <c r="Q2" i="1" l="1"/>
  <c r="D2" i="1" s="1"/>
  <c r="D3" i="1" s="1"/>
  <c r="K2" i="1" l="1"/>
  <c r="D4" i="1"/>
  <c r="K3" i="1"/>
  <c r="K4" i="1" l="1"/>
  <c r="D5" i="1"/>
  <c r="K5" i="1" l="1"/>
  <c r="D6" i="1"/>
  <c r="K6" i="1" l="1"/>
  <c r="D7" i="1"/>
  <c r="D8" i="1" l="1"/>
  <c r="K7" i="1"/>
  <c r="K8" i="1" l="1"/>
  <c r="D9" i="1"/>
  <c r="D10" i="1" l="1"/>
  <c r="K9" i="1"/>
  <c r="K10" i="1" l="1"/>
  <c r="D11" i="1"/>
  <c r="D12" i="1" l="1"/>
  <c r="K11" i="1"/>
  <c r="K12" i="1" l="1"/>
  <c r="D13" i="1"/>
  <c r="D14" i="1" l="1"/>
  <c r="K13" i="1"/>
  <c r="K14" i="1" l="1"/>
  <c r="D15" i="1"/>
  <c r="D16" i="1" l="1"/>
  <c r="K15" i="1"/>
  <c r="K16" i="1" l="1"/>
  <c r="D17" i="1"/>
  <c r="D18" i="1" l="1"/>
  <c r="K17" i="1"/>
  <c r="K18" i="1" l="1"/>
  <c r="D19" i="1"/>
  <c r="D20" i="1" l="1"/>
  <c r="K19" i="1"/>
  <c r="K20" i="1" l="1"/>
  <c r="D21" i="1"/>
  <c r="D22" i="1" l="1"/>
  <c r="K21" i="1"/>
  <c r="K22" i="1" l="1"/>
  <c r="D23" i="1"/>
  <c r="D24" i="1" l="1"/>
  <c r="K23" i="1"/>
  <c r="K24" i="1" l="1"/>
  <c r="D25" i="1"/>
  <c r="D26" i="1" l="1"/>
  <c r="K25" i="1"/>
  <c r="K26" i="1" l="1"/>
  <c r="D27" i="1"/>
  <c r="D28" i="1" l="1"/>
  <c r="K27" i="1"/>
  <c r="K28" i="1" l="1"/>
  <c r="D29" i="1"/>
  <c r="D30" i="1" l="1"/>
  <c r="K29" i="1"/>
  <c r="K30" i="1" l="1"/>
  <c r="D31" i="1"/>
  <c r="D32" i="1" l="1"/>
  <c r="K31" i="1"/>
  <c r="K32" i="1" l="1"/>
  <c r="D33" i="1"/>
  <c r="D34" i="1" l="1"/>
  <c r="K33" i="1"/>
  <c r="K34" i="1" l="1"/>
  <c r="D35" i="1"/>
  <c r="D36" i="1" l="1"/>
  <c r="K35" i="1"/>
  <c r="K36" i="1" l="1"/>
  <c r="D37" i="1"/>
  <c r="D38" i="1" l="1"/>
  <c r="K37" i="1"/>
  <c r="K38" i="1" l="1"/>
  <c r="D39" i="1"/>
  <c r="D40" i="1" l="1"/>
  <c r="K39" i="1"/>
  <c r="K40" i="1" l="1"/>
  <c r="D41" i="1"/>
  <c r="D42" i="1" l="1"/>
  <c r="K41" i="1"/>
  <c r="K42" i="1" l="1"/>
  <c r="D43" i="1"/>
  <c r="D44" i="1" l="1"/>
  <c r="K43" i="1"/>
  <c r="K44" i="1" l="1"/>
  <c r="D45" i="1"/>
  <c r="D46" i="1" l="1"/>
  <c r="K45" i="1"/>
  <c r="K46" i="1" l="1"/>
  <c r="D47" i="1"/>
  <c r="D48" i="1" l="1"/>
  <c r="K47" i="1"/>
  <c r="K48" i="1" l="1"/>
  <c r="D49" i="1"/>
  <c r="D50" i="1" l="1"/>
  <c r="K49" i="1"/>
  <c r="K50" i="1" l="1"/>
  <c r="D51" i="1"/>
  <c r="D52" i="1" l="1"/>
  <c r="K51" i="1"/>
  <c r="K52" i="1" l="1"/>
  <c r="D53" i="1"/>
  <c r="D54" i="1" l="1"/>
  <c r="K53" i="1"/>
  <c r="K54" i="1" l="1"/>
  <c r="D55" i="1"/>
  <c r="D56" i="1" l="1"/>
  <c r="K55" i="1"/>
  <c r="K56" i="1" l="1"/>
  <c r="D57" i="1"/>
  <c r="D58" i="1" l="1"/>
  <c r="K57" i="1"/>
  <c r="K58" i="1" l="1"/>
  <c r="D59" i="1"/>
  <c r="D60" i="1" l="1"/>
  <c r="K59" i="1"/>
  <c r="K60" i="1" l="1"/>
  <c r="D61" i="1"/>
  <c r="D62" i="1" l="1"/>
  <c r="K61" i="1"/>
  <c r="K62" i="1" l="1"/>
  <c r="D63" i="1"/>
  <c r="D64" i="1" l="1"/>
  <c r="K63" i="1"/>
  <c r="K64" i="1" l="1"/>
  <c r="D65" i="1"/>
  <c r="D66" i="1" l="1"/>
  <c r="K65" i="1"/>
  <c r="K66" i="1" l="1"/>
  <c r="D67" i="1"/>
  <c r="D68" i="1" l="1"/>
  <c r="K67" i="1"/>
  <c r="K68" i="1" l="1"/>
  <c r="D69" i="1"/>
  <c r="D70" i="1" l="1"/>
  <c r="K69" i="1"/>
  <c r="K70" i="1" l="1"/>
  <c r="D71" i="1"/>
  <c r="D72" i="1" l="1"/>
  <c r="K71" i="1"/>
  <c r="K72" i="1" l="1"/>
  <c r="D73" i="1"/>
  <c r="D74" i="1" l="1"/>
  <c r="K73" i="1"/>
  <c r="K74" i="1" l="1"/>
  <c r="D75" i="1"/>
  <c r="D76" i="1" l="1"/>
  <c r="K75" i="1"/>
  <c r="K76" i="1" l="1"/>
  <c r="D77" i="1"/>
  <c r="D78" i="1" l="1"/>
  <c r="K77" i="1"/>
  <c r="K78" i="1" l="1"/>
  <c r="D79" i="1"/>
  <c r="D80" i="1" l="1"/>
  <c r="K79" i="1"/>
  <c r="K80" i="1" l="1"/>
  <c r="D81" i="1"/>
  <c r="D82" i="1" l="1"/>
  <c r="K81" i="1"/>
  <c r="K82" i="1" l="1"/>
  <c r="D83" i="1"/>
  <c r="D84" i="1" l="1"/>
  <c r="K83" i="1"/>
  <c r="K84" i="1" l="1"/>
  <c r="D85" i="1"/>
  <c r="D86" i="1" l="1"/>
  <c r="K85" i="1"/>
  <c r="K86" i="1" l="1"/>
  <c r="D87" i="1"/>
  <c r="D88" i="1" l="1"/>
  <c r="K87" i="1"/>
  <c r="K88" i="1" l="1"/>
  <c r="D89" i="1"/>
  <c r="D90" i="1" l="1"/>
  <c r="K89" i="1"/>
  <c r="K90" i="1" l="1"/>
  <c r="D91" i="1"/>
  <c r="D92" i="1" l="1"/>
  <c r="K91" i="1"/>
  <c r="K92" i="1" l="1"/>
  <c r="D93" i="1"/>
  <c r="D94" i="1" l="1"/>
  <c r="K93" i="1"/>
  <c r="K94" i="1" l="1"/>
  <c r="D95" i="1"/>
  <c r="D96" i="1" l="1"/>
  <c r="K95" i="1"/>
  <c r="K96" i="1" l="1"/>
  <c r="D97" i="1"/>
  <c r="D98" i="1" l="1"/>
  <c r="K97" i="1"/>
  <c r="K98" i="1" l="1"/>
  <c r="D99" i="1"/>
  <c r="D100" i="1" l="1"/>
  <c r="K99" i="1"/>
  <c r="K100" i="1" l="1"/>
  <c r="D101" i="1"/>
  <c r="D102" i="1" l="1"/>
  <c r="K101" i="1"/>
  <c r="K102" i="1" l="1"/>
  <c r="D103" i="1"/>
  <c r="D104" i="1" l="1"/>
  <c r="K103" i="1"/>
  <c r="K104" i="1" l="1"/>
  <c r="D105" i="1"/>
  <c r="D106" i="1" l="1"/>
  <c r="K105" i="1"/>
  <c r="K106" i="1" l="1"/>
  <c r="D107" i="1"/>
  <c r="K107" i="1" l="1"/>
  <c r="D108" i="1"/>
  <c r="K108" i="1" l="1"/>
  <c r="D109" i="1"/>
  <c r="K109" i="1" l="1"/>
  <c r="D110" i="1"/>
  <c r="K110" i="1" l="1"/>
  <c r="D111" i="1"/>
  <c r="D112" i="1" l="1"/>
  <c r="K111" i="1"/>
  <c r="K112" i="1" l="1"/>
  <c r="D113" i="1"/>
  <c r="K113" i="1" l="1"/>
  <c r="D114" i="1"/>
  <c r="K114" i="1" l="1"/>
  <c r="D115" i="1"/>
  <c r="K115" i="1" l="1"/>
  <c r="D116" i="1"/>
  <c r="K116" i="1" l="1"/>
  <c r="D117" i="1"/>
  <c r="D118" i="1" l="1"/>
  <c r="K117" i="1"/>
  <c r="K118" i="1" l="1"/>
  <c r="D119" i="1"/>
  <c r="K119" i="1" l="1"/>
  <c r="D120" i="1"/>
  <c r="K120" i="1" l="1"/>
  <c r="D121" i="1"/>
  <c r="D122" i="1" l="1"/>
  <c r="K121" i="1"/>
  <c r="K122" i="1" l="1"/>
  <c r="D123" i="1"/>
  <c r="K123" i="1" l="1"/>
  <c r="D124" i="1"/>
  <c r="K124" i="1" l="1"/>
  <c r="D125" i="1"/>
  <c r="D126" i="1" l="1"/>
  <c r="K125" i="1"/>
  <c r="K126" i="1" l="1"/>
  <c r="D127" i="1"/>
  <c r="K127" i="1" l="1"/>
  <c r="D128" i="1"/>
  <c r="K128" i="1" l="1"/>
  <c r="D129" i="1"/>
  <c r="K129" i="1" l="1"/>
  <c r="D130" i="1"/>
  <c r="K130" i="1" l="1"/>
  <c r="D131" i="1"/>
  <c r="D132" i="1" l="1"/>
  <c r="K131" i="1"/>
  <c r="K132" i="1" l="1"/>
  <c r="D133" i="1"/>
  <c r="D134" i="1" l="1"/>
  <c r="K133" i="1"/>
  <c r="K134" i="1" l="1"/>
  <c r="D135" i="1"/>
  <c r="D136" i="1" l="1"/>
  <c r="K135" i="1"/>
  <c r="K136" i="1" l="1"/>
  <c r="D137" i="1"/>
  <c r="D138" i="1" l="1"/>
  <c r="K137" i="1"/>
  <c r="K138" i="1" l="1"/>
  <c r="D139" i="1"/>
  <c r="D140" i="1" l="1"/>
  <c r="K139" i="1"/>
  <c r="K140" i="1" l="1"/>
  <c r="D141" i="1"/>
  <c r="D142" i="1" l="1"/>
  <c r="K141" i="1"/>
  <c r="K142" i="1" l="1"/>
  <c r="D143" i="1"/>
  <c r="D144" i="1" l="1"/>
  <c r="K143" i="1"/>
  <c r="K144" i="1" l="1"/>
  <c r="D145" i="1"/>
  <c r="D146" i="1" l="1"/>
  <c r="K145" i="1"/>
  <c r="K146" i="1" l="1"/>
  <c r="D147" i="1"/>
  <c r="K147" i="1" l="1"/>
  <c r="D148" i="1"/>
  <c r="K148" i="1" l="1"/>
  <c r="D149" i="1"/>
  <c r="K149" i="1" s="1"/>
</calcChain>
</file>

<file path=xl/sharedStrings.xml><?xml version="1.0" encoding="utf-8"?>
<sst xmlns="http://schemas.openxmlformats.org/spreadsheetml/2006/main" count="174" uniqueCount="173">
  <si>
    <t>Inversión bruta fija privada (Millones de S/. 2007)</t>
  </si>
  <si>
    <t>Índices de empleo urbano de principales ciudades en empresas de 10 y más trabajadores (índice octubre 2010 = 100) - Perú Urbano</t>
  </si>
  <si>
    <t>Crecimiento anual PBI</t>
  </si>
  <si>
    <t>K_Y</t>
  </si>
  <si>
    <t>Consumo público  (Millones de S/. 2007)</t>
  </si>
  <si>
    <t>Gasto público  (Millones de S/. 2007)</t>
  </si>
  <si>
    <t>1T1980</t>
  </si>
  <si>
    <t>g</t>
  </si>
  <si>
    <t>2T1980</t>
  </si>
  <si>
    <t>delta</t>
  </si>
  <si>
    <t>3T1980</t>
  </si>
  <si>
    <t>alpha</t>
  </si>
  <si>
    <t>4T1980</t>
  </si>
  <si>
    <t>beta</t>
  </si>
  <si>
    <t>1T1981</t>
  </si>
  <si>
    <t>2T1981</t>
  </si>
  <si>
    <t>I_Y</t>
  </si>
  <si>
    <t>3T1981</t>
  </si>
  <si>
    <t>4T1981</t>
  </si>
  <si>
    <t>1T1982</t>
  </si>
  <si>
    <t>2T1982</t>
  </si>
  <si>
    <t>3T1982</t>
  </si>
  <si>
    <t>4T1982</t>
  </si>
  <si>
    <t>1T1983</t>
  </si>
  <si>
    <t>2T1983</t>
  </si>
  <si>
    <t>3T1983</t>
  </si>
  <si>
    <t>4T1983</t>
  </si>
  <si>
    <t>1T1984</t>
  </si>
  <si>
    <t>2T1984</t>
  </si>
  <si>
    <t>3T1984</t>
  </si>
  <si>
    <t>4T1984</t>
  </si>
  <si>
    <t>1T1985</t>
  </si>
  <si>
    <t>2T1985</t>
  </si>
  <si>
    <t>3T1985</t>
  </si>
  <si>
    <t>4T1985</t>
  </si>
  <si>
    <t>1T1986</t>
  </si>
  <si>
    <t>2T1986</t>
  </si>
  <si>
    <t>3T1986</t>
  </si>
  <si>
    <t>4T1986</t>
  </si>
  <si>
    <t>1T1987</t>
  </si>
  <si>
    <t>2T1987</t>
  </si>
  <si>
    <t>3T1987</t>
  </si>
  <si>
    <t>4T1987</t>
  </si>
  <si>
    <t>1T1988</t>
  </si>
  <si>
    <t>2T1988</t>
  </si>
  <si>
    <t>3T1988</t>
  </si>
  <si>
    <t>4T1988</t>
  </si>
  <si>
    <t>1T1989</t>
  </si>
  <si>
    <t>2T1989</t>
  </si>
  <si>
    <t>3T1989</t>
  </si>
  <si>
    <t>4T1989</t>
  </si>
  <si>
    <t>1T1990</t>
  </si>
  <si>
    <t>2T1990</t>
  </si>
  <si>
    <t>3T1990</t>
  </si>
  <si>
    <t>4T1990</t>
  </si>
  <si>
    <t>1T1991</t>
  </si>
  <si>
    <t>2T1991</t>
  </si>
  <si>
    <t>3T1991</t>
  </si>
  <si>
    <t>4T1991</t>
  </si>
  <si>
    <t>1T1992</t>
  </si>
  <si>
    <t>2T1992</t>
  </si>
  <si>
    <t>3T1992</t>
  </si>
  <si>
    <t>4T1992</t>
  </si>
  <si>
    <t>1T1993</t>
  </si>
  <si>
    <t>2T1993</t>
  </si>
  <si>
    <t>3T1993</t>
  </si>
  <si>
    <t>4T1993</t>
  </si>
  <si>
    <t>1T1994</t>
  </si>
  <si>
    <t>2T1994</t>
  </si>
  <si>
    <t>3T1994</t>
  </si>
  <si>
    <t>4T1994</t>
  </si>
  <si>
    <t>1T1995</t>
  </si>
  <si>
    <t>2T1995</t>
  </si>
  <si>
    <t>3T1995</t>
  </si>
  <si>
    <t>4T1995</t>
  </si>
  <si>
    <t>1T1996</t>
  </si>
  <si>
    <t>2T1996</t>
  </si>
  <si>
    <t>3T1996</t>
  </si>
  <si>
    <t>4T1996</t>
  </si>
  <si>
    <t>1T1997</t>
  </si>
  <si>
    <t>2T1997</t>
  </si>
  <si>
    <t>3T1997</t>
  </si>
  <si>
    <t>4T1997</t>
  </si>
  <si>
    <t>1T1998</t>
  </si>
  <si>
    <t>2T1998</t>
  </si>
  <si>
    <t>3T1998</t>
  </si>
  <si>
    <t>4T1998</t>
  </si>
  <si>
    <t>1T1999</t>
  </si>
  <si>
    <t>2T1999</t>
  </si>
  <si>
    <t>3T1999</t>
  </si>
  <si>
    <t>4T1999</t>
  </si>
  <si>
    <t>1T2000</t>
  </si>
  <si>
    <t>2T2000</t>
  </si>
  <si>
    <t>3T2000</t>
  </si>
  <si>
    <t>4T2000</t>
  </si>
  <si>
    <t>1T2001</t>
  </si>
  <si>
    <t>2T2001</t>
  </si>
  <si>
    <t>3T2001</t>
  </si>
  <si>
    <t>4T2001</t>
  </si>
  <si>
    <t>1T2002</t>
  </si>
  <si>
    <t>2T2002</t>
  </si>
  <si>
    <t>3T2002</t>
  </si>
  <si>
    <t>4T2002</t>
  </si>
  <si>
    <t>1T2003</t>
  </si>
  <si>
    <t>2T2003</t>
  </si>
  <si>
    <t>3T2003</t>
  </si>
  <si>
    <t>4T2003</t>
  </si>
  <si>
    <t>1T2004</t>
  </si>
  <si>
    <t>2T2004</t>
  </si>
  <si>
    <t>3T2004</t>
  </si>
  <si>
    <t>4T2004</t>
  </si>
  <si>
    <t>1T2005</t>
  </si>
  <si>
    <t>2T2005</t>
  </si>
  <si>
    <t>3T2005</t>
  </si>
  <si>
    <t>4T2005</t>
  </si>
  <si>
    <t>1T2006</t>
  </si>
  <si>
    <t>2T2006</t>
  </si>
  <si>
    <t>3T2006</t>
  </si>
  <si>
    <t>4T2006</t>
  </si>
  <si>
    <t>1T2007</t>
  </si>
  <si>
    <t>2T2007</t>
  </si>
  <si>
    <t>3T2007</t>
  </si>
  <si>
    <t>4T2007</t>
  </si>
  <si>
    <t>1T2008</t>
  </si>
  <si>
    <t>2T2008</t>
  </si>
  <si>
    <t>3T2008</t>
  </si>
  <si>
    <t>4T2008</t>
  </si>
  <si>
    <t>1T2009</t>
  </si>
  <si>
    <t>2T2009</t>
  </si>
  <si>
    <t>3T2009</t>
  </si>
  <si>
    <t>4T2009</t>
  </si>
  <si>
    <t>1T2010</t>
  </si>
  <si>
    <t>2T2010</t>
  </si>
  <si>
    <t>3T2010</t>
  </si>
  <si>
    <t>4T2010</t>
  </si>
  <si>
    <t>1T2011</t>
  </si>
  <si>
    <t>2T2011</t>
  </si>
  <si>
    <t>3T2011</t>
  </si>
  <si>
    <t>4T2011</t>
  </si>
  <si>
    <t>1T2012</t>
  </si>
  <si>
    <t>2T2012</t>
  </si>
  <si>
    <t>3T2012</t>
  </si>
  <si>
    <t>4T2012</t>
  </si>
  <si>
    <t>1T2013</t>
  </si>
  <si>
    <t>2T2013</t>
  </si>
  <si>
    <t>3T2013</t>
  </si>
  <si>
    <t>4T2013</t>
  </si>
  <si>
    <t>1T2014</t>
  </si>
  <si>
    <t>2T2014</t>
  </si>
  <si>
    <t>3T2014</t>
  </si>
  <si>
    <t>4T2014</t>
  </si>
  <si>
    <t>1T2015</t>
  </si>
  <si>
    <t>2T2015</t>
  </si>
  <si>
    <t>3T2015</t>
  </si>
  <si>
    <t>4T2015</t>
  </si>
  <si>
    <t>1T2016</t>
  </si>
  <si>
    <t>2T2016</t>
  </si>
  <si>
    <t>3T2016</t>
  </si>
  <si>
    <t>4T2016</t>
  </si>
  <si>
    <t>Inv</t>
  </si>
  <si>
    <t>Kap</t>
  </si>
  <si>
    <t>Lab</t>
  </si>
  <si>
    <t>Yreal</t>
  </si>
  <si>
    <t>Gpub</t>
  </si>
  <si>
    <t xml:space="preserve"> Consumo Privado (Millones S/ 2007) </t>
  </si>
  <si>
    <t>Capital físico                       (Millones de S/. 2007)</t>
  </si>
  <si>
    <t>Exportaciones                  (Millones de S/. 2007)</t>
  </si>
  <si>
    <t>Importaciones                       (Millones de S/. 2007)</t>
  </si>
  <si>
    <t>PBI                       (Millones de S/. 2007)</t>
  </si>
  <si>
    <t>Inversión bruta fija pública                 (Millones de S/. 2007)</t>
  </si>
  <si>
    <t>Balanza Comercial (Millones de S/. 2007)</t>
  </si>
  <si>
    <t>Cpriv</t>
  </si>
  <si>
    <t>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</si>
</sst>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" fontId="2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workbookViewId="0">
      <selection sqref="A1:N1"/>
    </sheetView>
  </sheetViews>
  <sheetFormatPr baseColWidth="10" defaultRowHeight="12.75" x14ac:dyDescent="0.2"/>
  <cols>
    <col min="2" max="2" width="22.28515625" customWidth="1"/>
    <col min="3" max="3" width="22.28515625" style="2" bestFit="1" customWidth="1"/>
    <col min="4" max="4" width="23" style="2" bestFit="1" customWidth="1"/>
    <col min="5" max="5" width="21.7109375" style="2" bestFit="1" customWidth="1"/>
    <col min="6" max="6" width="24" style="2" bestFit="1" customWidth="1"/>
    <col min="7" max="7" width="24" style="2" customWidth="1"/>
    <col min="8" max="8" width="31.140625" style="2" customWidth="1"/>
    <col min="9" max="9" width="20" customWidth="1"/>
    <col min="12" max="12" width="19.28515625" customWidth="1"/>
    <col min="13" max="13" width="24.28515625" customWidth="1"/>
    <col min="14" max="14" width="19.28515625" customWidth="1"/>
    <col min="262" max="263" width="24.140625" customWidth="1"/>
    <col min="264" max="264" width="31.140625" customWidth="1"/>
    <col min="518" max="519" width="24.140625" customWidth="1"/>
    <col min="520" max="520" width="31.140625" customWidth="1"/>
    <col min="774" max="775" width="24.140625" customWidth="1"/>
    <col min="776" max="776" width="31.140625" customWidth="1"/>
    <col min="1030" max="1031" width="24.140625" customWidth="1"/>
    <col min="1032" max="1032" width="31.140625" customWidth="1"/>
    <col min="1286" max="1287" width="24.140625" customWidth="1"/>
    <col min="1288" max="1288" width="31.140625" customWidth="1"/>
    <col min="1542" max="1543" width="24.140625" customWidth="1"/>
    <col min="1544" max="1544" width="31.140625" customWidth="1"/>
    <col min="1798" max="1799" width="24.140625" customWidth="1"/>
    <col min="1800" max="1800" width="31.140625" customWidth="1"/>
    <col min="2054" max="2055" width="24.140625" customWidth="1"/>
    <col min="2056" max="2056" width="31.140625" customWidth="1"/>
    <col min="2310" max="2311" width="24.140625" customWidth="1"/>
    <col min="2312" max="2312" width="31.140625" customWidth="1"/>
    <col min="2566" max="2567" width="24.140625" customWidth="1"/>
    <col min="2568" max="2568" width="31.140625" customWidth="1"/>
    <col min="2822" max="2823" width="24.140625" customWidth="1"/>
    <col min="2824" max="2824" width="31.140625" customWidth="1"/>
    <col min="3078" max="3079" width="24.140625" customWidth="1"/>
    <col min="3080" max="3080" width="31.140625" customWidth="1"/>
    <col min="3334" max="3335" width="24.140625" customWidth="1"/>
    <col min="3336" max="3336" width="31.140625" customWidth="1"/>
    <col min="3590" max="3591" width="24.140625" customWidth="1"/>
    <col min="3592" max="3592" width="31.140625" customWidth="1"/>
    <col min="3846" max="3847" width="24.140625" customWidth="1"/>
    <col min="3848" max="3848" width="31.140625" customWidth="1"/>
    <col min="4102" max="4103" width="24.140625" customWidth="1"/>
    <col min="4104" max="4104" width="31.140625" customWidth="1"/>
    <col min="4358" max="4359" width="24.140625" customWidth="1"/>
    <col min="4360" max="4360" width="31.140625" customWidth="1"/>
    <col min="4614" max="4615" width="24.140625" customWidth="1"/>
    <col min="4616" max="4616" width="31.140625" customWidth="1"/>
    <col min="4870" max="4871" width="24.140625" customWidth="1"/>
    <col min="4872" max="4872" width="31.140625" customWidth="1"/>
    <col min="5126" max="5127" width="24.140625" customWidth="1"/>
    <col min="5128" max="5128" width="31.140625" customWidth="1"/>
    <col min="5382" max="5383" width="24.140625" customWidth="1"/>
    <col min="5384" max="5384" width="31.140625" customWidth="1"/>
    <col min="5638" max="5639" width="24.140625" customWidth="1"/>
    <col min="5640" max="5640" width="31.140625" customWidth="1"/>
    <col min="5894" max="5895" width="24.140625" customWidth="1"/>
    <col min="5896" max="5896" width="31.140625" customWidth="1"/>
    <col min="6150" max="6151" width="24.140625" customWidth="1"/>
    <col min="6152" max="6152" width="31.140625" customWidth="1"/>
    <col min="6406" max="6407" width="24.140625" customWidth="1"/>
    <col min="6408" max="6408" width="31.140625" customWidth="1"/>
    <col min="6662" max="6663" width="24.140625" customWidth="1"/>
    <col min="6664" max="6664" width="31.140625" customWidth="1"/>
    <col min="6918" max="6919" width="24.140625" customWidth="1"/>
    <col min="6920" max="6920" width="31.140625" customWidth="1"/>
    <col min="7174" max="7175" width="24.140625" customWidth="1"/>
    <col min="7176" max="7176" width="31.140625" customWidth="1"/>
    <col min="7430" max="7431" width="24.140625" customWidth="1"/>
    <col min="7432" max="7432" width="31.140625" customWidth="1"/>
    <col min="7686" max="7687" width="24.140625" customWidth="1"/>
    <col min="7688" max="7688" width="31.140625" customWidth="1"/>
    <col min="7942" max="7943" width="24.140625" customWidth="1"/>
    <col min="7944" max="7944" width="31.140625" customWidth="1"/>
    <col min="8198" max="8199" width="24.140625" customWidth="1"/>
    <col min="8200" max="8200" width="31.140625" customWidth="1"/>
    <col min="8454" max="8455" width="24.140625" customWidth="1"/>
    <col min="8456" max="8456" width="31.140625" customWidth="1"/>
    <col min="8710" max="8711" width="24.140625" customWidth="1"/>
    <col min="8712" max="8712" width="31.140625" customWidth="1"/>
    <col min="8966" max="8967" width="24.140625" customWidth="1"/>
    <col min="8968" max="8968" width="31.140625" customWidth="1"/>
    <col min="9222" max="9223" width="24.140625" customWidth="1"/>
    <col min="9224" max="9224" width="31.140625" customWidth="1"/>
    <col min="9478" max="9479" width="24.140625" customWidth="1"/>
    <col min="9480" max="9480" width="31.140625" customWidth="1"/>
    <col min="9734" max="9735" width="24.140625" customWidth="1"/>
    <col min="9736" max="9736" width="31.140625" customWidth="1"/>
    <col min="9990" max="9991" width="24.140625" customWidth="1"/>
    <col min="9992" max="9992" width="31.140625" customWidth="1"/>
    <col min="10246" max="10247" width="24.140625" customWidth="1"/>
    <col min="10248" max="10248" width="31.140625" customWidth="1"/>
    <col min="10502" max="10503" width="24.140625" customWidth="1"/>
    <col min="10504" max="10504" width="31.140625" customWidth="1"/>
    <col min="10758" max="10759" width="24.140625" customWidth="1"/>
    <col min="10760" max="10760" width="31.140625" customWidth="1"/>
    <col min="11014" max="11015" width="24.140625" customWidth="1"/>
    <col min="11016" max="11016" width="31.140625" customWidth="1"/>
    <col min="11270" max="11271" width="24.140625" customWidth="1"/>
    <col min="11272" max="11272" width="31.140625" customWidth="1"/>
    <col min="11526" max="11527" width="24.140625" customWidth="1"/>
    <col min="11528" max="11528" width="31.140625" customWidth="1"/>
    <col min="11782" max="11783" width="24.140625" customWidth="1"/>
    <col min="11784" max="11784" width="31.140625" customWidth="1"/>
    <col min="12038" max="12039" width="24.140625" customWidth="1"/>
    <col min="12040" max="12040" width="31.140625" customWidth="1"/>
    <col min="12294" max="12295" width="24.140625" customWidth="1"/>
    <col min="12296" max="12296" width="31.140625" customWidth="1"/>
    <col min="12550" max="12551" width="24.140625" customWidth="1"/>
    <col min="12552" max="12552" width="31.140625" customWidth="1"/>
    <col min="12806" max="12807" width="24.140625" customWidth="1"/>
    <col min="12808" max="12808" width="31.140625" customWidth="1"/>
    <col min="13062" max="13063" width="24.140625" customWidth="1"/>
    <col min="13064" max="13064" width="31.140625" customWidth="1"/>
    <col min="13318" max="13319" width="24.140625" customWidth="1"/>
    <col min="13320" max="13320" width="31.140625" customWidth="1"/>
    <col min="13574" max="13575" width="24.140625" customWidth="1"/>
    <col min="13576" max="13576" width="31.140625" customWidth="1"/>
    <col min="13830" max="13831" width="24.140625" customWidth="1"/>
    <col min="13832" max="13832" width="31.140625" customWidth="1"/>
    <col min="14086" max="14087" width="24.140625" customWidth="1"/>
    <col min="14088" max="14088" width="31.140625" customWidth="1"/>
    <col min="14342" max="14343" width="24.140625" customWidth="1"/>
    <col min="14344" max="14344" width="31.140625" customWidth="1"/>
    <col min="14598" max="14599" width="24.140625" customWidth="1"/>
    <col min="14600" max="14600" width="31.140625" customWidth="1"/>
    <col min="14854" max="14855" width="24.140625" customWidth="1"/>
    <col min="14856" max="14856" width="31.140625" customWidth="1"/>
    <col min="15110" max="15111" width="24.140625" customWidth="1"/>
    <col min="15112" max="15112" width="31.140625" customWidth="1"/>
    <col min="15366" max="15367" width="24.140625" customWidth="1"/>
    <col min="15368" max="15368" width="31.140625" customWidth="1"/>
    <col min="15622" max="15623" width="24.140625" customWidth="1"/>
    <col min="15624" max="15624" width="31.140625" customWidth="1"/>
    <col min="15878" max="15879" width="24.140625" customWidth="1"/>
    <col min="15880" max="15880" width="31.140625" customWidth="1"/>
    <col min="16134" max="16135" width="24.140625" customWidth="1"/>
    <col min="16136" max="16136" width="31.140625" customWidth="1"/>
  </cols>
  <sheetData>
    <row r="1" spans="1:17" ht="51" x14ac:dyDescent="0.2">
      <c r="A1" s="1"/>
      <c r="B1" s="2" t="s">
        <v>164</v>
      </c>
      <c r="C1" s="2" t="s">
        <v>0</v>
      </c>
      <c r="D1" s="12" t="s">
        <v>165</v>
      </c>
      <c r="E1" s="12" t="s">
        <v>166</v>
      </c>
      <c r="F1" s="12" t="s">
        <v>167</v>
      </c>
      <c r="G1" s="12" t="s">
        <v>170</v>
      </c>
      <c r="H1" s="2" t="s">
        <v>1</v>
      </c>
      <c r="I1" s="12" t="s">
        <v>168</v>
      </c>
      <c r="J1" s="3" t="s">
        <v>2</v>
      </c>
      <c r="K1" s="2" t="s">
        <v>3</v>
      </c>
      <c r="L1" s="3" t="s">
        <v>4</v>
      </c>
      <c r="M1" s="12" t="s">
        <v>169</v>
      </c>
      <c r="N1" s="3" t="s">
        <v>5</v>
      </c>
      <c r="O1" s="2"/>
    </row>
    <row r="2" spans="1:17" x14ac:dyDescent="0.2">
      <c r="A2" s="1" t="s">
        <v>6</v>
      </c>
      <c r="B2" s="5">
        <v>24238.848073970501</v>
      </c>
      <c r="C2" s="4">
        <v>4541.7899402927687</v>
      </c>
      <c r="D2" s="4">
        <f>+C2/(Q2+Q3)</f>
        <v>80484.816637012002</v>
      </c>
      <c r="E2" s="4">
        <v>7885.9527309985097</v>
      </c>
      <c r="F2" s="4">
        <v>5366.6865071817001</v>
      </c>
      <c r="G2" s="4">
        <f>+E2-F2</f>
        <v>2519.2662238168095</v>
      </c>
      <c r="H2" s="4"/>
      <c r="I2" s="5">
        <v>36357.477805137467</v>
      </c>
      <c r="J2" s="5"/>
      <c r="K2" s="6">
        <f t="shared" ref="K2:K33" si="0">+D2/I2</f>
        <v>2.2137073717924172</v>
      </c>
      <c r="L2" s="5">
        <v>6645.9482017918108</v>
      </c>
      <c r="M2" s="5">
        <v>2147.4412495571733</v>
      </c>
      <c r="N2" s="5">
        <f>+L2+M2</f>
        <v>8793.3894513489831</v>
      </c>
      <c r="O2" s="5"/>
      <c r="P2" s="7" t="s">
        <v>7</v>
      </c>
      <c r="Q2" s="8">
        <f>+AVERAGE(J6:J149)</f>
        <v>3.3430394328613861E-2</v>
      </c>
    </row>
    <row r="3" spans="1:17" x14ac:dyDescent="0.2">
      <c r="A3" s="1" t="s">
        <v>8</v>
      </c>
      <c r="B3" s="5">
        <v>24316.1378632946</v>
      </c>
      <c r="C3" s="4">
        <v>5682.3882553580825</v>
      </c>
      <c r="D3" s="4">
        <f t="shared" ref="D3:D34" si="1">+D2*(1-$Q$3)+C2</f>
        <v>83175.455794653491</v>
      </c>
      <c r="E3" s="4">
        <v>7449.1900857294204</v>
      </c>
      <c r="F3" s="4">
        <v>6554.8776610581799</v>
      </c>
      <c r="G3" s="4">
        <f t="shared" ref="G3:G66" si="2">+E3-F3</f>
        <v>894.31242467124048</v>
      </c>
      <c r="H3" s="4"/>
      <c r="I3" s="5">
        <v>43102.110211378502</v>
      </c>
      <c r="J3" s="5"/>
      <c r="K3" s="6">
        <f t="shared" si="0"/>
        <v>1.9297304792445185</v>
      </c>
      <c r="L3" s="5">
        <v>6063.5310296034058</v>
      </c>
      <c r="M3" s="5">
        <v>2205.9167300932713</v>
      </c>
      <c r="N3" s="5">
        <f t="shared" ref="N3:N66" si="3">+L3+M3</f>
        <v>8269.4477596966772</v>
      </c>
      <c r="O3" s="5"/>
      <c r="P3" t="s">
        <v>9</v>
      </c>
      <c r="Q3" s="8">
        <v>2.3E-2</v>
      </c>
    </row>
    <row r="4" spans="1:17" x14ac:dyDescent="0.2">
      <c r="A4" s="1" t="s">
        <v>10</v>
      </c>
      <c r="B4" s="5">
        <v>27480.414259414902</v>
      </c>
      <c r="C4" s="4">
        <v>5320.9887086944336</v>
      </c>
      <c r="D4" s="4">
        <f t="shared" si="1"/>
        <v>86944.808566734529</v>
      </c>
      <c r="E4" s="4">
        <v>6788.2934280862601</v>
      </c>
      <c r="F4" s="4">
        <v>6141.0493353290904</v>
      </c>
      <c r="G4" s="4">
        <f t="shared" si="2"/>
        <v>647.24409275716971</v>
      </c>
      <c r="H4" s="4"/>
      <c r="I4" s="5">
        <v>42344.482920174909</v>
      </c>
      <c r="J4" s="5"/>
      <c r="K4" s="6">
        <f t="shared" si="0"/>
        <v>2.0532735924686407</v>
      </c>
      <c r="L4" s="5">
        <v>5765.2096484736212</v>
      </c>
      <c r="M4" s="5">
        <v>1988.5552855108385</v>
      </c>
      <c r="N4" s="5">
        <f t="shared" si="3"/>
        <v>7753.7649339844593</v>
      </c>
      <c r="O4" s="5"/>
      <c r="P4" t="s">
        <v>11</v>
      </c>
      <c r="Q4" s="8">
        <v>0.67</v>
      </c>
    </row>
    <row r="5" spans="1:17" x14ac:dyDescent="0.2">
      <c r="A5" s="1" t="s">
        <v>12</v>
      </c>
      <c r="B5" s="5">
        <v>28586.599803320099</v>
      </c>
      <c r="C5" s="4">
        <v>6224.9646729250226</v>
      </c>
      <c r="D5" s="4">
        <f t="shared" si="1"/>
        <v>90266.066678394069</v>
      </c>
      <c r="E5" s="4">
        <v>7623.1946643496203</v>
      </c>
      <c r="F5" s="4">
        <v>7186.6693044927097</v>
      </c>
      <c r="G5" s="4">
        <f t="shared" si="2"/>
        <v>436.52535985691065</v>
      </c>
      <c r="H5" s="4"/>
      <c r="I5" s="5">
        <v>45791.929063309144</v>
      </c>
      <c r="J5" s="5"/>
      <c r="K5" s="6">
        <f t="shared" si="0"/>
        <v>1.9712221896919364</v>
      </c>
      <c r="L5" s="5">
        <v>5710.3111201311604</v>
      </c>
      <c r="M5" s="5">
        <v>3335.5924342108024</v>
      </c>
      <c r="N5" s="5">
        <f t="shared" si="3"/>
        <v>9045.9035543419632</v>
      </c>
      <c r="O5" s="5"/>
      <c r="P5" t="s">
        <v>13</v>
      </c>
      <c r="Q5" s="8">
        <v>0.99</v>
      </c>
    </row>
    <row r="6" spans="1:17" x14ac:dyDescent="0.2">
      <c r="A6" s="1" t="s">
        <v>14</v>
      </c>
      <c r="B6" s="5">
        <v>28249.5746683219</v>
      </c>
      <c r="C6" s="4">
        <v>6349.4083985142888</v>
      </c>
      <c r="D6" s="4">
        <f t="shared" si="1"/>
        <v>94414.911817716027</v>
      </c>
      <c r="E6" s="4">
        <v>7675.2009964600502</v>
      </c>
      <c r="F6" s="4">
        <v>7017.9311563475103</v>
      </c>
      <c r="G6" s="4">
        <f t="shared" si="2"/>
        <v>657.2698401125399</v>
      </c>
      <c r="H6" s="4"/>
      <c r="I6" s="5">
        <v>39025.874527937107</v>
      </c>
      <c r="J6" s="5">
        <f t="shared" ref="J6:J37" si="4">+(I6/I2-1)</f>
        <v>7.3393339799346258E-2</v>
      </c>
      <c r="K6" s="6">
        <f t="shared" si="0"/>
        <v>2.4192900981662322</v>
      </c>
      <c r="L6" s="5">
        <v>6374.4755115261096</v>
      </c>
      <c r="M6" s="5">
        <v>2107.185558430705</v>
      </c>
      <c r="N6" s="5">
        <f t="shared" si="3"/>
        <v>8481.6610699568155</v>
      </c>
      <c r="O6" s="5"/>
      <c r="P6" t="s">
        <v>3</v>
      </c>
      <c r="Q6" s="8">
        <f>+(1-Q4)*Q5/(1-Q5+Q5*Q3)</f>
        <v>9.9694842844064659</v>
      </c>
    </row>
    <row r="7" spans="1:17" x14ac:dyDescent="0.2">
      <c r="A7" s="1" t="s">
        <v>15</v>
      </c>
      <c r="B7" s="5">
        <v>26248.232103390201</v>
      </c>
      <c r="C7" s="4">
        <v>5902.4067914737643</v>
      </c>
      <c r="D7" s="4">
        <f t="shared" si="1"/>
        <v>98592.777244422847</v>
      </c>
      <c r="E7" s="4">
        <v>6997.2809253618198</v>
      </c>
      <c r="F7" s="4">
        <v>7778.40133271779</v>
      </c>
      <c r="G7" s="4">
        <f t="shared" si="2"/>
        <v>-781.1204073559702</v>
      </c>
      <c r="H7" s="4"/>
      <c r="I7" s="5">
        <v>45857.886011151772</v>
      </c>
      <c r="J7" s="5">
        <f t="shared" si="4"/>
        <v>6.3935983325609236E-2</v>
      </c>
      <c r="K7" s="6">
        <f t="shared" si="0"/>
        <v>2.1499634156804994</v>
      </c>
      <c r="L7" s="5">
        <v>6059.980245845275</v>
      </c>
      <c r="M7" s="5">
        <v>3064.0097019448408</v>
      </c>
      <c r="N7" s="5">
        <f t="shared" si="3"/>
        <v>9123.9899477901163</v>
      </c>
      <c r="O7" s="5"/>
      <c r="P7" s="7" t="s">
        <v>16</v>
      </c>
      <c r="Q7" s="8">
        <f>+Q6*Q3</f>
        <v>0.2292981385413487</v>
      </c>
    </row>
    <row r="8" spans="1:17" x14ac:dyDescent="0.2">
      <c r="A8" s="1" t="s">
        <v>17</v>
      </c>
      <c r="B8" s="5">
        <v>29345.962102894599</v>
      </c>
      <c r="C8" s="4">
        <v>6303.401603004294</v>
      </c>
      <c r="D8" s="4">
        <f t="shared" si="1"/>
        <v>102227.55015927489</v>
      </c>
      <c r="E8" s="4">
        <v>7000.3110620464004</v>
      </c>
      <c r="F8" s="4">
        <v>7005.0085421589201</v>
      </c>
      <c r="G8" s="4">
        <f t="shared" si="2"/>
        <v>-4.69748011251977</v>
      </c>
      <c r="H8" s="4"/>
      <c r="I8" s="5">
        <v>45002.690184033214</v>
      </c>
      <c r="J8" s="5">
        <f t="shared" si="4"/>
        <v>6.2775763937639395E-2</v>
      </c>
      <c r="K8" s="6">
        <f t="shared" si="0"/>
        <v>2.2715875371278327</v>
      </c>
      <c r="L8" s="5">
        <v>5837.3364900444531</v>
      </c>
      <c r="M8" s="5">
        <v>2689.4945124782316</v>
      </c>
      <c r="N8" s="5">
        <f t="shared" si="3"/>
        <v>8526.8310025226856</v>
      </c>
      <c r="O8" s="5"/>
    </row>
    <row r="9" spans="1:17" x14ac:dyDescent="0.2">
      <c r="A9" s="1" t="s">
        <v>18</v>
      </c>
      <c r="B9" s="5">
        <v>28596.2311253933</v>
      </c>
      <c r="C9" s="4">
        <v>7144.8412554629558</v>
      </c>
      <c r="D9" s="4">
        <f t="shared" si="1"/>
        <v>106179.71810861587</v>
      </c>
      <c r="E9" s="4">
        <v>7299.7816484418299</v>
      </c>
      <c r="F9" s="4">
        <v>8098.21317273359</v>
      </c>
      <c r="G9" s="4">
        <f t="shared" si="2"/>
        <v>-798.43152429176007</v>
      </c>
      <c r="H9" s="4"/>
      <c r="I9" s="5">
        <v>47014.549276877915</v>
      </c>
      <c r="J9" s="5">
        <f t="shared" si="4"/>
        <v>2.6699469504297468E-2</v>
      </c>
      <c r="K9" s="6">
        <f t="shared" si="0"/>
        <v>2.2584438166853977</v>
      </c>
      <c r="L9" s="5">
        <v>5464.2077525841614</v>
      </c>
      <c r="M9" s="5">
        <v>4184.6656328063573</v>
      </c>
      <c r="N9" s="5">
        <f t="shared" si="3"/>
        <v>9648.8733853905178</v>
      </c>
      <c r="O9" s="5"/>
    </row>
    <row r="10" spans="1:17" x14ac:dyDescent="0.2">
      <c r="A10" s="1" t="s">
        <v>19</v>
      </c>
      <c r="B10" s="5">
        <v>27416.037751632201</v>
      </c>
      <c r="C10" s="4">
        <v>6839.2945935729313</v>
      </c>
      <c r="D10" s="4">
        <f t="shared" si="1"/>
        <v>110882.42584758066</v>
      </c>
      <c r="E10" s="4">
        <v>7778.4675539088103</v>
      </c>
      <c r="F10" s="4">
        <v>7624.5087333865704</v>
      </c>
      <c r="G10" s="4">
        <f t="shared" si="2"/>
        <v>153.95882052223988</v>
      </c>
      <c r="H10" s="4"/>
      <c r="I10" s="5">
        <v>40474.847526067839</v>
      </c>
      <c r="J10" s="5">
        <f t="shared" si="4"/>
        <v>3.7128520902035556E-2</v>
      </c>
      <c r="K10" s="6">
        <f t="shared" si="0"/>
        <v>2.7395390625293103</v>
      </c>
      <c r="L10" s="5">
        <v>6597.0008333849528</v>
      </c>
      <c r="M10" s="5">
        <v>2425.0239401086696</v>
      </c>
      <c r="N10" s="5">
        <f t="shared" si="3"/>
        <v>9022.024773493622</v>
      </c>
      <c r="O10" s="5"/>
    </row>
    <row r="11" spans="1:17" x14ac:dyDescent="0.2">
      <c r="A11" s="1" t="s">
        <v>20</v>
      </c>
      <c r="B11" s="5">
        <v>25225.9543025731</v>
      </c>
      <c r="C11" s="4">
        <v>6107.2612632462278</v>
      </c>
      <c r="D11" s="4">
        <f t="shared" si="1"/>
        <v>115171.42464665923</v>
      </c>
      <c r="E11" s="4">
        <v>8523.0669307000808</v>
      </c>
      <c r="F11" s="4">
        <v>7324.7343627363698</v>
      </c>
      <c r="G11" s="4">
        <f t="shared" si="2"/>
        <v>1198.332567963711</v>
      </c>
      <c r="H11" s="4"/>
      <c r="I11" s="5">
        <v>46211.088331345374</v>
      </c>
      <c r="J11" s="5">
        <f t="shared" si="4"/>
        <v>7.7021064622933011E-3</v>
      </c>
      <c r="K11" s="6">
        <f t="shared" si="0"/>
        <v>2.4922898119354069</v>
      </c>
      <c r="L11" s="5">
        <v>4970.4673338003886</v>
      </c>
      <c r="M11" s="5">
        <v>2658.5195331807377</v>
      </c>
      <c r="N11" s="5">
        <f t="shared" si="3"/>
        <v>7628.9868669811258</v>
      </c>
      <c r="O11" s="5"/>
    </row>
    <row r="12" spans="1:17" x14ac:dyDescent="0.2">
      <c r="A12" s="1" t="s">
        <v>21</v>
      </c>
      <c r="B12" s="5">
        <v>29457.2530713548</v>
      </c>
      <c r="C12" s="4">
        <v>5947.2601509520473</v>
      </c>
      <c r="D12" s="4">
        <f t="shared" si="1"/>
        <v>118629.74314303229</v>
      </c>
      <c r="E12" s="4">
        <v>7611.5226787041402</v>
      </c>
      <c r="F12" s="4">
        <v>6864.3979092877398</v>
      </c>
      <c r="G12" s="4">
        <f t="shared" si="2"/>
        <v>747.12476941640034</v>
      </c>
      <c r="H12" s="4"/>
      <c r="I12" s="5">
        <v>43888.797994397151</v>
      </c>
      <c r="J12" s="5">
        <f t="shared" si="4"/>
        <v>-2.475168006803441E-2</v>
      </c>
      <c r="K12" s="6">
        <f t="shared" si="0"/>
        <v>2.7029617707501714</v>
      </c>
      <c r="L12" s="5">
        <v>9703.1830540234405</v>
      </c>
      <c r="M12" s="5">
        <v>2518.0323959433613</v>
      </c>
      <c r="N12" s="5">
        <f t="shared" si="3"/>
        <v>12221.215449966801</v>
      </c>
      <c r="O12" s="5"/>
    </row>
    <row r="13" spans="1:17" x14ac:dyDescent="0.2">
      <c r="A13" s="1" t="s">
        <v>22</v>
      </c>
      <c r="B13" s="5">
        <v>27626.754874439899</v>
      </c>
      <c r="C13" s="4">
        <v>4941.0487274611905</v>
      </c>
      <c r="D13" s="4">
        <f t="shared" si="1"/>
        <v>121848.51920169459</v>
      </c>
      <c r="E13" s="4">
        <v>7942.9386634274197</v>
      </c>
      <c r="F13" s="4">
        <v>8159.7658021173502</v>
      </c>
      <c r="G13" s="4">
        <f t="shared" si="2"/>
        <v>-216.82713868993051</v>
      </c>
      <c r="H13" s="4"/>
      <c r="I13" s="5">
        <v>45932.266148189636</v>
      </c>
      <c r="J13" s="5">
        <f t="shared" si="4"/>
        <v>-2.302017450628957E-2</v>
      </c>
      <c r="K13" s="6">
        <f t="shared" si="0"/>
        <v>2.6527870148748822</v>
      </c>
      <c r="L13" s="5">
        <v>4683.3487787912181</v>
      </c>
      <c r="M13" s="5">
        <v>4873.4241158027999</v>
      </c>
      <c r="N13" s="5">
        <f t="shared" si="3"/>
        <v>9556.772894594018</v>
      </c>
      <c r="O13" s="5"/>
    </row>
    <row r="14" spans="1:17" x14ac:dyDescent="0.2">
      <c r="A14" s="1" t="s">
        <v>23</v>
      </c>
      <c r="B14" s="5">
        <v>26792.432057898499</v>
      </c>
      <c r="C14" s="4">
        <v>4226.6033884730041</v>
      </c>
      <c r="D14" s="4">
        <f t="shared" si="1"/>
        <v>123987.05198751681</v>
      </c>
      <c r="E14" s="4">
        <v>6412.1536164687504</v>
      </c>
      <c r="F14" s="4">
        <v>5050.8204363566902</v>
      </c>
      <c r="G14" s="4">
        <f t="shared" si="2"/>
        <v>1361.3331801120603</v>
      </c>
      <c r="H14" s="4"/>
      <c r="I14" s="5">
        <v>36438.089079093443</v>
      </c>
      <c r="J14" s="5">
        <f t="shared" si="4"/>
        <v>-9.9734988362204957E-2</v>
      </c>
      <c r="K14" s="6">
        <f t="shared" si="0"/>
        <v>3.4026771194940371</v>
      </c>
      <c r="L14" s="5">
        <v>6339.8035292548675</v>
      </c>
      <c r="M14" s="5">
        <v>1889.1169777338757</v>
      </c>
      <c r="N14" s="5">
        <f t="shared" si="3"/>
        <v>8228.920506988743</v>
      </c>
      <c r="O14" s="5"/>
    </row>
    <row r="15" spans="1:17" x14ac:dyDescent="0.2">
      <c r="A15" s="1" t="s">
        <v>24</v>
      </c>
      <c r="B15" s="5">
        <v>25383.637382524601</v>
      </c>
      <c r="C15" s="4">
        <v>3323.6604852285318</v>
      </c>
      <c r="D15" s="4">
        <f t="shared" si="1"/>
        <v>125361.95318027692</v>
      </c>
      <c r="E15" s="4">
        <v>7731.0726813022602</v>
      </c>
      <c r="F15" s="4">
        <v>6305.3485510696601</v>
      </c>
      <c r="G15" s="4">
        <f t="shared" si="2"/>
        <v>1425.7241302326001</v>
      </c>
      <c r="H15" s="4"/>
      <c r="I15" s="5">
        <v>41011.223625397761</v>
      </c>
      <c r="J15" s="5">
        <f t="shared" si="4"/>
        <v>-0.11252417750179888</v>
      </c>
      <c r="K15" s="6">
        <f t="shared" si="0"/>
        <v>3.0567718321538146</v>
      </c>
      <c r="L15" s="5">
        <v>6889.2018728295297</v>
      </c>
      <c r="M15" s="5">
        <v>2275.8866472988625</v>
      </c>
      <c r="N15" s="5">
        <f t="shared" si="3"/>
        <v>9165.0885201283927</v>
      </c>
      <c r="O15" s="5"/>
    </row>
    <row r="16" spans="1:17" x14ac:dyDescent="0.2">
      <c r="A16" s="1" t="s">
        <v>25</v>
      </c>
      <c r="B16" s="5">
        <v>26468.477382671601</v>
      </c>
      <c r="C16" s="4">
        <v>3824.9487020081024</v>
      </c>
      <c r="D16" s="4">
        <f t="shared" si="1"/>
        <v>125802.28874235909</v>
      </c>
      <c r="E16" s="4">
        <v>7344.8536738431803</v>
      </c>
      <c r="F16" s="4">
        <v>5561.4840257905798</v>
      </c>
      <c r="G16" s="4">
        <f t="shared" si="2"/>
        <v>1783.3696480526005</v>
      </c>
      <c r="H16" s="4"/>
      <c r="I16" s="5">
        <v>39106.78550968122</v>
      </c>
      <c r="J16" s="5">
        <f t="shared" si="4"/>
        <v>-0.10895747213961982</v>
      </c>
      <c r="K16" s="6">
        <f t="shared" si="0"/>
        <v>3.2168915727224792</v>
      </c>
      <c r="L16" s="5">
        <v>5603.7057348963172</v>
      </c>
      <c r="M16" s="5">
        <v>2311.5463087539897</v>
      </c>
      <c r="N16" s="5">
        <f t="shared" si="3"/>
        <v>7915.2520436503073</v>
      </c>
      <c r="O16" s="5"/>
    </row>
    <row r="17" spans="1:15" x14ac:dyDescent="0.2">
      <c r="A17" s="1" t="s">
        <v>26</v>
      </c>
      <c r="B17" s="5">
        <v>24944.453176905201</v>
      </c>
      <c r="C17" s="4">
        <v>3275.3471747686485</v>
      </c>
      <c r="D17" s="4">
        <f t="shared" si="1"/>
        <v>126733.78480329293</v>
      </c>
      <c r="E17" s="4">
        <v>6709.0863384064096</v>
      </c>
      <c r="F17" s="4">
        <v>5965.8985856441304</v>
      </c>
      <c r="G17" s="4">
        <f t="shared" si="2"/>
        <v>743.18775276227916</v>
      </c>
      <c r="H17" s="4"/>
      <c r="I17" s="5">
        <v>41579.901785827577</v>
      </c>
      <c r="J17" s="5">
        <f t="shared" si="4"/>
        <v>-9.4756142627933526E-2</v>
      </c>
      <c r="K17" s="6">
        <f t="shared" si="0"/>
        <v>3.0479577719082029</v>
      </c>
      <c r="L17" s="5">
        <v>5004.288863019282</v>
      </c>
      <c r="M17" s="5">
        <v>4505.9878094727701</v>
      </c>
      <c r="N17" s="5">
        <f t="shared" si="3"/>
        <v>9510.2766724920511</v>
      </c>
      <c r="O17" s="5"/>
    </row>
    <row r="18" spans="1:15" x14ac:dyDescent="0.2">
      <c r="A18" s="1" t="s">
        <v>27</v>
      </c>
      <c r="B18" s="5">
        <v>25523.371987605398</v>
      </c>
      <c r="C18" s="4">
        <v>3893.8046576386978</v>
      </c>
      <c r="D18" s="4">
        <f t="shared" si="1"/>
        <v>127094.25492758583</v>
      </c>
      <c r="E18" s="4">
        <v>7368.5738663014099</v>
      </c>
      <c r="F18" s="4">
        <v>4545.2298829269803</v>
      </c>
      <c r="G18" s="4">
        <f t="shared" si="2"/>
        <v>2823.3439833744296</v>
      </c>
      <c r="H18" s="4"/>
      <c r="I18" s="5">
        <v>35508.364763442878</v>
      </c>
      <c r="J18" s="5">
        <f t="shared" si="4"/>
        <v>-2.551517763822575E-2</v>
      </c>
      <c r="K18" s="6">
        <f t="shared" si="0"/>
        <v>3.5792764824370025</v>
      </c>
      <c r="L18" s="5">
        <v>6179.1837183577727</v>
      </c>
      <c r="M18" s="5">
        <v>2019.067944921919</v>
      </c>
      <c r="N18" s="5">
        <f t="shared" si="3"/>
        <v>8198.2516632796924</v>
      </c>
      <c r="O18" s="5"/>
    </row>
    <row r="19" spans="1:15" x14ac:dyDescent="0.2">
      <c r="A19" s="1" t="s">
        <v>28</v>
      </c>
      <c r="B19" s="5">
        <v>24516.3285666667</v>
      </c>
      <c r="C19" s="4">
        <v>3085.0366753103772</v>
      </c>
      <c r="D19" s="4">
        <f t="shared" si="1"/>
        <v>128064.89172189006</v>
      </c>
      <c r="E19" s="4">
        <v>7627.7905017344301</v>
      </c>
      <c r="F19" s="4">
        <v>4911.5669828238897</v>
      </c>
      <c r="G19" s="4">
        <f t="shared" si="2"/>
        <v>2716.2235189105404</v>
      </c>
      <c r="H19" s="4"/>
      <c r="I19" s="5">
        <v>41849.251768486531</v>
      </c>
      <c r="J19" s="5">
        <f t="shared" si="4"/>
        <v>2.0434117029607179E-2</v>
      </c>
      <c r="K19" s="6">
        <f t="shared" si="0"/>
        <v>3.0601477042016301</v>
      </c>
      <c r="L19" s="5">
        <v>5500.0772455427232</v>
      </c>
      <c r="M19" s="5">
        <v>2679.6565214908192</v>
      </c>
      <c r="N19" s="5">
        <f t="shared" si="3"/>
        <v>8179.7337670335419</v>
      </c>
      <c r="O19" s="5"/>
    </row>
    <row r="20" spans="1:15" x14ac:dyDescent="0.2">
      <c r="A20" s="1" t="s">
        <v>29</v>
      </c>
      <c r="B20" s="5">
        <v>27979.927537835902</v>
      </c>
      <c r="C20" s="4">
        <v>3519.8265033252555</v>
      </c>
      <c r="D20" s="4">
        <f t="shared" si="1"/>
        <v>128204.43588759696</v>
      </c>
      <c r="E20" s="4">
        <v>7684.3689261080699</v>
      </c>
      <c r="F20" s="4">
        <v>4772.0958297556899</v>
      </c>
      <c r="G20" s="4">
        <f t="shared" si="2"/>
        <v>2912.27309635238</v>
      </c>
      <c r="H20" s="4"/>
      <c r="I20" s="5">
        <v>41510.754424415878</v>
      </c>
      <c r="J20" s="5">
        <f t="shared" si="4"/>
        <v>6.147191295330412E-2</v>
      </c>
      <c r="K20" s="6">
        <f t="shared" si="0"/>
        <v>3.0884631625049295</v>
      </c>
      <c r="L20" s="5">
        <v>5333.840295580183</v>
      </c>
      <c r="M20" s="5">
        <v>2651.7776454747595</v>
      </c>
      <c r="N20" s="5">
        <f t="shared" si="3"/>
        <v>7985.617941054943</v>
      </c>
      <c r="O20" s="5"/>
    </row>
    <row r="21" spans="1:15" x14ac:dyDescent="0.2">
      <c r="A21" s="1" t="s">
        <v>30</v>
      </c>
      <c r="B21" s="5">
        <v>28425.371907892099</v>
      </c>
      <c r="C21" s="4">
        <v>3140.4659762644924</v>
      </c>
      <c r="D21" s="4">
        <f t="shared" si="1"/>
        <v>128775.56036550748</v>
      </c>
      <c r="E21" s="4">
        <v>7607.0976234321297</v>
      </c>
      <c r="F21" s="4">
        <v>5033.3338632178002</v>
      </c>
      <c r="G21" s="4">
        <f t="shared" si="2"/>
        <v>2573.7637602143295</v>
      </c>
      <c r="H21" s="4"/>
      <c r="I21" s="5">
        <v>44973.629043654721</v>
      </c>
      <c r="J21" s="5">
        <f t="shared" si="4"/>
        <v>8.1619414959366088E-2</v>
      </c>
      <c r="K21" s="6">
        <f t="shared" si="0"/>
        <v>2.8633571073508084</v>
      </c>
      <c r="L21" s="5">
        <v>5256.898740519322</v>
      </c>
      <c r="M21" s="5">
        <v>3714.5811311955781</v>
      </c>
      <c r="N21" s="5">
        <f t="shared" si="3"/>
        <v>8971.4798717149006</v>
      </c>
      <c r="O21" s="5"/>
    </row>
    <row r="22" spans="1:15" x14ac:dyDescent="0.2">
      <c r="A22" s="1" t="s">
        <v>31</v>
      </c>
      <c r="B22" s="5">
        <v>28134.275057648701</v>
      </c>
      <c r="C22" s="4">
        <v>2999.5345712418271</v>
      </c>
      <c r="D22" s="4">
        <f t="shared" si="1"/>
        <v>128954.18845336529</v>
      </c>
      <c r="E22" s="4">
        <v>7931.6267294901199</v>
      </c>
      <c r="F22" s="4">
        <v>4412.5405377211</v>
      </c>
      <c r="G22" s="4">
        <f t="shared" si="2"/>
        <v>3519.0861917690199</v>
      </c>
      <c r="H22" s="4"/>
      <c r="I22" s="5">
        <v>39428.509392364555</v>
      </c>
      <c r="J22" s="5">
        <f t="shared" si="4"/>
        <v>0.11040059588882012</v>
      </c>
      <c r="K22" s="6">
        <f t="shared" si="0"/>
        <v>3.270582389258105</v>
      </c>
      <c r="L22" s="5">
        <v>6492.7746765311194</v>
      </c>
      <c r="M22" s="5">
        <v>2541.3854726287927</v>
      </c>
      <c r="N22" s="5">
        <f t="shared" si="3"/>
        <v>9034.1601491599122</v>
      </c>
      <c r="O22" s="5"/>
    </row>
    <row r="23" spans="1:15" x14ac:dyDescent="0.2">
      <c r="A23" s="1" t="s">
        <v>32</v>
      </c>
      <c r="B23" s="5">
        <v>25634.687521743799</v>
      </c>
      <c r="C23" s="4">
        <v>3375.1528401698765</v>
      </c>
      <c r="D23" s="4">
        <f t="shared" si="1"/>
        <v>128987.77669017971</v>
      </c>
      <c r="E23" s="4">
        <v>8193.4942645020201</v>
      </c>
      <c r="F23" s="4">
        <v>4535.6843765575004</v>
      </c>
      <c r="G23" s="4">
        <f t="shared" si="2"/>
        <v>3657.8098879445197</v>
      </c>
      <c r="H23" s="4"/>
      <c r="I23" s="5">
        <v>43937.530117314564</v>
      </c>
      <c r="J23" s="5">
        <f t="shared" si="4"/>
        <v>4.990001638214614E-2</v>
      </c>
      <c r="K23" s="6">
        <f t="shared" si="0"/>
        <v>2.935708410231034</v>
      </c>
      <c r="L23" s="5">
        <v>5589.2944108690608</v>
      </c>
      <c r="M23" s="5">
        <v>1682.9233024347357</v>
      </c>
      <c r="N23" s="5">
        <f t="shared" si="3"/>
        <v>7272.2177133037967</v>
      </c>
      <c r="O23" s="5"/>
    </row>
    <row r="24" spans="1:15" x14ac:dyDescent="0.2">
      <c r="A24" s="1" t="s">
        <v>33</v>
      </c>
      <c r="B24" s="5">
        <v>27233.089284198501</v>
      </c>
      <c r="C24" s="4">
        <v>2994.6064432638541</v>
      </c>
      <c r="D24" s="4">
        <f t="shared" si="1"/>
        <v>129396.21066647545</v>
      </c>
      <c r="E24" s="4">
        <v>7681.9425331706998</v>
      </c>
      <c r="F24" s="4">
        <v>3959.8576885796301</v>
      </c>
      <c r="G24" s="4">
        <f t="shared" si="2"/>
        <v>3722.0848445910697</v>
      </c>
      <c r="H24" s="4"/>
      <c r="I24" s="5">
        <v>40849.146668605463</v>
      </c>
      <c r="J24" s="5">
        <f t="shared" si="4"/>
        <v>-1.5938225286054264E-2</v>
      </c>
      <c r="K24" s="6">
        <f t="shared" si="0"/>
        <v>3.1676600668361741</v>
      </c>
      <c r="L24" s="5">
        <v>5429.6212516106661</v>
      </c>
      <c r="M24" s="5">
        <v>1534.805855669141</v>
      </c>
      <c r="N24" s="5">
        <f t="shared" si="3"/>
        <v>6964.4271072798074</v>
      </c>
      <c r="O24" s="5"/>
    </row>
    <row r="25" spans="1:15" x14ac:dyDescent="0.2">
      <c r="A25" s="1" t="s">
        <v>34</v>
      </c>
      <c r="B25" s="5">
        <v>27304.948136408999</v>
      </c>
      <c r="C25" s="4">
        <v>2710.0927080070915</v>
      </c>
      <c r="D25" s="4">
        <f t="shared" si="1"/>
        <v>129414.70426441036</v>
      </c>
      <c r="E25" s="4">
        <v>7727.3807516340703</v>
      </c>
      <c r="F25" s="4">
        <v>3787.55348383297</v>
      </c>
      <c r="G25" s="4">
        <f t="shared" si="2"/>
        <v>3939.8272678011003</v>
      </c>
      <c r="H25" s="4"/>
      <c r="I25" s="5">
        <v>43003.813821715412</v>
      </c>
      <c r="J25" s="5">
        <f t="shared" si="4"/>
        <v>-4.3799338942100086E-2</v>
      </c>
      <c r="K25" s="6">
        <f t="shared" si="0"/>
        <v>3.009377372921759</v>
      </c>
      <c r="L25" s="5">
        <v>5740.3096609891536</v>
      </c>
      <c r="M25" s="5">
        <v>3178.2224706335501</v>
      </c>
      <c r="N25" s="5">
        <f t="shared" si="3"/>
        <v>8918.5321316227037</v>
      </c>
      <c r="O25" s="5"/>
    </row>
    <row r="26" spans="1:15" x14ac:dyDescent="0.2">
      <c r="A26" s="1" t="s">
        <v>35</v>
      </c>
      <c r="B26" s="5">
        <v>28643.177132901201</v>
      </c>
      <c r="C26" s="4">
        <v>3328.8648337498389</v>
      </c>
      <c r="D26" s="4">
        <f t="shared" si="1"/>
        <v>129148.25877433602</v>
      </c>
      <c r="E26" s="4">
        <v>7104.0478144864901</v>
      </c>
      <c r="F26" s="4">
        <v>3897.7242171345501</v>
      </c>
      <c r="G26" s="4">
        <f t="shared" si="2"/>
        <v>3206.32359735194</v>
      </c>
      <c r="H26" s="4"/>
      <c r="I26" s="5">
        <v>38202.40576216123</v>
      </c>
      <c r="J26" s="5">
        <f t="shared" si="4"/>
        <v>-3.1096880128082205E-2</v>
      </c>
      <c r="K26" s="6">
        <f t="shared" si="0"/>
        <v>3.3806315648909986</v>
      </c>
      <c r="L26" s="5">
        <v>7100.3055465066991</v>
      </c>
      <c r="M26" s="5">
        <v>1898.4031263620395</v>
      </c>
      <c r="N26" s="5">
        <f t="shared" si="3"/>
        <v>8998.7086728687391</v>
      </c>
      <c r="O26" s="5"/>
    </row>
    <row r="27" spans="1:15" x14ac:dyDescent="0.2">
      <c r="A27" s="1" t="s">
        <v>36</v>
      </c>
      <c r="B27" s="5">
        <v>28289.355348039</v>
      </c>
      <c r="C27" s="4">
        <v>4758.7751475635778</v>
      </c>
      <c r="D27" s="4">
        <f t="shared" si="1"/>
        <v>129506.71365627613</v>
      </c>
      <c r="E27" s="4">
        <v>6915.5568763249403</v>
      </c>
      <c r="F27" s="4">
        <v>5075.6786411251996</v>
      </c>
      <c r="G27" s="4">
        <f t="shared" si="2"/>
        <v>1839.8782351997406</v>
      </c>
      <c r="H27" s="4"/>
      <c r="I27" s="5">
        <v>46949.843107071429</v>
      </c>
      <c r="J27" s="5">
        <f t="shared" si="4"/>
        <v>6.8558996869279909E-2</v>
      </c>
      <c r="K27" s="6">
        <f t="shared" si="0"/>
        <v>2.7584056747736025</v>
      </c>
      <c r="L27" s="5">
        <v>5768.5655803340569</v>
      </c>
      <c r="M27" s="5">
        <v>883.83626869547209</v>
      </c>
      <c r="N27" s="5">
        <f t="shared" si="3"/>
        <v>6652.4018490295293</v>
      </c>
      <c r="O27" s="5"/>
    </row>
    <row r="28" spans="1:15" x14ac:dyDescent="0.2">
      <c r="A28" s="1" t="s">
        <v>37</v>
      </c>
      <c r="B28" s="5">
        <v>33139.882132995699</v>
      </c>
      <c r="C28" s="4">
        <v>3962.627285912421</v>
      </c>
      <c r="D28" s="4">
        <f t="shared" si="1"/>
        <v>131286.83438974535</v>
      </c>
      <c r="E28" s="4">
        <v>6636.2495523693697</v>
      </c>
      <c r="F28" s="4">
        <v>5420.24314824468</v>
      </c>
      <c r="G28" s="4">
        <f t="shared" si="2"/>
        <v>1216.0064041246897</v>
      </c>
      <c r="H28" s="4"/>
      <c r="I28" s="5">
        <v>47017.476158131933</v>
      </c>
      <c r="J28" s="5">
        <f t="shared" si="4"/>
        <v>0.15100265226022769</v>
      </c>
      <c r="K28" s="6">
        <f t="shared" si="0"/>
        <v>2.7922986327082673</v>
      </c>
      <c r="L28" s="5">
        <v>6197.287034650094</v>
      </c>
      <c r="M28" s="5">
        <v>2631.4331605721031</v>
      </c>
      <c r="N28" s="5">
        <f t="shared" si="3"/>
        <v>8828.7201952221967</v>
      </c>
      <c r="O28" s="5"/>
    </row>
    <row r="29" spans="1:15" x14ac:dyDescent="0.2">
      <c r="A29" s="1" t="s">
        <v>38</v>
      </c>
      <c r="B29" s="5">
        <v>34490.5853860641</v>
      </c>
      <c r="C29" s="4">
        <v>4751.8517150401112</v>
      </c>
      <c r="D29" s="4">
        <f t="shared" si="1"/>
        <v>132229.86448469362</v>
      </c>
      <c r="E29" s="4">
        <v>6672.31283605315</v>
      </c>
      <c r="F29" s="4">
        <v>6065.6936927427996</v>
      </c>
      <c r="G29" s="4">
        <f t="shared" si="2"/>
        <v>606.61914331035041</v>
      </c>
      <c r="H29" s="4"/>
      <c r="I29" s="5">
        <v>50811.274972635409</v>
      </c>
      <c r="J29" s="5">
        <f t="shared" si="4"/>
        <v>0.18155276141990706</v>
      </c>
      <c r="K29" s="6">
        <f t="shared" si="0"/>
        <v>2.6023724961813395</v>
      </c>
      <c r="L29" s="5">
        <v>6034.8418385091491</v>
      </c>
      <c r="M29" s="5">
        <v>3108.9540495817746</v>
      </c>
      <c r="N29" s="5">
        <f t="shared" si="3"/>
        <v>9143.7958880909246</v>
      </c>
      <c r="O29" s="5"/>
    </row>
    <row r="30" spans="1:15" x14ac:dyDescent="0.2">
      <c r="A30" s="1" t="s">
        <v>39</v>
      </c>
      <c r="B30" s="5">
        <v>35927.500139745702</v>
      </c>
      <c r="C30" s="4">
        <v>5306.1404718084941</v>
      </c>
      <c r="D30" s="4">
        <f t="shared" si="1"/>
        <v>133940.42931658577</v>
      </c>
      <c r="E30" s="4">
        <v>6568.7270293490201</v>
      </c>
      <c r="F30" s="4">
        <v>5755.8342492680804</v>
      </c>
      <c r="G30" s="4">
        <f t="shared" si="2"/>
        <v>812.8927800809397</v>
      </c>
      <c r="H30" s="4"/>
      <c r="I30" s="5">
        <v>44533.394466914891</v>
      </c>
      <c r="J30" s="5">
        <f t="shared" si="4"/>
        <v>0.16572225173903554</v>
      </c>
      <c r="K30" s="6">
        <f t="shared" si="0"/>
        <v>3.0076402421130028</v>
      </c>
      <c r="L30" s="5">
        <v>7184.2904960948517</v>
      </c>
      <c r="M30" s="5">
        <v>1540.7035946140813</v>
      </c>
      <c r="N30" s="5">
        <f t="shared" si="3"/>
        <v>8724.9940907089331</v>
      </c>
      <c r="O30" s="5"/>
    </row>
    <row r="31" spans="1:15" x14ac:dyDescent="0.2">
      <c r="A31" s="1" t="s">
        <v>40</v>
      </c>
      <c r="B31" s="5">
        <v>31107.384949671799</v>
      </c>
      <c r="C31" s="4">
        <v>4931.3725347559302</v>
      </c>
      <c r="D31" s="4">
        <f t="shared" si="1"/>
        <v>136165.93991411279</v>
      </c>
      <c r="E31" s="4">
        <v>7046.9497409677997</v>
      </c>
      <c r="F31" s="4">
        <v>4900.3386157076602</v>
      </c>
      <c r="G31" s="4">
        <f t="shared" si="2"/>
        <v>2146.6111252601395</v>
      </c>
      <c r="H31" s="4"/>
      <c r="I31" s="5">
        <v>51060.137017184446</v>
      </c>
      <c r="J31" s="5">
        <f t="shared" si="4"/>
        <v>8.7546488722854532E-2</v>
      </c>
      <c r="K31" s="6">
        <f t="shared" si="0"/>
        <v>2.6667758425380983</v>
      </c>
      <c r="L31" s="5">
        <v>5918.3437676060475</v>
      </c>
      <c r="M31" s="5">
        <v>2028.9703780742445</v>
      </c>
      <c r="N31" s="5">
        <f t="shared" si="3"/>
        <v>7947.3141456802923</v>
      </c>
      <c r="O31" s="5"/>
    </row>
    <row r="32" spans="1:15" x14ac:dyDescent="0.2">
      <c r="A32" s="1" t="s">
        <v>41</v>
      </c>
      <c r="B32" s="5">
        <v>36587.426982097102</v>
      </c>
      <c r="C32" s="4">
        <v>5954.33009060104</v>
      </c>
      <c r="D32" s="4">
        <f t="shared" si="1"/>
        <v>137965.49583084413</v>
      </c>
      <c r="E32" s="4">
        <v>6669.5432306651501</v>
      </c>
      <c r="F32" s="4">
        <v>6070.5185601568701</v>
      </c>
      <c r="G32" s="4">
        <f t="shared" si="2"/>
        <v>599.02467050828</v>
      </c>
      <c r="H32" s="4"/>
      <c r="I32" s="5">
        <v>51599.530839470317</v>
      </c>
      <c r="J32" s="5">
        <f t="shared" si="4"/>
        <v>9.7454288399652755E-2</v>
      </c>
      <c r="K32" s="6">
        <f t="shared" si="0"/>
        <v>2.6737742298484117</v>
      </c>
      <c r="L32" s="5">
        <v>6791.3435162478727</v>
      </c>
      <c r="M32" s="5">
        <v>1720.6633345837406</v>
      </c>
      <c r="N32" s="5">
        <f t="shared" si="3"/>
        <v>8512.0068508316126</v>
      </c>
      <c r="O32" s="5"/>
    </row>
    <row r="33" spans="1:15" x14ac:dyDescent="0.2">
      <c r="A33" s="1" t="s">
        <v>42</v>
      </c>
      <c r="B33" s="5">
        <v>35018.687928485298</v>
      </c>
      <c r="C33" s="4">
        <v>5068.6144759071185</v>
      </c>
      <c r="D33" s="4">
        <f t="shared" si="1"/>
        <v>140746.61951733573</v>
      </c>
      <c r="E33" s="4">
        <v>6065.6990233168499</v>
      </c>
      <c r="F33" s="4">
        <v>6202.0458853538203</v>
      </c>
      <c r="G33" s="4">
        <f t="shared" si="2"/>
        <v>-136.34686203697038</v>
      </c>
      <c r="H33" s="4"/>
      <c r="I33" s="5">
        <v>53584.93767643036</v>
      </c>
      <c r="J33" s="5">
        <f t="shared" si="4"/>
        <v>5.4587543912029801E-2</v>
      </c>
      <c r="K33" s="6">
        <f t="shared" si="0"/>
        <v>2.6266078793862988</v>
      </c>
      <c r="L33" s="5">
        <v>6644.022220051228</v>
      </c>
      <c r="M33" s="5">
        <v>2821.5341274500279</v>
      </c>
      <c r="N33" s="5">
        <f t="shared" si="3"/>
        <v>9465.5563475012568</v>
      </c>
      <c r="O33" s="5"/>
    </row>
    <row r="34" spans="1:15" x14ac:dyDescent="0.2">
      <c r="A34" s="1" t="s">
        <v>43</v>
      </c>
      <c r="B34" s="5">
        <v>34175.565591881503</v>
      </c>
      <c r="C34" s="4">
        <v>5276.2965542162401</v>
      </c>
      <c r="D34" s="4">
        <f t="shared" si="1"/>
        <v>142578.06174434413</v>
      </c>
      <c r="E34" s="4">
        <v>6486.0043063864296</v>
      </c>
      <c r="F34" s="4">
        <v>5442.2456594721298</v>
      </c>
      <c r="G34" s="4">
        <f t="shared" si="2"/>
        <v>1043.7586469142998</v>
      </c>
      <c r="H34" s="4"/>
      <c r="I34" s="5">
        <v>43968.847920446206</v>
      </c>
      <c r="J34" s="5">
        <f t="shared" si="4"/>
        <v>-1.2676926006350175E-2</v>
      </c>
      <c r="K34" s="6">
        <f t="shared" ref="K34:K65" si="5">+D34/I34</f>
        <v>3.2427063361385708</v>
      </c>
      <c r="L34" s="5">
        <v>6798.3226401663896</v>
      </c>
      <c r="M34" s="5">
        <v>1771.202931524527</v>
      </c>
      <c r="N34" s="5">
        <f t="shared" si="3"/>
        <v>8569.525571690916</v>
      </c>
      <c r="O34" s="5"/>
    </row>
    <row r="35" spans="1:15" x14ac:dyDescent="0.2">
      <c r="A35" s="1" t="s">
        <v>44</v>
      </c>
      <c r="B35" s="5">
        <v>30688.682691786398</v>
      </c>
      <c r="C35" s="4">
        <v>5043.264600764941</v>
      </c>
      <c r="D35" s="4">
        <f t="shared" ref="D35:D66" si="6">+D34*(1-$Q$3)+C34</f>
        <v>144575.06287844045</v>
      </c>
      <c r="E35" s="4">
        <v>6975.2268518409601</v>
      </c>
      <c r="F35" s="4">
        <v>5448.2381922694703</v>
      </c>
      <c r="G35" s="4">
        <f t="shared" si="2"/>
        <v>1526.9886595714897</v>
      </c>
      <c r="H35" s="4"/>
      <c r="I35" s="5">
        <v>49303.015805539922</v>
      </c>
      <c r="J35" s="5">
        <f t="shared" si="4"/>
        <v>-3.4412779014932116E-2</v>
      </c>
      <c r="K35" s="6">
        <f t="shared" si="5"/>
        <v>2.9323776754077446</v>
      </c>
      <c r="L35" s="5">
        <v>5060.1834705892561</v>
      </c>
      <c r="M35" s="5">
        <v>1518.934690973796</v>
      </c>
      <c r="N35" s="5">
        <f t="shared" si="3"/>
        <v>6579.1181615630521</v>
      </c>
      <c r="O35" s="5"/>
    </row>
    <row r="36" spans="1:15" x14ac:dyDescent="0.2">
      <c r="A36" s="1" t="s">
        <v>45</v>
      </c>
      <c r="B36" s="5">
        <v>33892.044889676603</v>
      </c>
      <c r="C36" s="4">
        <v>5190.1755286217522</v>
      </c>
      <c r="D36" s="4">
        <f t="shared" si="6"/>
        <v>146293.10103300127</v>
      </c>
      <c r="E36" s="4">
        <v>5988.5007179211298</v>
      </c>
      <c r="F36" s="4">
        <v>5567.5361848529401</v>
      </c>
      <c r="G36" s="4">
        <f t="shared" si="2"/>
        <v>420.96453306818967</v>
      </c>
      <c r="H36" s="4"/>
      <c r="I36" s="5">
        <v>46027.219702810646</v>
      </c>
      <c r="J36" s="5">
        <f t="shared" si="4"/>
        <v>-0.10799150779094313</v>
      </c>
      <c r="K36" s="6">
        <f t="shared" si="5"/>
        <v>3.1784040395572251</v>
      </c>
      <c r="L36" s="5">
        <v>5357.9919181964406</v>
      </c>
      <c r="M36" s="5">
        <v>696.44860441478124</v>
      </c>
      <c r="N36" s="5">
        <f t="shared" si="3"/>
        <v>6054.4405226112221</v>
      </c>
      <c r="O36" s="5"/>
    </row>
    <row r="37" spans="1:15" x14ac:dyDescent="0.2">
      <c r="A37" s="1" t="s">
        <v>46</v>
      </c>
      <c r="B37" s="5">
        <v>28325.706826655602</v>
      </c>
      <c r="C37" s="4">
        <v>3811.6648764186693</v>
      </c>
      <c r="D37" s="4">
        <f t="shared" si="6"/>
        <v>148118.53523786401</v>
      </c>
      <c r="E37" s="4">
        <v>5150.9028073623103</v>
      </c>
      <c r="F37" s="4">
        <v>4160.88293052278</v>
      </c>
      <c r="G37" s="4">
        <f t="shared" si="2"/>
        <v>990.0198768395303</v>
      </c>
      <c r="H37" s="4"/>
      <c r="I37" s="5">
        <v>42522.916571203241</v>
      </c>
      <c r="J37" s="5">
        <f t="shared" si="4"/>
        <v>-0.20643900291579165</v>
      </c>
      <c r="K37" s="6">
        <f t="shared" si="5"/>
        <v>3.4832637829497028</v>
      </c>
      <c r="L37" s="5">
        <v>5137.5019710479128</v>
      </c>
      <c r="M37" s="5">
        <v>1531.8144373263144</v>
      </c>
      <c r="N37" s="5">
        <f t="shared" si="3"/>
        <v>6669.3164083742267</v>
      </c>
      <c r="O37" s="5"/>
    </row>
    <row r="38" spans="1:15" x14ac:dyDescent="0.2">
      <c r="A38" s="1" t="s">
        <v>47</v>
      </c>
      <c r="B38" s="5">
        <v>24920.4031741131</v>
      </c>
      <c r="C38" s="4">
        <v>3328.0532835781596</v>
      </c>
      <c r="D38" s="4">
        <f t="shared" si="6"/>
        <v>148523.47380381182</v>
      </c>
      <c r="E38" s="4">
        <v>7193.6307672814601</v>
      </c>
      <c r="F38" s="4">
        <v>3910.9000681223401</v>
      </c>
      <c r="G38" s="4">
        <f t="shared" si="2"/>
        <v>3282.7306991591199</v>
      </c>
      <c r="H38" s="4"/>
      <c r="I38" s="5">
        <v>35208.321941099151</v>
      </c>
      <c r="J38" s="5">
        <f t="shared" ref="J38:J69" si="7">+(I38/I34-1)</f>
        <v>-0.19924392822840531</v>
      </c>
      <c r="K38" s="6">
        <f t="shared" si="5"/>
        <v>4.2184195558163866</v>
      </c>
      <c r="L38" s="5">
        <v>4238.6924613572692</v>
      </c>
      <c r="M38" s="5">
        <v>1167.9212855408414</v>
      </c>
      <c r="N38" s="5">
        <f t="shared" si="3"/>
        <v>5406.6137468981105</v>
      </c>
      <c r="O38" s="5"/>
    </row>
    <row r="39" spans="1:15" x14ac:dyDescent="0.2">
      <c r="A39" s="1" t="s">
        <v>48</v>
      </c>
      <c r="B39" s="5">
        <v>23229.036576523598</v>
      </c>
      <c r="C39" s="4">
        <v>2894.1770352898743</v>
      </c>
      <c r="D39" s="4">
        <f t="shared" si="6"/>
        <v>148435.48718990231</v>
      </c>
      <c r="E39" s="4">
        <v>7633.2882705946304</v>
      </c>
      <c r="F39" s="4">
        <v>4369.1787572254498</v>
      </c>
      <c r="G39" s="4">
        <f t="shared" si="2"/>
        <v>3264.1095133691806</v>
      </c>
      <c r="H39" s="4"/>
      <c r="I39" s="5">
        <v>39867.602419558563</v>
      </c>
      <c r="J39" s="5">
        <f t="shared" si="7"/>
        <v>-0.19137598850334736</v>
      </c>
      <c r="K39" s="6">
        <f t="shared" si="5"/>
        <v>3.7232107822235547</v>
      </c>
      <c r="L39" s="5">
        <v>4093.2821303605638</v>
      </c>
      <c r="M39" s="5">
        <v>2071.9337825927932</v>
      </c>
      <c r="N39" s="5">
        <f t="shared" si="3"/>
        <v>6165.2159129533575</v>
      </c>
      <c r="O39" s="5"/>
    </row>
    <row r="40" spans="1:15" x14ac:dyDescent="0.2">
      <c r="A40" s="1" t="s">
        <v>49</v>
      </c>
      <c r="B40" s="5">
        <v>27770.505205863999</v>
      </c>
      <c r="C40" s="4">
        <v>4113.6333361293982</v>
      </c>
      <c r="D40" s="4">
        <f t="shared" si="6"/>
        <v>147915.64801982444</v>
      </c>
      <c r="E40" s="4">
        <v>7472.8743549288201</v>
      </c>
      <c r="F40" s="4">
        <v>3730.70997119819</v>
      </c>
      <c r="G40" s="4">
        <f t="shared" si="2"/>
        <v>3742.1643837306301</v>
      </c>
      <c r="H40" s="4"/>
      <c r="I40" s="5">
        <v>40356.29678397168</v>
      </c>
      <c r="J40" s="5">
        <f t="shared" si="7"/>
        <v>-0.12320802680359755</v>
      </c>
      <c r="K40" s="6">
        <f t="shared" si="5"/>
        <v>3.6652433401315485</v>
      </c>
      <c r="L40" s="5">
        <v>4292.0781376458435</v>
      </c>
      <c r="M40" s="5">
        <v>1389.1100785926114</v>
      </c>
      <c r="N40" s="5">
        <f t="shared" si="3"/>
        <v>5681.1882162384554</v>
      </c>
      <c r="O40" s="5"/>
    </row>
    <row r="41" spans="1:15" x14ac:dyDescent="0.2">
      <c r="A41" s="1" t="s">
        <v>50</v>
      </c>
      <c r="B41" s="5">
        <v>30399.055043499298</v>
      </c>
      <c r="C41" s="4">
        <v>4906.4394914040531</v>
      </c>
      <c r="D41" s="4">
        <f t="shared" si="6"/>
        <v>148627.22145149787</v>
      </c>
      <c r="E41" s="4">
        <v>6918.2146401111804</v>
      </c>
      <c r="F41" s="4">
        <v>4929.0900177191297</v>
      </c>
      <c r="G41" s="4">
        <f t="shared" si="2"/>
        <v>1989.1246223920507</v>
      </c>
      <c r="H41" s="4"/>
      <c r="I41" s="5">
        <v>44003.778855370612</v>
      </c>
      <c r="J41" s="5">
        <f t="shared" si="7"/>
        <v>3.4825040321204481E-2</v>
      </c>
      <c r="K41" s="6">
        <f t="shared" si="5"/>
        <v>3.3776013178322315</v>
      </c>
      <c r="L41" s="5">
        <v>5466.9472706363258</v>
      </c>
      <c r="M41" s="5">
        <v>1746.7655151510326</v>
      </c>
      <c r="N41" s="5">
        <f t="shared" si="3"/>
        <v>7213.7127857873584</v>
      </c>
      <c r="O41" s="5"/>
    </row>
    <row r="42" spans="1:15" x14ac:dyDescent="0.2">
      <c r="A42" s="1" t="s">
        <v>51</v>
      </c>
      <c r="B42" s="5">
        <v>28405.8036254578</v>
      </c>
      <c r="C42" s="4">
        <v>4770.9102877752412</v>
      </c>
      <c r="D42" s="4">
        <f t="shared" si="6"/>
        <v>150115.23484951747</v>
      </c>
      <c r="E42" s="4">
        <v>6280.4807109419799</v>
      </c>
      <c r="F42" s="4">
        <v>5953.0485567639598</v>
      </c>
      <c r="G42" s="4">
        <f t="shared" si="2"/>
        <v>327.43215417802003</v>
      </c>
      <c r="H42" s="4"/>
      <c r="I42" s="5">
        <v>40440.508268370468</v>
      </c>
      <c r="J42" s="5">
        <f t="shared" si="7"/>
        <v>0.14860652365154947</v>
      </c>
      <c r="K42" s="6">
        <f t="shared" si="5"/>
        <v>3.7120016853726425</v>
      </c>
      <c r="L42" s="5">
        <v>5627.1625718408559</v>
      </c>
      <c r="M42" s="5">
        <v>1246.7878206281396</v>
      </c>
      <c r="N42" s="5">
        <f t="shared" si="3"/>
        <v>6873.9503924689952</v>
      </c>
      <c r="O42" s="5"/>
    </row>
    <row r="43" spans="1:15" x14ac:dyDescent="0.2">
      <c r="A43" s="1" t="s">
        <v>52</v>
      </c>
      <c r="B43" s="5">
        <v>26295.679013704499</v>
      </c>
      <c r="C43" s="4">
        <v>4886.5892349184733</v>
      </c>
      <c r="D43" s="4">
        <f t="shared" si="6"/>
        <v>151433.4947357538</v>
      </c>
      <c r="E43" s="4">
        <v>6166.0913547759201</v>
      </c>
      <c r="F43" s="4">
        <v>4741.8962710013602</v>
      </c>
      <c r="G43" s="4">
        <f t="shared" si="2"/>
        <v>1424.1950837745599</v>
      </c>
      <c r="H43" s="4"/>
      <c r="I43" s="5">
        <v>40316.935668995291</v>
      </c>
      <c r="J43" s="5">
        <f t="shared" si="7"/>
        <v>1.127063636052239E-2</v>
      </c>
      <c r="K43" s="6">
        <f t="shared" si="5"/>
        <v>3.7560765029126424</v>
      </c>
      <c r="L43" s="5">
        <v>4386.3363010860439</v>
      </c>
      <c r="M43" s="5">
        <v>1296.9402765269319</v>
      </c>
      <c r="N43" s="5">
        <f t="shared" si="3"/>
        <v>5683.2765776129763</v>
      </c>
      <c r="O43" s="5"/>
    </row>
    <row r="44" spans="1:15" x14ac:dyDescent="0.2">
      <c r="A44" s="1" t="s">
        <v>53</v>
      </c>
      <c r="B44" s="5">
        <v>24792.3579408039</v>
      </c>
      <c r="C44" s="4">
        <v>3846.610555672688</v>
      </c>
      <c r="D44" s="4">
        <f t="shared" si="6"/>
        <v>152837.11359174995</v>
      </c>
      <c r="E44" s="4">
        <v>6725.9741464442905</v>
      </c>
      <c r="F44" s="4">
        <v>4440.89457950017</v>
      </c>
      <c r="G44" s="4">
        <f t="shared" si="2"/>
        <v>2285.0795669441204</v>
      </c>
      <c r="H44" s="4"/>
      <c r="I44" s="5">
        <v>33934.510654725593</v>
      </c>
      <c r="J44" s="5">
        <f t="shared" si="7"/>
        <v>-0.15912724013360491</v>
      </c>
      <c r="K44" s="6">
        <f t="shared" si="5"/>
        <v>4.5038844127391719</v>
      </c>
      <c r="L44" s="5">
        <v>3116.9862833293987</v>
      </c>
      <c r="M44" s="5">
        <v>794.51216013443582</v>
      </c>
      <c r="N44" s="5">
        <f t="shared" si="3"/>
        <v>3911.4984434638345</v>
      </c>
      <c r="O44" s="5"/>
    </row>
    <row r="45" spans="1:15" x14ac:dyDescent="0.2">
      <c r="A45" s="1" t="s">
        <v>54</v>
      </c>
      <c r="B45" s="5">
        <v>26241.1594200338</v>
      </c>
      <c r="C45" s="4">
        <v>3654.7787618668394</v>
      </c>
      <c r="D45" s="4">
        <f t="shared" si="6"/>
        <v>153168.4705348124</v>
      </c>
      <c r="E45" s="4">
        <v>6624.4180155807899</v>
      </c>
      <c r="F45" s="4">
        <v>3864.7227632325098</v>
      </c>
      <c r="G45" s="4">
        <f t="shared" si="2"/>
        <v>2759.6952523482801</v>
      </c>
      <c r="H45" s="4"/>
      <c r="I45" s="5">
        <v>36800.045407908663</v>
      </c>
      <c r="J45" s="5">
        <f t="shared" si="7"/>
        <v>-0.16370715504090716</v>
      </c>
      <c r="K45" s="6">
        <f t="shared" si="5"/>
        <v>4.1621815635557642</v>
      </c>
      <c r="L45" s="5">
        <v>3118.5148437437033</v>
      </c>
      <c r="M45" s="5">
        <v>1325.6552681347305</v>
      </c>
      <c r="N45" s="5">
        <f t="shared" si="3"/>
        <v>4444.170111878434</v>
      </c>
      <c r="O45" s="5"/>
    </row>
    <row r="46" spans="1:15" x14ac:dyDescent="0.2">
      <c r="A46" s="1" t="s">
        <v>55</v>
      </c>
      <c r="B46" s="5">
        <v>25969.7891435481</v>
      </c>
      <c r="C46" s="4">
        <v>3791.4656150597089</v>
      </c>
      <c r="D46" s="4">
        <f t="shared" si="6"/>
        <v>153300.37447437856</v>
      </c>
      <c r="E46" s="4">
        <v>6490.0529557072296</v>
      </c>
      <c r="F46" s="4">
        <v>4549.4209040158603</v>
      </c>
      <c r="G46" s="4">
        <f t="shared" si="2"/>
        <v>1940.6320516913693</v>
      </c>
      <c r="H46" s="4"/>
      <c r="I46" s="5">
        <v>36289.656663919639</v>
      </c>
      <c r="J46" s="5">
        <f t="shared" si="7"/>
        <v>-0.10264093559124021</v>
      </c>
      <c r="K46" s="6">
        <f t="shared" si="5"/>
        <v>4.2243545011764967</v>
      </c>
      <c r="L46" s="5">
        <v>4146.8362560633841</v>
      </c>
      <c r="M46" s="5">
        <v>868.13726296800246</v>
      </c>
      <c r="N46" s="5">
        <f t="shared" si="3"/>
        <v>5014.9735190313868</v>
      </c>
      <c r="O46" s="5"/>
    </row>
    <row r="47" spans="1:15" x14ac:dyDescent="0.2">
      <c r="A47" s="1" t="s">
        <v>56</v>
      </c>
      <c r="B47" s="5">
        <v>27033.7560992951</v>
      </c>
      <c r="C47" s="4">
        <v>4225.1741844021126</v>
      </c>
      <c r="D47" s="4">
        <f t="shared" si="6"/>
        <v>153565.93147652756</v>
      </c>
      <c r="E47" s="4">
        <v>7294.4978350395204</v>
      </c>
      <c r="F47" s="4">
        <v>5575.8419414463997</v>
      </c>
      <c r="G47" s="4">
        <f t="shared" si="2"/>
        <v>1718.6558935931207</v>
      </c>
      <c r="H47" s="4"/>
      <c r="I47" s="5">
        <v>40194.365705217322</v>
      </c>
      <c r="J47" s="5">
        <f t="shared" si="7"/>
        <v>-3.0401607102353845E-3</v>
      </c>
      <c r="K47" s="6">
        <f t="shared" si="5"/>
        <v>3.8205835266258314</v>
      </c>
      <c r="L47" s="5">
        <v>3783.7122896465553</v>
      </c>
      <c r="M47" s="5">
        <v>1157.675371060614</v>
      </c>
      <c r="N47" s="5">
        <f t="shared" si="3"/>
        <v>4941.3876607071688</v>
      </c>
      <c r="O47" s="5"/>
    </row>
    <row r="48" spans="1:15" x14ac:dyDescent="0.2">
      <c r="A48" s="1" t="s">
        <v>57</v>
      </c>
      <c r="B48" s="5">
        <v>28476.721242004602</v>
      </c>
      <c r="C48" s="4">
        <v>4751.5963750206465</v>
      </c>
      <c r="D48" s="4">
        <f t="shared" si="6"/>
        <v>154259.08923696954</v>
      </c>
      <c r="E48" s="4">
        <v>6954.9702978172199</v>
      </c>
      <c r="F48" s="4">
        <v>5934.49773362629</v>
      </c>
      <c r="G48" s="4">
        <f t="shared" si="2"/>
        <v>1020.4725641909299</v>
      </c>
      <c r="H48" s="4"/>
      <c r="I48" s="5">
        <v>39444.328624564769</v>
      </c>
      <c r="J48" s="5">
        <f t="shared" si="7"/>
        <v>0.16236621255276296</v>
      </c>
      <c r="K48" s="6">
        <f t="shared" si="5"/>
        <v>3.9108052948555323</v>
      </c>
      <c r="L48" s="5">
        <v>4119.1600942161367</v>
      </c>
      <c r="M48" s="5">
        <v>1270.4857446518781</v>
      </c>
      <c r="N48" s="5">
        <f t="shared" si="3"/>
        <v>5389.6458388680148</v>
      </c>
      <c r="O48" s="5"/>
    </row>
    <row r="49" spans="1:15" x14ac:dyDescent="0.2">
      <c r="A49" s="1" t="s">
        <v>58</v>
      </c>
      <c r="B49" s="5">
        <v>28184.733515152198</v>
      </c>
      <c r="C49" s="4">
        <v>4386.1623448790506</v>
      </c>
      <c r="D49" s="4">
        <f t="shared" si="6"/>
        <v>155462.72655953988</v>
      </c>
      <c r="E49" s="4">
        <v>6557.54576788131</v>
      </c>
      <c r="F49" s="4">
        <v>6158.7581552105703</v>
      </c>
      <c r="G49" s="4">
        <f t="shared" si="2"/>
        <v>398.78761267073969</v>
      </c>
      <c r="H49" s="4"/>
      <c r="I49" s="5">
        <v>38925.649006298263</v>
      </c>
      <c r="J49" s="5">
        <f t="shared" si="7"/>
        <v>5.7760896075763846E-2</v>
      </c>
      <c r="K49" s="6">
        <f t="shared" si="5"/>
        <v>3.9938377529527034</v>
      </c>
      <c r="L49" s="5">
        <v>4518.2913600739203</v>
      </c>
      <c r="M49" s="5">
        <v>1776.2986226635046</v>
      </c>
      <c r="N49" s="5">
        <f t="shared" si="3"/>
        <v>6294.5899827374251</v>
      </c>
      <c r="O49" s="5"/>
    </row>
    <row r="50" spans="1:15" x14ac:dyDescent="0.2">
      <c r="A50" s="1" t="s">
        <v>59</v>
      </c>
      <c r="B50" s="5">
        <v>28360.223274549</v>
      </c>
      <c r="C50" s="4">
        <v>4622.0566069022225</v>
      </c>
      <c r="D50" s="4">
        <f t="shared" si="6"/>
        <v>156273.24619354951</v>
      </c>
      <c r="E50" s="4">
        <v>6699.9246271238299</v>
      </c>
      <c r="F50" s="4">
        <v>6353.4951229102699</v>
      </c>
      <c r="G50" s="4">
        <f t="shared" si="2"/>
        <v>346.42950421355999</v>
      </c>
      <c r="H50" s="4"/>
      <c r="I50" s="5">
        <v>38553.885524877252</v>
      </c>
      <c r="J50" s="5">
        <f t="shared" si="7"/>
        <v>6.239322906597744E-2</v>
      </c>
      <c r="K50" s="6">
        <f t="shared" si="5"/>
        <v>4.0533721586301006</v>
      </c>
      <c r="L50" s="5">
        <v>3857.5227889842477</v>
      </c>
      <c r="M50" s="5">
        <v>1068.5817578276826</v>
      </c>
      <c r="N50" s="5">
        <f t="shared" si="3"/>
        <v>4926.10454681193</v>
      </c>
      <c r="O50" s="5"/>
    </row>
    <row r="51" spans="1:15" x14ac:dyDescent="0.2">
      <c r="A51" s="1" t="s">
        <v>60</v>
      </c>
      <c r="B51" s="5">
        <v>26637.299590347699</v>
      </c>
      <c r="C51" s="4">
        <v>4040.3950250014591</v>
      </c>
      <c r="D51" s="4">
        <f t="shared" si="6"/>
        <v>157301.01813800007</v>
      </c>
      <c r="E51" s="4">
        <v>6686.1206303565696</v>
      </c>
      <c r="F51" s="4">
        <v>5843.06808482617</v>
      </c>
      <c r="G51" s="4">
        <f t="shared" si="2"/>
        <v>843.05254553039958</v>
      </c>
      <c r="H51" s="4"/>
      <c r="I51" s="5">
        <v>39420.097940604872</v>
      </c>
      <c r="J51" s="5">
        <f t="shared" si="7"/>
        <v>-1.9263092003761861E-2</v>
      </c>
      <c r="K51" s="6">
        <f t="shared" si="5"/>
        <v>3.9903761369393087</v>
      </c>
      <c r="L51" s="5">
        <v>4206.6703476703688</v>
      </c>
      <c r="M51" s="5">
        <v>1355.3166553388087</v>
      </c>
      <c r="N51" s="5">
        <f t="shared" si="3"/>
        <v>5561.987003009177</v>
      </c>
      <c r="O51" s="5"/>
    </row>
    <row r="52" spans="1:15" x14ac:dyDescent="0.2">
      <c r="A52" s="1" t="s">
        <v>61</v>
      </c>
      <c r="B52" s="5">
        <v>25928.395901944401</v>
      </c>
      <c r="C52" s="4">
        <v>4077.9535494362763</v>
      </c>
      <c r="D52" s="4">
        <f t="shared" si="6"/>
        <v>157723.48974582754</v>
      </c>
      <c r="E52" s="4">
        <v>7120.13991909178</v>
      </c>
      <c r="F52" s="4">
        <v>5724.9946904665803</v>
      </c>
      <c r="G52" s="4">
        <f t="shared" si="2"/>
        <v>1395.1452286251997</v>
      </c>
      <c r="H52" s="4"/>
      <c r="I52" s="5">
        <v>36833.070986132625</v>
      </c>
      <c r="J52" s="5">
        <f t="shared" si="7"/>
        <v>-6.6201092260597671E-2</v>
      </c>
      <c r="K52" s="6">
        <f t="shared" si="5"/>
        <v>4.2821161940368544</v>
      </c>
      <c r="L52" s="5">
        <v>4404.4306568433649</v>
      </c>
      <c r="M52" s="5">
        <v>1595.9227629140225</v>
      </c>
      <c r="N52" s="5">
        <f t="shared" si="3"/>
        <v>6000.3534197573872</v>
      </c>
      <c r="O52" s="5"/>
    </row>
    <row r="53" spans="1:15" x14ac:dyDescent="0.2">
      <c r="A53" s="1" t="s">
        <v>62</v>
      </c>
      <c r="B53" s="5">
        <v>27926.0812331589</v>
      </c>
      <c r="C53" s="4">
        <v>3709.8622786440228</v>
      </c>
      <c r="D53" s="4">
        <f t="shared" si="6"/>
        <v>158173.80303110977</v>
      </c>
      <c r="E53" s="4">
        <v>7975.33114978301</v>
      </c>
      <c r="F53" s="4">
        <v>6283.5578416281596</v>
      </c>
      <c r="G53" s="4">
        <f t="shared" si="2"/>
        <v>1691.7733081548504</v>
      </c>
      <c r="H53" s="4"/>
      <c r="I53" s="5">
        <v>39209.945548385243</v>
      </c>
      <c r="J53" s="5">
        <f t="shared" si="7"/>
        <v>7.3035787287960563E-3</v>
      </c>
      <c r="K53" s="6">
        <f t="shared" si="5"/>
        <v>4.0340225118630322</v>
      </c>
      <c r="L53" s="5">
        <v>4568.3762065020173</v>
      </c>
      <c r="M53" s="5">
        <v>2075.8272039795388</v>
      </c>
      <c r="N53" s="5">
        <f t="shared" si="3"/>
        <v>6644.2034104815557</v>
      </c>
      <c r="O53" s="5"/>
    </row>
    <row r="54" spans="1:15" x14ac:dyDescent="0.2">
      <c r="A54" s="1" t="s">
        <v>63</v>
      </c>
      <c r="B54" s="5">
        <v>26753.433712000799</v>
      </c>
      <c r="C54" s="4">
        <v>3960.0024954326473</v>
      </c>
      <c r="D54" s="4">
        <f t="shared" si="6"/>
        <v>158245.66784003825</v>
      </c>
      <c r="E54" s="4">
        <v>6621.5649476913704</v>
      </c>
      <c r="F54" s="4">
        <v>5625.3796175350299</v>
      </c>
      <c r="G54" s="4">
        <f t="shared" si="2"/>
        <v>996.18533015634057</v>
      </c>
      <c r="H54" s="4"/>
      <c r="I54" s="5">
        <v>38458.77143322528</v>
      </c>
      <c r="J54" s="5">
        <f t="shared" si="7"/>
        <v>-2.4670429544798589E-3</v>
      </c>
      <c r="K54" s="6">
        <f t="shared" si="5"/>
        <v>4.1146833854221025</v>
      </c>
      <c r="L54" s="5">
        <v>4296.3321631921526</v>
      </c>
      <c r="M54" s="5">
        <v>1445.6577443601993</v>
      </c>
      <c r="N54" s="5">
        <f t="shared" si="3"/>
        <v>5741.9899075523517</v>
      </c>
      <c r="O54" s="5"/>
    </row>
    <row r="55" spans="1:15" x14ac:dyDescent="0.2">
      <c r="A55" s="1" t="s">
        <v>64</v>
      </c>
      <c r="B55" s="5">
        <v>27582.575282876602</v>
      </c>
      <c r="C55" s="4">
        <v>4129.6518425941431</v>
      </c>
      <c r="D55" s="4">
        <f t="shared" si="6"/>
        <v>158566.01997515003</v>
      </c>
      <c r="E55" s="4">
        <v>7138.2409557106403</v>
      </c>
      <c r="F55" s="4">
        <v>6082.4626534690897</v>
      </c>
      <c r="G55" s="4">
        <f t="shared" si="2"/>
        <v>1055.7783022415506</v>
      </c>
      <c r="H55" s="4"/>
      <c r="I55" s="5">
        <v>41646.567194496332</v>
      </c>
      <c r="J55" s="5">
        <f t="shared" si="7"/>
        <v>5.6480561191048606E-2</v>
      </c>
      <c r="K55" s="6">
        <f t="shared" si="5"/>
        <v>3.8074211311251798</v>
      </c>
      <c r="L55" s="5">
        <v>4475.4571591317699</v>
      </c>
      <c r="M55" s="5">
        <v>1594.1653555450685</v>
      </c>
      <c r="N55" s="5">
        <f t="shared" si="3"/>
        <v>6069.6225146768384</v>
      </c>
      <c r="O55" s="5"/>
    </row>
    <row r="56" spans="1:15" x14ac:dyDescent="0.2">
      <c r="A56" s="1" t="s">
        <v>65</v>
      </c>
      <c r="B56" s="5">
        <v>29633.427484724201</v>
      </c>
      <c r="C56" s="4">
        <v>4682.2838100686458</v>
      </c>
      <c r="D56" s="4">
        <f t="shared" si="6"/>
        <v>159048.65335831573</v>
      </c>
      <c r="E56" s="4">
        <v>7028.2945915886603</v>
      </c>
      <c r="F56" s="4">
        <v>6369.1305081784003</v>
      </c>
      <c r="G56" s="4">
        <f t="shared" si="2"/>
        <v>659.16408341025999</v>
      </c>
      <c r="H56" s="4"/>
      <c r="I56" s="5">
        <v>40683.666242756226</v>
      </c>
      <c r="J56" s="5">
        <f t="shared" si="7"/>
        <v>0.10454179229511773</v>
      </c>
      <c r="K56" s="6">
        <f t="shared" si="5"/>
        <v>3.9093982437395138</v>
      </c>
      <c r="L56" s="5">
        <v>4519.6560676530125</v>
      </c>
      <c r="M56" s="5">
        <v>1643.1135955769566</v>
      </c>
      <c r="N56" s="5">
        <f t="shared" si="3"/>
        <v>6162.7696632299694</v>
      </c>
      <c r="O56" s="5"/>
    </row>
    <row r="57" spans="1:15" x14ac:dyDescent="0.2">
      <c r="A57" s="1" t="s">
        <v>66</v>
      </c>
      <c r="B57" s="5">
        <v>29710.5635203983</v>
      </c>
      <c r="C57" s="4">
        <v>5256.5053547233692</v>
      </c>
      <c r="D57" s="4">
        <f t="shared" si="6"/>
        <v>160072.8181411431</v>
      </c>
      <c r="E57" s="4">
        <v>8582.8077055826398</v>
      </c>
      <c r="F57" s="4">
        <v>7024.7646511250196</v>
      </c>
      <c r="G57" s="4">
        <f t="shared" si="2"/>
        <v>1558.0430544576202</v>
      </c>
      <c r="H57" s="4"/>
      <c r="I57" s="5">
        <v>41303.995129522147</v>
      </c>
      <c r="J57" s="5">
        <f t="shared" si="7"/>
        <v>5.3406082356141971E-2</v>
      </c>
      <c r="K57" s="6">
        <f t="shared" si="5"/>
        <v>3.8754802686563994</v>
      </c>
      <c r="L57" s="5">
        <v>4271.5546100230649</v>
      </c>
      <c r="M57" s="5">
        <v>2429.6327029728177</v>
      </c>
      <c r="N57" s="5">
        <f t="shared" si="3"/>
        <v>6701.1873129958822</v>
      </c>
      <c r="O57" s="5"/>
    </row>
    <row r="58" spans="1:15" x14ac:dyDescent="0.2">
      <c r="A58" s="1" t="s">
        <v>67</v>
      </c>
      <c r="B58" s="5">
        <v>29220.930904550201</v>
      </c>
      <c r="C58" s="4">
        <v>4884.5192583956814</v>
      </c>
      <c r="D58" s="4">
        <f t="shared" si="6"/>
        <v>161647.64867862017</v>
      </c>
      <c r="E58" s="4">
        <v>8198.8088373641694</v>
      </c>
      <c r="F58" s="4">
        <v>7053.6466662059602</v>
      </c>
      <c r="G58" s="4">
        <f t="shared" si="2"/>
        <v>1145.1621711582093</v>
      </c>
      <c r="H58" s="4"/>
      <c r="I58" s="5">
        <v>43373.677412015291</v>
      </c>
      <c r="J58" s="5">
        <f t="shared" si="7"/>
        <v>0.12779674949636921</v>
      </c>
      <c r="K58" s="6">
        <f t="shared" si="5"/>
        <v>3.726860582816085</v>
      </c>
      <c r="L58" s="5">
        <v>3619.4293692245737</v>
      </c>
      <c r="M58" s="5">
        <v>2436.7158134040383</v>
      </c>
      <c r="N58" s="5">
        <f t="shared" si="3"/>
        <v>6056.145182628612</v>
      </c>
      <c r="O58" s="5"/>
    </row>
    <row r="59" spans="1:15" x14ac:dyDescent="0.2">
      <c r="A59" s="1" t="s">
        <v>68</v>
      </c>
      <c r="B59" s="5">
        <v>31996.9619653845</v>
      </c>
      <c r="C59" s="4">
        <v>5331.9254367852336</v>
      </c>
      <c r="D59" s="4">
        <f t="shared" si="6"/>
        <v>162814.27201740758</v>
      </c>
      <c r="E59" s="4">
        <v>8758.8949888651896</v>
      </c>
      <c r="F59" s="4">
        <v>7549.1920665458101</v>
      </c>
      <c r="G59" s="4">
        <f t="shared" si="2"/>
        <v>1209.7029223193795</v>
      </c>
      <c r="H59" s="4"/>
      <c r="I59" s="5">
        <v>46709.948950268823</v>
      </c>
      <c r="J59" s="5">
        <f t="shared" si="7"/>
        <v>0.12157981069905865</v>
      </c>
      <c r="K59" s="6">
        <f t="shared" si="5"/>
        <v>3.4856444007411094</v>
      </c>
      <c r="L59" s="5">
        <v>4431.1649738790602</v>
      </c>
      <c r="M59" s="5">
        <v>2442.554576131638</v>
      </c>
      <c r="N59" s="5">
        <f t="shared" si="3"/>
        <v>6873.7195500106982</v>
      </c>
      <c r="O59" s="5"/>
    </row>
    <row r="60" spans="1:15" x14ac:dyDescent="0.2">
      <c r="A60" s="1" t="s">
        <v>69</v>
      </c>
      <c r="B60" s="5">
        <v>30626.968670394599</v>
      </c>
      <c r="C60" s="4">
        <v>6962.4664860637549</v>
      </c>
      <c r="D60" s="4">
        <f t="shared" si="6"/>
        <v>164401.46919779244</v>
      </c>
      <c r="E60" s="4">
        <v>9329.6913866316809</v>
      </c>
      <c r="F60" s="4">
        <v>8097.1793673084603</v>
      </c>
      <c r="G60" s="4">
        <f t="shared" si="2"/>
        <v>1232.5120193232206</v>
      </c>
      <c r="H60" s="4"/>
      <c r="I60" s="5">
        <v>45094.064914487652</v>
      </c>
      <c r="J60" s="5">
        <f t="shared" si="7"/>
        <v>0.10840710975787982</v>
      </c>
      <c r="K60" s="6">
        <f t="shared" si="5"/>
        <v>3.6457451664548022</v>
      </c>
      <c r="L60" s="5">
        <v>5167.1666802798645</v>
      </c>
      <c r="M60" s="5">
        <v>2089.4992228466153</v>
      </c>
      <c r="N60" s="5">
        <f t="shared" si="3"/>
        <v>7256.6659031264799</v>
      </c>
      <c r="O60" s="5"/>
    </row>
    <row r="61" spans="1:15" x14ac:dyDescent="0.2">
      <c r="A61" s="1" t="s">
        <v>70</v>
      </c>
      <c r="B61" s="5">
        <v>32588.138459670699</v>
      </c>
      <c r="C61" s="4">
        <v>7909.0888187553319</v>
      </c>
      <c r="D61" s="4">
        <f t="shared" si="6"/>
        <v>167582.70189230697</v>
      </c>
      <c r="E61" s="4">
        <v>8769.55117427185</v>
      </c>
      <c r="F61" s="4">
        <v>9089.3414690344107</v>
      </c>
      <c r="G61" s="4">
        <f t="shared" si="2"/>
        <v>-319.79029476256073</v>
      </c>
      <c r="H61" s="4"/>
      <c r="I61" s="5">
        <v>46865.980043435542</v>
      </c>
      <c r="J61" s="5">
        <f t="shared" si="7"/>
        <v>0.13465973198166359</v>
      </c>
      <c r="K61" s="6">
        <f t="shared" si="5"/>
        <v>3.5757857135813822</v>
      </c>
      <c r="L61" s="5">
        <v>5868.2389766165052</v>
      </c>
      <c r="M61" s="5">
        <v>2295.638947863305</v>
      </c>
      <c r="N61" s="5">
        <f t="shared" si="3"/>
        <v>8163.8779244798097</v>
      </c>
      <c r="O61" s="5"/>
    </row>
    <row r="62" spans="1:15" x14ac:dyDescent="0.2">
      <c r="A62" s="1" t="s">
        <v>71</v>
      </c>
      <c r="B62" s="5">
        <v>32192.372474786302</v>
      </c>
      <c r="C62" s="4">
        <v>7397.0902605161673</v>
      </c>
      <c r="D62" s="4">
        <f t="shared" si="6"/>
        <v>171637.38856753922</v>
      </c>
      <c r="E62" s="4">
        <v>8940.0523642466997</v>
      </c>
      <c r="F62" s="4">
        <v>9686.2061256236102</v>
      </c>
      <c r="G62" s="4">
        <f t="shared" si="2"/>
        <v>-746.15376137691055</v>
      </c>
      <c r="H62" s="4"/>
      <c r="I62" s="5">
        <v>47280.468761526587</v>
      </c>
      <c r="J62" s="5">
        <f t="shared" si="7"/>
        <v>9.0072864064531633E-2</v>
      </c>
      <c r="K62" s="6">
        <f t="shared" si="5"/>
        <v>3.6301964228240746</v>
      </c>
      <c r="L62" s="5">
        <v>5156.3586650043007</v>
      </c>
      <c r="M62" s="5">
        <v>2224.1086701914678</v>
      </c>
      <c r="N62" s="5">
        <f t="shared" si="3"/>
        <v>7380.4673351957681</v>
      </c>
      <c r="O62" s="5"/>
    </row>
    <row r="63" spans="1:15" x14ac:dyDescent="0.2">
      <c r="A63" s="1" t="s">
        <v>72</v>
      </c>
      <c r="B63" s="5">
        <v>33142.433185064001</v>
      </c>
      <c r="C63" s="4">
        <v>8187.1232252927639</v>
      </c>
      <c r="D63" s="4">
        <f t="shared" si="6"/>
        <v>175086.81889100198</v>
      </c>
      <c r="E63" s="4">
        <v>9089.7724001469705</v>
      </c>
      <c r="F63" s="4">
        <v>9786.2728081585392</v>
      </c>
      <c r="G63" s="4">
        <f t="shared" si="2"/>
        <v>-696.50040801156865</v>
      </c>
      <c r="H63" s="4"/>
      <c r="I63" s="5">
        <v>50715.534226090909</v>
      </c>
      <c r="J63" s="5">
        <f t="shared" si="7"/>
        <v>8.5754434886810893E-2</v>
      </c>
      <c r="K63" s="6">
        <f t="shared" si="5"/>
        <v>3.4523311557847598</v>
      </c>
      <c r="L63" s="5">
        <v>4971.8948708032804</v>
      </c>
      <c r="M63" s="5">
        <v>2267.1860256647615</v>
      </c>
      <c r="N63" s="5">
        <f t="shared" si="3"/>
        <v>7239.0808964680418</v>
      </c>
      <c r="O63" s="5"/>
    </row>
    <row r="64" spans="1:15" x14ac:dyDescent="0.2">
      <c r="A64" s="1" t="s">
        <v>73</v>
      </c>
      <c r="B64" s="5">
        <v>35083.856971569403</v>
      </c>
      <c r="C64" s="4">
        <v>8674.8055058693026</v>
      </c>
      <c r="D64" s="4">
        <f t="shared" si="6"/>
        <v>179246.94528180172</v>
      </c>
      <c r="E64" s="4">
        <v>9449.7230933395804</v>
      </c>
      <c r="F64" s="4">
        <v>10421.351186903899</v>
      </c>
      <c r="G64" s="4">
        <f t="shared" si="2"/>
        <v>-971.62809356431899</v>
      </c>
      <c r="H64" s="4"/>
      <c r="I64" s="5">
        <v>48795.675264850011</v>
      </c>
      <c r="J64" s="5">
        <f t="shared" si="7"/>
        <v>8.2086419961956425E-2</v>
      </c>
      <c r="K64" s="6">
        <f t="shared" si="5"/>
        <v>3.6734186853424351</v>
      </c>
      <c r="L64" s="5">
        <v>5257.0478441343857</v>
      </c>
      <c r="M64" s="5">
        <v>2062.8159036531715</v>
      </c>
      <c r="N64" s="5">
        <f t="shared" si="3"/>
        <v>7319.8637477875573</v>
      </c>
      <c r="O64" s="5"/>
    </row>
    <row r="65" spans="1:15" x14ac:dyDescent="0.2">
      <c r="A65" s="1" t="s">
        <v>74</v>
      </c>
      <c r="B65" s="5">
        <v>35856.337368580302</v>
      </c>
      <c r="C65" s="4">
        <v>7686.9810083217599</v>
      </c>
      <c r="D65" s="4">
        <f t="shared" si="6"/>
        <v>183799.07104618958</v>
      </c>
      <c r="E65" s="4">
        <v>9521.2557160928809</v>
      </c>
      <c r="F65" s="4">
        <v>10502.138719111001</v>
      </c>
      <c r="G65" s="4">
        <f t="shared" si="2"/>
        <v>-980.88300301811978</v>
      </c>
      <c r="H65" s="4"/>
      <c r="I65" s="5">
        <v>48744.313184472536</v>
      </c>
      <c r="J65" s="5">
        <f t="shared" si="7"/>
        <v>4.0078819205234817E-2</v>
      </c>
      <c r="K65" s="6">
        <f t="shared" si="5"/>
        <v>3.770677214193237</v>
      </c>
      <c r="L65" s="5">
        <v>5322.6986200580341</v>
      </c>
      <c r="M65" s="5">
        <v>2302.5750040556918</v>
      </c>
      <c r="N65" s="5">
        <f t="shared" si="3"/>
        <v>7625.2736241137263</v>
      </c>
      <c r="O65" s="5"/>
    </row>
    <row r="66" spans="1:15" x14ac:dyDescent="0.2">
      <c r="A66" s="1" t="s">
        <v>75</v>
      </c>
      <c r="B66" s="5">
        <v>33438.2089814629</v>
      </c>
      <c r="C66" s="4">
        <v>7291.9224942454239</v>
      </c>
      <c r="D66" s="4">
        <f t="shared" si="6"/>
        <v>187258.67342044896</v>
      </c>
      <c r="E66" s="4">
        <v>9641.2660729014297</v>
      </c>
      <c r="F66" s="4">
        <v>9281.5648906065508</v>
      </c>
      <c r="G66" s="4">
        <f t="shared" si="2"/>
        <v>359.70118229487889</v>
      </c>
      <c r="H66" s="4"/>
      <c r="I66" s="5">
        <v>47884.625435426344</v>
      </c>
      <c r="J66" s="5">
        <f t="shared" si="7"/>
        <v>1.2778144754592047E-2</v>
      </c>
      <c r="K66" s="6">
        <f t="shared" ref="K66:K97" si="8">+D66/I66</f>
        <v>3.9106220779145935</v>
      </c>
      <c r="L66" s="5">
        <v>4804.740359183661</v>
      </c>
      <c r="M66" s="5">
        <v>2037.3553535994804</v>
      </c>
      <c r="N66" s="5">
        <f t="shared" si="3"/>
        <v>6842.0957127831416</v>
      </c>
      <c r="O66" s="5"/>
    </row>
    <row r="67" spans="1:15" x14ac:dyDescent="0.2">
      <c r="A67" s="1" t="s">
        <v>76</v>
      </c>
      <c r="B67" s="5">
        <v>34018.874185221197</v>
      </c>
      <c r="C67" s="4">
        <v>7817.3355339093414</v>
      </c>
      <c r="D67" s="4">
        <f t="shared" ref="D67:D98" si="9">+D66*(1-$Q$3)+C66</f>
        <v>190243.64642602406</v>
      </c>
      <c r="E67" s="4">
        <v>9696.2615495226601</v>
      </c>
      <c r="F67" s="4">
        <v>10262.516667289499</v>
      </c>
      <c r="G67" s="4">
        <f t="shared" ref="G67:G130" si="10">+E67-F67</f>
        <v>-566.25511776683925</v>
      </c>
      <c r="H67" s="4"/>
      <c r="I67" s="5">
        <v>51913.680284109942</v>
      </c>
      <c r="J67" s="5">
        <f t="shared" si="7"/>
        <v>2.3624833619570573E-2</v>
      </c>
      <c r="K67" s="6">
        <f t="shared" si="8"/>
        <v>3.6646149027553148</v>
      </c>
      <c r="L67" s="5">
        <v>5529.6566721119725</v>
      </c>
      <c r="M67" s="5">
        <v>1951.2009855851356</v>
      </c>
      <c r="N67" s="5">
        <f t="shared" ref="N67:N130" si="11">+L67+M67</f>
        <v>7480.8576576971082</v>
      </c>
      <c r="O67" s="5"/>
    </row>
    <row r="68" spans="1:15" x14ac:dyDescent="0.2">
      <c r="A68" s="1" t="s">
        <v>77</v>
      </c>
      <c r="B68" s="5">
        <v>36007.0387100445</v>
      </c>
      <c r="C68" s="4">
        <v>7937.3041077110338</v>
      </c>
      <c r="D68" s="4">
        <f t="shared" si="9"/>
        <v>193685.37809213487</v>
      </c>
      <c r="E68" s="4">
        <v>10584.661900704699</v>
      </c>
      <c r="F68" s="4">
        <v>10371.2551206386</v>
      </c>
      <c r="G68" s="4">
        <f t="shared" si="10"/>
        <v>213.4067800660996</v>
      </c>
      <c r="H68" s="4"/>
      <c r="I68" s="5">
        <v>50072.600789309392</v>
      </c>
      <c r="J68" s="5">
        <f t="shared" si="7"/>
        <v>2.6168825772541648E-2</v>
      </c>
      <c r="K68" s="6">
        <f t="shared" si="8"/>
        <v>3.8680910326009492</v>
      </c>
      <c r="L68" s="5">
        <v>5293.8597995863238</v>
      </c>
      <c r="M68" s="5">
        <v>2089.6224977949073</v>
      </c>
      <c r="N68" s="5">
        <f t="shared" si="11"/>
        <v>7383.4822973812315</v>
      </c>
      <c r="O68" s="5"/>
    </row>
    <row r="69" spans="1:15" x14ac:dyDescent="0.2">
      <c r="A69" s="1" t="s">
        <v>78</v>
      </c>
      <c r="B69" s="5">
        <v>36036.878123271497</v>
      </c>
      <c r="C69" s="4">
        <v>8200.4378641342046</v>
      </c>
      <c r="D69" s="4">
        <f t="shared" si="9"/>
        <v>197167.9185037268</v>
      </c>
      <c r="E69" s="4">
        <v>10359.9031208786</v>
      </c>
      <c r="F69" s="4">
        <v>10534.3584302503</v>
      </c>
      <c r="G69" s="4">
        <f t="shared" si="10"/>
        <v>-174.45530937170042</v>
      </c>
      <c r="H69" s="4"/>
      <c r="I69" s="5">
        <v>51138.383215170499</v>
      </c>
      <c r="J69" s="5">
        <f t="shared" si="7"/>
        <v>4.9114858212026213E-2</v>
      </c>
      <c r="K69" s="6">
        <f t="shared" si="8"/>
        <v>3.8555759120134989</v>
      </c>
      <c r="L69" s="5">
        <v>5990.7431691180464</v>
      </c>
      <c r="M69" s="5">
        <v>2793.4495201425007</v>
      </c>
      <c r="N69" s="5">
        <f t="shared" si="11"/>
        <v>8784.1926892605479</v>
      </c>
      <c r="O69" s="5"/>
    </row>
    <row r="70" spans="1:15" x14ac:dyDescent="0.2">
      <c r="A70" s="1" t="s">
        <v>79</v>
      </c>
      <c r="B70" s="5">
        <v>34934.568974476599</v>
      </c>
      <c r="C70" s="4">
        <v>7963.6730651613543</v>
      </c>
      <c r="D70" s="4">
        <f t="shared" si="9"/>
        <v>200833.49424227528</v>
      </c>
      <c r="E70" s="4">
        <v>10772.713488077499</v>
      </c>
      <c r="F70" s="4">
        <v>9969.3641431658307</v>
      </c>
      <c r="G70" s="4">
        <f t="shared" si="10"/>
        <v>803.3493449116686</v>
      </c>
      <c r="H70" s="4"/>
      <c r="I70" s="5">
        <v>50364.871465499426</v>
      </c>
      <c r="J70" s="5">
        <f t="shared" ref="J70:J101" si="12">+(I70/I66-1)</f>
        <v>5.1796291764206304E-2</v>
      </c>
      <c r="K70" s="6">
        <f t="shared" si="8"/>
        <v>3.9875708683154043</v>
      </c>
      <c r="L70" s="5">
        <v>5321.0308352847787</v>
      </c>
      <c r="M70" s="5">
        <v>1847.9291241759206</v>
      </c>
      <c r="N70" s="5">
        <f t="shared" si="11"/>
        <v>7168.9599594606989</v>
      </c>
      <c r="O70" s="5"/>
    </row>
    <row r="71" spans="1:15" x14ac:dyDescent="0.2">
      <c r="A71" s="1" t="s">
        <v>80</v>
      </c>
      <c r="B71" s="5">
        <v>35514.100578834703</v>
      </c>
      <c r="C71" s="4">
        <v>8469.3370469956481</v>
      </c>
      <c r="D71" s="4">
        <f t="shared" si="9"/>
        <v>204177.9969398643</v>
      </c>
      <c r="E71" s="4">
        <v>12038.4611490897</v>
      </c>
      <c r="F71" s="4">
        <v>11303.739343339201</v>
      </c>
      <c r="G71" s="4">
        <f t="shared" si="10"/>
        <v>734.7218057504997</v>
      </c>
      <c r="H71" s="4"/>
      <c r="I71" s="5">
        <v>56186.467577347496</v>
      </c>
      <c r="J71" s="5">
        <f t="shared" si="12"/>
        <v>8.2305613276764555E-2</v>
      </c>
      <c r="K71" s="6">
        <f t="shared" si="8"/>
        <v>3.6339354606834555</v>
      </c>
      <c r="L71" s="5">
        <v>5251.5948666565509</v>
      </c>
      <c r="M71" s="5">
        <v>2170.0210694810694</v>
      </c>
      <c r="N71" s="5">
        <f t="shared" si="11"/>
        <v>7421.6159361376203</v>
      </c>
      <c r="O71" s="5"/>
    </row>
    <row r="72" spans="1:15" x14ac:dyDescent="0.2">
      <c r="A72" s="1" t="s">
        <v>81</v>
      </c>
      <c r="B72" s="5">
        <v>36993.293048155101</v>
      </c>
      <c r="C72" s="4">
        <v>9557.2021500305054</v>
      </c>
      <c r="D72" s="4">
        <f t="shared" si="9"/>
        <v>207951.24005724306</v>
      </c>
      <c r="E72" s="4">
        <v>11651.764853954501</v>
      </c>
      <c r="F72" s="4">
        <v>12194.17845544</v>
      </c>
      <c r="G72" s="4">
        <f t="shared" si="10"/>
        <v>-542.41360148549938</v>
      </c>
      <c r="H72" s="4"/>
      <c r="I72" s="5">
        <v>53279.582553735745</v>
      </c>
      <c r="J72" s="5">
        <f t="shared" si="12"/>
        <v>6.4046638558288072E-2</v>
      </c>
      <c r="K72" s="6">
        <f t="shared" si="8"/>
        <v>3.9030193197837355</v>
      </c>
      <c r="L72" s="5">
        <v>5873.9448519513553</v>
      </c>
      <c r="M72" s="5">
        <v>2574.703162825956</v>
      </c>
      <c r="N72" s="5">
        <f t="shared" si="11"/>
        <v>8448.6480147773109</v>
      </c>
      <c r="O72" s="5"/>
    </row>
    <row r="73" spans="1:15" x14ac:dyDescent="0.2">
      <c r="A73" s="1" t="s">
        <v>82</v>
      </c>
      <c r="B73" s="5">
        <v>37113.037398533503</v>
      </c>
      <c r="C73" s="4">
        <v>10250.787737812496</v>
      </c>
      <c r="D73" s="4">
        <f t="shared" si="9"/>
        <v>212725.56368595696</v>
      </c>
      <c r="E73" s="4">
        <v>11096.159547563</v>
      </c>
      <c r="F73" s="4">
        <v>11902.5007210366</v>
      </c>
      <c r="G73" s="4">
        <f t="shared" si="10"/>
        <v>-806.34117347360007</v>
      </c>
      <c r="H73" s="4">
        <v>75.416455450961664</v>
      </c>
      <c r="I73" s="5">
        <v>54197.369792474383</v>
      </c>
      <c r="J73" s="5">
        <f t="shared" si="12"/>
        <v>5.9817819512065107E-2</v>
      </c>
      <c r="K73" s="6">
        <f t="shared" si="8"/>
        <v>3.9250163707297681</v>
      </c>
      <c r="L73" s="5">
        <v>6815.4294461073159</v>
      </c>
      <c r="M73" s="5">
        <v>3554.8565912528738</v>
      </c>
      <c r="N73" s="5">
        <f t="shared" si="11"/>
        <v>10370.286037360191</v>
      </c>
      <c r="O73" s="5"/>
    </row>
    <row r="74" spans="1:15" x14ac:dyDescent="0.2">
      <c r="A74" s="1" t="s">
        <v>83</v>
      </c>
      <c r="B74" s="5">
        <v>34159.556842846199</v>
      </c>
      <c r="C74" s="4">
        <v>9139.3085870086925</v>
      </c>
      <c r="D74" s="4">
        <f t="shared" si="9"/>
        <v>218083.66345899244</v>
      </c>
      <c r="E74" s="4">
        <v>9924.7201999225799</v>
      </c>
      <c r="F74" s="4">
        <v>11410.465848203599</v>
      </c>
      <c r="G74" s="4">
        <f t="shared" si="10"/>
        <v>-1485.7456482810194</v>
      </c>
      <c r="H74" s="4">
        <v>73.738712812200404</v>
      </c>
      <c r="I74" s="5">
        <v>51486.876291073131</v>
      </c>
      <c r="J74" s="5">
        <f t="shared" si="12"/>
        <v>2.2277527826955579E-2</v>
      </c>
      <c r="K74" s="6">
        <f t="shared" si="8"/>
        <v>4.2357136258585584</v>
      </c>
      <c r="L74" s="5">
        <v>5573.012157459636</v>
      </c>
      <c r="M74" s="5">
        <v>2206.9588954551941</v>
      </c>
      <c r="N74" s="5">
        <f t="shared" si="11"/>
        <v>7779.9710529148306</v>
      </c>
      <c r="O74" s="5"/>
    </row>
    <row r="75" spans="1:15" x14ac:dyDescent="0.2">
      <c r="A75" s="1" t="s">
        <v>84</v>
      </c>
      <c r="B75" s="5">
        <v>35324.917195768001</v>
      </c>
      <c r="C75" s="4">
        <v>9335.3944545491413</v>
      </c>
      <c r="D75" s="4">
        <f t="shared" si="9"/>
        <v>222207.04778644428</v>
      </c>
      <c r="E75" s="4">
        <v>11084.546222933999</v>
      </c>
      <c r="F75" s="4">
        <v>12191.5876033846</v>
      </c>
      <c r="G75" s="4">
        <f t="shared" si="10"/>
        <v>-1107.0413804506006</v>
      </c>
      <c r="H75" s="4">
        <v>74.444177899901931</v>
      </c>
      <c r="I75" s="5">
        <v>54478.793177525426</v>
      </c>
      <c r="J75" s="5">
        <f t="shared" si="12"/>
        <v>-3.0392983817166486E-2</v>
      </c>
      <c r="K75" s="6">
        <f t="shared" si="8"/>
        <v>4.0787806562152911</v>
      </c>
      <c r="L75" s="5">
        <v>5268.2055346620464</v>
      </c>
      <c r="M75" s="5">
        <v>2530.1245068118301</v>
      </c>
      <c r="N75" s="5">
        <f t="shared" si="11"/>
        <v>7798.3300414738769</v>
      </c>
      <c r="O75" s="5"/>
    </row>
    <row r="76" spans="1:15" x14ac:dyDescent="0.2">
      <c r="A76" s="1" t="s">
        <v>85</v>
      </c>
      <c r="B76" s="5">
        <v>36279.117788891199</v>
      </c>
      <c r="C76" s="4">
        <v>8873.3453378824088</v>
      </c>
      <c r="D76" s="4">
        <f t="shared" si="9"/>
        <v>226431.68014190521</v>
      </c>
      <c r="E76" s="4">
        <v>12852.6229480193</v>
      </c>
      <c r="F76" s="4">
        <v>11781.817301552999</v>
      </c>
      <c r="G76" s="4">
        <f t="shared" si="10"/>
        <v>1070.8056464663005</v>
      </c>
      <c r="H76" s="4">
        <v>74.782281660047673</v>
      </c>
      <c r="I76" s="5">
        <v>53514.845547079909</v>
      </c>
      <c r="J76" s="5">
        <f t="shared" si="12"/>
        <v>4.4156313181862306E-3</v>
      </c>
      <c r="K76" s="6">
        <f t="shared" si="8"/>
        <v>4.231193752445777</v>
      </c>
      <c r="L76" s="5">
        <v>5907.0113613671965</v>
      </c>
      <c r="M76" s="5">
        <v>2805.2022086912793</v>
      </c>
      <c r="N76" s="5">
        <f t="shared" si="11"/>
        <v>8712.2135700584768</v>
      </c>
      <c r="O76" s="5"/>
    </row>
    <row r="77" spans="1:15" x14ac:dyDescent="0.2">
      <c r="A77" s="1" t="s">
        <v>86</v>
      </c>
      <c r="B77" s="5">
        <v>35934.408172494601</v>
      </c>
      <c r="C77" s="4">
        <v>8024.9516205597574</v>
      </c>
      <c r="D77" s="4">
        <f t="shared" si="9"/>
        <v>230097.09683652379</v>
      </c>
      <c r="E77" s="4">
        <v>14237.4709691997</v>
      </c>
      <c r="F77" s="4">
        <v>11039.774568659701</v>
      </c>
      <c r="G77" s="4">
        <f t="shared" si="10"/>
        <v>3197.6964005399986</v>
      </c>
      <c r="H77" s="4">
        <v>74.135736893852766</v>
      </c>
      <c r="I77" s="5">
        <v>53709.478376910163</v>
      </c>
      <c r="J77" s="5">
        <f t="shared" si="12"/>
        <v>-9.0021234874014811E-3</v>
      </c>
      <c r="K77" s="6">
        <f t="shared" si="8"/>
        <v>4.2841059676990474</v>
      </c>
      <c r="L77" s="5">
        <v>7095.770946511122</v>
      </c>
      <c r="M77" s="5">
        <v>3318.7279363288189</v>
      </c>
      <c r="N77" s="5">
        <f t="shared" si="11"/>
        <v>10414.49888283994</v>
      </c>
      <c r="O77" s="5"/>
    </row>
    <row r="78" spans="1:15" x14ac:dyDescent="0.2">
      <c r="A78" s="1" t="s">
        <v>87</v>
      </c>
      <c r="B78" s="5">
        <v>35109.749790092399</v>
      </c>
      <c r="C78" s="4">
        <v>7032.1846920176849</v>
      </c>
      <c r="D78" s="4">
        <f t="shared" si="9"/>
        <v>232829.81522984352</v>
      </c>
      <c r="E78" s="4">
        <v>12225.332342870301</v>
      </c>
      <c r="F78" s="4">
        <v>9322.6691134770099</v>
      </c>
      <c r="G78" s="4">
        <f t="shared" si="10"/>
        <v>2902.6632293932907</v>
      </c>
      <c r="H78" s="4">
        <v>70.483859024854709</v>
      </c>
      <c r="I78" s="5">
        <v>51214.633637081162</v>
      </c>
      <c r="J78" s="5">
        <f t="shared" si="12"/>
        <v>-5.2876125646638128E-3</v>
      </c>
      <c r="K78" s="6">
        <f t="shared" si="8"/>
        <v>4.5461579766386668</v>
      </c>
      <c r="L78" s="5">
        <v>5543.2002742600653</v>
      </c>
      <c r="M78" s="5">
        <v>2271.1934451064194</v>
      </c>
      <c r="N78" s="5">
        <f t="shared" si="11"/>
        <v>7814.3937193664842</v>
      </c>
      <c r="O78" s="5"/>
    </row>
    <row r="79" spans="1:15" x14ac:dyDescent="0.2">
      <c r="A79" s="1" t="s">
        <v>88</v>
      </c>
      <c r="B79" s="5">
        <v>35132.220600212102</v>
      </c>
      <c r="C79" s="4">
        <v>7133.980942685037</v>
      </c>
      <c r="D79" s="4">
        <f t="shared" si="9"/>
        <v>234506.91417157478</v>
      </c>
      <c r="E79" s="4">
        <v>12342.199488010399</v>
      </c>
      <c r="F79" s="4">
        <v>9428.6322545189996</v>
      </c>
      <c r="G79" s="4">
        <f t="shared" si="10"/>
        <v>2913.5672334913997</v>
      </c>
      <c r="H79" s="4">
        <v>70.150098584436492</v>
      </c>
      <c r="I79" s="5">
        <v>55517.781013155975</v>
      </c>
      <c r="J79" s="5">
        <f t="shared" si="12"/>
        <v>1.9071417978090865E-2</v>
      </c>
      <c r="K79" s="6">
        <f t="shared" si="8"/>
        <v>4.223996526734453</v>
      </c>
      <c r="L79" s="5">
        <v>5869.2622199358921</v>
      </c>
      <c r="M79" s="5">
        <v>2954.5352199236986</v>
      </c>
      <c r="N79" s="5">
        <f t="shared" si="11"/>
        <v>8823.7974398595907</v>
      </c>
      <c r="O79" s="5"/>
    </row>
    <row r="80" spans="1:15" x14ac:dyDescent="0.2">
      <c r="A80" s="1" t="s">
        <v>89</v>
      </c>
      <c r="B80" s="5">
        <v>35563.392059857499</v>
      </c>
      <c r="C80" s="4">
        <v>7905.6460887954054</v>
      </c>
      <c r="D80" s="4">
        <f t="shared" si="9"/>
        <v>236247.2360883136</v>
      </c>
      <c r="E80" s="4">
        <v>13695.423043045899</v>
      </c>
      <c r="F80" s="4">
        <v>9901.3526421984207</v>
      </c>
      <c r="G80" s="4">
        <f t="shared" si="10"/>
        <v>3794.0704008474786</v>
      </c>
      <c r="H80" s="4">
        <v>69.484874567367612</v>
      </c>
      <c r="I80" s="5">
        <v>53196.089808047589</v>
      </c>
      <c r="J80" s="5">
        <f t="shared" si="12"/>
        <v>-5.9563983745761773E-3</v>
      </c>
      <c r="K80" s="6">
        <f t="shared" si="8"/>
        <v>4.4410639379846621</v>
      </c>
      <c r="L80" s="5">
        <v>6398.6978793930475</v>
      </c>
      <c r="M80" s="5">
        <v>3402.2307221505457</v>
      </c>
      <c r="N80" s="5">
        <f t="shared" si="11"/>
        <v>9800.9286015435937</v>
      </c>
      <c r="O80" s="5"/>
    </row>
    <row r="81" spans="1:15" x14ac:dyDescent="0.2">
      <c r="A81" s="1" t="s">
        <v>90</v>
      </c>
      <c r="B81" s="5">
        <v>33860.637549838</v>
      </c>
      <c r="C81" s="4">
        <v>7909.1882765018663</v>
      </c>
      <c r="D81" s="4">
        <f t="shared" si="9"/>
        <v>238719.19574707779</v>
      </c>
      <c r="E81" s="4">
        <v>13510.6621201209</v>
      </c>
      <c r="F81" s="4">
        <v>10728.715134091201</v>
      </c>
      <c r="G81" s="4">
        <f t="shared" si="10"/>
        <v>2781.9469860296995</v>
      </c>
      <c r="H81" s="4">
        <v>69.667411639726765</v>
      </c>
      <c r="I81" s="5">
        <v>56448.236172229444</v>
      </c>
      <c r="J81" s="5">
        <f t="shared" si="12"/>
        <v>5.0992075851115981E-2</v>
      </c>
      <c r="K81" s="6">
        <f t="shared" si="8"/>
        <v>4.2289930019907205</v>
      </c>
      <c r="L81" s="5">
        <v>6867.8396264109988</v>
      </c>
      <c r="M81" s="5">
        <v>3378.4525141343775</v>
      </c>
      <c r="N81" s="5">
        <f t="shared" si="11"/>
        <v>10246.292140545376</v>
      </c>
      <c r="O81" s="5"/>
    </row>
    <row r="82" spans="1:15" x14ac:dyDescent="0.2">
      <c r="A82" s="1" t="s">
        <v>91</v>
      </c>
      <c r="B82" s="5">
        <v>34941.616991586299</v>
      </c>
      <c r="C82" s="4">
        <v>7666.9667601621513</v>
      </c>
      <c r="D82" s="4">
        <f t="shared" si="9"/>
        <v>241137.84252139684</v>
      </c>
      <c r="E82" s="4">
        <v>13045.9968328172</v>
      </c>
      <c r="F82" s="4">
        <v>9847.2085193811108</v>
      </c>
      <c r="G82" s="4">
        <f t="shared" si="10"/>
        <v>3198.7883134360891</v>
      </c>
      <c r="H82" s="4">
        <v>67.419409593702369</v>
      </c>
      <c r="I82" s="5">
        <v>54674.822376420889</v>
      </c>
      <c r="J82" s="5">
        <f t="shared" si="12"/>
        <v>6.7562501058963553E-2</v>
      </c>
      <c r="K82" s="6">
        <f t="shared" si="8"/>
        <v>4.4104001081380773</v>
      </c>
      <c r="L82" s="5">
        <v>6137.1316666864568</v>
      </c>
      <c r="M82" s="5">
        <v>2498.2689000491609</v>
      </c>
      <c r="N82" s="5">
        <f t="shared" si="11"/>
        <v>8635.4005667356178</v>
      </c>
      <c r="O82" s="5"/>
    </row>
    <row r="83" spans="1:15" x14ac:dyDescent="0.2">
      <c r="A83" s="1" t="s">
        <v>92</v>
      </c>
      <c r="B83" s="5">
        <v>35361.298150733899</v>
      </c>
      <c r="C83" s="4">
        <v>6800.7162494001059</v>
      </c>
      <c r="D83" s="4">
        <f t="shared" si="9"/>
        <v>243258.63890356687</v>
      </c>
      <c r="E83" s="4">
        <v>13487.0215540836</v>
      </c>
      <c r="F83" s="4">
        <v>10210.6310176607</v>
      </c>
      <c r="G83" s="4">
        <f t="shared" si="10"/>
        <v>3276.3905364228995</v>
      </c>
      <c r="H83" s="4">
        <v>68.412615927319393</v>
      </c>
      <c r="I83" s="5">
        <v>58255.550705446629</v>
      </c>
      <c r="J83" s="5">
        <f t="shared" si="12"/>
        <v>4.9313384690967466E-2</v>
      </c>
      <c r="K83" s="6">
        <f t="shared" si="8"/>
        <v>4.1757160640972755</v>
      </c>
      <c r="L83" s="5">
        <v>6366.5288788316393</v>
      </c>
      <c r="M83" s="5">
        <v>2664.4101007433874</v>
      </c>
      <c r="N83" s="5">
        <f t="shared" si="11"/>
        <v>9030.9389795750267</v>
      </c>
      <c r="O83" s="5"/>
    </row>
    <row r="84" spans="1:15" x14ac:dyDescent="0.2">
      <c r="A84" s="1" t="s">
        <v>93</v>
      </c>
      <c r="B84" s="5">
        <v>36160.9121008824</v>
      </c>
      <c r="C84" s="4">
        <v>7354.5726949015998</v>
      </c>
      <c r="D84" s="4">
        <f t="shared" si="9"/>
        <v>244464.40645818494</v>
      </c>
      <c r="E84" s="4">
        <v>14395.5750875716</v>
      </c>
      <c r="F84" s="4">
        <v>9962.7215163533492</v>
      </c>
      <c r="G84" s="4">
        <f t="shared" si="10"/>
        <v>4432.8535712182511</v>
      </c>
      <c r="H84" s="4">
        <v>68.516432673974506</v>
      </c>
      <c r="I84" s="5">
        <v>54621.751135172744</v>
      </c>
      <c r="J84" s="5">
        <f t="shared" si="12"/>
        <v>2.680011505111568E-2</v>
      </c>
      <c r="K84" s="6">
        <f t="shared" si="8"/>
        <v>4.4755871310900952</v>
      </c>
      <c r="L84" s="5">
        <v>6499.8049006069068</v>
      </c>
      <c r="M84" s="5">
        <v>2299.1231766529136</v>
      </c>
      <c r="N84" s="5">
        <f t="shared" si="11"/>
        <v>8798.9280772598213</v>
      </c>
      <c r="O84" s="5"/>
    </row>
    <row r="85" spans="1:15" x14ac:dyDescent="0.2">
      <c r="A85" s="1" t="s">
        <v>94</v>
      </c>
      <c r="B85" s="5">
        <v>36727.172756797401</v>
      </c>
      <c r="C85" s="4">
        <v>7638.7442955361394</v>
      </c>
      <c r="D85" s="4">
        <f t="shared" si="9"/>
        <v>246196.29780454829</v>
      </c>
      <c r="E85" s="4">
        <v>14982.4935321827</v>
      </c>
      <c r="F85" s="4">
        <v>10872.4092174406</v>
      </c>
      <c r="G85" s="4">
        <f t="shared" si="10"/>
        <v>4110.0843147421001</v>
      </c>
      <c r="H85" s="4">
        <v>68.104780482327428</v>
      </c>
      <c r="I85" s="5">
        <v>54654.583131653882</v>
      </c>
      <c r="J85" s="5">
        <f t="shared" si="12"/>
        <v>-3.1775183109405525E-2</v>
      </c>
      <c r="K85" s="6">
        <f t="shared" si="8"/>
        <v>4.5045865085367494</v>
      </c>
      <c r="L85" s="5">
        <v>6440.5345538749943</v>
      </c>
      <c r="M85" s="5">
        <v>2740.6798769739094</v>
      </c>
      <c r="N85" s="5">
        <f t="shared" si="11"/>
        <v>9181.2144308489042</v>
      </c>
      <c r="O85" s="5"/>
    </row>
    <row r="86" spans="1:15" x14ac:dyDescent="0.2">
      <c r="A86" s="1" t="s">
        <v>95</v>
      </c>
      <c r="B86" s="5">
        <v>35365.178041394</v>
      </c>
      <c r="C86" s="4">
        <v>6835.2069811351139</v>
      </c>
      <c r="D86" s="4">
        <f t="shared" si="9"/>
        <v>248172.52725057982</v>
      </c>
      <c r="E86" s="4">
        <v>13374.2421923947</v>
      </c>
      <c r="F86" s="4">
        <v>10470.759469987899</v>
      </c>
      <c r="G86" s="4">
        <f t="shared" si="10"/>
        <v>2903.4827224068013</v>
      </c>
      <c r="H86" s="4">
        <v>65.767551326453841</v>
      </c>
      <c r="I86" s="5">
        <v>51760.366976174497</v>
      </c>
      <c r="J86" s="5">
        <f t="shared" si="12"/>
        <v>-5.3305255939949503E-2</v>
      </c>
      <c r="K86" s="6">
        <f t="shared" si="8"/>
        <v>4.7946438896929502</v>
      </c>
      <c r="L86" s="5">
        <v>5442.8978114705778</v>
      </c>
      <c r="M86" s="5">
        <v>1377.1981168277186</v>
      </c>
      <c r="N86" s="5">
        <f t="shared" si="11"/>
        <v>6820.0959282982967</v>
      </c>
      <c r="O86" s="5"/>
    </row>
    <row r="87" spans="1:15" x14ac:dyDescent="0.2">
      <c r="A87" s="1" t="s">
        <v>96</v>
      </c>
      <c r="B87" s="5">
        <v>36088.836138789899</v>
      </c>
      <c r="C87" s="4">
        <v>6771.8819951344249</v>
      </c>
      <c r="D87" s="4">
        <f t="shared" si="9"/>
        <v>249299.76610495162</v>
      </c>
      <c r="E87" s="4">
        <v>14760.4152488128</v>
      </c>
      <c r="F87" s="4">
        <v>10205.6220311859</v>
      </c>
      <c r="G87" s="4">
        <f t="shared" si="10"/>
        <v>4554.7932176269005</v>
      </c>
      <c r="H87" s="4">
        <v>67.042557343616366</v>
      </c>
      <c r="I87" s="5">
        <v>58431.064091225322</v>
      </c>
      <c r="J87" s="5">
        <f t="shared" si="12"/>
        <v>3.0128182405506632E-3</v>
      </c>
      <c r="K87" s="6">
        <f t="shared" si="8"/>
        <v>4.2665621443370103</v>
      </c>
      <c r="L87" s="5">
        <v>6292.5498322506528</v>
      </c>
      <c r="M87" s="5">
        <v>2042.4481125949537</v>
      </c>
      <c r="N87" s="5">
        <f t="shared" si="11"/>
        <v>8334.997944845607</v>
      </c>
      <c r="O87" s="5"/>
    </row>
    <row r="88" spans="1:15" x14ac:dyDescent="0.2">
      <c r="A88" s="1" t="s">
        <v>97</v>
      </c>
      <c r="B88" s="5">
        <v>36684.398452900998</v>
      </c>
      <c r="C88" s="4">
        <v>7476.4423982945254</v>
      </c>
      <c r="D88" s="4">
        <f t="shared" si="9"/>
        <v>250337.75347967216</v>
      </c>
      <c r="E88" s="4">
        <v>16212.972078810901</v>
      </c>
      <c r="F88" s="4">
        <v>10774.9199999803</v>
      </c>
      <c r="G88" s="4">
        <f t="shared" si="10"/>
        <v>5438.0520788306003</v>
      </c>
      <c r="H88" s="4">
        <v>67.181769618769195</v>
      </c>
      <c r="I88" s="5">
        <v>56119.647310845503</v>
      </c>
      <c r="J88" s="5">
        <f t="shared" si="12"/>
        <v>2.7423071295643808E-2</v>
      </c>
      <c r="K88" s="6">
        <f t="shared" si="8"/>
        <v>4.4607862927765174</v>
      </c>
      <c r="L88" s="5">
        <v>6448.6486999766385</v>
      </c>
      <c r="M88" s="5">
        <v>1688.9703846487262</v>
      </c>
      <c r="N88" s="5">
        <f t="shared" si="11"/>
        <v>8137.6190846253648</v>
      </c>
      <c r="O88" s="5"/>
    </row>
    <row r="89" spans="1:15" x14ac:dyDescent="0.2">
      <c r="A89" s="1" t="s">
        <v>98</v>
      </c>
      <c r="B89" s="5">
        <v>36490.587366915097</v>
      </c>
      <c r="C89" s="4">
        <v>7005.4686254359385</v>
      </c>
      <c r="D89" s="4">
        <f t="shared" si="9"/>
        <v>252056.4275479342</v>
      </c>
      <c r="E89" s="4">
        <v>15381.808751684801</v>
      </c>
      <c r="F89" s="4">
        <v>10621.6540895324</v>
      </c>
      <c r="G89" s="4">
        <f t="shared" si="10"/>
        <v>4760.1546621524012</v>
      </c>
      <c r="H89" s="4">
        <v>67.350095002420602</v>
      </c>
      <c r="I89" s="5">
        <v>57268.497372372964</v>
      </c>
      <c r="J89" s="5">
        <f t="shared" si="12"/>
        <v>4.782607589234722E-2</v>
      </c>
      <c r="K89" s="6">
        <f t="shared" si="8"/>
        <v>4.401310303446679</v>
      </c>
      <c r="L89" s="5">
        <v>7055.9036563021309</v>
      </c>
      <c r="M89" s="5">
        <v>2685.4465630130285</v>
      </c>
      <c r="N89" s="5">
        <f t="shared" si="11"/>
        <v>9741.3502193151598</v>
      </c>
      <c r="O89" s="5"/>
    </row>
    <row r="90" spans="1:15" x14ac:dyDescent="0.2">
      <c r="A90" s="1" t="s">
        <v>99</v>
      </c>
      <c r="B90" s="5">
        <v>37166.146389705398</v>
      </c>
      <c r="C90" s="4">
        <v>6669.3264517912467</v>
      </c>
      <c r="D90" s="4">
        <f t="shared" si="9"/>
        <v>253264.59833976763</v>
      </c>
      <c r="E90" s="4">
        <v>13962.1995052645</v>
      </c>
      <c r="F90" s="4">
        <v>9920.4502832847193</v>
      </c>
      <c r="G90" s="4">
        <f t="shared" si="10"/>
        <v>4041.7492219797805</v>
      </c>
      <c r="H90" s="4">
        <v>64.474846721794137</v>
      </c>
      <c r="I90" s="5">
        <v>55137.741198952754</v>
      </c>
      <c r="J90" s="5">
        <f t="shared" si="12"/>
        <v>6.5250198560857786E-2</v>
      </c>
      <c r="K90" s="6">
        <f t="shared" si="8"/>
        <v>4.5933074665847569</v>
      </c>
      <c r="L90" s="5">
        <v>5558.2449711500894</v>
      </c>
      <c r="M90" s="5">
        <v>1428.7012063940901</v>
      </c>
      <c r="N90" s="5">
        <f t="shared" si="11"/>
        <v>6986.9461775441796</v>
      </c>
      <c r="O90" s="5"/>
    </row>
    <row r="91" spans="1:15" x14ac:dyDescent="0.2">
      <c r="A91" s="1" t="s">
        <v>100</v>
      </c>
      <c r="B91" s="5">
        <v>37694.374563991798</v>
      </c>
      <c r="C91" s="4">
        <v>6729.8103597604786</v>
      </c>
      <c r="D91" s="4">
        <f t="shared" si="9"/>
        <v>254108.83902974421</v>
      </c>
      <c r="E91" s="4">
        <v>16446.0932083353</v>
      </c>
      <c r="F91" s="4">
        <v>10721.4989905445</v>
      </c>
      <c r="G91" s="4">
        <f t="shared" si="10"/>
        <v>5724.5942177908</v>
      </c>
      <c r="H91" s="4">
        <v>66.859782365459253</v>
      </c>
      <c r="I91" s="5">
        <v>62307.226783404614</v>
      </c>
      <c r="J91" s="5">
        <f t="shared" si="12"/>
        <v>6.6337362710486403E-2</v>
      </c>
      <c r="K91" s="6">
        <f t="shared" si="8"/>
        <v>4.0783204797910457</v>
      </c>
      <c r="L91" s="5">
        <v>6165.2246073940441</v>
      </c>
      <c r="M91" s="5">
        <v>1833.5402493371646</v>
      </c>
      <c r="N91" s="5">
        <f t="shared" si="11"/>
        <v>7998.764856731209</v>
      </c>
      <c r="O91" s="5"/>
    </row>
    <row r="92" spans="1:15" x14ac:dyDescent="0.2">
      <c r="A92" s="1" t="s">
        <v>101</v>
      </c>
      <c r="B92" s="5">
        <v>38481.146672971998</v>
      </c>
      <c r="C92" s="4">
        <v>7277.015085242374</v>
      </c>
      <c r="D92" s="4">
        <f t="shared" si="9"/>
        <v>254994.14609182056</v>
      </c>
      <c r="E92" s="4">
        <v>17663.444917227702</v>
      </c>
      <c r="F92" s="4">
        <v>11204.3643413474</v>
      </c>
      <c r="G92" s="4">
        <f t="shared" si="10"/>
        <v>6459.0805758803017</v>
      </c>
      <c r="H92" s="4">
        <v>67.355951326219071</v>
      </c>
      <c r="I92" s="5">
        <v>58404.354465287586</v>
      </c>
      <c r="J92" s="5">
        <f t="shared" si="12"/>
        <v>4.0711359816413939E-2</v>
      </c>
      <c r="K92" s="6">
        <f t="shared" si="8"/>
        <v>4.3660125760550166</v>
      </c>
      <c r="L92" s="5">
        <v>6561.9966487641495</v>
      </c>
      <c r="M92" s="5">
        <v>1751.1892666534682</v>
      </c>
      <c r="N92" s="5">
        <f t="shared" si="11"/>
        <v>8313.1859154176182</v>
      </c>
      <c r="O92" s="5"/>
    </row>
    <row r="93" spans="1:15" x14ac:dyDescent="0.2">
      <c r="A93" s="1" t="s">
        <v>102</v>
      </c>
      <c r="B93" s="5">
        <v>38332.332373330799</v>
      </c>
      <c r="C93" s="4">
        <v>7468.848103205899</v>
      </c>
      <c r="D93" s="4">
        <f t="shared" si="9"/>
        <v>256406.29581695105</v>
      </c>
      <c r="E93" s="4">
        <v>16165.1053749972</v>
      </c>
      <c r="F93" s="4">
        <v>11203.0828225729</v>
      </c>
      <c r="G93" s="4">
        <f t="shared" si="10"/>
        <v>4962.0225524242996</v>
      </c>
      <c r="H93" s="4">
        <v>68.522520438342539</v>
      </c>
      <c r="I93" s="5">
        <v>59923.6246813338</v>
      </c>
      <c r="J93" s="5">
        <f t="shared" si="12"/>
        <v>4.6362789854544006E-2</v>
      </c>
      <c r="K93" s="6">
        <f t="shared" si="8"/>
        <v>4.2788849503094495</v>
      </c>
      <c r="L93" s="5">
        <v>6954.5337726917132</v>
      </c>
      <c r="M93" s="5">
        <v>2299.4221403282536</v>
      </c>
      <c r="N93" s="5">
        <f t="shared" si="11"/>
        <v>9253.9559130199668</v>
      </c>
      <c r="O93" s="5"/>
    </row>
    <row r="94" spans="1:15" x14ac:dyDescent="0.2">
      <c r="A94" s="1" t="s">
        <v>103</v>
      </c>
      <c r="B94" s="5">
        <v>37520.546837437098</v>
      </c>
      <c r="C94" s="4">
        <v>7263.9304430647226</v>
      </c>
      <c r="D94" s="4">
        <f t="shared" si="9"/>
        <v>257977.79911636707</v>
      </c>
      <c r="E94" s="4">
        <v>15756.702874847901</v>
      </c>
      <c r="F94" s="4">
        <v>11192.888788717</v>
      </c>
      <c r="G94" s="4">
        <f t="shared" si="10"/>
        <v>4563.8140861309003</v>
      </c>
      <c r="H94" s="4">
        <v>65.882133145779861</v>
      </c>
      <c r="I94" s="5">
        <v>58249.270140964036</v>
      </c>
      <c r="J94" s="5">
        <f t="shared" si="12"/>
        <v>5.6431926197048954E-2</v>
      </c>
      <c r="K94" s="6">
        <f t="shared" si="8"/>
        <v>4.4288589108851877</v>
      </c>
      <c r="L94" s="5">
        <v>5883.6237817984256</v>
      </c>
      <c r="M94" s="5">
        <v>1540.9114026976729</v>
      </c>
      <c r="N94" s="5">
        <f t="shared" si="11"/>
        <v>7424.5351844960987</v>
      </c>
      <c r="O94" s="5"/>
    </row>
    <row r="95" spans="1:15" x14ac:dyDescent="0.2">
      <c r="A95" s="1" t="s">
        <v>104</v>
      </c>
      <c r="B95" s="5">
        <v>38830.873473891697</v>
      </c>
      <c r="C95" s="4">
        <v>7141.3959955096707</v>
      </c>
      <c r="D95" s="4">
        <f t="shared" si="9"/>
        <v>259308.24017975535</v>
      </c>
      <c r="E95" s="4">
        <v>17415.286963788501</v>
      </c>
      <c r="F95" s="4">
        <v>10833.484760978499</v>
      </c>
      <c r="G95" s="4">
        <f t="shared" si="10"/>
        <v>6581.8022028100022</v>
      </c>
      <c r="H95" s="4">
        <v>67.900539516860761</v>
      </c>
      <c r="I95" s="5">
        <v>65202.488111194005</v>
      </c>
      <c r="J95" s="5">
        <f t="shared" si="12"/>
        <v>4.6467504288933315E-2</v>
      </c>
      <c r="K95" s="6">
        <f t="shared" si="8"/>
        <v>3.9769684822079228</v>
      </c>
      <c r="L95" s="5">
        <v>6313.5132382765532</v>
      </c>
      <c r="M95" s="5">
        <v>1808.665840714393</v>
      </c>
      <c r="N95" s="5">
        <f t="shared" si="11"/>
        <v>8122.1790789909464</v>
      </c>
      <c r="O95" s="5"/>
    </row>
    <row r="96" spans="1:15" x14ac:dyDescent="0.2">
      <c r="A96" s="1" t="s">
        <v>105</v>
      </c>
      <c r="B96" s="5">
        <v>39644.7668182747</v>
      </c>
      <c r="C96" s="4">
        <v>7917.067072961554</v>
      </c>
      <c r="D96" s="4">
        <f t="shared" si="9"/>
        <v>260485.54665113063</v>
      </c>
      <c r="E96" s="4">
        <v>17691.318353920298</v>
      </c>
      <c r="F96" s="4">
        <v>11391.1961276569</v>
      </c>
      <c r="G96" s="4">
        <f t="shared" si="10"/>
        <v>6300.1222262633983</v>
      </c>
      <c r="H96" s="4">
        <v>68.306805027439097</v>
      </c>
      <c r="I96" s="5">
        <v>60551.683473079909</v>
      </c>
      <c r="J96" s="5">
        <f t="shared" si="12"/>
        <v>3.6766590906651908E-2</v>
      </c>
      <c r="K96" s="6">
        <f t="shared" si="8"/>
        <v>4.3018712562622206</v>
      </c>
      <c r="L96" s="5">
        <v>6661.1384897982452</v>
      </c>
      <c r="M96" s="5">
        <v>1668.3473919243002</v>
      </c>
      <c r="N96" s="5">
        <f t="shared" si="11"/>
        <v>8329.4858817225449</v>
      </c>
      <c r="O96" s="5"/>
    </row>
    <row r="97" spans="1:15" x14ac:dyDescent="0.2">
      <c r="A97" s="1" t="s">
        <v>106</v>
      </c>
      <c r="B97" s="5">
        <v>39490.812870396498</v>
      </c>
      <c r="C97" s="4">
        <v>7592.6064884640527</v>
      </c>
      <c r="D97" s="4">
        <f t="shared" si="9"/>
        <v>262411.44615111616</v>
      </c>
      <c r="E97" s="4">
        <v>17331.0382818035</v>
      </c>
      <c r="F97" s="4">
        <v>11427.2641521851</v>
      </c>
      <c r="G97" s="4">
        <f t="shared" si="10"/>
        <v>5903.7741296183995</v>
      </c>
      <c r="H97" s="4">
        <v>69.690168092793314</v>
      </c>
      <c r="I97" s="5">
        <v>61589.172027751876</v>
      </c>
      <c r="J97" s="5">
        <f t="shared" si="12"/>
        <v>2.7794502673615717E-2</v>
      </c>
      <c r="K97" s="6">
        <f t="shared" si="8"/>
        <v>4.2606750100955155</v>
      </c>
      <c r="L97" s="5">
        <v>7365.7244901267777</v>
      </c>
      <c r="M97" s="5">
        <v>2460.7856830484461</v>
      </c>
      <c r="N97" s="5">
        <f t="shared" si="11"/>
        <v>9826.5101731752238</v>
      </c>
      <c r="O97" s="5"/>
    </row>
    <row r="98" spans="1:15" x14ac:dyDescent="0.2">
      <c r="A98" s="1" t="s">
        <v>107</v>
      </c>
      <c r="B98" s="5">
        <v>39277.152520530697</v>
      </c>
      <c r="C98" s="4">
        <v>7995.7889064841729</v>
      </c>
      <c r="D98" s="4">
        <f t="shared" si="9"/>
        <v>263968.58937810455</v>
      </c>
      <c r="E98" s="4">
        <v>17745.064384613401</v>
      </c>
      <c r="F98" s="4">
        <v>11230.283445643399</v>
      </c>
      <c r="G98" s="4">
        <f t="shared" si="10"/>
        <v>6514.7809389700014</v>
      </c>
      <c r="H98" s="4">
        <v>67.151551253510974</v>
      </c>
      <c r="I98" s="5">
        <v>60913.815574515043</v>
      </c>
      <c r="J98" s="5">
        <f t="shared" si="12"/>
        <v>4.5743842405282953E-2</v>
      </c>
      <c r="K98" s="6">
        <f t="shared" ref="K98:K129" si="13">+D98/I98</f>
        <v>4.3334765174116425</v>
      </c>
      <c r="L98" s="5">
        <v>5865.6648374336564</v>
      </c>
      <c r="M98" s="5">
        <v>1283.3669562692598</v>
      </c>
      <c r="N98" s="5">
        <f t="shared" si="11"/>
        <v>7149.0317937029158</v>
      </c>
      <c r="O98" s="5"/>
    </row>
    <row r="99" spans="1:15" x14ac:dyDescent="0.2">
      <c r="A99" s="1" t="s">
        <v>108</v>
      </c>
      <c r="B99" s="5">
        <v>40053.850268075497</v>
      </c>
      <c r="C99" s="4">
        <v>7768.454326318757</v>
      </c>
      <c r="D99" s="4">
        <f t="shared" ref="D99:D130" si="14">+D98*(1-$Q$3)+C98</f>
        <v>265893.10072889231</v>
      </c>
      <c r="E99" s="4">
        <v>18074.695641089998</v>
      </c>
      <c r="F99" s="4">
        <v>12483.3615415155</v>
      </c>
      <c r="G99" s="4">
        <f t="shared" si="10"/>
        <v>5591.3340995744984</v>
      </c>
      <c r="H99" s="4">
        <v>69.741253699396211</v>
      </c>
      <c r="I99" s="5">
        <v>67639.712867290946</v>
      </c>
      <c r="J99" s="5">
        <f t="shared" si="12"/>
        <v>3.7379321352593031E-2</v>
      </c>
      <c r="K99" s="6">
        <f t="shared" si="13"/>
        <v>3.9310205418904474</v>
      </c>
      <c r="L99" s="5">
        <v>6519.7892876277292</v>
      </c>
      <c r="M99" s="5">
        <v>1505.8781226463143</v>
      </c>
      <c r="N99" s="5">
        <f t="shared" si="11"/>
        <v>8025.6674102740435</v>
      </c>
      <c r="O99" s="5"/>
    </row>
    <row r="100" spans="1:15" x14ac:dyDescent="0.2">
      <c r="A100" s="1" t="s">
        <v>109</v>
      </c>
      <c r="B100" s="5">
        <v>40861.615304188497</v>
      </c>
      <c r="C100" s="4">
        <v>8202.1500898984777</v>
      </c>
      <c r="D100" s="4">
        <f t="shared" si="14"/>
        <v>267546.01373844658</v>
      </c>
      <c r="E100" s="4">
        <v>21453.8308325658</v>
      </c>
      <c r="F100" s="4">
        <v>12516.2237466795</v>
      </c>
      <c r="G100" s="4">
        <f t="shared" si="10"/>
        <v>8937.6070858863004</v>
      </c>
      <c r="H100" s="4">
        <v>70.12237667211339</v>
      </c>
      <c r="I100" s="5">
        <v>63145.752850670076</v>
      </c>
      <c r="J100" s="5">
        <f t="shared" si="12"/>
        <v>4.2840582272885008E-2</v>
      </c>
      <c r="K100" s="6">
        <f t="shared" si="13"/>
        <v>4.2369597583411736</v>
      </c>
      <c r="L100" s="5">
        <v>7083.9245728490268</v>
      </c>
      <c r="M100" s="5">
        <v>1808.7196618953537</v>
      </c>
      <c r="N100" s="5">
        <f t="shared" si="11"/>
        <v>8892.6442347443808</v>
      </c>
      <c r="O100" s="5"/>
    </row>
    <row r="101" spans="1:15" x14ac:dyDescent="0.2">
      <c r="A101" s="1" t="s">
        <v>110</v>
      </c>
      <c r="B101" s="5">
        <v>40576.381907205301</v>
      </c>
      <c r="C101" s="4">
        <v>8368.6066772985941</v>
      </c>
      <c r="D101" s="4">
        <f t="shared" si="14"/>
        <v>269594.60551236081</v>
      </c>
      <c r="E101" s="4">
        <v>21306.535067406701</v>
      </c>
      <c r="F101" s="4">
        <v>12901.3551215076</v>
      </c>
      <c r="G101" s="4">
        <f t="shared" si="10"/>
        <v>8405.1799458991009</v>
      </c>
      <c r="H101" s="4">
        <v>72.151936585366101</v>
      </c>
      <c r="I101" s="5">
        <v>66070.504940596846</v>
      </c>
      <c r="J101" s="5">
        <f t="shared" si="12"/>
        <v>7.276170088511158E-2</v>
      </c>
      <c r="K101" s="6">
        <f t="shared" si="13"/>
        <v>4.0804078272861677</v>
      </c>
      <c r="L101" s="5">
        <v>7829.6213020895848</v>
      </c>
      <c r="M101" s="5">
        <v>2868.5508194087615</v>
      </c>
      <c r="N101" s="5">
        <f t="shared" si="11"/>
        <v>10698.172121498346</v>
      </c>
      <c r="O101" s="5"/>
    </row>
    <row r="102" spans="1:15" x14ac:dyDescent="0.2">
      <c r="A102" s="1" t="s">
        <v>111</v>
      </c>
      <c r="B102" s="5">
        <v>40601.020964017698</v>
      </c>
      <c r="C102" s="4">
        <v>8332.65104901013</v>
      </c>
      <c r="D102" s="4">
        <f t="shared" si="14"/>
        <v>271762.53626287513</v>
      </c>
      <c r="E102" s="4">
        <v>21052.699432397301</v>
      </c>
      <c r="F102" s="4">
        <v>12525.2038777091</v>
      </c>
      <c r="G102" s="4">
        <f t="shared" si="10"/>
        <v>8527.4955546882011</v>
      </c>
      <c r="H102" s="4">
        <v>69.750802073327847</v>
      </c>
      <c r="I102" s="5">
        <v>64340.889412765842</v>
      </c>
      <c r="J102" s="5">
        <f t="shared" ref="J102:J133" si="15">+(I102/I98-1)</f>
        <v>5.6261027255114282E-2</v>
      </c>
      <c r="K102" s="6">
        <f t="shared" si="13"/>
        <v>4.2237920355660314</v>
      </c>
      <c r="L102" s="5">
        <v>6448.9318687669947</v>
      </c>
      <c r="M102" s="5">
        <v>1265.635059176122</v>
      </c>
      <c r="N102" s="5">
        <f t="shared" si="11"/>
        <v>7714.5669279431168</v>
      </c>
      <c r="O102" s="5"/>
    </row>
    <row r="103" spans="1:15" x14ac:dyDescent="0.2">
      <c r="A103" s="1" t="s">
        <v>112</v>
      </c>
      <c r="B103" s="5">
        <v>41347.897634327601</v>
      </c>
      <c r="C103" s="4">
        <v>8496.8077770652671</v>
      </c>
      <c r="D103" s="4">
        <f t="shared" si="14"/>
        <v>273844.6489778391</v>
      </c>
      <c r="E103" s="4">
        <v>21703.676547111001</v>
      </c>
      <c r="F103" s="4">
        <v>13761.558436142201</v>
      </c>
      <c r="G103" s="4">
        <f t="shared" si="10"/>
        <v>7942.1181109688005</v>
      </c>
      <c r="H103" s="4">
        <v>72.382273041286169</v>
      </c>
      <c r="I103" s="5">
        <v>71310.367619886732</v>
      </c>
      <c r="J103" s="5">
        <f t="shared" si="15"/>
        <v>5.4267745929046374E-2</v>
      </c>
      <c r="K103" s="6">
        <f t="shared" si="13"/>
        <v>3.8401800203519141</v>
      </c>
      <c r="L103" s="5">
        <v>6928.216384616444</v>
      </c>
      <c r="M103" s="5">
        <v>1601.4855604856159</v>
      </c>
      <c r="N103" s="5">
        <f t="shared" si="11"/>
        <v>8529.7019451020606</v>
      </c>
      <c r="O103" s="5"/>
    </row>
    <row r="104" spans="1:15" x14ac:dyDescent="0.2">
      <c r="A104" s="1" t="s">
        <v>113</v>
      </c>
      <c r="B104" s="5">
        <v>42411.097415188502</v>
      </c>
      <c r="C104" s="4">
        <v>9321.5744600994349</v>
      </c>
      <c r="D104" s="4">
        <f t="shared" si="14"/>
        <v>276043.02982841403</v>
      </c>
      <c r="E104" s="4">
        <v>23669.8072840719</v>
      </c>
      <c r="F104" s="4">
        <v>13907.156772664101</v>
      </c>
      <c r="G104" s="4">
        <f t="shared" si="10"/>
        <v>9762.6505114077991</v>
      </c>
      <c r="H104" s="4">
        <v>73.747510479358539</v>
      </c>
      <c r="I104" s="5">
        <v>67229.826186852108</v>
      </c>
      <c r="J104" s="5">
        <f t="shared" si="15"/>
        <v>6.4676928404673983E-2</v>
      </c>
      <c r="K104" s="6">
        <f t="shared" si="13"/>
        <v>4.1059607838521934</v>
      </c>
      <c r="L104" s="5">
        <v>7494.573942153871</v>
      </c>
      <c r="M104" s="5">
        <v>1851.1147873852412</v>
      </c>
      <c r="N104" s="5">
        <f t="shared" si="11"/>
        <v>9345.6887295391116</v>
      </c>
      <c r="O104" s="5"/>
    </row>
    <row r="105" spans="1:15" x14ac:dyDescent="0.2">
      <c r="A105" s="1" t="s">
        <v>114</v>
      </c>
      <c r="B105" s="5">
        <v>42293.983986466199</v>
      </c>
      <c r="C105" s="4">
        <v>10065.966713825172</v>
      </c>
      <c r="D105" s="4">
        <f t="shared" si="14"/>
        <v>279015.61460245994</v>
      </c>
      <c r="E105" s="4">
        <v>24100.494717263198</v>
      </c>
      <c r="F105" s="4">
        <v>14277.4136148948</v>
      </c>
      <c r="G105" s="4">
        <f t="shared" si="10"/>
        <v>9823.0811023683982</v>
      </c>
      <c r="H105" s="4">
        <v>75.872199138396368</v>
      </c>
      <c r="I105" s="5">
        <v>71090.070667286447</v>
      </c>
      <c r="J105" s="5">
        <f t="shared" si="15"/>
        <v>7.5972867638935515E-2</v>
      </c>
      <c r="K105" s="6">
        <f t="shared" si="13"/>
        <v>3.9248183604754061</v>
      </c>
      <c r="L105" s="5">
        <v>8911.2778044626903</v>
      </c>
      <c r="M105" s="5">
        <v>3506.2136602400442</v>
      </c>
      <c r="N105" s="5">
        <f t="shared" si="11"/>
        <v>12417.491464702734</v>
      </c>
      <c r="O105" s="5"/>
    </row>
    <row r="106" spans="1:15" x14ac:dyDescent="0.2">
      <c r="A106" s="1" t="s">
        <v>115</v>
      </c>
      <c r="B106" s="5">
        <v>42939.814766869</v>
      </c>
      <c r="C106" s="4">
        <v>10649.134719665893</v>
      </c>
      <c r="D106" s="4">
        <f t="shared" si="14"/>
        <v>282664.22218042857</v>
      </c>
      <c r="E106" s="4">
        <v>20773.353435783902</v>
      </c>
      <c r="F106" s="4">
        <v>14643.0601562552</v>
      </c>
      <c r="G106" s="4">
        <f t="shared" si="10"/>
        <v>6130.2932795287015</v>
      </c>
      <c r="H106" s="4">
        <v>74.039041744988197</v>
      </c>
      <c r="I106" s="5">
        <v>69670.764068816236</v>
      </c>
      <c r="J106" s="5">
        <f t="shared" si="15"/>
        <v>8.2838063083922719E-2</v>
      </c>
      <c r="K106" s="6">
        <f t="shared" si="13"/>
        <v>4.0571425612790941</v>
      </c>
      <c r="L106" s="5">
        <v>6914.6825080764447</v>
      </c>
      <c r="M106" s="5">
        <v>1350.0300442496666</v>
      </c>
      <c r="N106" s="5">
        <f t="shared" si="11"/>
        <v>8264.7125523261111</v>
      </c>
      <c r="O106" s="5"/>
    </row>
    <row r="107" spans="1:15" x14ac:dyDescent="0.2">
      <c r="A107" s="1" t="s">
        <v>116</v>
      </c>
      <c r="B107" s="5">
        <v>43935.425428836301</v>
      </c>
      <c r="C107" s="4">
        <v>10108.318678979336</v>
      </c>
      <c r="D107" s="4">
        <f t="shared" si="14"/>
        <v>286812.07978994463</v>
      </c>
      <c r="E107" s="4">
        <v>21812.5225641242</v>
      </c>
      <c r="F107" s="4">
        <v>14908.2591295206</v>
      </c>
      <c r="G107" s="4">
        <f t="shared" si="10"/>
        <v>6904.2634346035993</v>
      </c>
      <c r="H107" s="4">
        <v>77.008625743368299</v>
      </c>
      <c r="I107" s="5">
        <v>75823.935493798621</v>
      </c>
      <c r="J107" s="5">
        <f t="shared" si="15"/>
        <v>6.329469366882301E-2</v>
      </c>
      <c r="K107" s="6">
        <f t="shared" si="13"/>
        <v>3.7826060850323708</v>
      </c>
      <c r="L107" s="5">
        <v>7473.4041446989395</v>
      </c>
      <c r="M107" s="5">
        <v>1913.6906604332335</v>
      </c>
      <c r="N107" s="5">
        <f t="shared" si="11"/>
        <v>9387.094805132172</v>
      </c>
      <c r="O107" s="5"/>
    </row>
    <row r="108" spans="1:15" x14ac:dyDescent="0.2">
      <c r="A108" s="1" t="s">
        <v>117</v>
      </c>
      <c r="B108" s="5">
        <v>45099.679107664597</v>
      </c>
      <c r="C108" s="4">
        <v>10754.41165981632</v>
      </c>
      <c r="D108" s="4">
        <f t="shared" si="14"/>
        <v>290323.72063375526</v>
      </c>
      <c r="E108" s="4">
        <v>23832.6170067516</v>
      </c>
      <c r="F108" s="4">
        <v>14877.518346418499</v>
      </c>
      <c r="G108" s="4">
        <f t="shared" si="10"/>
        <v>8955.0986603331003</v>
      </c>
      <c r="H108" s="4">
        <v>79.183794700737522</v>
      </c>
      <c r="I108" s="5">
        <v>72806.269064419292</v>
      </c>
      <c r="J108" s="5">
        <f t="shared" si="15"/>
        <v>8.294596600723847E-2</v>
      </c>
      <c r="K108" s="6">
        <f t="shared" si="13"/>
        <v>3.9876198075316238</v>
      </c>
      <c r="L108" s="5">
        <v>8081.8960687215367</v>
      </c>
      <c r="M108" s="5">
        <v>2312.297619183505</v>
      </c>
      <c r="N108" s="5">
        <f t="shared" si="11"/>
        <v>10394.193687905041</v>
      </c>
      <c r="O108" s="5"/>
    </row>
    <row r="109" spans="1:15" x14ac:dyDescent="0.2">
      <c r="A109" s="1" t="s">
        <v>118</v>
      </c>
      <c r="B109" s="5">
        <v>45031.080696630001</v>
      </c>
      <c r="C109" s="4">
        <v>11970.134941538454</v>
      </c>
      <c r="D109" s="4">
        <f t="shared" si="14"/>
        <v>294400.68671899522</v>
      </c>
      <c r="E109" s="4">
        <v>24832.435000913902</v>
      </c>
      <c r="F109" s="4">
        <v>17158.471871991602</v>
      </c>
      <c r="G109" s="4">
        <f t="shared" si="10"/>
        <v>7673.9631289222998</v>
      </c>
      <c r="H109" s="4">
        <v>82.65947403570803</v>
      </c>
      <c r="I109" s="5">
        <v>76296.862183394493</v>
      </c>
      <c r="J109" s="5">
        <f t="shared" si="15"/>
        <v>7.324217668142019E-2</v>
      </c>
      <c r="K109" s="6">
        <f t="shared" si="13"/>
        <v>3.8586211581197842</v>
      </c>
      <c r="L109" s="5">
        <v>9576.0172785030809</v>
      </c>
      <c r="M109" s="5">
        <v>4088.7463016416496</v>
      </c>
      <c r="N109" s="5">
        <f t="shared" si="11"/>
        <v>13664.76358014473</v>
      </c>
      <c r="O109" s="5"/>
    </row>
    <row r="110" spans="1:15" x14ac:dyDescent="0.2">
      <c r="A110" s="1" t="s">
        <v>119</v>
      </c>
      <c r="B110" s="5">
        <v>46181</v>
      </c>
      <c r="C110" s="4">
        <v>12071.909136934999</v>
      </c>
      <c r="D110" s="4">
        <f t="shared" si="14"/>
        <v>299599.6058659968</v>
      </c>
      <c r="E110" s="4">
        <v>21907.711219189699</v>
      </c>
      <c r="F110" s="4">
        <v>17337.857378955599</v>
      </c>
      <c r="G110" s="4">
        <f t="shared" si="10"/>
        <v>4569.8538402341001</v>
      </c>
      <c r="H110" s="4">
        <v>80.524277305259133</v>
      </c>
      <c r="I110" s="5">
        <v>73353.822347721871</v>
      </c>
      <c r="J110" s="5">
        <f t="shared" si="15"/>
        <v>5.286375609814975E-2</v>
      </c>
      <c r="K110" s="6">
        <f t="shared" si="13"/>
        <v>4.0843080329992016</v>
      </c>
      <c r="L110" s="5">
        <v>7999</v>
      </c>
      <c r="M110" s="5">
        <v>1337.7293260520837</v>
      </c>
      <c r="N110" s="5">
        <f t="shared" si="11"/>
        <v>9336.7293260520837</v>
      </c>
      <c r="O110" s="5"/>
    </row>
    <row r="111" spans="1:15" x14ac:dyDescent="0.2">
      <c r="A111" s="1" t="s">
        <v>120</v>
      </c>
      <c r="B111" s="5">
        <v>47902</v>
      </c>
      <c r="C111" s="4">
        <v>12465.376068356927</v>
      </c>
      <c r="D111" s="4">
        <f t="shared" si="14"/>
        <v>304780.72406801389</v>
      </c>
      <c r="E111" s="4">
        <v>22992.820076300501</v>
      </c>
      <c r="F111" s="4">
        <v>17775.2078308524</v>
      </c>
      <c r="G111" s="4">
        <f t="shared" si="10"/>
        <v>5217.612245448101</v>
      </c>
      <c r="H111" s="4">
        <v>83.139510804875968</v>
      </c>
      <c r="I111" s="5">
        <v>80625.630687436555</v>
      </c>
      <c r="J111" s="5">
        <f t="shared" si="15"/>
        <v>6.3326905447035786E-2</v>
      </c>
      <c r="K111" s="6">
        <f t="shared" si="13"/>
        <v>3.7801964644415014</v>
      </c>
      <c r="L111" s="5">
        <v>7888</v>
      </c>
      <c r="M111" s="5">
        <v>2083.9789856094658</v>
      </c>
      <c r="N111" s="5">
        <f t="shared" si="11"/>
        <v>9971.9789856094649</v>
      </c>
      <c r="O111" s="5"/>
    </row>
    <row r="112" spans="1:15" x14ac:dyDescent="0.2">
      <c r="A112" s="1" t="s">
        <v>121</v>
      </c>
      <c r="B112" s="5">
        <v>48878</v>
      </c>
      <c r="C112" s="4">
        <v>14045.489420290301</v>
      </c>
      <c r="D112" s="4">
        <f t="shared" si="14"/>
        <v>310236.14348280645</v>
      </c>
      <c r="E112" s="4">
        <v>26072.150510726198</v>
      </c>
      <c r="F112" s="4">
        <v>19732.060342430999</v>
      </c>
      <c r="G112" s="4">
        <f t="shared" si="10"/>
        <v>6340.090168295199</v>
      </c>
      <c r="H112" s="4">
        <v>85.624601949480294</v>
      </c>
      <c r="I112" s="5">
        <v>80689.081253260214</v>
      </c>
      <c r="J112" s="5">
        <f t="shared" si="15"/>
        <v>0.10827106360670924</v>
      </c>
      <c r="K112" s="6">
        <f t="shared" si="13"/>
        <v>3.8448342534606748</v>
      </c>
      <c r="L112" s="5">
        <v>8475</v>
      </c>
      <c r="M112" s="5">
        <v>2679.7424964127167</v>
      </c>
      <c r="N112" s="5">
        <f t="shared" si="11"/>
        <v>11154.742496412717</v>
      </c>
      <c r="O112" s="5"/>
    </row>
    <row r="113" spans="1:15" x14ac:dyDescent="0.2">
      <c r="A113" s="1" t="s">
        <v>122</v>
      </c>
      <c r="B113" s="5">
        <v>49355</v>
      </c>
      <c r="C113" s="4">
        <v>15043.225374417767</v>
      </c>
      <c r="D113" s="4">
        <f t="shared" si="14"/>
        <v>317146.20160299219</v>
      </c>
      <c r="E113" s="4">
        <v>26528.749511612401</v>
      </c>
      <c r="F113" s="4">
        <v>19891.0580262037</v>
      </c>
      <c r="G113" s="4">
        <f t="shared" si="10"/>
        <v>6637.6914854087008</v>
      </c>
      <c r="H113" s="4">
        <v>89.504176422044637</v>
      </c>
      <c r="I113" s="5">
        <v>85024.464711581371</v>
      </c>
      <c r="J113" s="5">
        <f t="shared" si="15"/>
        <v>0.11439005849556927</v>
      </c>
      <c r="K113" s="6">
        <f t="shared" si="13"/>
        <v>3.7300581977059246</v>
      </c>
      <c r="L113" s="5">
        <v>9061.9999999999982</v>
      </c>
      <c r="M113" s="5">
        <v>5220.2656093411852</v>
      </c>
      <c r="N113" s="5">
        <f t="shared" si="11"/>
        <v>14282.265609341182</v>
      </c>
      <c r="O113" s="5"/>
    </row>
    <row r="114" spans="1:15" x14ac:dyDescent="0.2">
      <c r="A114" s="1" t="s">
        <v>123</v>
      </c>
      <c r="B114" s="5">
        <v>50198.747000000003</v>
      </c>
      <c r="C114" s="4">
        <v>14809.62733112647</v>
      </c>
      <c r="D114" s="4">
        <f t="shared" si="14"/>
        <v>324895.06434054114</v>
      </c>
      <c r="E114" s="4">
        <v>24826.672279719998</v>
      </c>
      <c r="F114" s="4">
        <v>21203.142755310899</v>
      </c>
      <c r="G114" s="4">
        <f t="shared" si="10"/>
        <v>3623.5295244090994</v>
      </c>
      <c r="H114" s="4">
        <v>87.645744083728758</v>
      </c>
      <c r="I114" s="5">
        <v>80813.100588584406</v>
      </c>
      <c r="J114" s="5">
        <f t="shared" si="15"/>
        <v>0.10168901908755412</v>
      </c>
      <c r="K114" s="6">
        <f t="shared" si="13"/>
        <v>4.0203266793903412</v>
      </c>
      <c r="L114" s="5">
        <v>8446</v>
      </c>
      <c r="M114" s="5">
        <v>2078.0323167917486</v>
      </c>
      <c r="N114" s="5">
        <f t="shared" si="11"/>
        <v>10524.032316791749</v>
      </c>
      <c r="O114" s="5"/>
    </row>
    <row r="115" spans="1:15" x14ac:dyDescent="0.2">
      <c r="A115" s="1" t="s">
        <v>124</v>
      </c>
      <c r="B115" s="5">
        <v>53698.142</v>
      </c>
      <c r="C115" s="4">
        <v>16484.502381741117</v>
      </c>
      <c r="D115" s="4">
        <f t="shared" si="14"/>
        <v>332232.10519183514</v>
      </c>
      <c r="E115" s="4">
        <v>25094.581557979502</v>
      </c>
      <c r="F115" s="4">
        <v>23037.6753690552</v>
      </c>
      <c r="G115" s="4">
        <f t="shared" si="10"/>
        <v>2056.9061889243021</v>
      </c>
      <c r="H115" s="4">
        <v>90.981056691065092</v>
      </c>
      <c r="I115" s="5">
        <v>89146.442872664717</v>
      </c>
      <c r="J115" s="5">
        <f t="shared" si="15"/>
        <v>0.10568366551154207</v>
      </c>
      <c r="K115" s="6">
        <f t="shared" si="13"/>
        <v>3.7268128091929582</v>
      </c>
      <c r="L115" s="5">
        <v>8409</v>
      </c>
      <c r="M115" s="5">
        <v>3017.5975489043185</v>
      </c>
      <c r="N115" s="5">
        <f t="shared" si="11"/>
        <v>11426.597548904319</v>
      </c>
      <c r="O115" s="5"/>
    </row>
    <row r="116" spans="1:15" x14ac:dyDescent="0.2">
      <c r="A116" s="1" t="s">
        <v>125</v>
      </c>
      <c r="B116" s="5">
        <v>53716.921999999999</v>
      </c>
      <c r="C116" s="4">
        <v>17910.756874007548</v>
      </c>
      <c r="D116" s="4">
        <f t="shared" si="14"/>
        <v>341075.26915416407</v>
      </c>
      <c r="E116" s="4">
        <v>27175.1352562135</v>
      </c>
      <c r="F116" s="4">
        <v>24398.739408341899</v>
      </c>
      <c r="G116" s="4">
        <f t="shared" si="10"/>
        <v>2776.3958478716013</v>
      </c>
      <c r="H116" s="4">
        <v>92.77375509905319</v>
      </c>
      <c r="I116" s="5">
        <v>88439.838446769994</v>
      </c>
      <c r="J116" s="5">
        <f t="shared" si="15"/>
        <v>9.6057075791733837E-2</v>
      </c>
      <c r="K116" s="6">
        <f t="shared" si="13"/>
        <v>3.8565795137612087</v>
      </c>
      <c r="L116" s="5">
        <v>8923</v>
      </c>
      <c r="M116" s="5">
        <v>3610.1518685930068</v>
      </c>
      <c r="N116" s="5">
        <f t="shared" si="11"/>
        <v>12533.151868593006</v>
      </c>
      <c r="O116" s="5"/>
    </row>
    <row r="117" spans="1:15" x14ac:dyDescent="0.2">
      <c r="A117" s="1" t="s">
        <v>126</v>
      </c>
      <c r="B117" s="5">
        <v>51822.75</v>
      </c>
      <c r="C117" s="4">
        <v>17248.155877220794</v>
      </c>
      <c r="D117" s="4">
        <f t="shared" si="14"/>
        <v>351141.29483762581</v>
      </c>
      <c r="E117" s="4">
        <v>27332.5819020852</v>
      </c>
      <c r="F117" s="4">
        <v>24080.519753783101</v>
      </c>
      <c r="G117" s="4">
        <f t="shared" si="10"/>
        <v>3252.0621483020986</v>
      </c>
      <c r="H117" s="4">
        <v>95.670692216620409</v>
      </c>
      <c r="I117" s="5">
        <v>90523.621767662728</v>
      </c>
      <c r="J117" s="5">
        <f t="shared" si="15"/>
        <v>6.4677349921996141E-2</v>
      </c>
      <c r="K117" s="6">
        <f t="shared" si="13"/>
        <v>3.8790018337850261</v>
      </c>
      <c r="L117" s="5">
        <v>9448</v>
      </c>
      <c r="M117" s="5">
        <v>5650.3531329450425</v>
      </c>
      <c r="N117" s="5">
        <f t="shared" si="11"/>
        <v>15098.353132945042</v>
      </c>
      <c r="O117" s="5"/>
    </row>
    <row r="118" spans="1:15" x14ac:dyDescent="0.2">
      <c r="A118" s="1" t="s">
        <v>127</v>
      </c>
      <c r="B118" s="5">
        <v>51955.703144999999</v>
      </c>
      <c r="C118" s="4">
        <v>14716.414323571677</v>
      </c>
      <c r="D118" s="4">
        <f t="shared" si="14"/>
        <v>360313.20093358122</v>
      </c>
      <c r="E118" s="4">
        <v>24502.638480756701</v>
      </c>
      <c r="F118" s="4">
        <v>18978.043344846101</v>
      </c>
      <c r="G118" s="4">
        <f t="shared" si="10"/>
        <v>5524.5951359106002</v>
      </c>
      <c r="H118" s="4">
        <v>90.651274807560171</v>
      </c>
      <c r="I118" s="5">
        <v>82894.933264843581</v>
      </c>
      <c r="J118" s="5">
        <f t="shared" si="15"/>
        <v>2.5761079096045192E-2</v>
      </c>
      <c r="K118" s="6">
        <f t="shared" si="13"/>
        <v>4.3466251403135274</v>
      </c>
      <c r="L118" s="5">
        <v>9405</v>
      </c>
      <c r="M118" s="5">
        <v>2570.887106874422</v>
      </c>
      <c r="N118" s="5">
        <f t="shared" si="11"/>
        <v>11975.887106874423</v>
      </c>
      <c r="O118" s="5"/>
    </row>
    <row r="119" spans="1:15" x14ac:dyDescent="0.2">
      <c r="A119" s="1" t="s">
        <v>128</v>
      </c>
      <c r="B119" s="5">
        <v>54288.821561999997</v>
      </c>
      <c r="C119" s="4">
        <v>13816.500549622662</v>
      </c>
      <c r="D119" s="4">
        <f t="shared" si="14"/>
        <v>366742.41163568053</v>
      </c>
      <c r="E119" s="4">
        <v>24965.168089566399</v>
      </c>
      <c r="F119" s="4">
        <v>18025.9314534322</v>
      </c>
      <c r="G119" s="4">
        <f t="shared" si="10"/>
        <v>6939.2366361341992</v>
      </c>
      <c r="H119" s="4">
        <v>92.345806534584938</v>
      </c>
      <c r="I119" s="5">
        <v>88427.178875734506</v>
      </c>
      <c r="J119" s="5">
        <f t="shared" si="15"/>
        <v>-8.0683420869366307E-3</v>
      </c>
      <c r="K119" s="6">
        <f t="shared" si="13"/>
        <v>4.1473946845127623</v>
      </c>
      <c r="L119" s="5">
        <v>9431.9999999999982</v>
      </c>
      <c r="M119" s="5">
        <v>3508.5506250000867</v>
      </c>
      <c r="N119" s="5">
        <f t="shared" si="11"/>
        <v>12940.550625000085</v>
      </c>
      <c r="O119" s="5"/>
    </row>
    <row r="120" spans="1:15" x14ac:dyDescent="0.2">
      <c r="A120" s="1" t="s">
        <v>129</v>
      </c>
      <c r="B120" s="5">
        <v>55382.146582000001</v>
      </c>
      <c r="C120" s="4">
        <v>15579.422873471467</v>
      </c>
      <c r="D120" s="4">
        <f t="shared" si="14"/>
        <v>372123.83671768248</v>
      </c>
      <c r="E120" s="4">
        <v>26615.959024142601</v>
      </c>
      <c r="F120" s="4">
        <v>19218.892858653198</v>
      </c>
      <c r="G120" s="4">
        <f t="shared" si="10"/>
        <v>7397.0661654894029</v>
      </c>
      <c r="H120" s="4">
        <v>92.949352327842959</v>
      </c>
      <c r="I120" s="5">
        <v>88282.984251189686</v>
      </c>
      <c r="J120" s="5">
        <f t="shared" si="15"/>
        <v>-1.7735694494140919E-3</v>
      </c>
      <c r="K120" s="6">
        <f t="shared" si="13"/>
        <v>4.2151252574209144</v>
      </c>
      <c r="L120" s="5">
        <v>10205</v>
      </c>
      <c r="M120" s="5">
        <v>4822.4576394443993</v>
      </c>
      <c r="N120" s="5">
        <f t="shared" si="11"/>
        <v>15027.457639444399</v>
      </c>
      <c r="O120" s="5"/>
    </row>
    <row r="121" spans="1:15" x14ac:dyDescent="0.2">
      <c r="A121" s="1" t="s">
        <v>130</v>
      </c>
      <c r="B121" s="5">
        <v>54258.419249999999</v>
      </c>
      <c r="C121" s="4">
        <v>16326.615243998458</v>
      </c>
      <c r="D121" s="4">
        <f t="shared" si="14"/>
        <v>379144.41134664725</v>
      </c>
      <c r="E121" s="4">
        <v>27556.849600363199</v>
      </c>
      <c r="F121" s="4">
        <v>21037.005106827499</v>
      </c>
      <c r="G121" s="4">
        <f t="shared" si="10"/>
        <v>6519.8444935357002</v>
      </c>
      <c r="H121" s="4">
        <v>95.79118910221996</v>
      </c>
      <c r="I121" s="5">
        <v>92978.920425869961</v>
      </c>
      <c r="J121" s="5">
        <f t="shared" si="15"/>
        <v>2.7123292354662709E-2</v>
      </c>
      <c r="K121" s="6">
        <f t="shared" si="13"/>
        <v>4.0777458977804617</v>
      </c>
      <c r="L121" s="5">
        <v>10769</v>
      </c>
      <c r="M121" s="5">
        <v>8191.4286618779543</v>
      </c>
      <c r="N121" s="5">
        <f t="shared" si="11"/>
        <v>18960.428661877955</v>
      </c>
      <c r="O121" s="5"/>
    </row>
    <row r="122" spans="1:15" x14ac:dyDescent="0.2">
      <c r="A122" s="1" t="s">
        <v>131</v>
      </c>
      <c r="B122" s="5">
        <v>55488.690958860003</v>
      </c>
      <c r="C122" s="4">
        <v>16949.373925258064</v>
      </c>
      <c r="D122" s="4">
        <f t="shared" si="14"/>
        <v>386750.70512967283</v>
      </c>
      <c r="E122" s="4">
        <v>24523.591572253699</v>
      </c>
      <c r="F122" s="4">
        <v>21762.999583962399</v>
      </c>
      <c r="G122" s="4">
        <f t="shared" si="10"/>
        <v>2760.5919882913004</v>
      </c>
      <c r="H122" s="4">
        <v>92.591981368110041</v>
      </c>
      <c r="I122" s="5">
        <v>87418.207066118426</v>
      </c>
      <c r="J122" s="5">
        <f t="shared" si="15"/>
        <v>5.4566348305309598E-2</v>
      </c>
      <c r="K122" s="6">
        <f t="shared" si="13"/>
        <v>4.4241436436365644</v>
      </c>
      <c r="L122" s="5">
        <v>10137.000000000002</v>
      </c>
      <c r="M122" s="5">
        <v>3036.6665002866807</v>
      </c>
      <c r="N122" s="5">
        <f t="shared" si="11"/>
        <v>13173.666500286683</v>
      </c>
      <c r="O122" s="5"/>
    </row>
    <row r="123" spans="1:15" x14ac:dyDescent="0.2">
      <c r="A123" s="1" t="s">
        <v>132</v>
      </c>
      <c r="B123" s="5">
        <v>59391.970788828003</v>
      </c>
      <c r="C123" s="4">
        <v>17949.125334199045</v>
      </c>
      <c r="D123" s="4">
        <f t="shared" si="14"/>
        <v>394804.81283694843</v>
      </c>
      <c r="E123" s="4">
        <v>24702.0463797501</v>
      </c>
      <c r="F123" s="4">
        <v>22703.2328113529</v>
      </c>
      <c r="G123" s="4">
        <f t="shared" si="10"/>
        <v>1998.8135683971996</v>
      </c>
      <c r="H123" s="4">
        <v>96.069211236014709</v>
      </c>
      <c r="I123" s="5">
        <v>96887.261514041413</v>
      </c>
      <c r="J123" s="5">
        <f t="shared" si="15"/>
        <v>9.5672877342335427E-2</v>
      </c>
      <c r="K123" s="6">
        <f t="shared" si="13"/>
        <v>4.0748887590318699</v>
      </c>
      <c r="L123" s="5">
        <v>9873</v>
      </c>
      <c r="M123" s="5">
        <v>5012.072406204129</v>
      </c>
      <c r="N123" s="5">
        <f t="shared" si="11"/>
        <v>14885.07240620413</v>
      </c>
      <c r="O123" s="5"/>
    </row>
    <row r="124" spans="1:15" x14ac:dyDescent="0.2">
      <c r="A124" s="1" t="s">
        <v>133</v>
      </c>
      <c r="B124" s="5">
        <v>61252.654119692001</v>
      </c>
      <c r="C124" s="4">
        <v>20091.815103368284</v>
      </c>
      <c r="D124" s="4">
        <f t="shared" si="14"/>
        <v>403673.42747589765</v>
      </c>
      <c r="E124" s="4">
        <v>28051.3352341307</v>
      </c>
      <c r="F124" s="4">
        <v>26492.406516007999</v>
      </c>
      <c r="G124" s="4">
        <f t="shared" si="10"/>
        <v>1558.928718122701</v>
      </c>
      <c r="H124" s="4">
        <v>97.596631329159834</v>
      </c>
      <c r="I124" s="5">
        <v>96918.823207164867</v>
      </c>
      <c r="J124" s="5">
        <f t="shared" si="15"/>
        <v>9.7819970962963909E-2</v>
      </c>
      <c r="K124" s="6">
        <f t="shared" si="13"/>
        <v>4.1650673637776432</v>
      </c>
      <c r="L124" s="5">
        <v>10588</v>
      </c>
      <c r="M124" s="5">
        <v>5627.9728143249549</v>
      </c>
      <c r="N124" s="5">
        <f t="shared" si="11"/>
        <v>16215.972814324956</v>
      </c>
      <c r="O124" s="5"/>
    </row>
    <row r="125" spans="1:15" x14ac:dyDescent="0.2">
      <c r="A125" s="1" t="s">
        <v>134</v>
      </c>
      <c r="B125" s="5">
        <v>59358.7106595</v>
      </c>
      <c r="C125" s="4">
        <v>20851.117352579713</v>
      </c>
      <c r="D125" s="4">
        <f t="shared" si="14"/>
        <v>414480.75374732033</v>
      </c>
      <c r="E125" s="4">
        <v>27767.364249181999</v>
      </c>
      <c r="F125" s="4">
        <v>26357.4793043508</v>
      </c>
      <c r="G125" s="4">
        <f t="shared" si="10"/>
        <v>1409.8849448311994</v>
      </c>
      <c r="H125" s="4">
        <v>100.91066358214967</v>
      </c>
      <c r="I125" s="5">
        <v>101155.70781419076</v>
      </c>
      <c r="J125" s="5">
        <f t="shared" si="15"/>
        <v>8.7942378238731633E-2</v>
      </c>
      <c r="K125" s="6">
        <f t="shared" si="13"/>
        <v>4.0974529535067363</v>
      </c>
      <c r="L125" s="5">
        <v>11438</v>
      </c>
      <c r="M125" s="5">
        <v>8288.7090838070981</v>
      </c>
      <c r="N125" s="5">
        <f t="shared" si="11"/>
        <v>19726.709083807098</v>
      </c>
      <c r="O125" s="5"/>
    </row>
    <row r="126" spans="1:15" x14ac:dyDescent="0.2">
      <c r="A126" s="1" t="s">
        <v>135</v>
      </c>
      <c r="B126" s="5">
        <v>60704.627908992799</v>
      </c>
      <c r="C126" s="4">
        <v>19371.190197242238</v>
      </c>
      <c r="D126" s="4">
        <f t="shared" si="14"/>
        <v>425798.81376371166</v>
      </c>
      <c r="E126" s="4">
        <v>25152.022543642099</v>
      </c>
      <c r="F126" s="4">
        <v>25151.5605039562</v>
      </c>
      <c r="G126" s="4">
        <f t="shared" si="10"/>
        <v>0.46203968589907163</v>
      </c>
      <c r="H126" s="4">
        <v>97.785039202273097</v>
      </c>
      <c r="I126" s="5">
        <v>94996.282066379063</v>
      </c>
      <c r="J126" s="5">
        <f t="shared" si="15"/>
        <v>8.6687604957729203E-2</v>
      </c>
      <c r="K126" s="6">
        <f t="shared" si="13"/>
        <v>4.4822681951508683</v>
      </c>
      <c r="L126" s="5">
        <v>10135.000000000002</v>
      </c>
      <c r="M126" s="5">
        <v>2497.7366459297455</v>
      </c>
      <c r="N126" s="5">
        <f t="shared" si="11"/>
        <v>12632.736645929748</v>
      </c>
      <c r="O126" s="5"/>
    </row>
    <row r="127" spans="1:15" x14ac:dyDescent="0.2">
      <c r="A127" s="1" t="s">
        <v>136</v>
      </c>
      <c r="B127" s="5">
        <v>64618.464218244902</v>
      </c>
      <c r="C127" s="4">
        <v>20120.422950941436</v>
      </c>
      <c r="D127" s="4">
        <f t="shared" si="14"/>
        <v>435376.63124438853</v>
      </c>
      <c r="E127" s="4">
        <v>27787.998723948</v>
      </c>
      <c r="F127" s="4">
        <v>27478.262004042499</v>
      </c>
      <c r="G127" s="4">
        <f t="shared" si="10"/>
        <v>309.73671990550065</v>
      </c>
      <c r="H127" s="4">
        <v>101.30087001498698</v>
      </c>
      <c r="I127" s="5">
        <v>102176.04185079152</v>
      </c>
      <c r="J127" s="5">
        <f t="shared" si="15"/>
        <v>5.4586952444554582E-2</v>
      </c>
      <c r="K127" s="6">
        <f t="shared" si="13"/>
        <v>4.2610442072141774</v>
      </c>
      <c r="L127" s="5">
        <v>10368</v>
      </c>
      <c r="M127" s="5">
        <v>3618.4952037780968</v>
      </c>
      <c r="N127" s="5">
        <f t="shared" si="11"/>
        <v>13986.495203778097</v>
      </c>
      <c r="O127" s="5"/>
    </row>
    <row r="128" spans="1:15" x14ac:dyDescent="0.2">
      <c r="A128" s="1" t="s">
        <v>137</v>
      </c>
      <c r="B128" s="5">
        <v>64560.297442155403</v>
      </c>
      <c r="C128" s="4">
        <v>21828.136325895175</v>
      </c>
      <c r="D128" s="4">
        <f t="shared" si="14"/>
        <v>445483.391676709</v>
      </c>
      <c r="E128" s="4">
        <v>29785.145222146399</v>
      </c>
      <c r="F128" s="4">
        <v>27823.662310842399</v>
      </c>
      <c r="G128" s="4">
        <f t="shared" si="10"/>
        <v>1961.4829113039996</v>
      </c>
      <c r="H128" s="4">
        <v>102.945398610824</v>
      </c>
      <c r="I128" s="5">
        <v>102605.53213833613</v>
      </c>
      <c r="J128" s="5">
        <f t="shared" si="15"/>
        <v>5.8674968834649066E-2</v>
      </c>
      <c r="K128" s="6">
        <f t="shared" si="13"/>
        <v>4.3417092859680677</v>
      </c>
      <c r="L128" s="5">
        <v>11266.000000000002</v>
      </c>
      <c r="M128" s="5">
        <v>4461.7852897941912</v>
      </c>
      <c r="N128" s="5">
        <f t="shared" si="11"/>
        <v>15727.785289794192</v>
      </c>
      <c r="O128" s="5"/>
    </row>
    <row r="129" spans="1:15" x14ac:dyDescent="0.2">
      <c r="A129" s="1" t="s">
        <v>138</v>
      </c>
      <c r="B129" s="5">
        <v>62623.439745772499</v>
      </c>
      <c r="C129" s="4">
        <v>22708.647146341824</v>
      </c>
      <c r="D129" s="4">
        <f t="shared" si="14"/>
        <v>457065.4099940398</v>
      </c>
      <c r="E129" s="4">
        <v>29585.1830013537</v>
      </c>
      <c r="F129" s="4">
        <v>28194.618517184699</v>
      </c>
      <c r="G129" s="4">
        <f t="shared" si="10"/>
        <v>1390.5644841690009</v>
      </c>
      <c r="H129" s="4">
        <v>105.96060861740132</v>
      </c>
      <c r="I129" s="5">
        <v>107274.12707003637</v>
      </c>
      <c r="J129" s="5">
        <f t="shared" si="15"/>
        <v>6.0485160828337214E-2</v>
      </c>
      <c r="K129" s="6">
        <f t="shared" si="13"/>
        <v>4.2607236477033661</v>
      </c>
      <c r="L129" s="5">
        <v>12294</v>
      </c>
      <c r="M129" s="5">
        <v>8931.1219080180472</v>
      </c>
      <c r="N129" s="5">
        <f t="shared" si="11"/>
        <v>21225.121908018045</v>
      </c>
      <c r="O129" s="5"/>
    </row>
    <row r="130" spans="1:15" x14ac:dyDescent="0.2">
      <c r="A130" s="1" t="s">
        <v>139</v>
      </c>
      <c r="B130" s="5">
        <v>65354.602406821701</v>
      </c>
      <c r="C130" s="4">
        <v>22390.405151266976</v>
      </c>
      <c r="D130" s="4">
        <f t="shared" si="14"/>
        <v>469261.55271051865</v>
      </c>
      <c r="E130" s="4">
        <v>29535.574183602199</v>
      </c>
      <c r="F130" s="4">
        <v>27687.550081302801</v>
      </c>
      <c r="G130" s="4">
        <f t="shared" si="10"/>
        <v>1848.0241022993978</v>
      </c>
      <c r="H130" s="4">
        <v>101.32821239844434</v>
      </c>
      <c r="I130" s="5">
        <v>100668.83998865285</v>
      </c>
      <c r="J130" s="5">
        <f t="shared" si="15"/>
        <v>5.971347297897478E-2</v>
      </c>
      <c r="K130" s="6">
        <f t="shared" ref="K130:K149" si="16">+D130/I130</f>
        <v>4.6614379659427154</v>
      </c>
      <c r="L130" s="5">
        <v>10716</v>
      </c>
      <c r="M130" s="5">
        <v>3275.4206762653866</v>
      </c>
      <c r="N130" s="5">
        <f t="shared" si="11"/>
        <v>13991.420676265387</v>
      </c>
      <c r="O130" s="5"/>
    </row>
    <row r="131" spans="1:15" x14ac:dyDescent="0.2">
      <c r="A131" s="1" t="s">
        <v>140</v>
      </c>
      <c r="B131" s="5">
        <v>69051.290863616494</v>
      </c>
      <c r="C131" s="4">
        <v>23549.562723714236</v>
      </c>
      <c r="D131" s="4">
        <f t="shared" ref="D131:D149" si="17">+D130*(1-$Q$3)+C130</f>
        <v>480858.94214944367</v>
      </c>
      <c r="E131" s="4">
        <v>27513.313018999899</v>
      </c>
      <c r="F131" s="4">
        <v>29202.8309197981</v>
      </c>
      <c r="G131" s="4">
        <f t="shared" ref="G131:G149" si="18">+E131-F131</f>
        <v>-1689.5179007982006</v>
      </c>
      <c r="H131" s="4">
        <v>105.29034827513135</v>
      </c>
      <c r="I131" s="5">
        <v>107960.87859147802</v>
      </c>
      <c r="J131" s="5">
        <f t="shared" si="15"/>
        <v>5.6616371469293547E-2</v>
      </c>
      <c r="K131" s="6">
        <f t="shared" si="16"/>
        <v>4.4540110123501782</v>
      </c>
      <c r="L131" s="5">
        <v>11276</v>
      </c>
      <c r="M131" s="5">
        <v>4426.7598938318806</v>
      </c>
      <c r="N131" s="5">
        <f t="shared" ref="N131:N149" si="19">+L131+M131</f>
        <v>15702.759893831881</v>
      </c>
      <c r="O131" s="5"/>
    </row>
    <row r="132" spans="1:15" x14ac:dyDescent="0.2">
      <c r="A132" s="1" t="s">
        <v>141</v>
      </c>
      <c r="B132" s="5">
        <v>69014.9579656641</v>
      </c>
      <c r="C132" s="4">
        <v>25071.077894360969</v>
      </c>
      <c r="D132" s="4">
        <f t="shared" si="17"/>
        <v>493348.74920372065</v>
      </c>
      <c r="E132" s="4">
        <v>31272.801349269699</v>
      </c>
      <c r="F132" s="4">
        <v>32352.564126266701</v>
      </c>
      <c r="G132" s="4">
        <f t="shared" si="18"/>
        <v>-1079.7627769970022</v>
      </c>
      <c r="H132" s="4">
        <v>107.28803025507534</v>
      </c>
      <c r="I132" s="5">
        <v>109624.76297183456</v>
      </c>
      <c r="J132" s="5">
        <f t="shared" si="15"/>
        <v>6.8409867257789525E-2</v>
      </c>
      <c r="K132" s="6">
        <f t="shared" si="16"/>
        <v>4.500340395996794</v>
      </c>
      <c r="L132" s="5">
        <v>11997</v>
      </c>
      <c r="M132" s="5">
        <v>5522.3553874070858</v>
      </c>
      <c r="N132" s="5">
        <f t="shared" si="19"/>
        <v>17519.355387407086</v>
      </c>
      <c r="O132" s="5"/>
    </row>
    <row r="133" spans="1:15" x14ac:dyDescent="0.2">
      <c r="A133" s="1" t="s">
        <v>142</v>
      </c>
      <c r="B133" s="5">
        <v>67883.808684417396</v>
      </c>
      <c r="C133" s="4">
        <v>26000.387229183369</v>
      </c>
      <c r="D133" s="4">
        <f t="shared" si="17"/>
        <v>507072.80586639605</v>
      </c>
      <c r="E133" s="4">
        <v>30497.021041706001</v>
      </c>
      <c r="F133" s="4">
        <v>31039.666972921401</v>
      </c>
      <c r="G133" s="4">
        <f t="shared" si="18"/>
        <v>-542.6459312154002</v>
      </c>
      <c r="H133" s="4">
        <v>110.25194131046533</v>
      </c>
      <c r="I133" s="5">
        <v>113018.50435521497</v>
      </c>
      <c r="J133" s="5">
        <f t="shared" si="15"/>
        <v>5.3548581023905806E-2</v>
      </c>
      <c r="K133" s="6">
        <f t="shared" si="16"/>
        <v>4.4866352528668756</v>
      </c>
      <c r="L133" s="5">
        <v>13645</v>
      </c>
      <c r="M133" s="5">
        <v>10082.065580832743</v>
      </c>
      <c r="N133" s="5">
        <f t="shared" si="19"/>
        <v>23727.065580832743</v>
      </c>
      <c r="O133" s="5"/>
    </row>
    <row r="134" spans="1:15" x14ac:dyDescent="0.2">
      <c r="A134" s="1" t="s">
        <v>143</v>
      </c>
      <c r="B134" s="5">
        <v>69014.460141603704</v>
      </c>
      <c r="C134" s="4">
        <v>25067.581773509915</v>
      </c>
      <c r="D134" s="4">
        <f t="shared" si="17"/>
        <v>521410.51856065227</v>
      </c>
      <c r="E134" s="4">
        <v>26553.566945285798</v>
      </c>
      <c r="F134" s="4">
        <v>30390.220490193398</v>
      </c>
      <c r="G134" s="4">
        <f t="shared" si="18"/>
        <v>-3836.6535449076</v>
      </c>
      <c r="H134" s="4">
        <v>105.17353868100133</v>
      </c>
      <c r="I134" s="5">
        <v>105426.47401423271</v>
      </c>
      <c r="J134" s="5">
        <f t="shared" ref="J134:J165" si="20">+(I134/I130-1)</f>
        <v>4.7260244839576249E-2</v>
      </c>
      <c r="K134" s="6">
        <f t="shared" si="16"/>
        <v>4.945726615975615</v>
      </c>
      <c r="L134" s="5">
        <v>10145.081800674288</v>
      </c>
      <c r="M134" s="5">
        <v>3737.2059061893224</v>
      </c>
      <c r="N134" s="5">
        <f t="shared" si="19"/>
        <v>13882.287706863612</v>
      </c>
      <c r="O134" s="5"/>
    </row>
    <row r="135" spans="1:15" x14ac:dyDescent="0.2">
      <c r="A135" s="1" t="s">
        <v>144</v>
      </c>
      <c r="B135" s="5">
        <v>72987.214442842596</v>
      </c>
      <c r="C135" s="4">
        <v>26019.094526211909</v>
      </c>
      <c r="D135" s="4">
        <f t="shared" si="17"/>
        <v>534485.65840726718</v>
      </c>
      <c r="E135" s="4">
        <v>27944.1878792428</v>
      </c>
      <c r="F135" s="4">
        <v>31027.380879803099</v>
      </c>
      <c r="G135" s="4">
        <f t="shared" si="18"/>
        <v>-3083.193000560299</v>
      </c>
      <c r="H135" s="4">
        <v>108.74341828809001</v>
      </c>
      <c r="I135" s="5">
        <v>114687.55284581093</v>
      </c>
      <c r="J135" s="5">
        <f t="shared" si="20"/>
        <v>6.2306590517723803E-2</v>
      </c>
      <c r="K135" s="6">
        <f t="shared" si="16"/>
        <v>4.6603632664988872</v>
      </c>
      <c r="L135" s="5">
        <v>11487.752141422778</v>
      </c>
      <c r="M135" s="5">
        <v>5639.0759364130527</v>
      </c>
      <c r="N135" s="5">
        <f t="shared" si="19"/>
        <v>17126.828077835831</v>
      </c>
      <c r="O135" s="5"/>
    </row>
    <row r="136" spans="1:15" x14ac:dyDescent="0.2">
      <c r="A136" s="1" t="s">
        <v>145</v>
      </c>
      <c r="B136" s="5">
        <v>72810.780653775597</v>
      </c>
      <c r="C136" s="4">
        <v>26270.8425956059</v>
      </c>
      <c r="D136" s="4">
        <f t="shared" si="17"/>
        <v>548211.58279011201</v>
      </c>
      <c r="E136" s="4">
        <v>31715.5379252614</v>
      </c>
      <c r="F136" s="4">
        <v>32994.2030818454</v>
      </c>
      <c r="G136" s="4">
        <f t="shared" si="18"/>
        <v>-1278.6651565840002</v>
      </c>
      <c r="H136" s="4">
        <v>109.73305618648965</v>
      </c>
      <c r="I136" s="5">
        <v>115427.29636107475</v>
      </c>
      <c r="J136" s="5">
        <f t="shared" si="20"/>
        <v>5.2930863720371368E-2</v>
      </c>
      <c r="K136" s="6">
        <f t="shared" si="16"/>
        <v>4.7494102354716849</v>
      </c>
      <c r="L136" s="5">
        <v>11975.433595733155</v>
      </c>
      <c r="M136" s="5">
        <v>6442.925064168212</v>
      </c>
      <c r="N136" s="5">
        <f t="shared" si="19"/>
        <v>18418.358659901365</v>
      </c>
      <c r="O136" s="5"/>
    </row>
    <row r="137" spans="1:15" x14ac:dyDescent="0.2">
      <c r="A137" s="1" t="s">
        <v>146</v>
      </c>
      <c r="B137" s="5">
        <v>72024.721014166804</v>
      </c>
      <c r="C137" s="4">
        <v>26391.680104141644</v>
      </c>
      <c r="D137" s="4">
        <f t="shared" si="17"/>
        <v>561873.55898154527</v>
      </c>
      <c r="E137" s="4">
        <v>31072.306612274399</v>
      </c>
      <c r="F137" s="4">
        <v>30933.187673468001</v>
      </c>
      <c r="G137" s="4">
        <f t="shared" si="18"/>
        <v>139.11893880639764</v>
      </c>
      <c r="H137" s="4">
        <v>112.58226766652366</v>
      </c>
      <c r="I137" s="5">
        <v>120824.27271551228</v>
      </c>
      <c r="J137" s="5">
        <f t="shared" si="20"/>
        <v>6.9066286134560118E-2</v>
      </c>
      <c r="K137" s="6">
        <f t="shared" si="16"/>
        <v>4.6503367771516322</v>
      </c>
      <c r="L137" s="5">
        <v>17193.732462169781</v>
      </c>
      <c r="M137" s="5">
        <v>10068.270340444806</v>
      </c>
      <c r="N137" s="5">
        <f t="shared" si="19"/>
        <v>27262.002802614588</v>
      </c>
      <c r="O137" s="5"/>
    </row>
    <row r="138" spans="1:15" x14ac:dyDescent="0.2">
      <c r="A138" s="1" t="s">
        <v>147</v>
      </c>
      <c r="B138" s="5">
        <v>72465.183148683893</v>
      </c>
      <c r="C138" s="4">
        <v>24816.990074520043</v>
      </c>
      <c r="D138" s="4">
        <f t="shared" si="17"/>
        <v>575342.14722911129</v>
      </c>
      <c r="E138" s="4">
        <v>27968.881627777399</v>
      </c>
      <c r="F138" s="4">
        <v>30311.750211119601</v>
      </c>
      <c r="G138" s="4">
        <f t="shared" si="18"/>
        <v>-2342.8685833422023</v>
      </c>
      <c r="H138" s="4">
        <v>107.22365727692399</v>
      </c>
      <c r="I138" s="5">
        <v>110661.14701269707</v>
      </c>
      <c r="J138" s="5">
        <f t="shared" si="20"/>
        <v>4.965235769677423E-2</v>
      </c>
      <c r="K138" s="6">
        <f t="shared" si="16"/>
        <v>5.1991341384081036</v>
      </c>
      <c r="L138" s="5">
        <v>11141.842277050411</v>
      </c>
      <c r="M138" s="5">
        <v>4051.3239139025045</v>
      </c>
      <c r="N138" s="5">
        <f t="shared" si="19"/>
        <v>15193.166190952916</v>
      </c>
      <c r="O138" s="5"/>
    </row>
    <row r="139" spans="1:15" x14ac:dyDescent="0.2">
      <c r="A139" s="1" t="s">
        <v>148</v>
      </c>
      <c r="B139" s="5">
        <v>76125.664663884803</v>
      </c>
      <c r="C139" s="4">
        <v>25445.728483696166</v>
      </c>
      <c r="D139" s="4">
        <f t="shared" si="17"/>
        <v>586926.26791736169</v>
      </c>
      <c r="E139" s="4">
        <v>28018.479905615</v>
      </c>
      <c r="F139" s="4">
        <v>30445.901488850599</v>
      </c>
      <c r="G139" s="4">
        <f t="shared" si="18"/>
        <v>-2427.4215832355985</v>
      </c>
      <c r="H139" s="4">
        <v>111.07708745926432</v>
      </c>
      <c r="I139" s="5">
        <v>116848.92320768908</v>
      </c>
      <c r="J139" s="5">
        <f t="shared" si="20"/>
        <v>1.88457274416165E-2</v>
      </c>
      <c r="K139" s="6">
        <f t="shared" si="16"/>
        <v>5.0229497354815145</v>
      </c>
      <c r="L139" s="5">
        <v>12055.312252611886</v>
      </c>
      <c r="M139" s="5">
        <v>5367.1353116820901</v>
      </c>
      <c r="N139" s="5">
        <f t="shared" si="19"/>
        <v>17422.447564293976</v>
      </c>
      <c r="O139" s="5"/>
    </row>
    <row r="140" spans="1:15" x14ac:dyDescent="0.2">
      <c r="A140" s="1" t="s">
        <v>149</v>
      </c>
      <c r="B140" s="5">
        <v>75359.157976657705</v>
      </c>
      <c r="C140" s="4">
        <v>25090.930663801577</v>
      </c>
      <c r="D140" s="4">
        <f t="shared" si="17"/>
        <v>598872.69223895844</v>
      </c>
      <c r="E140" s="4">
        <v>29997.191268860599</v>
      </c>
      <c r="F140" s="4">
        <v>31686.638820170701</v>
      </c>
      <c r="G140" s="4">
        <f t="shared" si="18"/>
        <v>-1689.4475513101024</v>
      </c>
      <c r="H140" s="4">
        <v>111.76246666300199</v>
      </c>
      <c r="I140" s="5">
        <v>117541.01832173771</v>
      </c>
      <c r="J140" s="5">
        <f t="shared" si="20"/>
        <v>1.8312149961919655E-2</v>
      </c>
      <c r="K140" s="6">
        <f t="shared" si="16"/>
        <v>5.0950102422943244</v>
      </c>
      <c r="L140" s="5">
        <v>12776.186830168655</v>
      </c>
      <c r="M140" s="5">
        <v>6265.8675622063238</v>
      </c>
      <c r="N140" s="5">
        <f t="shared" si="19"/>
        <v>19042.054392374979</v>
      </c>
      <c r="O140" s="5"/>
    </row>
    <row r="141" spans="1:15" x14ac:dyDescent="0.2">
      <c r="A141" s="1" t="s">
        <v>150</v>
      </c>
      <c r="B141" s="5">
        <v>74113.437923577701</v>
      </c>
      <c r="C141" s="4">
        <v>26016.339577610874</v>
      </c>
      <c r="D141" s="4">
        <f t="shared" si="17"/>
        <v>610189.55098126398</v>
      </c>
      <c r="E141" s="4">
        <v>30297.3633838389</v>
      </c>
      <c r="F141" s="4">
        <v>31179.246549839201</v>
      </c>
      <c r="G141" s="4">
        <f t="shared" si="18"/>
        <v>-881.88316600030157</v>
      </c>
      <c r="H141" s="4">
        <v>114.35463930843933</v>
      </c>
      <c r="I141" s="5">
        <v>122228.61806939691</v>
      </c>
      <c r="J141" s="5">
        <f t="shared" si="20"/>
        <v>1.1623039992893158E-2</v>
      </c>
      <c r="K141" s="6">
        <f t="shared" si="16"/>
        <v>4.9921987225186566</v>
      </c>
      <c r="L141" s="5">
        <v>17871.759695450717</v>
      </c>
      <c r="M141" s="5">
        <v>9915.426070139365</v>
      </c>
      <c r="N141" s="5">
        <f t="shared" si="19"/>
        <v>27787.185765590082</v>
      </c>
      <c r="O141" s="5"/>
    </row>
    <row r="142" spans="1:15" x14ac:dyDescent="0.2">
      <c r="A142" s="1" t="s">
        <v>151</v>
      </c>
      <c r="B142" s="5">
        <v>74639.138643144397</v>
      </c>
      <c r="C142" s="4">
        <v>23841.771587437255</v>
      </c>
      <c r="D142" s="4">
        <f t="shared" si="17"/>
        <v>622171.53088630573</v>
      </c>
      <c r="E142" s="4">
        <v>27502.841384507101</v>
      </c>
      <c r="F142" s="4">
        <v>30804.163800594401</v>
      </c>
      <c r="G142" s="4">
        <f t="shared" si="18"/>
        <v>-3301.3224160872996</v>
      </c>
      <c r="H142" s="4">
        <v>108.36714717856533</v>
      </c>
      <c r="I142" s="5">
        <v>112702.44309426023</v>
      </c>
      <c r="J142" s="5">
        <f t="shared" si="20"/>
        <v>1.8446366558345417E-2</v>
      </c>
      <c r="K142" s="6">
        <f t="shared" si="16"/>
        <v>5.5204795371289688</v>
      </c>
      <c r="L142" s="5">
        <v>11780.510911810034</v>
      </c>
      <c r="M142" s="5">
        <v>3031.140591702967</v>
      </c>
      <c r="N142" s="5">
        <f t="shared" si="19"/>
        <v>14811.651503513</v>
      </c>
      <c r="O142" s="5"/>
    </row>
    <row r="143" spans="1:15" x14ac:dyDescent="0.2">
      <c r="A143" s="1" t="s">
        <v>152</v>
      </c>
      <c r="B143" s="5">
        <v>78713.937262456893</v>
      </c>
      <c r="C143" s="4">
        <v>23354.4012063829</v>
      </c>
      <c r="D143" s="4">
        <f t="shared" si="17"/>
        <v>631703.35726335796</v>
      </c>
      <c r="E143" s="4">
        <v>28234.928990489101</v>
      </c>
      <c r="F143" s="4">
        <v>31099.9926442293</v>
      </c>
      <c r="G143" s="4">
        <f t="shared" si="18"/>
        <v>-2865.0636537401988</v>
      </c>
      <c r="H143" s="4">
        <v>111.98984979690033</v>
      </c>
      <c r="I143" s="5">
        <v>120615.44087930318</v>
      </c>
      <c r="J143" s="5">
        <f t="shared" si="20"/>
        <v>3.2234081138423853E-2</v>
      </c>
      <c r="K143" s="6">
        <f t="shared" si="16"/>
        <v>5.237334064844049</v>
      </c>
      <c r="L143" s="5">
        <v>13544.790076740781</v>
      </c>
      <c r="M143" s="5">
        <v>4765.2892740271454</v>
      </c>
      <c r="N143" s="5">
        <f t="shared" si="19"/>
        <v>18310.079350767926</v>
      </c>
      <c r="O143" s="5"/>
    </row>
    <row r="144" spans="1:15" x14ac:dyDescent="0.2">
      <c r="A144" s="1" t="s">
        <v>153</v>
      </c>
      <c r="B144" s="5">
        <v>78072.087663817394</v>
      </c>
      <c r="C144" s="4">
        <v>24169.02469555875</v>
      </c>
      <c r="D144" s="4">
        <f t="shared" si="17"/>
        <v>640528.58125268365</v>
      </c>
      <c r="E144" s="4">
        <v>31269.121230730401</v>
      </c>
      <c r="F144" s="4">
        <v>32121.854301322401</v>
      </c>
      <c r="G144" s="4">
        <f t="shared" si="18"/>
        <v>-852.73307059199942</v>
      </c>
      <c r="H144" s="4">
        <v>112.68105524579433</v>
      </c>
      <c r="I144" s="5">
        <v>121452.06008923557</v>
      </c>
      <c r="J144" s="5">
        <f t="shared" si="20"/>
        <v>3.3273846214199265E-2</v>
      </c>
      <c r="K144" s="6">
        <f t="shared" si="16"/>
        <v>5.2739210910219416</v>
      </c>
      <c r="L144" s="5">
        <v>13618.226204691528</v>
      </c>
      <c r="M144" s="5">
        <v>5855.6872461629955</v>
      </c>
      <c r="N144" s="5">
        <f t="shared" si="19"/>
        <v>19473.913450854525</v>
      </c>
      <c r="O144" s="5"/>
    </row>
    <row r="145" spans="1:15" x14ac:dyDescent="0.2">
      <c r="A145" s="1" t="s">
        <v>154</v>
      </c>
      <c r="B145" s="5">
        <v>76781.521688826499</v>
      </c>
      <c r="C145" s="4">
        <v>25541.092640509705</v>
      </c>
      <c r="D145" s="4">
        <f t="shared" si="17"/>
        <v>649965.44857943058</v>
      </c>
      <c r="E145" s="4">
        <v>33984.204836354496</v>
      </c>
      <c r="F145" s="4">
        <v>32511.699017552201</v>
      </c>
      <c r="G145" s="4">
        <f t="shared" si="18"/>
        <v>1472.5058188022958</v>
      </c>
      <c r="H145" s="4">
        <v>115.30498183387134</v>
      </c>
      <c r="I145" s="5">
        <v>128027.35899209802</v>
      </c>
      <c r="J145" s="5">
        <f t="shared" si="20"/>
        <v>4.7441761301831864E-2</v>
      </c>
      <c r="K145" s="6">
        <f t="shared" si="16"/>
        <v>5.0767699474262145</v>
      </c>
      <c r="L145" s="5">
        <v>20204.447683139242</v>
      </c>
      <c r="M145" s="5">
        <v>9523.3658378308282</v>
      </c>
      <c r="N145" s="5">
        <f t="shared" si="19"/>
        <v>29727.81352097007</v>
      </c>
      <c r="O145" s="5"/>
    </row>
    <row r="146" spans="1:15" x14ac:dyDescent="0.2">
      <c r="A146" s="1" t="s">
        <v>155</v>
      </c>
      <c r="B146" s="5">
        <v>77475.425911583894</v>
      </c>
      <c r="C146" s="4">
        <v>22730.683844365652</v>
      </c>
      <c r="D146" s="4">
        <f t="shared" si="17"/>
        <v>660557.33590261335</v>
      </c>
      <c r="E146" s="4">
        <v>29837.830484200898</v>
      </c>
      <c r="F146" s="4">
        <v>30197.3656572002</v>
      </c>
      <c r="G146" s="4">
        <f t="shared" si="18"/>
        <v>-359.53517299930172</v>
      </c>
      <c r="H146" s="4">
        <v>109.11972531606568</v>
      </c>
      <c r="I146" s="5">
        <v>117757.09137527502</v>
      </c>
      <c r="J146" s="5">
        <f t="shared" si="20"/>
        <v>4.4849500527572861E-2</v>
      </c>
      <c r="K146" s="6">
        <f t="shared" si="16"/>
        <v>5.6094909290644033</v>
      </c>
      <c r="L146" s="5">
        <v>13286.340227365723</v>
      </c>
      <c r="M146" s="5">
        <v>3995.667749903836</v>
      </c>
      <c r="N146" s="5">
        <f t="shared" si="19"/>
        <v>17282.007977269561</v>
      </c>
      <c r="O146" s="5"/>
    </row>
    <row r="147" spans="1:15" x14ac:dyDescent="0.2">
      <c r="A147" s="1" t="s">
        <v>156</v>
      </c>
      <c r="B147" s="5">
        <v>81232.783254855502</v>
      </c>
      <c r="C147" s="4">
        <v>22206.116180106445</v>
      </c>
      <c r="D147" s="4">
        <f t="shared" si="17"/>
        <v>668095.20102121891</v>
      </c>
      <c r="E147" s="4">
        <v>30903.4282777962</v>
      </c>
      <c r="F147" s="4">
        <v>29568.177202925301</v>
      </c>
      <c r="G147" s="4">
        <f t="shared" si="18"/>
        <v>1335.2510748708992</v>
      </c>
      <c r="H147" s="4">
        <v>111.91909353158466</v>
      </c>
      <c r="I147" s="5">
        <v>125123.43430191101</v>
      </c>
      <c r="J147" s="5">
        <f t="shared" si="20"/>
        <v>3.7374928033624411E-2</v>
      </c>
      <c r="K147" s="6">
        <f t="shared" si="16"/>
        <v>5.3394889993921391</v>
      </c>
      <c r="L147" s="5">
        <v>14095.119275339282</v>
      </c>
      <c r="M147" s="5">
        <v>5109.305463495135</v>
      </c>
      <c r="N147" s="5">
        <f t="shared" si="19"/>
        <v>19204.424738834416</v>
      </c>
      <c r="O147" s="5"/>
    </row>
    <row r="148" spans="1:15" x14ac:dyDescent="0.2">
      <c r="A148" s="1" t="s">
        <v>157</v>
      </c>
      <c r="B148" s="5">
        <v>80807.642911751303</v>
      </c>
      <c r="C148" s="4">
        <v>22188.606670433313</v>
      </c>
      <c r="D148" s="4">
        <f t="shared" si="17"/>
        <v>674935.12757783732</v>
      </c>
      <c r="E148" s="4">
        <v>34865.161854200902</v>
      </c>
      <c r="F148" s="4">
        <v>31870.384387677699</v>
      </c>
      <c r="G148" s="4">
        <f t="shared" si="18"/>
        <v>2994.7774665232027</v>
      </c>
      <c r="H148" s="4">
        <v>113.219702619948</v>
      </c>
      <c r="I148" s="5">
        <v>126955.6622221501</v>
      </c>
      <c r="J148" s="5">
        <f t="shared" si="20"/>
        <v>4.5315016714173595E-2</v>
      </c>
      <c r="K148" s="6">
        <f t="shared" si="16"/>
        <v>5.316305832793967</v>
      </c>
      <c r="L148" s="5">
        <v>13847.896669273536</v>
      </c>
      <c r="M148" s="5">
        <v>5911.9300582461419</v>
      </c>
      <c r="N148" s="5">
        <f t="shared" si="19"/>
        <v>19759.826727519678</v>
      </c>
      <c r="O148" s="5"/>
    </row>
    <row r="149" spans="1:15" x14ac:dyDescent="0.2">
      <c r="A149" s="1" t="s">
        <v>158</v>
      </c>
      <c r="B149" s="5">
        <v>79191.457333987506</v>
      </c>
      <c r="C149" s="4">
        <v>24255.581917185787</v>
      </c>
      <c r="D149" s="4">
        <f t="shared" si="17"/>
        <v>681600.22631398041</v>
      </c>
      <c r="E149" s="4">
        <v>36871.528661866098</v>
      </c>
      <c r="F149" s="4">
        <v>32102.132275136199</v>
      </c>
      <c r="G149" s="4">
        <f t="shared" si="18"/>
        <v>4769.3963867298989</v>
      </c>
      <c r="H149" s="4">
        <v>115.722387942292</v>
      </c>
      <c r="I149" s="5">
        <v>131862.45617994718</v>
      </c>
      <c r="J149" s="5">
        <f t="shared" si="20"/>
        <v>2.9955294071838834E-2</v>
      </c>
      <c r="K149" s="6">
        <f t="shared" si="16"/>
        <v>5.169024194300075</v>
      </c>
      <c r="L149" s="5">
        <v>17609.223774999049</v>
      </c>
      <c r="M149" s="5">
        <v>8308.7168725411248</v>
      </c>
      <c r="N149" s="5">
        <f t="shared" si="19"/>
        <v>25917.940647540174</v>
      </c>
      <c r="O14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tabSelected="1" topLeftCell="A124" workbookViewId="0">
      <selection activeCell="G135" sqref="G135"/>
    </sheetView>
  </sheetViews>
  <sheetFormatPr baseColWidth="10" defaultRowHeight="12.75" x14ac:dyDescent="0.2"/>
  <cols>
    <col min="1" max="1" width="6" style="13" bestFit="1" customWidth="1"/>
    <col min="2" max="2" width="6" style="9" bestFit="1" customWidth="1"/>
    <col min="3" max="3" width="7" style="9" bestFit="1" customWidth="1"/>
    <col min="4" max="4" width="4" style="9" bestFit="1" customWidth="1"/>
    <col min="5" max="5" width="5.5703125" style="9" bestFit="1" customWidth="1"/>
    <col min="6" max="6" width="7" style="13" bestFit="1" customWidth="1"/>
    <col min="7" max="7" width="6" style="13" bestFit="1" customWidth="1"/>
    <col min="8" max="253" width="11.42578125" style="10"/>
    <col min="254" max="255" width="24.140625" style="10" customWidth="1"/>
    <col min="256" max="256" width="31.140625" style="10" customWidth="1"/>
    <col min="257" max="509" width="11.42578125" style="10"/>
    <col min="510" max="511" width="24.140625" style="10" customWidth="1"/>
    <col min="512" max="512" width="31.140625" style="10" customWidth="1"/>
    <col min="513" max="765" width="11.42578125" style="10"/>
    <col min="766" max="767" width="24.140625" style="10" customWidth="1"/>
    <col min="768" max="768" width="31.140625" style="10" customWidth="1"/>
    <col min="769" max="1021" width="11.42578125" style="10"/>
    <col min="1022" max="1023" width="24.140625" style="10" customWidth="1"/>
    <col min="1024" max="1024" width="31.140625" style="10" customWidth="1"/>
    <col min="1025" max="1277" width="11.42578125" style="10"/>
    <col min="1278" max="1279" width="24.140625" style="10" customWidth="1"/>
    <col min="1280" max="1280" width="31.140625" style="10" customWidth="1"/>
    <col min="1281" max="1533" width="11.42578125" style="10"/>
    <col min="1534" max="1535" width="24.140625" style="10" customWidth="1"/>
    <col min="1536" max="1536" width="31.140625" style="10" customWidth="1"/>
    <col min="1537" max="1789" width="11.42578125" style="10"/>
    <col min="1790" max="1791" width="24.140625" style="10" customWidth="1"/>
    <col min="1792" max="1792" width="31.140625" style="10" customWidth="1"/>
    <col min="1793" max="2045" width="11.42578125" style="10"/>
    <col min="2046" max="2047" width="24.140625" style="10" customWidth="1"/>
    <col min="2048" max="2048" width="31.140625" style="10" customWidth="1"/>
    <col min="2049" max="2301" width="11.42578125" style="10"/>
    <col min="2302" max="2303" width="24.140625" style="10" customWidth="1"/>
    <col min="2304" max="2304" width="31.140625" style="10" customWidth="1"/>
    <col min="2305" max="2557" width="11.42578125" style="10"/>
    <col min="2558" max="2559" width="24.140625" style="10" customWidth="1"/>
    <col min="2560" max="2560" width="31.140625" style="10" customWidth="1"/>
    <col min="2561" max="2813" width="11.42578125" style="10"/>
    <col min="2814" max="2815" width="24.140625" style="10" customWidth="1"/>
    <col min="2816" max="2816" width="31.140625" style="10" customWidth="1"/>
    <col min="2817" max="3069" width="11.42578125" style="10"/>
    <col min="3070" max="3071" width="24.140625" style="10" customWidth="1"/>
    <col min="3072" max="3072" width="31.140625" style="10" customWidth="1"/>
    <col min="3073" max="3325" width="11.42578125" style="10"/>
    <col min="3326" max="3327" width="24.140625" style="10" customWidth="1"/>
    <col min="3328" max="3328" width="31.140625" style="10" customWidth="1"/>
    <col min="3329" max="3581" width="11.42578125" style="10"/>
    <col min="3582" max="3583" width="24.140625" style="10" customWidth="1"/>
    <col min="3584" max="3584" width="31.140625" style="10" customWidth="1"/>
    <col min="3585" max="3837" width="11.42578125" style="10"/>
    <col min="3838" max="3839" width="24.140625" style="10" customWidth="1"/>
    <col min="3840" max="3840" width="31.140625" style="10" customWidth="1"/>
    <col min="3841" max="4093" width="11.42578125" style="10"/>
    <col min="4094" max="4095" width="24.140625" style="10" customWidth="1"/>
    <col min="4096" max="4096" width="31.140625" style="10" customWidth="1"/>
    <col min="4097" max="4349" width="11.42578125" style="10"/>
    <col min="4350" max="4351" width="24.140625" style="10" customWidth="1"/>
    <col min="4352" max="4352" width="31.140625" style="10" customWidth="1"/>
    <col min="4353" max="4605" width="11.42578125" style="10"/>
    <col min="4606" max="4607" width="24.140625" style="10" customWidth="1"/>
    <col min="4608" max="4608" width="31.140625" style="10" customWidth="1"/>
    <col min="4609" max="4861" width="11.42578125" style="10"/>
    <col min="4862" max="4863" width="24.140625" style="10" customWidth="1"/>
    <col min="4864" max="4864" width="31.140625" style="10" customWidth="1"/>
    <col min="4865" max="5117" width="11.42578125" style="10"/>
    <col min="5118" max="5119" width="24.140625" style="10" customWidth="1"/>
    <col min="5120" max="5120" width="31.140625" style="10" customWidth="1"/>
    <col min="5121" max="5373" width="11.42578125" style="10"/>
    <col min="5374" max="5375" width="24.140625" style="10" customWidth="1"/>
    <col min="5376" max="5376" width="31.140625" style="10" customWidth="1"/>
    <col min="5377" max="5629" width="11.42578125" style="10"/>
    <col min="5630" max="5631" width="24.140625" style="10" customWidth="1"/>
    <col min="5632" max="5632" width="31.140625" style="10" customWidth="1"/>
    <col min="5633" max="5885" width="11.42578125" style="10"/>
    <col min="5886" max="5887" width="24.140625" style="10" customWidth="1"/>
    <col min="5888" max="5888" width="31.140625" style="10" customWidth="1"/>
    <col min="5889" max="6141" width="11.42578125" style="10"/>
    <col min="6142" max="6143" width="24.140625" style="10" customWidth="1"/>
    <col min="6144" max="6144" width="31.140625" style="10" customWidth="1"/>
    <col min="6145" max="6397" width="11.42578125" style="10"/>
    <col min="6398" max="6399" width="24.140625" style="10" customWidth="1"/>
    <col min="6400" max="6400" width="31.140625" style="10" customWidth="1"/>
    <col min="6401" max="6653" width="11.42578125" style="10"/>
    <col min="6654" max="6655" width="24.140625" style="10" customWidth="1"/>
    <col min="6656" max="6656" width="31.140625" style="10" customWidth="1"/>
    <col min="6657" max="6909" width="11.42578125" style="10"/>
    <col min="6910" max="6911" width="24.140625" style="10" customWidth="1"/>
    <col min="6912" max="6912" width="31.140625" style="10" customWidth="1"/>
    <col min="6913" max="7165" width="11.42578125" style="10"/>
    <col min="7166" max="7167" width="24.140625" style="10" customWidth="1"/>
    <col min="7168" max="7168" width="31.140625" style="10" customWidth="1"/>
    <col min="7169" max="7421" width="11.42578125" style="10"/>
    <col min="7422" max="7423" width="24.140625" style="10" customWidth="1"/>
    <col min="7424" max="7424" width="31.140625" style="10" customWidth="1"/>
    <col min="7425" max="7677" width="11.42578125" style="10"/>
    <col min="7678" max="7679" width="24.140625" style="10" customWidth="1"/>
    <col min="7680" max="7680" width="31.140625" style="10" customWidth="1"/>
    <col min="7681" max="7933" width="11.42578125" style="10"/>
    <col min="7934" max="7935" width="24.140625" style="10" customWidth="1"/>
    <col min="7936" max="7936" width="31.140625" style="10" customWidth="1"/>
    <col min="7937" max="8189" width="11.42578125" style="10"/>
    <col min="8190" max="8191" width="24.140625" style="10" customWidth="1"/>
    <col min="8192" max="8192" width="31.140625" style="10" customWidth="1"/>
    <col min="8193" max="8445" width="11.42578125" style="10"/>
    <col min="8446" max="8447" width="24.140625" style="10" customWidth="1"/>
    <col min="8448" max="8448" width="31.140625" style="10" customWidth="1"/>
    <col min="8449" max="8701" width="11.42578125" style="10"/>
    <col min="8702" max="8703" width="24.140625" style="10" customWidth="1"/>
    <col min="8704" max="8704" width="31.140625" style="10" customWidth="1"/>
    <col min="8705" max="8957" width="11.42578125" style="10"/>
    <col min="8958" max="8959" width="24.140625" style="10" customWidth="1"/>
    <col min="8960" max="8960" width="31.140625" style="10" customWidth="1"/>
    <col min="8961" max="9213" width="11.42578125" style="10"/>
    <col min="9214" max="9215" width="24.140625" style="10" customWidth="1"/>
    <col min="9216" max="9216" width="31.140625" style="10" customWidth="1"/>
    <col min="9217" max="9469" width="11.42578125" style="10"/>
    <col min="9470" max="9471" width="24.140625" style="10" customWidth="1"/>
    <col min="9472" max="9472" width="31.140625" style="10" customWidth="1"/>
    <col min="9473" max="9725" width="11.42578125" style="10"/>
    <col min="9726" max="9727" width="24.140625" style="10" customWidth="1"/>
    <col min="9728" max="9728" width="31.140625" style="10" customWidth="1"/>
    <col min="9729" max="9981" width="11.42578125" style="10"/>
    <col min="9982" max="9983" width="24.140625" style="10" customWidth="1"/>
    <col min="9984" max="9984" width="31.140625" style="10" customWidth="1"/>
    <col min="9985" max="10237" width="11.42578125" style="10"/>
    <col min="10238" max="10239" width="24.140625" style="10" customWidth="1"/>
    <col min="10240" max="10240" width="31.140625" style="10" customWidth="1"/>
    <col min="10241" max="10493" width="11.42578125" style="10"/>
    <col min="10494" max="10495" width="24.140625" style="10" customWidth="1"/>
    <col min="10496" max="10496" width="31.140625" style="10" customWidth="1"/>
    <col min="10497" max="10749" width="11.42578125" style="10"/>
    <col min="10750" max="10751" width="24.140625" style="10" customWidth="1"/>
    <col min="10752" max="10752" width="31.140625" style="10" customWidth="1"/>
    <col min="10753" max="11005" width="11.42578125" style="10"/>
    <col min="11006" max="11007" width="24.140625" style="10" customWidth="1"/>
    <col min="11008" max="11008" width="31.140625" style="10" customWidth="1"/>
    <col min="11009" max="11261" width="11.42578125" style="10"/>
    <col min="11262" max="11263" width="24.140625" style="10" customWidth="1"/>
    <col min="11264" max="11264" width="31.140625" style="10" customWidth="1"/>
    <col min="11265" max="11517" width="11.42578125" style="10"/>
    <col min="11518" max="11519" width="24.140625" style="10" customWidth="1"/>
    <col min="11520" max="11520" width="31.140625" style="10" customWidth="1"/>
    <col min="11521" max="11773" width="11.42578125" style="10"/>
    <col min="11774" max="11775" width="24.140625" style="10" customWidth="1"/>
    <col min="11776" max="11776" width="31.140625" style="10" customWidth="1"/>
    <col min="11777" max="12029" width="11.42578125" style="10"/>
    <col min="12030" max="12031" width="24.140625" style="10" customWidth="1"/>
    <col min="12032" max="12032" width="31.140625" style="10" customWidth="1"/>
    <col min="12033" max="12285" width="11.42578125" style="10"/>
    <col min="12286" max="12287" width="24.140625" style="10" customWidth="1"/>
    <col min="12288" max="12288" width="31.140625" style="10" customWidth="1"/>
    <col min="12289" max="12541" width="11.42578125" style="10"/>
    <col min="12542" max="12543" width="24.140625" style="10" customWidth="1"/>
    <col min="12544" max="12544" width="31.140625" style="10" customWidth="1"/>
    <col min="12545" max="12797" width="11.42578125" style="10"/>
    <col min="12798" max="12799" width="24.140625" style="10" customWidth="1"/>
    <col min="12800" max="12800" width="31.140625" style="10" customWidth="1"/>
    <col min="12801" max="13053" width="11.42578125" style="10"/>
    <col min="13054" max="13055" width="24.140625" style="10" customWidth="1"/>
    <col min="13056" max="13056" width="31.140625" style="10" customWidth="1"/>
    <col min="13057" max="13309" width="11.42578125" style="10"/>
    <col min="13310" max="13311" width="24.140625" style="10" customWidth="1"/>
    <col min="13312" max="13312" width="31.140625" style="10" customWidth="1"/>
    <col min="13313" max="13565" width="11.42578125" style="10"/>
    <col min="13566" max="13567" width="24.140625" style="10" customWidth="1"/>
    <col min="13568" max="13568" width="31.140625" style="10" customWidth="1"/>
    <col min="13569" max="13821" width="11.42578125" style="10"/>
    <col min="13822" max="13823" width="24.140625" style="10" customWidth="1"/>
    <col min="13824" max="13824" width="31.140625" style="10" customWidth="1"/>
    <col min="13825" max="14077" width="11.42578125" style="10"/>
    <col min="14078" max="14079" width="24.140625" style="10" customWidth="1"/>
    <col min="14080" max="14080" width="31.140625" style="10" customWidth="1"/>
    <col min="14081" max="14333" width="11.42578125" style="10"/>
    <col min="14334" max="14335" width="24.140625" style="10" customWidth="1"/>
    <col min="14336" max="14336" width="31.140625" style="10" customWidth="1"/>
    <col min="14337" max="14589" width="11.42578125" style="10"/>
    <col min="14590" max="14591" width="24.140625" style="10" customWidth="1"/>
    <col min="14592" max="14592" width="31.140625" style="10" customWidth="1"/>
    <col min="14593" max="14845" width="11.42578125" style="10"/>
    <col min="14846" max="14847" width="24.140625" style="10" customWidth="1"/>
    <col min="14848" max="14848" width="31.140625" style="10" customWidth="1"/>
    <col min="14849" max="15101" width="11.42578125" style="10"/>
    <col min="15102" max="15103" width="24.140625" style="10" customWidth="1"/>
    <col min="15104" max="15104" width="31.140625" style="10" customWidth="1"/>
    <col min="15105" max="15357" width="11.42578125" style="10"/>
    <col min="15358" max="15359" width="24.140625" style="10" customWidth="1"/>
    <col min="15360" max="15360" width="31.140625" style="10" customWidth="1"/>
    <col min="15361" max="15613" width="11.42578125" style="10"/>
    <col min="15614" max="15615" width="24.140625" style="10" customWidth="1"/>
    <col min="15616" max="15616" width="31.140625" style="10" customWidth="1"/>
    <col min="15617" max="15869" width="11.42578125" style="10"/>
    <col min="15870" max="15871" width="24.140625" style="10" customWidth="1"/>
    <col min="15872" max="15872" width="31.140625" style="10" customWidth="1"/>
    <col min="15873" max="16125" width="11.42578125" style="10"/>
    <col min="16126" max="16127" width="24.140625" style="10" customWidth="1"/>
    <col min="16128" max="16128" width="31.140625" style="10" customWidth="1"/>
    <col min="16129" max="16384" width="11.42578125" style="10"/>
  </cols>
  <sheetData>
    <row r="1" spans="1:7" x14ac:dyDescent="0.2">
      <c r="A1" s="13" t="s">
        <v>171</v>
      </c>
      <c r="B1" s="9" t="s">
        <v>159</v>
      </c>
      <c r="C1" s="9" t="s">
        <v>160</v>
      </c>
      <c r="D1" s="9" t="s">
        <v>161</v>
      </c>
      <c r="E1" s="9" t="s">
        <v>172</v>
      </c>
      <c r="F1" s="9" t="s">
        <v>162</v>
      </c>
      <c r="G1" s="9" t="s">
        <v>163</v>
      </c>
    </row>
    <row r="2" spans="1:7" x14ac:dyDescent="0.2">
      <c r="A2" s="14">
        <f>+Base!B2</f>
        <v>24238.848073970501</v>
      </c>
      <c r="B2" s="11">
        <f>+Base!C2</f>
        <v>4541.7899402927687</v>
      </c>
      <c r="C2" s="11">
        <f>+Base!D2</f>
        <v>80484.816637012002</v>
      </c>
      <c r="D2" s="11"/>
      <c r="E2" s="11">
        <f>+Base!G2</f>
        <v>2519.2662238168095</v>
      </c>
      <c r="F2" s="14">
        <f>+Base!I2</f>
        <v>36357.477805137467</v>
      </c>
      <c r="G2" s="14">
        <f>+Base!N2</f>
        <v>8793.3894513489831</v>
      </c>
    </row>
    <row r="3" spans="1:7" x14ac:dyDescent="0.2">
      <c r="A3" s="14">
        <f>+Base!B3</f>
        <v>24316.1378632946</v>
      </c>
      <c r="B3" s="11">
        <f>+Base!C3</f>
        <v>5682.3882553580825</v>
      </c>
      <c r="C3" s="11">
        <f>+Base!D3</f>
        <v>83175.455794653491</v>
      </c>
      <c r="D3" s="11"/>
      <c r="E3" s="11">
        <f>+Base!G3</f>
        <v>894.31242467124048</v>
      </c>
      <c r="F3" s="14">
        <f>+Base!I3</f>
        <v>43102.110211378502</v>
      </c>
      <c r="G3" s="14">
        <f>+Base!N3</f>
        <v>8269.4477596966772</v>
      </c>
    </row>
    <row r="4" spans="1:7" x14ac:dyDescent="0.2">
      <c r="A4" s="14">
        <f>+Base!B4</f>
        <v>27480.414259414902</v>
      </c>
      <c r="B4" s="11">
        <f>+Base!C4</f>
        <v>5320.9887086944336</v>
      </c>
      <c r="C4" s="11">
        <f>+Base!D4</f>
        <v>86944.808566734529</v>
      </c>
      <c r="D4" s="11"/>
      <c r="E4" s="11">
        <f>+Base!G4</f>
        <v>647.24409275716971</v>
      </c>
      <c r="F4" s="14">
        <f>+Base!I4</f>
        <v>42344.482920174909</v>
      </c>
      <c r="G4" s="14">
        <f>+Base!N4</f>
        <v>7753.7649339844593</v>
      </c>
    </row>
    <row r="5" spans="1:7" x14ac:dyDescent="0.2">
      <c r="A5" s="14">
        <f>+Base!B5</f>
        <v>28586.599803320099</v>
      </c>
      <c r="B5" s="11">
        <f>+Base!C5</f>
        <v>6224.9646729250226</v>
      </c>
      <c r="C5" s="11">
        <f>+Base!D5</f>
        <v>90266.066678394069</v>
      </c>
      <c r="D5" s="11"/>
      <c r="E5" s="11">
        <f>+Base!G5</f>
        <v>436.52535985691065</v>
      </c>
      <c r="F5" s="14">
        <f>+Base!I5</f>
        <v>45791.929063309144</v>
      </c>
      <c r="G5" s="14">
        <f>+Base!N5</f>
        <v>9045.9035543419632</v>
      </c>
    </row>
    <row r="6" spans="1:7" x14ac:dyDescent="0.2">
      <c r="A6" s="14">
        <f>+Base!B6</f>
        <v>28249.5746683219</v>
      </c>
      <c r="B6" s="11">
        <f>+Base!C6</f>
        <v>6349.4083985142888</v>
      </c>
      <c r="C6" s="11">
        <f>+Base!D6</f>
        <v>94414.911817716027</v>
      </c>
      <c r="D6" s="11"/>
      <c r="E6" s="11">
        <f>+Base!G6</f>
        <v>657.2698401125399</v>
      </c>
      <c r="F6" s="14">
        <f>+Base!I6</f>
        <v>39025.874527937107</v>
      </c>
      <c r="G6" s="14">
        <f>+Base!N6</f>
        <v>8481.6610699568155</v>
      </c>
    </row>
    <row r="7" spans="1:7" x14ac:dyDescent="0.2">
      <c r="A7" s="14">
        <f>+Base!B7</f>
        <v>26248.232103390201</v>
      </c>
      <c r="B7" s="11">
        <f>+Base!C7</f>
        <v>5902.4067914737643</v>
      </c>
      <c r="C7" s="11">
        <f>+Base!D7</f>
        <v>98592.777244422847</v>
      </c>
      <c r="D7" s="11"/>
      <c r="E7" s="11">
        <f>+Base!G7</f>
        <v>-781.1204073559702</v>
      </c>
      <c r="F7" s="14">
        <f>+Base!I7</f>
        <v>45857.886011151772</v>
      </c>
      <c r="G7" s="14">
        <f>+Base!N7</f>
        <v>9123.9899477901163</v>
      </c>
    </row>
    <row r="8" spans="1:7" x14ac:dyDescent="0.2">
      <c r="A8" s="14">
        <f>+Base!B8</f>
        <v>29345.962102894599</v>
      </c>
      <c r="B8" s="11">
        <f>+Base!C8</f>
        <v>6303.401603004294</v>
      </c>
      <c r="C8" s="11">
        <f>+Base!D8</f>
        <v>102227.55015927489</v>
      </c>
      <c r="D8" s="11"/>
      <c r="E8" s="11">
        <f>+Base!G8</f>
        <v>-4.69748011251977</v>
      </c>
      <c r="F8" s="14">
        <f>+Base!I8</f>
        <v>45002.690184033214</v>
      </c>
      <c r="G8" s="14">
        <f>+Base!N8</f>
        <v>8526.8310025226856</v>
      </c>
    </row>
    <row r="9" spans="1:7" x14ac:dyDescent="0.2">
      <c r="A9" s="14">
        <f>+Base!B9</f>
        <v>28596.2311253933</v>
      </c>
      <c r="B9" s="11">
        <f>+Base!C9</f>
        <v>7144.8412554629558</v>
      </c>
      <c r="C9" s="11">
        <f>+Base!D9</f>
        <v>106179.71810861587</v>
      </c>
      <c r="D9" s="11"/>
      <c r="E9" s="11">
        <f>+Base!G9</f>
        <v>-798.43152429176007</v>
      </c>
      <c r="F9" s="14">
        <f>+Base!I9</f>
        <v>47014.549276877915</v>
      </c>
      <c r="G9" s="14">
        <f>+Base!N9</f>
        <v>9648.8733853905178</v>
      </c>
    </row>
    <row r="10" spans="1:7" x14ac:dyDescent="0.2">
      <c r="A10" s="14">
        <f>+Base!B10</f>
        <v>27416.037751632201</v>
      </c>
      <c r="B10" s="11">
        <f>+Base!C10</f>
        <v>6839.2945935729313</v>
      </c>
      <c r="C10" s="11">
        <f>+Base!D10</f>
        <v>110882.42584758066</v>
      </c>
      <c r="D10" s="11"/>
      <c r="E10" s="11">
        <f>+Base!G10</f>
        <v>153.95882052223988</v>
      </c>
      <c r="F10" s="14">
        <f>+Base!I10</f>
        <v>40474.847526067839</v>
      </c>
      <c r="G10" s="14">
        <f>+Base!N10</f>
        <v>9022.024773493622</v>
      </c>
    </row>
    <row r="11" spans="1:7" x14ac:dyDescent="0.2">
      <c r="A11" s="14">
        <f>+Base!B11</f>
        <v>25225.9543025731</v>
      </c>
      <c r="B11" s="11">
        <f>+Base!C11</f>
        <v>6107.2612632462278</v>
      </c>
      <c r="C11" s="11">
        <f>+Base!D11</f>
        <v>115171.42464665923</v>
      </c>
      <c r="D11" s="11"/>
      <c r="E11" s="11">
        <f>+Base!G11</f>
        <v>1198.332567963711</v>
      </c>
      <c r="F11" s="14">
        <f>+Base!I11</f>
        <v>46211.088331345374</v>
      </c>
      <c r="G11" s="14">
        <f>+Base!N11</f>
        <v>7628.9868669811258</v>
      </c>
    </row>
    <row r="12" spans="1:7" x14ac:dyDescent="0.2">
      <c r="A12" s="14">
        <f>+Base!B12</f>
        <v>29457.2530713548</v>
      </c>
      <c r="B12" s="11">
        <f>+Base!C12</f>
        <v>5947.2601509520473</v>
      </c>
      <c r="C12" s="11">
        <f>+Base!D12</f>
        <v>118629.74314303229</v>
      </c>
      <c r="D12" s="11"/>
      <c r="E12" s="11">
        <f>+Base!G12</f>
        <v>747.12476941640034</v>
      </c>
      <c r="F12" s="14">
        <f>+Base!I12</f>
        <v>43888.797994397151</v>
      </c>
      <c r="G12" s="14">
        <f>+Base!N12</f>
        <v>12221.215449966801</v>
      </c>
    </row>
    <row r="13" spans="1:7" x14ac:dyDescent="0.2">
      <c r="A13" s="14">
        <f>+Base!B13</f>
        <v>27626.754874439899</v>
      </c>
      <c r="B13" s="11">
        <f>+Base!C13</f>
        <v>4941.0487274611905</v>
      </c>
      <c r="C13" s="11">
        <f>+Base!D13</f>
        <v>121848.51920169459</v>
      </c>
      <c r="D13" s="11"/>
      <c r="E13" s="11">
        <f>+Base!G13</f>
        <v>-216.82713868993051</v>
      </c>
      <c r="F13" s="14">
        <f>+Base!I13</f>
        <v>45932.266148189636</v>
      </c>
      <c r="G13" s="14">
        <f>+Base!N13</f>
        <v>9556.772894594018</v>
      </c>
    </row>
    <row r="14" spans="1:7" x14ac:dyDescent="0.2">
      <c r="A14" s="14">
        <f>+Base!B14</f>
        <v>26792.432057898499</v>
      </c>
      <c r="B14" s="11">
        <f>+Base!C14</f>
        <v>4226.6033884730041</v>
      </c>
      <c r="C14" s="11">
        <f>+Base!D14</f>
        <v>123987.05198751681</v>
      </c>
      <c r="D14" s="11"/>
      <c r="E14" s="11">
        <f>+Base!G14</f>
        <v>1361.3331801120603</v>
      </c>
      <c r="F14" s="14">
        <f>+Base!I14</f>
        <v>36438.089079093443</v>
      </c>
      <c r="G14" s="14">
        <f>+Base!N14</f>
        <v>8228.920506988743</v>
      </c>
    </row>
    <row r="15" spans="1:7" x14ac:dyDescent="0.2">
      <c r="A15" s="14">
        <f>+Base!B15</f>
        <v>25383.637382524601</v>
      </c>
      <c r="B15" s="11">
        <f>+Base!C15</f>
        <v>3323.6604852285318</v>
      </c>
      <c r="C15" s="11">
        <f>+Base!D15</f>
        <v>125361.95318027692</v>
      </c>
      <c r="D15" s="11"/>
      <c r="E15" s="11">
        <f>+Base!G15</f>
        <v>1425.7241302326001</v>
      </c>
      <c r="F15" s="14">
        <f>+Base!I15</f>
        <v>41011.223625397761</v>
      </c>
      <c r="G15" s="14">
        <f>+Base!N15</f>
        <v>9165.0885201283927</v>
      </c>
    </row>
    <row r="16" spans="1:7" x14ac:dyDescent="0.2">
      <c r="A16" s="14">
        <f>+Base!B16</f>
        <v>26468.477382671601</v>
      </c>
      <c r="B16" s="11">
        <f>+Base!C16</f>
        <v>3824.9487020081024</v>
      </c>
      <c r="C16" s="11">
        <f>+Base!D16</f>
        <v>125802.28874235909</v>
      </c>
      <c r="D16" s="11"/>
      <c r="E16" s="11">
        <f>+Base!G16</f>
        <v>1783.3696480526005</v>
      </c>
      <c r="F16" s="14">
        <f>+Base!I16</f>
        <v>39106.78550968122</v>
      </c>
      <c r="G16" s="14">
        <f>+Base!N16</f>
        <v>7915.2520436503073</v>
      </c>
    </row>
    <row r="17" spans="1:7" x14ac:dyDescent="0.2">
      <c r="A17" s="14">
        <f>+Base!B17</f>
        <v>24944.453176905201</v>
      </c>
      <c r="B17" s="11">
        <f>+Base!C17</f>
        <v>3275.3471747686485</v>
      </c>
      <c r="C17" s="11">
        <f>+Base!D17</f>
        <v>126733.78480329293</v>
      </c>
      <c r="D17" s="11"/>
      <c r="E17" s="11">
        <f>+Base!G17</f>
        <v>743.18775276227916</v>
      </c>
      <c r="F17" s="14">
        <f>+Base!I17</f>
        <v>41579.901785827577</v>
      </c>
      <c r="G17" s="14">
        <f>+Base!N17</f>
        <v>9510.2766724920511</v>
      </c>
    </row>
    <row r="18" spans="1:7" x14ac:dyDescent="0.2">
      <c r="A18" s="14">
        <f>+Base!B18</f>
        <v>25523.371987605398</v>
      </c>
      <c r="B18" s="11">
        <f>+Base!C18</f>
        <v>3893.8046576386978</v>
      </c>
      <c r="C18" s="11">
        <f>+Base!D18</f>
        <v>127094.25492758583</v>
      </c>
      <c r="D18" s="11"/>
      <c r="E18" s="11">
        <f>+Base!G18</f>
        <v>2823.3439833744296</v>
      </c>
      <c r="F18" s="14">
        <f>+Base!I18</f>
        <v>35508.364763442878</v>
      </c>
      <c r="G18" s="14">
        <f>+Base!N18</f>
        <v>8198.2516632796924</v>
      </c>
    </row>
    <row r="19" spans="1:7" x14ac:dyDescent="0.2">
      <c r="A19" s="14">
        <f>+Base!B19</f>
        <v>24516.3285666667</v>
      </c>
      <c r="B19" s="11">
        <f>+Base!C19</f>
        <v>3085.0366753103772</v>
      </c>
      <c r="C19" s="11">
        <f>+Base!D19</f>
        <v>128064.89172189006</v>
      </c>
      <c r="D19" s="11"/>
      <c r="E19" s="11">
        <f>+Base!G19</f>
        <v>2716.2235189105404</v>
      </c>
      <c r="F19" s="14">
        <f>+Base!I19</f>
        <v>41849.251768486531</v>
      </c>
      <c r="G19" s="14">
        <f>+Base!N19</f>
        <v>8179.7337670335419</v>
      </c>
    </row>
    <row r="20" spans="1:7" x14ac:dyDescent="0.2">
      <c r="A20" s="14">
        <f>+Base!B20</f>
        <v>27979.927537835902</v>
      </c>
      <c r="B20" s="11">
        <f>+Base!C20</f>
        <v>3519.8265033252555</v>
      </c>
      <c r="C20" s="11">
        <f>+Base!D20</f>
        <v>128204.43588759696</v>
      </c>
      <c r="D20" s="11"/>
      <c r="E20" s="11">
        <f>+Base!G20</f>
        <v>2912.27309635238</v>
      </c>
      <c r="F20" s="14">
        <f>+Base!I20</f>
        <v>41510.754424415878</v>
      </c>
      <c r="G20" s="14">
        <f>+Base!N20</f>
        <v>7985.617941054943</v>
      </c>
    </row>
    <row r="21" spans="1:7" x14ac:dyDescent="0.2">
      <c r="A21" s="14">
        <f>+Base!B21</f>
        <v>28425.371907892099</v>
      </c>
      <c r="B21" s="11">
        <f>+Base!C21</f>
        <v>3140.4659762644924</v>
      </c>
      <c r="C21" s="11">
        <f>+Base!D21</f>
        <v>128775.56036550748</v>
      </c>
      <c r="D21" s="11"/>
      <c r="E21" s="11">
        <f>+Base!G21</f>
        <v>2573.7637602143295</v>
      </c>
      <c r="F21" s="14">
        <f>+Base!I21</f>
        <v>44973.629043654721</v>
      </c>
      <c r="G21" s="14">
        <f>+Base!N21</f>
        <v>8971.4798717149006</v>
      </c>
    </row>
    <row r="22" spans="1:7" x14ac:dyDescent="0.2">
      <c r="A22" s="14">
        <f>+Base!B22</f>
        <v>28134.275057648701</v>
      </c>
      <c r="B22" s="11">
        <f>+Base!C22</f>
        <v>2999.5345712418271</v>
      </c>
      <c r="C22" s="11">
        <f>+Base!D22</f>
        <v>128954.18845336529</v>
      </c>
      <c r="D22" s="11"/>
      <c r="E22" s="11">
        <f>+Base!G22</f>
        <v>3519.0861917690199</v>
      </c>
      <c r="F22" s="14">
        <f>+Base!I22</f>
        <v>39428.509392364555</v>
      </c>
      <c r="G22" s="14">
        <f>+Base!N22</f>
        <v>9034.1601491599122</v>
      </c>
    </row>
    <row r="23" spans="1:7" x14ac:dyDescent="0.2">
      <c r="A23" s="14">
        <f>+Base!B23</f>
        <v>25634.687521743799</v>
      </c>
      <c r="B23" s="11">
        <f>+Base!C23</f>
        <v>3375.1528401698765</v>
      </c>
      <c r="C23" s="11">
        <f>+Base!D23</f>
        <v>128987.77669017971</v>
      </c>
      <c r="D23" s="11"/>
      <c r="E23" s="11">
        <f>+Base!G23</f>
        <v>3657.8098879445197</v>
      </c>
      <c r="F23" s="14">
        <f>+Base!I23</f>
        <v>43937.530117314564</v>
      </c>
      <c r="G23" s="14">
        <f>+Base!N23</f>
        <v>7272.2177133037967</v>
      </c>
    </row>
    <row r="24" spans="1:7" x14ac:dyDescent="0.2">
      <c r="A24" s="14">
        <f>+Base!B24</f>
        <v>27233.089284198501</v>
      </c>
      <c r="B24" s="11">
        <f>+Base!C24</f>
        <v>2994.6064432638541</v>
      </c>
      <c r="C24" s="11">
        <f>+Base!D24</f>
        <v>129396.21066647545</v>
      </c>
      <c r="D24" s="11"/>
      <c r="E24" s="11">
        <f>+Base!G24</f>
        <v>3722.0848445910697</v>
      </c>
      <c r="F24" s="14">
        <f>+Base!I24</f>
        <v>40849.146668605463</v>
      </c>
      <c r="G24" s="14">
        <f>+Base!N24</f>
        <v>6964.4271072798074</v>
      </c>
    </row>
    <row r="25" spans="1:7" x14ac:dyDescent="0.2">
      <c r="A25" s="14">
        <f>+Base!B25</f>
        <v>27304.948136408999</v>
      </c>
      <c r="B25" s="11">
        <f>+Base!C25</f>
        <v>2710.0927080070915</v>
      </c>
      <c r="C25" s="11">
        <f>+Base!D25</f>
        <v>129414.70426441036</v>
      </c>
      <c r="D25" s="11"/>
      <c r="E25" s="11">
        <f>+Base!G25</f>
        <v>3939.8272678011003</v>
      </c>
      <c r="F25" s="14">
        <f>+Base!I25</f>
        <v>43003.813821715412</v>
      </c>
      <c r="G25" s="14">
        <f>+Base!N25</f>
        <v>8918.5321316227037</v>
      </c>
    </row>
    <row r="26" spans="1:7" x14ac:dyDescent="0.2">
      <c r="A26" s="14">
        <f>+Base!B26</f>
        <v>28643.177132901201</v>
      </c>
      <c r="B26" s="11">
        <f>+Base!C26</f>
        <v>3328.8648337498389</v>
      </c>
      <c r="C26" s="11">
        <f>+Base!D26</f>
        <v>129148.25877433602</v>
      </c>
      <c r="D26" s="11"/>
      <c r="E26" s="11">
        <f>+Base!G26</f>
        <v>3206.32359735194</v>
      </c>
      <c r="F26" s="14">
        <f>+Base!I26</f>
        <v>38202.40576216123</v>
      </c>
      <c r="G26" s="14">
        <f>+Base!N26</f>
        <v>8998.7086728687391</v>
      </c>
    </row>
    <row r="27" spans="1:7" x14ac:dyDescent="0.2">
      <c r="A27" s="14">
        <f>+Base!B27</f>
        <v>28289.355348039</v>
      </c>
      <c r="B27" s="11">
        <f>+Base!C27</f>
        <v>4758.7751475635778</v>
      </c>
      <c r="C27" s="11">
        <f>+Base!D27</f>
        <v>129506.71365627613</v>
      </c>
      <c r="D27" s="11"/>
      <c r="E27" s="11">
        <f>+Base!G27</f>
        <v>1839.8782351997406</v>
      </c>
      <c r="F27" s="14">
        <f>+Base!I27</f>
        <v>46949.843107071429</v>
      </c>
      <c r="G27" s="14">
        <f>+Base!N27</f>
        <v>6652.4018490295293</v>
      </c>
    </row>
    <row r="28" spans="1:7" x14ac:dyDescent="0.2">
      <c r="A28" s="14">
        <f>+Base!B28</f>
        <v>33139.882132995699</v>
      </c>
      <c r="B28" s="11">
        <f>+Base!C28</f>
        <v>3962.627285912421</v>
      </c>
      <c r="C28" s="11">
        <f>+Base!D28</f>
        <v>131286.83438974535</v>
      </c>
      <c r="D28" s="11"/>
      <c r="E28" s="11">
        <f>+Base!G28</f>
        <v>1216.0064041246897</v>
      </c>
      <c r="F28" s="14">
        <f>+Base!I28</f>
        <v>47017.476158131933</v>
      </c>
      <c r="G28" s="14">
        <f>+Base!N28</f>
        <v>8828.7201952221967</v>
      </c>
    </row>
    <row r="29" spans="1:7" x14ac:dyDescent="0.2">
      <c r="A29" s="14">
        <f>+Base!B29</f>
        <v>34490.5853860641</v>
      </c>
      <c r="B29" s="11">
        <f>+Base!C29</f>
        <v>4751.8517150401112</v>
      </c>
      <c r="C29" s="11">
        <f>+Base!D29</f>
        <v>132229.86448469362</v>
      </c>
      <c r="D29" s="11"/>
      <c r="E29" s="11">
        <f>+Base!G29</f>
        <v>606.61914331035041</v>
      </c>
      <c r="F29" s="14">
        <f>+Base!I29</f>
        <v>50811.274972635409</v>
      </c>
      <c r="G29" s="14">
        <f>+Base!N29</f>
        <v>9143.7958880909246</v>
      </c>
    </row>
    <row r="30" spans="1:7" x14ac:dyDescent="0.2">
      <c r="A30" s="14">
        <f>+Base!B30</f>
        <v>35927.500139745702</v>
      </c>
      <c r="B30" s="11">
        <f>+Base!C30</f>
        <v>5306.1404718084941</v>
      </c>
      <c r="C30" s="11">
        <f>+Base!D30</f>
        <v>133940.42931658577</v>
      </c>
      <c r="D30" s="11"/>
      <c r="E30" s="11">
        <f>+Base!G30</f>
        <v>812.8927800809397</v>
      </c>
      <c r="F30" s="14">
        <f>+Base!I30</f>
        <v>44533.394466914891</v>
      </c>
      <c r="G30" s="14">
        <f>+Base!N30</f>
        <v>8724.9940907089331</v>
      </c>
    </row>
    <row r="31" spans="1:7" x14ac:dyDescent="0.2">
      <c r="A31" s="14">
        <f>+Base!B31</f>
        <v>31107.384949671799</v>
      </c>
      <c r="B31" s="11">
        <f>+Base!C31</f>
        <v>4931.3725347559302</v>
      </c>
      <c r="C31" s="11">
        <f>+Base!D31</f>
        <v>136165.93991411279</v>
      </c>
      <c r="D31" s="11"/>
      <c r="E31" s="11">
        <f>+Base!G31</f>
        <v>2146.6111252601395</v>
      </c>
      <c r="F31" s="14">
        <f>+Base!I31</f>
        <v>51060.137017184446</v>
      </c>
      <c r="G31" s="14">
        <f>+Base!N31</f>
        <v>7947.3141456802923</v>
      </c>
    </row>
    <row r="32" spans="1:7" x14ac:dyDescent="0.2">
      <c r="A32" s="14">
        <f>+Base!B32</f>
        <v>36587.426982097102</v>
      </c>
      <c r="B32" s="11">
        <f>+Base!C32</f>
        <v>5954.33009060104</v>
      </c>
      <c r="C32" s="11">
        <f>+Base!D32</f>
        <v>137965.49583084413</v>
      </c>
      <c r="D32" s="11"/>
      <c r="E32" s="11">
        <f>+Base!G32</f>
        <v>599.02467050828</v>
      </c>
      <c r="F32" s="14">
        <f>+Base!I32</f>
        <v>51599.530839470317</v>
      </c>
      <c r="G32" s="14">
        <f>+Base!N32</f>
        <v>8512.0068508316126</v>
      </c>
    </row>
    <row r="33" spans="1:7" x14ac:dyDescent="0.2">
      <c r="A33" s="14">
        <f>+Base!B33</f>
        <v>35018.687928485298</v>
      </c>
      <c r="B33" s="11">
        <f>+Base!C33</f>
        <v>5068.6144759071185</v>
      </c>
      <c r="C33" s="11">
        <f>+Base!D33</f>
        <v>140746.61951733573</v>
      </c>
      <c r="D33" s="11"/>
      <c r="E33" s="11">
        <f>+Base!G33</f>
        <v>-136.34686203697038</v>
      </c>
      <c r="F33" s="14">
        <f>+Base!I33</f>
        <v>53584.93767643036</v>
      </c>
      <c r="G33" s="14">
        <f>+Base!N33</f>
        <v>9465.5563475012568</v>
      </c>
    </row>
    <row r="34" spans="1:7" x14ac:dyDescent="0.2">
      <c r="A34" s="14">
        <f>+Base!B34</f>
        <v>34175.565591881503</v>
      </c>
      <c r="B34" s="11">
        <f>+Base!C34</f>
        <v>5276.2965542162401</v>
      </c>
      <c r="C34" s="11">
        <f>+Base!D34</f>
        <v>142578.06174434413</v>
      </c>
      <c r="D34" s="11"/>
      <c r="E34" s="11">
        <f>+Base!G34</f>
        <v>1043.7586469142998</v>
      </c>
      <c r="F34" s="14">
        <f>+Base!I34</f>
        <v>43968.847920446206</v>
      </c>
      <c r="G34" s="14">
        <f>+Base!N34</f>
        <v>8569.525571690916</v>
      </c>
    </row>
    <row r="35" spans="1:7" x14ac:dyDescent="0.2">
      <c r="A35" s="14">
        <f>+Base!B35</f>
        <v>30688.682691786398</v>
      </c>
      <c r="B35" s="11">
        <f>+Base!C35</f>
        <v>5043.264600764941</v>
      </c>
      <c r="C35" s="11">
        <f>+Base!D35</f>
        <v>144575.06287844045</v>
      </c>
      <c r="D35" s="11"/>
      <c r="E35" s="11">
        <f>+Base!G35</f>
        <v>1526.9886595714897</v>
      </c>
      <c r="F35" s="14">
        <f>+Base!I35</f>
        <v>49303.015805539922</v>
      </c>
      <c r="G35" s="14">
        <f>+Base!N35</f>
        <v>6579.1181615630521</v>
      </c>
    </row>
    <row r="36" spans="1:7" x14ac:dyDescent="0.2">
      <c r="A36" s="14">
        <f>+Base!B36</f>
        <v>33892.044889676603</v>
      </c>
      <c r="B36" s="11">
        <f>+Base!C36</f>
        <v>5190.1755286217522</v>
      </c>
      <c r="C36" s="11">
        <f>+Base!D36</f>
        <v>146293.10103300127</v>
      </c>
      <c r="D36" s="11"/>
      <c r="E36" s="11">
        <f>+Base!G36</f>
        <v>420.96453306818967</v>
      </c>
      <c r="F36" s="14">
        <f>+Base!I36</f>
        <v>46027.219702810646</v>
      </c>
      <c r="G36" s="14">
        <f>+Base!N36</f>
        <v>6054.4405226112221</v>
      </c>
    </row>
    <row r="37" spans="1:7" x14ac:dyDescent="0.2">
      <c r="A37" s="14">
        <f>+Base!B37</f>
        <v>28325.706826655602</v>
      </c>
      <c r="B37" s="11">
        <f>+Base!C37</f>
        <v>3811.6648764186693</v>
      </c>
      <c r="C37" s="11">
        <f>+Base!D37</f>
        <v>148118.53523786401</v>
      </c>
      <c r="D37" s="11"/>
      <c r="E37" s="11">
        <f>+Base!G37</f>
        <v>990.0198768395303</v>
      </c>
      <c r="F37" s="14">
        <f>+Base!I37</f>
        <v>42522.916571203241</v>
      </c>
      <c r="G37" s="14">
        <f>+Base!N37</f>
        <v>6669.3164083742267</v>
      </c>
    </row>
    <row r="38" spans="1:7" x14ac:dyDescent="0.2">
      <c r="A38" s="14">
        <f>+Base!B38</f>
        <v>24920.4031741131</v>
      </c>
      <c r="B38" s="11">
        <f>+Base!C38</f>
        <v>3328.0532835781596</v>
      </c>
      <c r="C38" s="11">
        <f>+Base!D38</f>
        <v>148523.47380381182</v>
      </c>
      <c r="D38" s="11"/>
      <c r="E38" s="11">
        <f>+Base!G38</f>
        <v>3282.7306991591199</v>
      </c>
      <c r="F38" s="14">
        <f>+Base!I38</f>
        <v>35208.321941099151</v>
      </c>
      <c r="G38" s="14">
        <f>+Base!N38</f>
        <v>5406.6137468981105</v>
      </c>
    </row>
    <row r="39" spans="1:7" x14ac:dyDescent="0.2">
      <c r="A39" s="14">
        <f>+Base!B39</f>
        <v>23229.036576523598</v>
      </c>
      <c r="B39" s="11">
        <f>+Base!C39</f>
        <v>2894.1770352898743</v>
      </c>
      <c r="C39" s="11">
        <f>+Base!D39</f>
        <v>148435.48718990231</v>
      </c>
      <c r="D39" s="11"/>
      <c r="E39" s="11">
        <f>+Base!G39</f>
        <v>3264.1095133691806</v>
      </c>
      <c r="F39" s="14">
        <f>+Base!I39</f>
        <v>39867.602419558563</v>
      </c>
      <c r="G39" s="14">
        <f>+Base!N39</f>
        <v>6165.2159129533575</v>
      </c>
    </row>
    <row r="40" spans="1:7" x14ac:dyDescent="0.2">
      <c r="A40" s="14">
        <f>+Base!B40</f>
        <v>27770.505205863999</v>
      </c>
      <c r="B40" s="11">
        <f>+Base!C40</f>
        <v>4113.6333361293982</v>
      </c>
      <c r="C40" s="11">
        <f>+Base!D40</f>
        <v>147915.64801982444</v>
      </c>
      <c r="D40" s="11"/>
      <c r="E40" s="11">
        <f>+Base!G40</f>
        <v>3742.1643837306301</v>
      </c>
      <c r="F40" s="14">
        <f>+Base!I40</f>
        <v>40356.29678397168</v>
      </c>
      <c r="G40" s="14">
        <f>+Base!N40</f>
        <v>5681.1882162384554</v>
      </c>
    </row>
    <row r="41" spans="1:7" x14ac:dyDescent="0.2">
      <c r="A41" s="14">
        <f>+Base!B41</f>
        <v>30399.055043499298</v>
      </c>
      <c r="B41" s="11">
        <f>+Base!C41</f>
        <v>4906.4394914040531</v>
      </c>
      <c r="C41" s="11">
        <f>+Base!D41</f>
        <v>148627.22145149787</v>
      </c>
      <c r="D41" s="11"/>
      <c r="E41" s="11">
        <f>+Base!G41</f>
        <v>1989.1246223920507</v>
      </c>
      <c r="F41" s="14">
        <f>+Base!I41</f>
        <v>44003.778855370612</v>
      </c>
      <c r="G41" s="14">
        <f>+Base!N41</f>
        <v>7213.7127857873584</v>
      </c>
    </row>
    <row r="42" spans="1:7" x14ac:dyDescent="0.2">
      <c r="A42" s="14">
        <f>+Base!B42</f>
        <v>28405.8036254578</v>
      </c>
      <c r="B42" s="11">
        <f>+Base!C42</f>
        <v>4770.9102877752412</v>
      </c>
      <c r="C42" s="11">
        <f>+Base!D42</f>
        <v>150115.23484951747</v>
      </c>
      <c r="D42" s="11"/>
      <c r="E42" s="11">
        <f>+Base!G42</f>
        <v>327.43215417802003</v>
      </c>
      <c r="F42" s="14">
        <f>+Base!I42</f>
        <v>40440.508268370468</v>
      </c>
      <c r="G42" s="14">
        <f>+Base!N42</f>
        <v>6873.9503924689952</v>
      </c>
    </row>
    <row r="43" spans="1:7" x14ac:dyDescent="0.2">
      <c r="A43" s="14">
        <f>+Base!B43</f>
        <v>26295.679013704499</v>
      </c>
      <c r="B43" s="11">
        <f>+Base!C43</f>
        <v>4886.5892349184733</v>
      </c>
      <c r="C43" s="11">
        <f>+Base!D43</f>
        <v>151433.4947357538</v>
      </c>
      <c r="D43" s="11"/>
      <c r="E43" s="11">
        <f>+Base!G43</f>
        <v>1424.1950837745599</v>
      </c>
      <c r="F43" s="14">
        <f>+Base!I43</f>
        <v>40316.935668995291</v>
      </c>
      <c r="G43" s="14">
        <f>+Base!N43</f>
        <v>5683.2765776129763</v>
      </c>
    </row>
    <row r="44" spans="1:7" x14ac:dyDescent="0.2">
      <c r="A44" s="14">
        <f>+Base!B44</f>
        <v>24792.3579408039</v>
      </c>
      <c r="B44" s="11">
        <f>+Base!C44</f>
        <v>3846.610555672688</v>
      </c>
      <c r="C44" s="11">
        <f>+Base!D44</f>
        <v>152837.11359174995</v>
      </c>
      <c r="D44" s="11"/>
      <c r="E44" s="11">
        <f>+Base!G44</f>
        <v>2285.0795669441204</v>
      </c>
      <c r="F44" s="14">
        <f>+Base!I44</f>
        <v>33934.510654725593</v>
      </c>
      <c r="G44" s="14">
        <f>+Base!N44</f>
        <v>3911.4984434638345</v>
      </c>
    </row>
    <row r="45" spans="1:7" x14ac:dyDescent="0.2">
      <c r="A45" s="14">
        <f>+Base!B45</f>
        <v>26241.1594200338</v>
      </c>
      <c r="B45" s="11">
        <f>+Base!C45</f>
        <v>3654.7787618668394</v>
      </c>
      <c r="C45" s="11">
        <f>+Base!D45</f>
        <v>153168.4705348124</v>
      </c>
      <c r="D45" s="11"/>
      <c r="E45" s="11">
        <f>+Base!G45</f>
        <v>2759.6952523482801</v>
      </c>
      <c r="F45" s="14">
        <f>+Base!I45</f>
        <v>36800.045407908663</v>
      </c>
      <c r="G45" s="14">
        <f>+Base!N45</f>
        <v>4444.170111878434</v>
      </c>
    </row>
    <row r="46" spans="1:7" x14ac:dyDescent="0.2">
      <c r="A46" s="14">
        <f>+Base!B46</f>
        <v>25969.7891435481</v>
      </c>
      <c r="B46" s="11">
        <f>+Base!C46</f>
        <v>3791.4656150597089</v>
      </c>
      <c r="C46" s="11">
        <f>+Base!D46</f>
        <v>153300.37447437856</v>
      </c>
      <c r="D46" s="11"/>
      <c r="E46" s="11">
        <f>+Base!G46</f>
        <v>1940.6320516913693</v>
      </c>
      <c r="F46" s="14">
        <f>+Base!I46</f>
        <v>36289.656663919639</v>
      </c>
      <c r="G46" s="14">
        <f>+Base!N46</f>
        <v>5014.9735190313868</v>
      </c>
    </row>
    <row r="47" spans="1:7" x14ac:dyDescent="0.2">
      <c r="A47" s="14">
        <f>+Base!B47</f>
        <v>27033.7560992951</v>
      </c>
      <c r="B47" s="11">
        <f>+Base!C47</f>
        <v>4225.1741844021126</v>
      </c>
      <c r="C47" s="11">
        <f>+Base!D47</f>
        <v>153565.93147652756</v>
      </c>
      <c r="D47" s="11"/>
      <c r="E47" s="11">
        <f>+Base!G47</f>
        <v>1718.6558935931207</v>
      </c>
      <c r="F47" s="14">
        <f>+Base!I47</f>
        <v>40194.365705217322</v>
      </c>
      <c r="G47" s="14">
        <f>+Base!N47</f>
        <v>4941.3876607071688</v>
      </c>
    </row>
    <row r="48" spans="1:7" x14ac:dyDescent="0.2">
      <c r="A48" s="14">
        <f>+Base!B48</f>
        <v>28476.721242004602</v>
      </c>
      <c r="B48" s="11">
        <f>+Base!C48</f>
        <v>4751.5963750206465</v>
      </c>
      <c r="C48" s="11">
        <f>+Base!D48</f>
        <v>154259.08923696954</v>
      </c>
      <c r="D48" s="11"/>
      <c r="E48" s="11">
        <f>+Base!G48</f>
        <v>1020.4725641909299</v>
      </c>
      <c r="F48" s="14">
        <f>+Base!I48</f>
        <v>39444.328624564769</v>
      </c>
      <c r="G48" s="14">
        <f>+Base!N48</f>
        <v>5389.6458388680148</v>
      </c>
    </row>
    <row r="49" spans="1:7" x14ac:dyDescent="0.2">
      <c r="A49" s="14">
        <f>+Base!B49</f>
        <v>28184.733515152198</v>
      </c>
      <c r="B49" s="11">
        <f>+Base!C49</f>
        <v>4386.1623448790506</v>
      </c>
      <c r="C49" s="11">
        <f>+Base!D49</f>
        <v>155462.72655953988</v>
      </c>
      <c r="D49" s="11"/>
      <c r="E49" s="11">
        <f>+Base!G49</f>
        <v>398.78761267073969</v>
      </c>
      <c r="F49" s="14">
        <f>+Base!I49</f>
        <v>38925.649006298263</v>
      </c>
      <c r="G49" s="14">
        <f>+Base!N49</f>
        <v>6294.5899827374251</v>
      </c>
    </row>
    <row r="50" spans="1:7" x14ac:dyDescent="0.2">
      <c r="A50" s="14">
        <f>+Base!B50</f>
        <v>28360.223274549</v>
      </c>
      <c r="B50" s="11">
        <f>+Base!C50</f>
        <v>4622.0566069022225</v>
      </c>
      <c r="C50" s="11">
        <f>+Base!D50</f>
        <v>156273.24619354951</v>
      </c>
      <c r="D50" s="11"/>
      <c r="E50" s="11">
        <f>+Base!G50</f>
        <v>346.42950421355999</v>
      </c>
      <c r="F50" s="14">
        <f>+Base!I50</f>
        <v>38553.885524877252</v>
      </c>
      <c r="G50" s="14">
        <f>+Base!N50</f>
        <v>4926.10454681193</v>
      </c>
    </row>
    <row r="51" spans="1:7" x14ac:dyDescent="0.2">
      <c r="A51" s="14">
        <f>+Base!B51</f>
        <v>26637.299590347699</v>
      </c>
      <c r="B51" s="11">
        <f>+Base!C51</f>
        <v>4040.3950250014591</v>
      </c>
      <c r="C51" s="11">
        <f>+Base!D51</f>
        <v>157301.01813800007</v>
      </c>
      <c r="D51" s="11"/>
      <c r="E51" s="11">
        <f>+Base!G51</f>
        <v>843.05254553039958</v>
      </c>
      <c r="F51" s="14">
        <f>+Base!I51</f>
        <v>39420.097940604872</v>
      </c>
      <c r="G51" s="14">
        <f>+Base!N51</f>
        <v>5561.987003009177</v>
      </c>
    </row>
    <row r="52" spans="1:7" x14ac:dyDescent="0.2">
      <c r="A52" s="14">
        <f>+Base!B52</f>
        <v>25928.395901944401</v>
      </c>
      <c r="B52" s="11">
        <f>+Base!C52</f>
        <v>4077.9535494362763</v>
      </c>
      <c r="C52" s="11">
        <f>+Base!D52</f>
        <v>157723.48974582754</v>
      </c>
      <c r="D52" s="11"/>
      <c r="E52" s="11">
        <f>+Base!G52</f>
        <v>1395.1452286251997</v>
      </c>
      <c r="F52" s="14">
        <f>+Base!I52</f>
        <v>36833.070986132625</v>
      </c>
      <c r="G52" s="14">
        <f>+Base!N52</f>
        <v>6000.3534197573872</v>
      </c>
    </row>
    <row r="53" spans="1:7" x14ac:dyDescent="0.2">
      <c r="A53" s="14">
        <f>+Base!B53</f>
        <v>27926.0812331589</v>
      </c>
      <c r="B53" s="11">
        <f>+Base!C53</f>
        <v>3709.8622786440228</v>
      </c>
      <c r="C53" s="11">
        <f>+Base!D53</f>
        <v>158173.80303110977</v>
      </c>
      <c r="D53" s="11"/>
      <c r="E53" s="11">
        <f>+Base!G53</f>
        <v>1691.7733081548504</v>
      </c>
      <c r="F53" s="14">
        <f>+Base!I53</f>
        <v>39209.945548385243</v>
      </c>
      <c r="G53" s="14">
        <f>+Base!N53</f>
        <v>6644.2034104815557</v>
      </c>
    </row>
    <row r="54" spans="1:7" x14ac:dyDescent="0.2">
      <c r="A54" s="14">
        <f>+Base!B54</f>
        <v>26753.433712000799</v>
      </c>
      <c r="B54" s="11">
        <f>+Base!C54</f>
        <v>3960.0024954326473</v>
      </c>
      <c r="C54" s="11">
        <f>+Base!D54</f>
        <v>158245.66784003825</v>
      </c>
      <c r="D54" s="11"/>
      <c r="E54" s="11">
        <f>+Base!G54</f>
        <v>996.18533015634057</v>
      </c>
      <c r="F54" s="14">
        <f>+Base!I54</f>
        <v>38458.77143322528</v>
      </c>
      <c r="G54" s="14">
        <f>+Base!N54</f>
        <v>5741.9899075523517</v>
      </c>
    </row>
    <row r="55" spans="1:7" x14ac:dyDescent="0.2">
      <c r="A55" s="14">
        <f>+Base!B55</f>
        <v>27582.575282876602</v>
      </c>
      <c r="B55" s="11">
        <f>+Base!C55</f>
        <v>4129.6518425941431</v>
      </c>
      <c r="C55" s="11">
        <f>+Base!D55</f>
        <v>158566.01997515003</v>
      </c>
      <c r="D55" s="11"/>
      <c r="E55" s="11">
        <f>+Base!G55</f>
        <v>1055.7783022415506</v>
      </c>
      <c r="F55" s="14">
        <f>+Base!I55</f>
        <v>41646.567194496332</v>
      </c>
      <c r="G55" s="14">
        <f>+Base!N55</f>
        <v>6069.6225146768384</v>
      </c>
    </row>
    <row r="56" spans="1:7" x14ac:dyDescent="0.2">
      <c r="A56" s="14">
        <f>+Base!B56</f>
        <v>29633.427484724201</v>
      </c>
      <c r="B56" s="11">
        <f>+Base!C56</f>
        <v>4682.2838100686458</v>
      </c>
      <c r="C56" s="11">
        <f>+Base!D56</f>
        <v>159048.65335831573</v>
      </c>
      <c r="D56" s="11"/>
      <c r="E56" s="11">
        <f>+Base!G56</f>
        <v>659.16408341025999</v>
      </c>
      <c r="F56" s="14">
        <f>+Base!I56</f>
        <v>40683.666242756226</v>
      </c>
      <c r="G56" s="14">
        <f>+Base!N56</f>
        <v>6162.7696632299694</v>
      </c>
    </row>
    <row r="57" spans="1:7" x14ac:dyDescent="0.2">
      <c r="A57" s="14">
        <f>+Base!B57</f>
        <v>29710.5635203983</v>
      </c>
      <c r="B57" s="11">
        <f>+Base!C57</f>
        <v>5256.5053547233692</v>
      </c>
      <c r="C57" s="11">
        <f>+Base!D57</f>
        <v>160072.8181411431</v>
      </c>
      <c r="D57" s="11"/>
      <c r="E57" s="11">
        <f>+Base!G57</f>
        <v>1558.0430544576202</v>
      </c>
      <c r="F57" s="14">
        <f>+Base!I57</f>
        <v>41303.995129522147</v>
      </c>
      <c r="G57" s="14">
        <f>+Base!N57</f>
        <v>6701.1873129958822</v>
      </c>
    </row>
    <row r="58" spans="1:7" x14ac:dyDescent="0.2">
      <c r="A58" s="14">
        <f>+Base!B58</f>
        <v>29220.930904550201</v>
      </c>
      <c r="B58" s="11">
        <f>+Base!C58</f>
        <v>4884.5192583956814</v>
      </c>
      <c r="C58" s="11">
        <f>+Base!D58</f>
        <v>161647.64867862017</v>
      </c>
      <c r="D58" s="11"/>
      <c r="E58" s="11">
        <f>+Base!G58</f>
        <v>1145.1621711582093</v>
      </c>
      <c r="F58" s="14">
        <f>+Base!I58</f>
        <v>43373.677412015291</v>
      </c>
      <c r="G58" s="14">
        <f>+Base!N58</f>
        <v>6056.145182628612</v>
      </c>
    </row>
    <row r="59" spans="1:7" x14ac:dyDescent="0.2">
      <c r="A59" s="14">
        <f>+Base!B59</f>
        <v>31996.9619653845</v>
      </c>
      <c r="B59" s="11">
        <f>+Base!C59</f>
        <v>5331.9254367852336</v>
      </c>
      <c r="C59" s="11">
        <f>+Base!D59</f>
        <v>162814.27201740758</v>
      </c>
      <c r="D59" s="11"/>
      <c r="E59" s="11">
        <f>+Base!G59</f>
        <v>1209.7029223193795</v>
      </c>
      <c r="F59" s="14">
        <f>+Base!I59</f>
        <v>46709.948950268823</v>
      </c>
      <c r="G59" s="14">
        <f>+Base!N59</f>
        <v>6873.7195500106982</v>
      </c>
    </row>
    <row r="60" spans="1:7" x14ac:dyDescent="0.2">
      <c r="A60" s="14">
        <f>+Base!B60</f>
        <v>30626.968670394599</v>
      </c>
      <c r="B60" s="11">
        <f>+Base!C60</f>
        <v>6962.4664860637549</v>
      </c>
      <c r="C60" s="11">
        <f>+Base!D60</f>
        <v>164401.46919779244</v>
      </c>
      <c r="D60" s="11"/>
      <c r="E60" s="11">
        <f>+Base!G60</f>
        <v>1232.5120193232206</v>
      </c>
      <c r="F60" s="14">
        <f>+Base!I60</f>
        <v>45094.064914487652</v>
      </c>
      <c r="G60" s="14">
        <f>+Base!N60</f>
        <v>7256.6659031264799</v>
      </c>
    </row>
    <row r="61" spans="1:7" x14ac:dyDescent="0.2">
      <c r="A61" s="14">
        <f>+Base!B61</f>
        <v>32588.138459670699</v>
      </c>
      <c r="B61" s="11">
        <f>+Base!C61</f>
        <v>7909.0888187553319</v>
      </c>
      <c r="C61" s="11">
        <f>+Base!D61</f>
        <v>167582.70189230697</v>
      </c>
      <c r="D61" s="11"/>
      <c r="E61" s="11">
        <f>+Base!G61</f>
        <v>-319.79029476256073</v>
      </c>
      <c r="F61" s="14">
        <f>+Base!I61</f>
        <v>46865.980043435542</v>
      </c>
      <c r="G61" s="14">
        <f>+Base!N61</f>
        <v>8163.8779244798097</v>
      </c>
    </row>
    <row r="62" spans="1:7" x14ac:dyDescent="0.2">
      <c r="A62" s="14">
        <f>+Base!B62</f>
        <v>32192.372474786302</v>
      </c>
      <c r="B62" s="11">
        <f>+Base!C62</f>
        <v>7397.0902605161673</v>
      </c>
      <c r="C62" s="11">
        <f>+Base!D62</f>
        <v>171637.38856753922</v>
      </c>
      <c r="D62" s="11"/>
      <c r="E62" s="11">
        <f>+Base!G62</f>
        <v>-746.15376137691055</v>
      </c>
      <c r="F62" s="14">
        <f>+Base!I62</f>
        <v>47280.468761526587</v>
      </c>
      <c r="G62" s="14">
        <f>+Base!N62</f>
        <v>7380.4673351957681</v>
      </c>
    </row>
    <row r="63" spans="1:7" x14ac:dyDescent="0.2">
      <c r="A63" s="14">
        <f>+Base!B63</f>
        <v>33142.433185064001</v>
      </c>
      <c r="B63" s="11">
        <f>+Base!C63</f>
        <v>8187.1232252927639</v>
      </c>
      <c r="C63" s="11">
        <f>+Base!D63</f>
        <v>175086.81889100198</v>
      </c>
      <c r="D63" s="11"/>
      <c r="E63" s="11">
        <f>+Base!G63</f>
        <v>-696.50040801156865</v>
      </c>
      <c r="F63" s="14">
        <f>+Base!I63</f>
        <v>50715.534226090909</v>
      </c>
      <c r="G63" s="14">
        <f>+Base!N63</f>
        <v>7239.0808964680418</v>
      </c>
    </row>
    <row r="64" spans="1:7" x14ac:dyDescent="0.2">
      <c r="A64" s="14">
        <f>+Base!B64</f>
        <v>35083.856971569403</v>
      </c>
      <c r="B64" s="11">
        <f>+Base!C64</f>
        <v>8674.8055058693026</v>
      </c>
      <c r="C64" s="11">
        <f>+Base!D64</f>
        <v>179246.94528180172</v>
      </c>
      <c r="D64" s="11"/>
      <c r="E64" s="11">
        <f>+Base!G64</f>
        <v>-971.62809356431899</v>
      </c>
      <c r="F64" s="14">
        <f>+Base!I64</f>
        <v>48795.675264850011</v>
      </c>
      <c r="G64" s="14">
        <f>+Base!N64</f>
        <v>7319.8637477875573</v>
      </c>
    </row>
    <row r="65" spans="1:7" x14ac:dyDescent="0.2">
      <c r="A65" s="14">
        <f>+Base!B65</f>
        <v>35856.337368580302</v>
      </c>
      <c r="B65" s="11">
        <f>+Base!C65</f>
        <v>7686.9810083217599</v>
      </c>
      <c r="C65" s="11">
        <f>+Base!D65</f>
        <v>183799.07104618958</v>
      </c>
      <c r="D65" s="11"/>
      <c r="E65" s="11">
        <f>+Base!G65</f>
        <v>-980.88300301811978</v>
      </c>
      <c r="F65" s="14">
        <f>+Base!I65</f>
        <v>48744.313184472536</v>
      </c>
      <c r="G65" s="14">
        <f>+Base!N65</f>
        <v>7625.2736241137263</v>
      </c>
    </row>
    <row r="66" spans="1:7" x14ac:dyDescent="0.2">
      <c r="A66" s="14">
        <f>+Base!B66</f>
        <v>33438.2089814629</v>
      </c>
      <c r="B66" s="11">
        <f>+Base!C66</f>
        <v>7291.9224942454239</v>
      </c>
      <c r="C66" s="11">
        <f>+Base!D66</f>
        <v>187258.67342044896</v>
      </c>
      <c r="D66" s="11"/>
      <c r="E66" s="11">
        <f>+Base!G66</f>
        <v>359.70118229487889</v>
      </c>
      <c r="F66" s="14">
        <f>+Base!I66</f>
        <v>47884.625435426344</v>
      </c>
      <c r="G66" s="14">
        <f>+Base!N66</f>
        <v>6842.0957127831416</v>
      </c>
    </row>
    <row r="67" spans="1:7" x14ac:dyDescent="0.2">
      <c r="A67" s="14">
        <f>+Base!B67</f>
        <v>34018.874185221197</v>
      </c>
      <c r="B67" s="11">
        <f>+Base!C67</f>
        <v>7817.3355339093414</v>
      </c>
      <c r="C67" s="11">
        <f>+Base!D67</f>
        <v>190243.64642602406</v>
      </c>
      <c r="D67" s="11"/>
      <c r="E67" s="11">
        <f>+Base!G67</f>
        <v>-566.25511776683925</v>
      </c>
      <c r="F67" s="14">
        <f>+Base!I67</f>
        <v>51913.680284109942</v>
      </c>
      <c r="G67" s="14">
        <f>+Base!N67</f>
        <v>7480.8576576971082</v>
      </c>
    </row>
    <row r="68" spans="1:7" x14ac:dyDescent="0.2">
      <c r="A68" s="14">
        <f>+Base!B68</f>
        <v>36007.0387100445</v>
      </c>
      <c r="B68" s="11">
        <f>+Base!C68</f>
        <v>7937.3041077110338</v>
      </c>
      <c r="C68" s="11">
        <f>+Base!D68</f>
        <v>193685.37809213487</v>
      </c>
      <c r="D68" s="11"/>
      <c r="E68" s="11">
        <f>+Base!G68</f>
        <v>213.4067800660996</v>
      </c>
      <c r="F68" s="14">
        <f>+Base!I68</f>
        <v>50072.600789309392</v>
      </c>
      <c r="G68" s="14">
        <f>+Base!N68</f>
        <v>7383.4822973812315</v>
      </c>
    </row>
    <row r="69" spans="1:7" x14ac:dyDescent="0.2">
      <c r="A69" s="14">
        <f>+Base!B69</f>
        <v>36036.878123271497</v>
      </c>
      <c r="B69" s="11">
        <f>+Base!C69</f>
        <v>8200.4378641342046</v>
      </c>
      <c r="C69" s="11">
        <f>+Base!D69</f>
        <v>197167.9185037268</v>
      </c>
      <c r="D69" s="11"/>
      <c r="E69" s="11">
        <f>+Base!G69</f>
        <v>-174.45530937170042</v>
      </c>
      <c r="F69" s="14">
        <f>+Base!I69</f>
        <v>51138.383215170499</v>
      </c>
      <c r="G69" s="14">
        <f>+Base!N69</f>
        <v>8784.1926892605479</v>
      </c>
    </row>
    <row r="70" spans="1:7" x14ac:dyDescent="0.2">
      <c r="A70" s="14">
        <f>+Base!B70</f>
        <v>34934.568974476599</v>
      </c>
      <c r="B70" s="11">
        <f>+Base!C70</f>
        <v>7963.6730651613543</v>
      </c>
      <c r="C70" s="11">
        <f>+Base!D70</f>
        <v>200833.49424227528</v>
      </c>
      <c r="D70" s="11"/>
      <c r="E70" s="11">
        <f>+Base!G70</f>
        <v>803.3493449116686</v>
      </c>
      <c r="F70" s="14">
        <f>+Base!I70</f>
        <v>50364.871465499426</v>
      </c>
      <c r="G70" s="14">
        <f>+Base!N70</f>
        <v>7168.9599594606989</v>
      </c>
    </row>
    <row r="71" spans="1:7" x14ac:dyDescent="0.2">
      <c r="A71" s="14">
        <f>+Base!B71</f>
        <v>35514.100578834703</v>
      </c>
      <c r="B71" s="11">
        <f>+Base!C71</f>
        <v>8469.3370469956481</v>
      </c>
      <c r="C71" s="11">
        <f>+Base!D71</f>
        <v>204177.9969398643</v>
      </c>
      <c r="D71" s="11"/>
      <c r="E71" s="11">
        <f>+Base!G71</f>
        <v>734.7218057504997</v>
      </c>
      <c r="F71" s="14">
        <f>+Base!I71</f>
        <v>56186.467577347496</v>
      </c>
      <c r="G71" s="14">
        <f>+Base!N71</f>
        <v>7421.6159361376203</v>
      </c>
    </row>
    <row r="72" spans="1:7" x14ac:dyDescent="0.2">
      <c r="A72" s="14">
        <f>+Base!B72</f>
        <v>36993.293048155101</v>
      </c>
      <c r="B72" s="11">
        <f>+Base!C72</f>
        <v>9557.2021500305054</v>
      </c>
      <c r="C72" s="11">
        <f>+Base!D72</f>
        <v>207951.24005724306</v>
      </c>
      <c r="D72" s="11"/>
      <c r="E72" s="11">
        <f>+Base!G72</f>
        <v>-542.41360148549938</v>
      </c>
      <c r="F72" s="14">
        <f>+Base!I72</f>
        <v>53279.582553735745</v>
      </c>
      <c r="G72" s="14">
        <f>+Base!N72</f>
        <v>8448.6480147773109</v>
      </c>
    </row>
    <row r="73" spans="1:7" x14ac:dyDescent="0.2">
      <c r="A73" s="14">
        <f>+Base!B73</f>
        <v>37113.037398533503</v>
      </c>
      <c r="B73" s="11">
        <f>+Base!C73</f>
        <v>10250.787737812496</v>
      </c>
      <c r="C73" s="11">
        <f>+Base!D73</f>
        <v>212725.56368595696</v>
      </c>
      <c r="D73" s="11">
        <f>+Base!H73</f>
        <v>75.416455450961664</v>
      </c>
      <c r="E73" s="11">
        <f>+Base!G73</f>
        <v>-806.34117347360007</v>
      </c>
      <c r="F73" s="14">
        <f>+Base!I73</f>
        <v>54197.369792474383</v>
      </c>
      <c r="G73" s="14">
        <f>+Base!N73</f>
        <v>10370.286037360191</v>
      </c>
    </row>
    <row r="74" spans="1:7" x14ac:dyDescent="0.2">
      <c r="A74" s="14">
        <f>+Base!B74</f>
        <v>34159.556842846199</v>
      </c>
      <c r="B74" s="11">
        <f>+Base!C74</f>
        <v>9139.3085870086925</v>
      </c>
      <c r="C74" s="11">
        <f>+Base!D74</f>
        <v>218083.66345899244</v>
      </c>
      <c r="D74" s="11">
        <f>+Base!H74</f>
        <v>73.738712812200404</v>
      </c>
      <c r="E74" s="11">
        <f>+Base!G74</f>
        <v>-1485.7456482810194</v>
      </c>
      <c r="F74" s="14">
        <f>+Base!I74</f>
        <v>51486.876291073131</v>
      </c>
      <c r="G74" s="14">
        <f>+Base!N74</f>
        <v>7779.9710529148306</v>
      </c>
    </row>
    <row r="75" spans="1:7" x14ac:dyDescent="0.2">
      <c r="A75" s="14">
        <f>+Base!B75</f>
        <v>35324.917195768001</v>
      </c>
      <c r="B75" s="11">
        <f>+Base!C75</f>
        <v>9335.3944545491413</v>
      </c>
      <c r="C75" s="11">
        <f>+Base!D75</f>
        <v>222207.04778644428</v>
      </c>
      <c r="D75" s="11">
        <f>+Base!H75</f>
        <v>74.444177899901931</v>
      </c>
      <c r="E75" s="11">
        <f>+Base!G75</f>
        <v>-1107.0413804506006</v>
      </c>
      <c r="F75" s="14">
        <f>+Base!I75</f>
        <v>54478.793177525426</v>
      </c>
      <c r="G75" s="14">
        <f>+Base!N75</f>
        <v>7798.3300414738769</v>
      </c>
    </row>
    <row r="76" spans="1:7" x14ac:dyDescent="0.2">
      <c r="A76" s="14">
        <f>+Base!B76</f>
        <v>36279.117788891199</v>
      </c>
      <c r="B76" s="11">
        <f>+Base!C76</f>
        <v>8873.3453378824088</v>
      </c>
      <c r="C76" s="11">
        <f>+Base!D76</f>
        <v>226431.68014190521</v>
      </c>
      <c r="D76" s="11">
        <f>+Base!H76</f>
        <v>74.782281660047673</v>
      </c>
      <c r="E76" s="11">
        <f>+Base!G76</f>
        <v>1070.8056464663005</v>
      </c>
      <c r="F76" s="14">
        <f>+Base!I76</f>
        <v>53514.845547079909</v>
      </c>
      <c r="G76" s="14">
        <f>+Base!N76</f>
        <v>8712.2135700584768</v>
      </c>
    </row>
    <row r="77" spans="1:7" x14ac:dyDescent="0.2">
      <c r="A77" s="14">
        <f>+Base!B77</f>
        <v>35934.408172494601</v>
      </c>
      <c r="B77" s="11">
        <f>+Base!C77</f>
        <v>8024.9516205597574</v>
      </c>
      <c r="C77" s="11">
        <f>+Base!D77</f>
        <v>230097.09683652379</v>
      </c>
      <c r="D77" s="11">
        <f>+Base!H77</f>
        <v>74.135736893852766</v>
      </c>
      <c r="E77" s="11">
        <f>+Base!G77</f>
        <v>3197.6964005399986</v>
      </c>
      <c r="F77" s="14">
        <f>+Base!I77</f>
        <v>53709.478376910163</v>
      </c>
      <c r="G77" s="14">
        <f>+Base!N77</f>
        <v>10414.49888283994</v>
      </c>
    </row>
    <row r="78" spans="1:7" x14ac:dyDescent="0.2">
      <c r="A78" s="14">
        <f>+Base!B78</f>
        <v>35109.749790092399</v>
      </c>
      <c r="B78" s="11">
        <f>+Base!C78</f>
        <v>7032.1846920176849</v>
      </c>
      <c r="C78" s="11">
        <f>+Base!D78</f>
        <v>232829.81522984352</v>
      </c>
      <c r="D78" s="11">
        <f>+Base!H78</f>
        <v>70.483859024854709</v>
      </c>
      <c r="E78" s="11">
        <f>+Base!G78</f>
        <v>2902.6632293932907</v>
      </c>
      <c r="F78" s="14">
        <f>+Base!I78</f>
        <v>51214.633637081162</v>
      </c>
      <c r="G78" s="14">
        <f>+Base!N78</f>
        <v>7814.3937193664842</v>
      </c>
    </row>
    <row r="79" spans="1:7" x14ac:dyDescent="0.2">
      <c r="A79" s="14">
        <f>+Base!B79</f>
        <v>35132.220600212102</v>
      </c>
      <c r="B79" s="11">
        <f>+Base!C79</f>
        <v>7133.980942685037</v>
      </c>
      <c r="C79" s="11">
        <f>+Base!D79</f>
        <v>234506.91417157478</v>
      </c>
      <c r="D79" s="11">
        <f>+Base!H79</f>
        <v>70.150098584436492</v>
      </c>
      <c r="E79" s="11">
        <f>+Base!G79</f>
        <v>2913.5672334913997</v>
      </c>
      <c r="F79" s="14">
        <f>+Base!I79</f>
        <v>55517.781013155975</v>
      </c>
      <c r="G79" s="14">
        <f>+Base!N79</f>
        <v>8823.7974398595907</v>
      </c>
    </row>
    <row r="80" spans="1:7" x14ac:dyDescent="0.2">
      <c r="A80" s="14">
        <f>+Base!B80</f>
        <v>35563.392059857499</v>
      </c>
      <c r="B80" s="11">
        <f>+Base!C80</f>
        <v>7905.6460887954054</v>
      </c>
      <c r="C80" s="11">
        <f>+Base!D80</f>
        <v>236247.2360883136</v>
      </c>
      <c r="D80" s="11">
        <f>+Base!H80</f>
        <v>69.484874567367612</v>
      </c>
      <c r="E80" s="11">
        <f>+Base!G80</f>
        <v>3794.0704008474786</v>
      </c>
      <c r="F80" s="14">
        <f>+Base!I80</f>
        <v>53196.089808047589</v>
      </c>
      <c r="G80" s="14">
        <f>+Base!N80</f>
        <v>9800.9286015435937</v>
      </c>
    </row>
    <row r="81" spans="1:7" x14ac:dyDescent="0.2">
      <c r="A81" s="14">
        <f>+Base!B81</f>
        <v>33860.637549838</v>
      </c>
      <c r="B81" s="11">
        <f>+Base!C81</f>
        <v>7909.1882765018663</v>
      </c>
      <c r="C81" s="11">
        <f>+Base!D81</f>
        <v>238719.19574707779</v>
      </c>
      <c r="D81" s="11">
        <f>+Base!H81</f>
        <v>69.667411639726765</v>
      </c>
      <c r="E81" s="11">
        <f>+Base!G81</f>
        <v>2781.9469860296995</v>
      </c>
      <c r="F81" s="14">
        <f>+Base!I81</f>
        <v>56448.236172229444</v>
      </c>
      <c r="G81" s="14">
        <f>+Base!N81</f>
        <v>10246.292140545376</v>
      </c>
    </row>
    <row r="82" spans="1:7" x14ac:dyDescent="0.2">
      <c r="A82" s="14">
        <f>+Base!B82</f>
        <v>34941.616991586299</v>
      </c>
      <c r="B82" s="11">
        <f>+Base!C82</f>
        <v>7666.9667601621513</v>
      </c>
      <c r="C82" s="11">
        <f>+Base!D82</f>
        <v>241137.84252139684</v>
      </c>
      <c r="D82" s="11">
        <f>+Base!H82</f>
        <v>67.419409593702369</v>
      </c>
      <c r="E82" s="11">
        <f>+Base!G82</f>
        <v>3198.7883134360891</v>
      </c>
      <c r="F82" s="14">
        <f>+Base!I82</f>
        <v>54674.822376420889</v>
      </c>
      <c r="G82" s="14">
        <f>+Base!N82</f>
        <v>8635.4005667356178</v>
      </c>
    </row>
    <row r="83" spans="1:7" x14ac:dyDescent="0.2">
      <c r="A83" s="14">
        <f>+Base!B83</f>
        <v>35361.298150733899</v>
      </c>
      <c r="B83" s="11">
        <f>+Base!C83</f>
        <v>6800.7162494001059</v>
      </c>
      <c r="C83" s="11">
        <f>+Base!D83</f>
        <v>243258.63890356687</v>
      </c>
      <c r="D83" s="11">
        <f>+Base!H83</f>
        <v>68.412615927319393</v>
      </c>
      <c r="E83" s="11">
        <f>+Base!G83</f>
        <v>3276.3905364228995</v>
      </c>
      <c r="F83" s="14">
        <f>+Base!I83</f>
        <v>58255.550705446629</v>
      </c>
      <c r="G83" s="14">
        <f>+Base!N83</f>
        <v>9030.9389795750267</v>
      </c>
    </row>
    <row r="84" spans="1:7" x14ac:dyDescent="0.2">
      <c r="A84" s="14">
        <f>+Base!B84</f>
        <v>36160.9121008824</v>
      </c>
      <c r="B84" s="11">
        <f>+Base!C84</f>
        <v>7354.5726949015998</v>
      </c>
      <c r="C84" s="11">
        <f>+Base!D84</f>
        <v>244464.40645818494</v>
      </c>
      <c r="D84" s="11">
        <f>+Base!H84</f>
        <v>68.516432673974506</v>
      </c>
      <c r="E84" s="11">
        <f>+Base!G84</f>
        <v>4432.8535712182511</v>
      </c>
      <c r="F84" s="14">
        <f>+Base!I84</f>
        <v>54621.751135172744</v>
      </c>
      <c r="G84" s="14">
        <f>+Base!N84</f>
        <v>8798.9280772598213</v>
      </c>
    </row>
    <row r="85" spans="1:7" x14ac:dyDescent="0.2">
      <c r="A85" s="14">
        <f>+Base!B85</f>
        <v>36727.172756797401</v>
      </c>
      <c r="B85" s="11">
        <f>+Base!C85</f>
        <v>7638.7442955361394</v>
      </c>
      <c r="C85" s="11">
        <f>+Base!D85</f>
        <v>246196.29780454829</v>
      </c>
      <c r="D85" s="11">
        <f>+Base!H85</f>
        <v>68.104780482327428</v>
      </c>
      <c r="E85" s="11">
        <f>+Base!G85</f>
        <v>4110.0843147421001</v>
      </c>
      <c r="F85" s="14">
        <f>+Base!I85</f>
        <v>54654.583131653882</v>
      </c>
      <c r="G85" s="14">
        <f>+Base!N85</f>
        <v>9181.2144308489042</v>
      </c>
    </row>
    <row r="86" spans="1:7" x14ac:dyDescent="0.2">
      <c r="A86" s="14">
        <f>+Base!B86</f>
        <v>35365.178041394</v>
      </c>
      <c r="B86" s="11">
        <f>+Base!C86</f>
        <v>6835.2069811351139</v>
      </c>
      <c r="C86" s="11">
        <f>+Base!D86</f>
        <v>248172.52725057982</v>
      </c>
      <c r="D86" s="11">
        <f>+Base!H86</f>
        <v>65.767551326453841</v>
      </c>
      <c r="E86" s="11">
        <f>+Base!G86</f>
        <v>2903.4827224068013</v>
      </c>
      <c r="F86" s="14">
        <f>+Base!I86</f>
        <v>51760.366976174497</v>
      </c>
      <c r="G86" s="14">
        <f>+Base!N86</f>
        <v>6820.0959282982967</v>
      </c>
    </row>
    <row r="87" spans="1:7" x14ac:dyDescent="0.2">
      <c r="A87" s="14">
        <f>+Base!B87</f>
        <v>36088.836138789899</v>
      </c>
      <c r="B87" s="11">
        <f>+Base!C87</f>
        <v>6771.8819951344249</v>
      </c>
      <c r="C87" s="11">
        <f>+Base!D87</f>
        <v>249299.76610495162</v>
      </c>
      <c r="D87" s="11">
        <f>+Base!H87</f>
        <v>67.042557343616366</v>
      </c>
      <c r="E87" s="11">
        <f>+Base!G87</f>
        <v>4554.7932176269005</v>
      </c>
      <c r="F87" s="14">
        <f>+Base!I87</f>
        <v>58431.064091225322</v>
      </c>
      <c r="G87" s="14">
        <f>+Base!N87</f>
        <v>8334.997944845607</v>
      </c>
    </row>
    <row r="88" spans="1:7" x14ac:dyDescent="0.2">
      <c r="A88" s="14">
        <f>+Base!B88</f>
        <v>36684.398452900998</v>
      </c>
      <c r="B88" s="11">
        <f>+Base!C88</f>
        <v>7476.4423982945254</v>
      </c>
      <c r="C88" s="11">
        <f>+Base!D88</f>
        <v>250337.75347967216</v>
      </c>
      <c r="D88" s="11">
        <f>+Base!H88</f>
        <v>67.181769618769195</v>
      </c>
      <c r="E88" s="11">
        <f>+Base!G88</f>
        <v>5438.0520788306003</v>
      </c>
      <c r="F88" s="14">
        <f>+Base!I88</f>
        <v>56119.647310845503</v>
      </c>
      <c r="G88" s="14">
        <f>+Base!N88</f>
        <v>8137.6190846253648</v>
      </c>
    </row>
    <row r="89" spans="1:7" x14ac:dyDescent="0.2">
      <c r="A89" s="14">
        <f>+Base!B89</f>
        <v>36490.587366915097</v>
      </c>
      <c r="B89" s="11">
        <f>+Base!C89</f>
        <v>7005.4686254359385</v>
      </c>
      <c r="C89" s="11">
        <f>+Base!D89</f>
        <v>252056.4275479342</v>
      </c>
      <c r="D89" s="11">
        <f>+Base!H89</f>
        <v>67.350095002420602</v>
      </c>
      <c r="E89" s="11">
        <f>+Base!G89</f>
        <v>4760.1546621524012</v>
      </c>
      <c r="F89" s="14">
        <f>+Base!I89</f>
        <v>57268.497372372964</v>
      </c>
      <c r="G89" s="14">
        <f>+Base!N89</f>
        <v>9741.3502193151598</v>
      </c>
    </row>
    <row r="90" spans="1:7" x14ac:dyDescent="0.2">
      <c r="A90" s="14">
        <f>+Base!B90</f>
        <v>37166.146389705398</v>
      </c>
      <c r="B90" s="11">
        <f>+Base!C90</f>
        <v>6669.3264517912467</v>
      </c>
      <c r="C90" s="11">
        <f>+Base!D90</f>
        <v>253264.59833976763</v>
      </c>
      <c r="D90" s="11">
        <f>+Base!H90</f>
        <v>64.474846721794137</v>
      </c>
      <c r="E90" s="11">
        <f>+Base!G90</f>
        <v>4041.7492219797805</v>
      </c>
      <c r="F90" s="14">
        <f>+Base!I90</f>
        <v>55137.741198952754</v>
      </c>
      <c r="G90" s="14">
        <f>+Base!N90</f>
        <v>6986.9461775441796</v>
      </c>
    </row>
    <row r="91" spans="1:7" x14ac:dyDescent="0.2">
      <c r="A91" s="14">
        <f>+Base!B91</f>
        <v>37694.374563991798</v>
      </c>
      <c r="B91" s="11">
        <f>+Base!C91</f>
        <v>6729.8103597604786</v>
      </c>
      <c r="C91" s="11">
        <f>+Base!D91</f>
        <v>254108.83902974421</v>
      </c>
      <c r="D91" s="11">
        <f>+Base!H91</f>
        <v>66.859782365459253</v>
      </c>
      <c r="E91" s="11">
        <f>+Base!G91</f>
        <v>5724.5942177908</v>
      </c>
      <c r="F91" s="14">
        <f>+Base!I91</f>
        <v>62307.226783404614</v>
      </c>
      <c r="G91" s="14">
        <f>+Base!N91</f>
        <v>7998.764856731209</v>
      </c>
    </row>
    <row r="92" spans="1:7" x14ac:dyDescent="0.2">
      <c r="A92" s="14">
        <f>+Base!B92</f>
        <v>38481.146672971998</v>
      </c>
      <c r="B92" s="11">
        <f>+Base!C92</f>
        <v>7277.015085242374</v>
      </c>
      <c r="C92" s="11">
        <f>+Base!D92</f>
        <v>254994.14609182056</v>
      </c>
      <c r="D92" s="11">
        <f>+Base!H92</f>
        <v>67.355951326219071</v>
      </c>
      <c r="E92" s="11">
        <f>+Base!G92</f>
        <v>6459.0805758803017</v>
      </c>
      <c r="F92" s="14">
        <f>+Base!I92</f>
        <v>58404.354465287586</v>
      </c>
      <c r="G92" s="14">
        <f>+Base!N92</f>
        <v>8313.1859154176182</v>
      </c>
    </row>
    <row r="93" spans="1:7" x14ac:dyDescent="0.2">
      <c r="A93" s="14">
        <f>+Base!B93</f>
        <v>38332.332373330799</v>
      </c>
      <c r="B93" s="11">
        <f>+Base!C93</f>
        <v>7468.848103205899</v>
      </c>
      <c r="C93" s="11">
        <f>+Base!D93</f>
        <v>256406.29581695105</v>
      </c>
      <c r="D93" s="11">
        <f>+Base!H93</f>
        <v>68.522520438342539</v>
      </c>
      <c r="E93" s="11">
        <f>+Base!G93</f>
        <v>4962.0225524242996</v>
      </c>
      <c r="F93" s="14">
        <f>+Base!I93</f>
        <v>59923.6246813338</v>
      </c>
      <c r="G93" s="14">
        <f>+Base!N93</f>
        <v>9253.9559130199668</v>
      </c>
    </row>
    <row r="94" spans="1:7" x14ac:dyDescent="0.2">
      <c r="A94" s="14">
        <f>+Base!B94</f>
        <v>37520.546837437098</v>
      </c>
      <c r="B94" s="11">
        <f>+Base!C94</f>
        <v>7263.9304430647226</v>
      </c>
      <c r="C94" s="11">
        <f>+Base!D94</f>
        <v>257977.79911636707</v>
      </c>
      <c r="D94" s="11">
        <f>+Base!H94</f>
        <v>65.882133145779861</v>
      </c>
      <c r="E94" s="11">
        <f>+Base!G94</f>
        <v>4563.8140861309003</v>
      </c>
      <c r="F94" s="14">
        <f>+Base!I94</f>
        <v>58249.270140964036</v>
      </c>
      <c r="G94" s="14">
        <f>+Base!N94</f>
        <v>7424.5351844960987</v>
      </c>
    </row>
    <row r="95" spans="1:7" x14ac:dyDescent="0.2">
      <c r="A95" s="14">
        <f>+Base!B95</f>
        <v>38830.873473891697</v>
      </c>
      <c r="B95" s="11">
        <f>+Base!C95</f>
        <v>7141.3959955096707</v>
      </c>
      <c r="C95" s="11">
        <f>+Base!D95</f>
        <v>259308.24017975535</v>
      </c>
      <c r="D95" s="11">
        <f>+Base!H95</f>
        <v>67.900539516860761</v>
      </c>
      <c r="E95" s="11">
        <f>+Base!G95</f>
        <v>6581.8022028100022</v>
      </c>
      <c r="F95" s="14">
        <f>+Base!I95</f>
        <v>65202.488111194005</v>
      </c>
      <c r="G95" s="14">
        <f>+Base!N95</f>
        <v>8122.1790789909464</v>
      </c>
    </row>
    <row r="96" spans="1:7" x14ac:dyDescent="0.2">
      <c r="A96" s="14">
        <f>+Base!B96</f>
        <v>39644.7668182747</v>
      </c>
      <c r="B96" s="11">
        <f>+Base!C96</f>
        <v>7917.067072961554</v>
      </c>
      <c r="C96" s="11">
        <f>+Base!D96</f>
        <v>260485.54665113063</v>
      </c>
      <c r="D96" s="11">
        <f>+Base!H96</f>
        <v>68.306805027439097</v>
      </c>
      <c r="E96" s="11">
        <f>+Base!G96</f>
        <v>6300.1222262633983</v>
      </c>
      <c r="F96" s="14">
        <f>+Base!I96</f>
        <v>60551.683473079909</v>
      </c>
      <c r="G96" s="14">
        <f>+Base!N96</f>
        <v>8329.4858817225449</v>
      </c>
    </row>
    <row r="97" spans="1:7" x14ac:dyDescent="0.2">
      <c r="A97" s="14">
        <f>+Base!B97</f>
        <v>39490.812870396498</v>
      </c>
      <c r="B97" s="11">
        <f>+Base!C97</f>
        <v>7592.6064884640527</v>
      </c>
      <c r="C97" s="11">
        <f>+Base!D97</f>
        <v>262411.44615111616</v>
      </c>
      <c r="D97" s="11">
        <f>+Base!H97</f>
        <v>69.690168092793314</v>
      </c>
      <c r="E97" s="11">
        <f>+Base!G97</f>
        <v>5903.7741296183995</v>
      </c>
      <c r="F97" s="14">
        <f>+Base!I97</f>
        <v>61589.172027751876</v>
      </c>
      <c r="G97" s="14">
        <f>+Base!N97</f>
        <v>9826.5101731752238</v>
      </c>
    </row>
    <row r="98" spans="1:7" x14ac:dyDescent="0.2">
      <c r="A98" s="14">
        <f>+Base!B98</f>
        <v>39277.152520530697</v>
      </c>
      <c r="B98" s="11">
        <f>+Base!C98</f>
        <v>7995.7889064841729</v>
      </c>
      <c r="C98" s="11">
        <f>+Base!D98</f>
        <v>263968.58937810455</v>
      </c>
      <c r="D98" s="11">
        <f>+Base!H98</f>
        <v>67.151551253510974</v>
      </c>
      <c r="E98" s="11">
        <f>+Base!G98</f>
        <v>6514.7809389700014</v>
      </c>
      <c r="F98" s="14">
        <f>+Base!I98</f>
        <v>60913.815574515043</v>
      </c>
      <c r="G98" s="14">
        <f>+Base!N98</f>
        <v>7149.0317937029158</v>
      </c>
    </row>
    <row r="99" spans="1:7" x14ac:dyDescent="0.2">
      <c r="A99" s="14">
        <f>+Base!B99</f>
        <v>40053.850268075497</v>
      </c>
      <c r="B99" s="11">
        <f>+Base!C99</f>
        <v>7768.454326318757</v>
      </c>
      <c r="C99" s="11">
        <f>+Base!D99</f>
        <v>265893.10072889231</v>
      </c>
      <c r="D99" s="11">
        <f>+Base!H99</f>
        <v>69.741253699396211</v>
      </c>
      <c r="E99" s="11">
        <f>+Base!G99</f>
        <v>5591.3340995744984</v>
      </c>
      <c r="F99" s="14">
        <f>+Base!I99</f>
        <v>67639.712867290946</v>
      </c>
      <c r="G99" s="14">
        <f>+Base!N99</f>
        <v>8025.6674102740435</v>
      </c>
    </row>
    <row r="100" spans="1:7" x14ac:dyDescent="0.2">
      <c r="A100" s="14">
        <f>+Base!B100</f>
        <v>40861.615304188497</v>
      </c>
      <c r="B100" s="11">
        <f>+Base!C100</f>
        <v>8202.1500898984777</v>
      </c>
      <c r="C100" s="11">
        <f>+Base!D100</f>
        <v>267546.01373844658</v>
      </c>
      <c r="D100" s="11">
        <f>+Base!H100</f>
        <v>70.12237667211339</v>
      </c>
      <c r="E100" s="11">
        <f>+Base!G100</f>
        <v>8937.6070858863004</v>
      </c>
      <c r="F100" s="14">
        <f>+Base!I100</f>
        <v>63145.752850670076</v>
      </c>
      <c r="G100" s="14">
        <f>+Base!N100</f>
        <v>8892.6442347443808</v>
      </c>
    </row>
    <row r="101" spans="1:7" x14ac:dyDescent="0.2">
      <c r="A101" s="14">
        <f>+Base!B101</f>
        <v>40576.381907205301</v>
      </c>
      <c r="B101" s="11">
        <f>+Base!C101</f>
        <v>8368.6066772985941</v>
      </c>
      <c r="C101" s="11">
        <f>+Base!D101</f>
        <v>269594.60551236081</v>
      </c>
      <c r="D101" s="11">
        <f>+Base!H101</f>
        <v>72.151936585366101</v>
      </c>
      <c r="E101" s="11">
        <f>+Base!G101</f>
        <v>8405.1799458991009</v>
      </c>
      <c r="F101" s="14">
        <f>+Base!I101</f>
        <v>66070.504940596846</v>
      </c>
      <c r="G101" s="14">
        <f>+Base!N101</f>
        <v>10698.172121498346</v>
      </c>
    </row>
    <row r="102" spans="1:7" x14ac:dyDescent="0.2">
      <c r="A102" s="14">
        <f>+Base!B102</f>
        <v>40601.020964017698</v>
      </c>
      <c r="B102" s="11">
        <f>+Base!C102</f>
        <v>8332.65104901013</v>
      </c>
      <c r="C102" s="11">
        <f>+Base!D102</f>
        <v>271762.53626287513</v>
      </c>
      <c r="D102" s="11">
        <f>+Base!H102</f>
        <v>69.750802073327847</v>
      </c>
      <c r="E102" s="11">
        <f>+Base!G102</f>
        <v>8527.4955546882011</v>
      </c>
      <c r="F102" s="14">
        <f>+Base!I102</f>
        <v>64340.889412765842</v>
      </c>
      <c r="G102" s="14">
        <f>+Base!N102</f>
        <v>7714.5669279431168</v>
      </c>
    </row>
    <row r="103" spans="1:7" x14ac:dyDescent="0.2">
      <c r="A103" s="14">
        <f>+Base!B103</f>
        <v>41347.897634327601</v>
      </c>
      <c r="B103" s="11">
        <f>+Base!C103</f>
        <v>8496.8077770652671</v>
      </c>
      <c r="C103" s="11">
        <f>+Base!D103</f>
        <v>273844.6489778391</v>
      </c>
      <c r="D103" s="11">
        <f>+Base!H103</f>
        <v>72.382273041286169</v>
      </c>
      <c r="E103" s="11">
        <f>+Base!G103</f>
        <v>7942.1181109688005</v>
      </c>
      <c r="F103" s="14">
        <f>+Base!I103</f>
        <v>71310.367619886732</v>
      </c>
      <c r="G103" s="14">
        <f>+Base!N103</f>
        <v>8529.7019451020606</v>
      </c>
    </row>
    <row r="104" spans="1:7" x14ac:dyDescent="0.2">
      <c r="A104" s="14">
        <f>+Base!B104</f>
        <v>42411.097415188502</v>
      </c>
      <c r="B104" s="11">
        <f>+Base!C104</f>
        <v>9321.5744600994349</v>
      </c>
      <c r="C104" s="11">
        <f>+Base!D104</f>
        <v>276043.02982841403</v>
      </c>
      <c r="D104" s="11">
        <f>+Base!H104</f>
        <v>73.747510479358539</v>
      </c>
      <c r="E104" s="11">
        <f>+Base!G104</f>
        <v>9762.6505114077991</v>
      </c>
      <c r="F104" s="14">
        <f>+Base!I104</f>
        <v>67229.826186852108</v>
      </c>
      <c r="G104" s="14">
        <f>+Base!N104</f>
        <v>9345.6887295391116</v>
      </c>
    </row>
    <row r="105" spans="1:7" x14ac:dyDescent="0.2">
      <c r="A105" s="14">
        <f>+Base!B105</f>
        <v>42293.983986466199</v>
      </c>
      <c r="B105" s="11">
        <f>+Base!C105</f>
        <v>10065.966713825172</v>
      </c>
      <c r="C105" s="11">
        <f>+Base!D105</f>
        <v>279015.61460245994</v>
      </c>
      <c r="D105" s="11">
        <f>+Base!H105</f>
        <v>75.872199138396368</v>
      </c>
      <c r="E105" s="11">
        <f>+Base!G105</f>
        <v>9823.0811023683982</v>
      </c>
      <c r="F105" s="14">
        <f>+Base!I105</f>
        <v>71090.070667286447</v>
      </c>
      <c r="G105" s="14">
        <f>+Base!N105</f>
        <v>12417.491464702734</v>
      </c>
    </row>
    <row r="106" spans="1:7" x14ac:dyDescent="0.2">
      <c r="A106" s="14">
        <f>+Base!B106</f>
        <v>42939.814766869</v>
      </c>
      <c r="B106" s="11">
        <f>+Base!C106</f>
        <v>10649.134719665893</v>
      </c>
      <c r="C106" s="11">
        <f>+Base!D106</f>
        <v>282664.22218042857</v>
      </c>
      <c r="D106" s="11">
        <f>+Base!H106</f>
        <v>74.039041744988197</v>
      </c>
      <c r="E106" s="11">
        <f>+Base!G106</f>
        <v>6130.2932795287015</v>
      </c>
      <c r="F106" s="14">
        <f>+Base!I106</f>
        <v>69670.764068816236</v>
      </c>
      <c r="G106" s="14">
        <f>+Base!N106</f>
        <v>8264.7125523261111</v>
      </c>
    </row>
    <row r="107" spans="1:7" x14ac:dyDescent="0.2">
      <c r="A107" s="14">
        <f>+Base!B107</f>
        <v>43935.425428836301</v>
      </c>
      <c r="B107" s="11">
        <f>+Base!C107</f>
        <v>10108.318678979336</v>
      </c>
      <c r="C107" s="11">
        <f>+Base!D107</f>
        <v>286812.07978994463</v>
      </c>
      <c r="D107" s="11">
        <f>+Base!H107</f>
        <v>77.008625743368299</v>
      </c>
      <c r="E107" s="11">
        <f>+Base!G107</f>
        <v>6904.2634346035993</v>
      </c>
      <c r="F107" s="14">
        <f>+Base!I107</f>
        <v>75823.935493798621</v>
      </c>
      <c r="G107" s="14">
        <f>+Base!N107</f>
        <v>9387.094805132172</v>
      </c>
    </row>
    <row r="108" spans="1:7" x14ac:dyDescent="0.2">
      <c r="A108" s="14">
        <f>+Base!B108</f>
        <v>45099.679107664597</v>
      </c>
      <c r="B108" s="11">
        <f>+Base!C108</f>
        <v>10754.41165981632</v>
      </c>
      <c r="C108" s="11">
        <f>+Base!D108</f>
        <v>290323.72063375526</v>
      </c>
      <c r="D108" s="11">
        <f>+Base!H108</f>
        <v>79.183794700737522</v>
      </c>
      <c r="E108" s="11">
        <f>+Base!G108</f>
        <v>8955.0986603331003</v>
      </c>
      <c r="F108" s="14">
        <f>+Base!I108</f>
        <v>72806.269064419292</v>
      </c>
      <c r="G108" s="14">
        <f>+Base!N108</f>
        <v>10394.193687905041</v>
      </c>
    </row>
    <row r="109" spans="1:7" x14ac:dyDescent="0.2">
      <c r="A109" s="14">
        <f>+Base!B109</f>
        <v>45031.080696630001</v>
      </c>
      <c r="B109" s="11">
        <f>+Base!C109</f>
        <v>11970.134941538454</v>
      </c>
      <c r="C109" s="11">
        <f>+Base!D109</f>
        <v>294400.68671899522</v>
      </c>
      <c r="D109" s="11">
        <f>+Base!H109</f>
        <v>82.65947403570803</v>
      </c>
      <c r="E109" s="11">
        <f>+Base!G109</f>
        <v>7673.9631289222998</v>
      </c>
      <c r="F109" s="14">
        <f>+Base!I109</f>
        <v>76296.862183394493</v>
      </c>
      <c r="G109" s="14">
        <f>+Base!N109</f>
        <v>13664.76358014473</v>
      </c>
    </row>
    <row r="110" spans="1:7" x14ac:dyDescent="0.2">
      <c r="A110" s="14">
        <f>+Base!B110</f>
        <v>46181</v>
      </c>
      <c r="B110" s="11">
        <f>+Base!C110</f>
        <v>12071.909136934999</v>
      </c>
      <c r="C110" s="11">
        <f>+Base!D110</f>
        <v>299599.6058659968</v>
      </c>
      <c r="D110" s="11">
        <f>+Base!H110</f>
        <v>80.524277305259133</v>
      </c>
      <c r="E110" s="11">
        <f>+Base!G110</f>
        <v>4569.8538402341001</v>
      </c>
      <c r="F110" s="14">
        <f>+Base!I110</f>
        <v>73353.822347721871</v>
      </c>
      <c r="G110" s="14">
        <f>+Base!N110</f>
        <v>9336.7293260520837</v>
      </c>
    </row>
    <row r="111" spans="1:7" x14ac:dyDescent="0.2">
      <c r="A111" s="14">
        <f>+Base!B111</f>
        <v>47902</v>
      </c>
      <c r="B111" s="11">
        <f>+Base!C111</f>
        <v>12465.376068356927</v>
      </c>
      <c r="C111" s="11">
        <f>+Base!D111</f>
        <v>304780.72406801389</v>
      </c>
      <c r="D111" s="11">
        <f>+Base!H111</f>
        <v>83.139510804875968</v>
      </c>
      <c r="E111" s="11">
        <f>+Base!G111</f>
        <v>5217.612245448101</v>
      </c>
      <c r="F111" s="14">
        <f>+Base!I111</f>
        <v>80625.630687436555</v>
      </c>
      <c r="G111" s="14">
        <f>+Base!N111</f>
        <v>9971.9789856094649</v>
      </c>
    </row>
    <row r="112" spans="1:7" x14ac:dyDescent="0.2">
      <c r="A112" s="14">
        <f>+Base!B112</f>
        <v>48878</v>
      </c>
      <c r="B112" s="11">
        <f>+Base!C112</f>
        <v>14045.489420290301</v>
      </c>
      <c r="C112" s="11">
        <f>+Base!D112</f>
        <v>310236.14348280645</v>
      </c>
      <c r="D112" s="11">
        <f>+Base!H112</f>
        <v>85.624601949480294</v>
      </c>
      <c r="E112" s="11">
        <f>+Base!G112</f>
        <v>6340.090168295199</v>
      </c>
      <c r="F112" s="14">
        <f>+Base!I112</f>
        <v>80689.081253260214</v>
      </c>
      <c r="G112" s="14">
        <f>+Base!N112</f>
        <v>11154.742496412717</v>
      </c>
    </row>
    <row r="113" spans="1:7" x14ac:dyDescent="0.2">
      <c r="A113" s="14">
        <f>+Base!B113</f>
        <v>49355</v>
      </c>
      <c r="B113" s="11">
        <f>+Base!C113</f>
        <v>15043.225374417767</v>
      </c>
      <c r="C113" s="11">
        <f>+Base!D113</f>
        <v>317146.20160299219</v>
      </c>
      <c r="D113" s="11">
        <f>+Base!H113</f>
        <v>89.504176422044637</v>
      </c>
      <c r="E113" s="11">
        <f>+Base!G113</f>
        <v>6637.6914854087008</v>
      </c>
      <c r="F113" s="14">
        <f>+Base!I113</f>
        <v>85024.464711581371</v>
      </c>
      <c r="G113" s="14">
        <f>+Base!N113</f>
        <v>14282.265609341182</v>
      </c>
    </row>
    <row r="114" spans="1:7" x14ac:dyDescent="0.2">
      <c r="A114" s="14">
        <f>+Base!B114</f>
        <v>50198.747000000003</v>
      </c>
      <c r="B114" s="11">
        <f>+Base!C114</f>
        <v>14809.62733112647</v>
      </c>
      <c r="C114" s="11">
        <f>+Base!D114</f>
        <v>324895.06434054114</v>
      </c>
      <c r="D114" s="11">
        <f>+Base!H114</f>
        <v>87.645744083728758</v>
      </c>
      <c r="E114" s="11">
        <f>+Base!G114</f>
        <v>3623.5295244090994</v>
      </c>
      <c r="F114" s="14">
        <f>+Base!I114</f>
        <v>80813.100588584406</v>
      </c>
      <c r="G114" s="14">
        <f>+Base!N114</f>
        <v>10524.032316791749</v>
      </c>
    </row>
    <row r="115" spans="1:7" x14ac:dyDescent="0.2">
      <c r="A115" s="14">
        <f>+Base!B115</f>
        <v>53698.142</v>
      </c>
      <c r="B115" s="11">
        <f>+Base!C115</f>
        <v>16484.502381741117</v>
      </c>
      <c r="C115" s="11">
        <f>+Base!D115</f>
        <v>332232.10519183514</v>
      </c>
      <c r="D115" s="11">
        <f>+Base!H115</f>
        <v>90.981056691065092</v>
      </c>
      <c r="E115" s="11">
        <f>+Base!G115</f>
        <v>2056.9061889243021</v>
      </c>
      <c r="F115" s="14">
        <f>+Base!I115</f>
        <v>89146.442872664717</v>
      </c>
      <c r="G115" s="14">
        <f>+Base!N115</f>
        <v>11426.597548904319</v>
      </c>
    </row>
    <row r="116" spans="1:7" x14ac:dyDescent="0.2">
      <c r="A116" s="14">
        <f>+Base!B116</f>
        <v>53716.921999999999</v>
      </c>
      <c r="B116" s="11">
        <f>+Base!C116</f>
        <v>17910.756874007548</v>
      </c>
      <c r="C116" s="11">
        <f>+Base!D116</f>
        <v>341075.26915416407</v>
      </c>
      <c r="D116" s="11">
        <f>+Base!H116</f>
        <v>92.77375509905319</v>
      </c>
      <c r="E116" s="11">
        <f>+Base!G116</f>
        <v>2776.3958478716013</v>
      </c>
      <c r="F116" s="14">
        <f>+Base!I116</f>
        <v>88439.838446769994</v>
      </c>
      <c r="G116" s="14">
        <f>+Base!N116</f>
        <v>12533.151868593006</v>
      </c>
    </row>
    <row r="117" spans="1:7" x14ac:dyDescent="0.2">
      <c r="A117" s="14">
        <f>+Base!B117</f>
        <v>51822.75</v>
      </c>
      <c r="B117" s="11">
        <f>+Base!C117</f>
        <v>17248.155877220794</v>
      </c>
      <c r="C117" s="11">
        <f>+Base!D117</f>
        <v>351141.29483762581</v>
      </c>
      <c r="D117" s="11">
        <f>+Base!H117</f>
        <v>95.670692216620409</v>
      </c>
      <c r="E117" s="11">
        <f>+Base!G117</f>
        <v>3252.0621483020986</v>
      </c>
      <c r="F117" s="14">
        <f>+Base!I117</f>
        <v>90523.621767662728</v>
      </c>
      <c r="G117" s="14">
        <f>+Base!N117</f>
        <v>15098.353132945042</v>
      </c>
    </row>
    <row r="118" spans="1:7" x14ac:dyDescent="0.2">
      <c r="A118" s="14">
        <f>+Base!B118</f>
        <v>51955.703144999999</v>
      </c>
      <c r="B118" s="11">
        <f>+Base!C118</f>
        <v>14716.414323571677</v>
      </c>
      <c r="C118" s="11">
        <f>+Base!D118</f>
        <v>360313.20093358122</v>
      </c>
      <c r="D118" s="11">
        <f>+Base!H118</f>
        <v>90.651274807560171</v>
      </c>
      <c r="E118" s="11">
        <f>+Base!G118</f>
        <v>5524.5951359106002</v>
      </c>
      <c r="F118" s="14">
        <f>+Base!I118</f>
        <v>82894.933264843581</v>
      </c>
      <c r="G118" s="14">
        <f>+Base!N118</f>
        <v>11975.887106874423</v>
      </c>
    </row>
    <row r="119" spans="1:7" x14ac:dyDescent="0.2">
      <c r="A119" s="14">
        <f>+Base!B119</f>
        <v>54288.821561999997</v>
      </c>
      <c r="B119" s="11">
        <f>+Base!C119</f>
        <v>13816.500549622662</v>
      </c>
      <c r="C119" s="11">
        <f>+Base!D119</f>
        <v>366742.41163568053</v>
      </c>
      <c r="D119" s="11">
        <f>+Base!H119</f>
        <v>92.345806534584938</v>
      </c>
      <c r="E119" s="11">
        <f>+Base!G119</f>
        <v>6939.2366361341992</v>
      </c>
      <c r="F119" s="14">
        <f>+Base!I119</f>
        <v>88427.178875734506</v>
      </c>
      <c r="G119" s="14">
        <f>+Base!N119</f>
        <v>12940.550625000085</v>
      </c>
    </row>
    <row r="120" spans="1:7" x14ac:dyDescent="0.2">
      <c r="A120" s="14">
        <f>+Base!B120</f>
        <v>55382.146582000001</v>
      </c>
      <c r="B120" s="11">
        <f>+Base!C120</f>
        <v>15579.422873471467</v>
      </c>
      <c r="C120" s="11">
        <f>+Base!D120</f>
        <v>372123.83671768248</v>
      </c>
      <c r="D120" s="11">
        <f>+Base!H120</f>
        <v>92.949352327842959</v>
      </c>
      <c r="E120" s="11">
        <f>+Base!G120</f>
        <v>7397.0661654894029</v>
      </c>
      <c r="F120" s="14">
        <f>+Base!I120</f>
        <v>88282.984251189686</v>
      </c>
      <c r="G120" s="14">
        <f>+Base!N120</f>
        <v>15027.457639444399</v>
      </c>
    </row>
    <row r="121" spans="1:7" x14ac:dyDescent="0.2">
      <c r="A121" s="14">
        <f>+Base!B121</f>
        <v>54258.419249999999</v>
      </c>
      <c r="B121" s="11">
        <f>+Base!C121</f>
        <v>16326.615243998458</v>
      </c>
      <c r="C121" s="11">
        <f>+Base!D121</f>
        <v>379144.41134664725</v>
      </c>
      <c r="D121" s="11">
        <f>+Base!H121</f>
        <v>95.79118910221996</v>
      </c>
      <c r="E121" s="11">
        <f>+Base!G121</f>
        <v>6519.8444935357002</v>
      </c>
      <c r="F121" s="14">
        <f>+Base!I121</f>
        <v>92978.920425869961</v>
      </c>
      <c r="G121" s="14">
        <f>+Base!N121</f>
        <v>18960.428661877955</v>
      </c>
    </row>
    <row r="122" spans="1:7" x14ac:dyDescent="0.2">
      <c r="A122" s="14">
        <f>+Base!B122</f>
        <v>55488.690958860003</v>
      </c>
      <c r="B122" s="11">
        <f>+Base!C122</f>
        <v>16949.373925258064</v>
      </c>
      <c r="C122" s="11">
        <f>+Base!D122</f>
        <v>386750.70512967283</v>
      </c>
      <c r="D122" s="11">
        <f>+Base!H122</f>
        <v>92.591981368110041</v>
      </c>
      <c r="E122" s="11">
        <f>+Base!G122</f>
        <v>2760.5919882913004</v>
      </c>
      <c r="F122" s="14">
        <f>+Base!I122</f>
        <v>87418.207066118426</v>
      </c>
      <c r="G122" s="14">
        <f>+Base!N122</f>
        <v>13173.666500286683</v>
      </c>
    </row>
    <row r="123" spans="1:7" x14ac:dyDescent="0.2">
      <c r="A123" s="14">
        <f>+Base!B123</f>
        <v>59391.970788828003</v>
      </c>
      <c r="B123" s="11">
        <f>+Base!C123</f>
        <v>17949.125334199045</v>
      </c>
      <c r="C123" s="11">
        <f>+Base!D123</f>
        <v>394804.81283694843</v>
      </c>
      <c r="D123" s="11">
        <f>+Base!H123</f>
        <v>96.069211236014709</v>
      </c>
      <c r="E123" s="11">
        <f>+Base!G123</f>
        <v>1998.8135683971996</v>
      </c>
      <c r="F123" s="14">
        <f>+Base!I123</f>
        <v>96887.261514041413</v>
      </c>
      <c r="G123" s="14">
        <f>+Base!N123</f>
        <v>14885.07240620413</v>
      </c>
    </row>
    <row r="124" spans="1:7" x14ac:dyDescent="0.2">
      <c r="A124" s="14">
        <f>+Base!B124</f>
        <v>61252.654119692001</v>
      </c>
      <c r="B124" s="11">
        <f>+Base!C124</f>
        <v>20091.815103368284</v>
      </c>
      <c r="C124" s="11">
        <f>+Base!D124</f>
        <v>403673.42747589765</v>
      </c>
      <c r="D124" s="11">
        <f>+Base!H124</f>
        <v>97.596631329159834</v>
      </c>
      <c r="E124" s="11">
        <f>+Base!G124</f>
        <v>1558.928718122701</v>
      </c>
      <c r="F124" s="14">
        <f>+Base!I124</f>
        <v>96918.823207164867</v>
      </c>
      <c r="G124" s="14">
        <f>+Base!N124</f>
        <v>16215.972814324956</v>
      </c>
    </row>
    <row r="125" spans="1:7" x14ac:dyDescent="0.2">
      <c r="A125" s="14">
        <f>+Base!B125</f>
        <v>59358.7106595</v>
      </c>
      <c r="B125" s="11">
        <f>+Base!C125</f>
        <v>20851.117352579713</v>
      </c>
      <c r="C125" s="11">
        <f>+Base!D125</f>
        <v>414480.75374732033</v>
      </c>
      <c r="D125" s="11">
        <f>+Base!H125</f>
        <v>100.91066358214967</v>
      </c>
      <c r="E125" s="11">
        <f>+Base!G125</f>
        <v>1409.8849448311994</v>
      </c>
      <c r="F125" s="14">
        <f>+Base!I125</f>
        <v>101155.70781419076</v>
      </c>
      <c r="G125" s="14">
        <f>+Base!N125</f>
        <v>19726.709083807098</v>
      </c>
    </row>
    <row r="126" spans="1:7" x14ac:dyDescent="0.2">
      <c r="A126" s="14">
        <f>+Base!B126</f>
        <v>60704.627908992799</v>
      </c>
      <c r="B126" s="11">
        <f>+Base!C126</f>
        <v>19371.190197242238</v>
      </c>
      <c r="C126" s="11">
        <f>+Base!D126</f>
        <v>425798.81376371166</v>
      </c>
      <c r="D126" s="11">
        <f>+Base!H126</f>
        <v>97.785039202273097</v>
      </c>
      <c r="E126" s="11">
        <f>+Base!G126</f>
        <v>0.46203968589907163</v>
      </c>
      <c r="F126" s="14">
        <f>+Base!I126</f>
        <v>94996.282066379063</v>
      </c>
      <c r="G126" s="14">
        <f>+Base!N126</f>
        <v>12632.736645929748</v>
      </c>
    </row>
    <row r="127" spans="1:7" x14ac:dyDescent="0.2">
      <c r="A127" s="14">
        <f>+Base!B127</f>
        <v>64618.464218244902</v>
      </c>
      <c r="B127" s="11">
        <f>+Base!C127</f>
        <v>20120.422950941436</v>
      </c>
      <c r="C127" s="11">
        <f>+Base!D127</f>
        <v>435376.63124438853</v>
      </c>
      <c r="D127" s="11">
        <f>+Base!H127</f>
        <v>101.30087001498698</v>
      </c>
      <c r="E127" s="11">
        <f>+Base!G127</f>
        <v>309.73671990550065</v>
      </c>
      <c r="F127" s="14">
        <f>+Base!I127</f>
        <v>102176.04185079152</v>
      </c>
      <c r="G127" s="14">
        <f>+Base!N127</f>
        <v>13986.495203778097</v>
      </c>
    </row>
    <row r="128" spans="1:7" x14ac:dyDescent="0.2">
      <c r="A128" s="14">
        <f>+Base!B128</f>
        <v>64560.297442155403</v>
      </c>
      <c r="B128" s="11">
        <f>+Base!C128</f>
        <v>21828.136325895175</v>
      </c>
      <c r="C128" s="11">
        <f>+Base!D128</f>
        <v>445483.391676709</v>
      </c>
      <c r="D128" s="11">
        <f>+Base!H128</f>
        <v>102.945398610824</v>
      </c>
      <c r="E128" s="11">
        <f>+Base!G128</f>
        <v>1961.4829113039996</v>
      </c>
      <c r="F128" s="14">
        <f>+Base!I128</f>
        <v>102605.53213833613</v>
      </c>
      <c r="G128" s="14">
        <f>+Base!N128</f>
        <v>15727.785289794192</v>
      </c>
    </row>
    <row r="129" spans="1:7" x14ac:dyDescent="0.2">
      <c r="A129" s="14">
        <f>+Base!B129</f>
        <v>62623.439745772499</v>
      </c>
      <c r="B129" s="11">
        <f>+Base!C129</f>
        <v>22708.647146341824</v>
      </c>
      <c r="C129" s="11">
        <f>+Base!D129</f>
        <v>457065.4099940398</v>
      </c>
      <c r="D129" s="11">
        <f>+Base!H129</f>
        <v>105.96060861740132</v>
      </c>
      <c r="E129" s="11">
        <f>+Base!G129</f>
        <v>1390.5644841690009</v>
      </c>
      <c r="F129" s="14">
        <f>+Base!I129</f>
        <v>107274.12707003637</v>
      </c>
      <c r="G129" s="14">
        <f>+Base!N129</f>
        <v>21225.121908018045</v>
      </c>
    </row>
    <row r="130" spans="1:7" x14ac:dyDescent="0.2">
      <c r="A130" s="14">
        <f>+Base!B130</f>
        <v>65354.602406821701</v>
      </c>
      <c r="B130" s="11">
        <f>+Base!C130</f>
        <v>22390.405151266976</v>
      </c>
      <c r="C130" s="11">
        <f>+Base!D130</f>
        <v>469261.55271051865</v>
      </c>
      <c r="D130" s="11">
        <f>+Base!H130</f>
        <v>101.32821239844434</v>
      </c>
      <c r="E130" s="11">
        <f>+Base!G130</f>
        <v>1848.0241022993978</v>
      </c>
      <c r="F130" s="14">
        <f>+Base!I130</f>
        <v>100668.83998865285</v>
      </c>
      <c r="G130" s="14">
        <f>+Base!N130</f>
        <v>13991.420676265387</v>
      </c>
    </row>
    <row r="131" spans="1:7" x14ac:dyDescent="0.2">
      <c r="A131" s="14">
        <f>+Base!B131</f>
        <v>69051.290863616494</v>
      </c>
      <c r="B131" s="11">
        <f>+Base!C131</f>
        <v>23549.562723714236</v>
      </c>
      <c r="C131" s="11">
        <f>+Base!D131</f>
        <v>480858.94214944367</v>
      </c>
      <c r="D131" s="11">
        <f>+Base!H131</f>
        <v>105.29034827513135</v>
      </c>
      <c r="E131" s="11">
        <f>+Base!G131</f>
        <v>-1689.5179007982006</v>
      </c>
      <c r="F131" s="14">
        <f>+Base!I131</f>
        <v>107960.87859147802</v>
      </c>
      <c r="G131" s="14">
        <f>+Base!N131</f>
        <v>15702.759893831881</v>
      </c>
    </row>
    <row r="132" spans="1:7" x14ac:dyDescent="0.2">
      <c r="A132" s="14">
        <f>+Base!B132</f>
        <v>69014.9579656641</v>
      </c>
      <c r="B132" s="11">
        <f>+Base!C132</f>
        <v>25071.077894360969</v>
      </c>
      <c r="C132" s="11">
        <f>+Base!D132</f>
        <v>493348.74920372065</v>
      </c>
      <c r="D132" s="11">
        <f>+Base!H132</f>
        <v>107.28803025507534</v>
      </c>
      <c r="E132" s="11">
        <f>+Base!G132</f>
        <v>-1079.7627769970022</v>
      </c>
      <c r="F132" s="14">
        <f>+Base!I132</f>
        <v>109624.76297183456</v>
      </c>
      <c r="G132" s="14">
        <f>+Base!N132</f>
        <v>17519.355387407086</v>
      </c>
    </row>
    <row r="133" spans="1:7" x14ac:dyDescent="0.2">
      <c r="A133" s="14">
        <f>+Base!B133</f>
        <v>67883.808684417396</v>
      </c>
      <c r="B133" s="11">
        <f>+Base!C133</f>
        <v>26000.387229183369</v>
      </c>
      <c r="C133" s="11">
        <f>+Base!D133</f>
        <v>507072.80586639605</v>
      </c>
      <c r="D133" s="11">
        <f>+Base!H133</f>
        <v>110.25194131046533</v>
      </c>
      <c r="E133" s="11">
        <f>+Base!G133</f>
        <v>-542.6459312154002</v>
      </c>
      <c r="F133" s="14">
        <f>+Base!I133</f>
        <v>113018.50435521497</v>
      </c>
      <c r="G133" s="14">
        <f>+Base!N133</f>
        <v>23727.065580832743</v>
      </c>
    </row>
    <row r="134" spans="1:7" x14ac:dyDescent="0.2">
      <c r="A134" s="14">
        <f>+Base!B134</f>
        <v>69014.460141603704</v>
      </c>
      <c r="B134" s="11">
        <f>+Base!C134</f>
        <v>25067.581773509915</v>
      </c>
      <c r="C134" s="11">
        <f>+Base!D134</f>
        <v>521410.51856065227</v>
      </c>
      <c r="D134" s="11">
        <f>+Base!H134</f>
        <v>105.17353868100133</v>
      </c>
      <c r="E134" s="11">
        <f>+Base!G134</f>
        <v>-3836.6535449076</v>
      </c>
      <c r="F134" s="14">
        <f>+Base!I134</f>
        <v>105426.47401423271</v>
      </c>
      <c r="G134" s="14">
        <f>+Base!N134</f>
        <v>13882.287706863612</v>
      </c>
    </row>
    <row r="135" spans="1:7" x14ac:dyDescent="0.2">
      <c r="A135" s="14">
        <f>+Base!B135</f>
        <v>72987.214442842596</v>
      </c>
      <c r="B135" s="11">
        <f>+Base!C135</f>
        <v>26019.094526211909</v>
      </c>
      <c r="C135" s="11">
        <f>+Base!D135</f>
        <v>534485.65840726718</v>
      </c>
      <c r="D135" s="11">
        <f>+Base!H135</f>
        <v>108.74341828809001</v>
      </c>
      <c r="E135" s="11">
        <f>+Base!G135</f>
        <v>-3083.193000560299</v>
      </c>
      <c r="F135" s="14">
        <f>+Base!I135</f>
        <v>114687.55284581093</v>
      </c>
      <c r="G135" s="14">
        <f>+Base!N135</f>
        <v>17126.828077835831</v>
      </c>
    </row>
    <row r="136" spans="1:7" x14ac:dyDescent="0.2">
      <c r="A136" s="14">
        <f>+Base!B136</f>
        <v>72810.780653775597</v>
      </c>
      <c r="B136" s="11">
        <f>+Base!C136</f>
        <v>26270.8425956059</v>
      </c>
      <c r="C136" s="11">
        <f>+Base!D136</f>
        <v>548211.58279011201</v>
      </c>
      <c r="D136" s="11">
        <f>+Base!H136</f>
        <v>109.73305618648965</v>
      </c>
      <c r="E136" s="11">
        <f>+Base!G136</f>
        <v>-1278.6651565840002</v>
      </c>
      <c r="F136" s="14">
        <f>+Base!I136</f>
        <v>115427.29636107475</v>
      </c>
      <c r="G136" s="14">
        <f>+Base!N136</f>
        <v>18418.358659901365</v>
      </c>
    </row>
    <row r="137" spans="1:7" x14ac:dyDescent="0.2">
      <c r="A137" s="14">
        <f>+Base!B137</f>
        <v>72024.721014166804</v>
      </c>
      <c r="B137" s="11">
        <f>+Base!C137</f>
        <v>26391.680104141644</v>
      </c>
      <c r="C137" s="11">
        <f>+Base!D137</f>
        <v>561873.55898154527</v>
      </c>
      <c r="D137" s="11">
        <f>+Base!H137</f>
        <v>112.58226766652366</v>
      </c>
      <c r="E137" s="11">
        <f>+Base!G137</f>
        <v>139.11893880639764</v>
      </c>
      <c r="F137" s="14">
        <f>+Base!I137</f>
        <v>120824.27271551228</v>
      </c>
      <c r="G137" s="14">
        <f>+Base!N137</f>
        <v>27262.002802614588</v>
      </c>
    </row>
    <row r="138" spans="1:7" x14ac:dyDescent="0.2">
      <c r="A138" s="14">
        <f>+Base!B138</f>
        <v>72465.183148683893</v>
      </c>
      <c r="B138" s="11">
        <f>+Base!C138</f>
        <v>24816.990074520043</v>
      </c>
      <c r="C138" s="11">
        <f>+Base!D138</f>
        <v>575342.14722911129</v>
      </c>
      <c r="D138" s="11">
        <f>+Base!H138</f>
        <v>107.22365727692399</v>
      </c>
      <c r="E138" s="11">
        <f>+Base!G138</f>
        <v>-2342.8685833422023</v>
      </c>
      <c r="F138" s="14">
        <f>+Base!I138</f>
        <v>110661.14701269707</v>
      </c>
      <c r="G138" s="14">
        <f>+Base!N138</f>
        <v>15193.166190952916</v>
      </c>
    </row>
    <row r="139" spans="1:7" x14ac:dyDescent="0.2">
      <c r="A139" s="14">
        <f>+Base!B139</f>
        <v>76125.664663884803</v>
      </c>
      <c r="B139" s="11">
        <f>+Base!C139</f>
        <v>25445.728483696166</v>
      </c>
      <c r="C139" s="11">
        <f>+Base!D139</f>
        <v>586926.26791736169</v>
      </c>
      <c r="D139" s="11">
        <f>+Base!H139</f>
        <v>111.07708745926432</v>
      </c>
      <c r="E139" s="11">
        <f>+Base!G139</f>
        <v>-2427.4215832355985</v>
      </c>
      <c r="F139" s="14">
        <f>+Base!I139</f>
        <v>116848.92320768908</v>
      </c>
      <c r="G139" s="14">
        <f>+Base!N139</f>
        <v>17422.447564293976</v>
      </c>
    </row>
    <row r="140" spans="1:7" x14ac:dyDescent="0.2">
      <c r="A140" s="14">
        <f>+Base!B140</f>
        <v>75359.157976657705</v>
      </c>
      <c r="B140" s="11">
        <f>+Base!C140</f>
        <v>25090.930663801577</v>
      </c>
      <c r="C140" s="11">
        <f>+Base!D140</f>
        <v>598872.69223895844</v>
      </c>
      <c r="D140" s="11">
        <f>+Base!H140</f>
        <v>111.76246666300199</v>
      </c>
      <c r="E140" s="11">
        <f>+Base!G140</f>
        <v>-1689.4475513101024</v>
      </c>
      <c r="F140" s="14">
        <f>+Base!I140</f>
        <v>117541.01832173771</v>
      </c>
      <c r="G140" s="14">
        <f>+Base!N140</f>
        <v>19042.054392374979</v>
      </c>
    </row>
    <row r="141" spans="1:7" x14ac:dyDescent="0.2">
      <c r="A141" s="14">
        <f>+Base!B141</f>
        <v>74113.437923577701</v>
      </c>
      <c r="B141" s="11">
        <f>+Base!C141</f>
        <v>26016.339577610874</v>
      </c>
      <c r="C141" s="11">
        <f>+Base!D141</f>
        <v>610189.55098126398</v>
      </c>
      <c r="D141" s="11">
        <f>+Base!H141</f>
        <v>114.35463930843933</v>
      </c>
      <c r="E141" s="11">
        <f>+Base!G141</f>
        <v>-881.88316600030157</v>
      </c>
      <c r="F141" s="14">
        <f>+Base!I141</f>
        <v>122228.61806939691</v>
      </c>
      <c r="G141" s="14">
        <f>+Base!N141</f>
        <v>27787.185765590082</v>
      </c>
    </row>
    <row r="142" spans="1:7" x14ac:dyDescent="0.2">
      <c r="A142" s="14">
        <f>+Base!B142</f>
        <v>74639.138643144397</v>
      </c>
      <c r="B142" s="11">
        <f>+Base!C142</f>
        <v>23841.771587437255</v>
      </c>
      <c r="C142" s="11">
        <f>+Base!D142</f>
        <v>622171.53088630573</v>
      </c>
      <c r="D142" s="11">
        <f>+Base!H142</f>
        <v>108.36714717856533</v>
      </c>
      <c r="E142" s="11">
        <f>+Base!G142</f>
        <v>-3301.3224160872996</v>
      </c>
      <c r="F142" s="14">
        <f>+Base!I142</f>
        <v>112702.44309426023</v>
      </c>
      <c r="G142" s="14">
        <f>+Base!N142</f>
        <v>14811.651503513</v>
      </c>
    </row>
    <row r="143" spans="1:7" x14ac:dyDescent="0.2">
      <c r="A143" s="14">
        <f>+Base!B143</f>
        <v>78713.937262456893</v>
      </c>
      <c r="B143" s="11">
        <f>+Base!C143</f>
        <v>23354.4012063829</v>
      </c>
      <c r="C143" s="11">
        <f>+Base!D143</f>
        <v>631703.35726335796</v>
      </c>
      <c r="D143" s="11">
        <f>+Base!H143</f>
        <v>111.98984979690033</v>
      </c>
      <c r="E143" s="11">
        <f>+Base!G143</f>
        <v>-2865.0636537401988</v>
      </c>
      <c r="F143" s="14">
        <f>+Base!I143</f>
        <v>120615.44087930318</v>
      </c>
      <c r="G143" s="14">
        <f>+Base!N143</f>
        <v>18310.079350767926</v>
      </c>
    </row>
    <row r="144" spans="1:7" x14ac:dyDescent="0.2">
      <c r="A144" s="14">
        <f>+Base!B144</f>
        <v>78072.087663817394</v>
      </c>
      <c r="B144" s="11">
        <f>+Base!C144</f>
        <v>24169.02469555875</v>
      </c>
      <c r="C144" s="11">
        <f>+Base!D144</f>
        <v>640528.58125268365</v>
      </c>
      <c r="D144" s="11">
        <f>+Base!H144</f>
        <v>112.68105524579433</v>
      </c>
      <c r="E144" s="11">
        <f>+Base!G144</f>
        <v>-852.73307059199942</v>
      </c>
      <c r="F144" s="14">
        <f>+Base!I144</f>
        <v>121452.06008923557</v>
      </c>
      <c r="G144" s="14">
        <f>+Base!N144</f>
        <v>19473.913450854525</v>
      </c>
    </row>
    <row r="145" spans="1:7" x14ac:dyDescent="0.2">
      <c r="A145" s="14">
        <f>+Base!B145</f>
        <v>76781.521688826499</v>
      </c>
      <c r="B145" s="11">
        <f>+Base!C145</f>
        <v>25541.092640509705</v>
      </c>
      <c r="C145" s="11">
        <f>+Base!D145</f>
        <v>649965.44857943058</v>
      </c>
      <c r="D145" s="11">
        <f>+Base!H145</f>
        <v>115.30498183387134</v>
      </c>
      <c r="E145" s="11">
        <f>+Base!G145</f>
        <v>1472.5058188022958</v>
      </c>
      <c r="F145" s="14">
        <f>+Base!I145</f>
        <v>128027.35899209802</v>
      </c>
      <c r="G145" s="14">
        <f>+Base!N145</f>
        <v>29727.81352097007</v>
      </c>
    </row>
    <row r="146" spans="1:7" x14ac:dyDescent="0.2">
      <c r="A146" s="14">
        <f>+Base!B146</f>
        <v>77475.425911583894</v>
      </c>
      <c r="B146" s="11">
        <f>+Base!C146</f>
        <v>22730.683844365652</v>
      </c>
      <c r="C146" s="11">
        <f>+Base!D146</f>
        <v>660557.33590261335</v>
      </c>
      <c r="D146" s="11">
        <f>+Base!H146</f>
        <v>109.11972531606568</v>
      </c>
      <c r="E146" s="11">
        <f>+Base!G146</f>
        <v>-359.53517299930172</v>
      </c>
      <c r="F146" s="14">
        <f>+Base!I146</f>
        <v>117757.09137527502</v>
      </c>
      <c r="G146" s="14">
        <f>+Base!N146</f>
        <v>17282.007977269561</v>
      </c>
    </row>
    <row r="147" spans="1:7" x14ac:dyDescent="0.2">
      <c r="A147" s="14">
        <f>+Base!B147</f>
        <v>81232.783254855502</v>
      </c>
      <c r="B147" s="11">
        <f>+Base!C147</f>
        <v>22206.116180106445</v>
      </c>
      <c r="C147" s="11">
        <f>+Base!D147</f>
        <v>668095.20102121891</v>
      </c>
      <c r="D147" s="11">
        <f>+Base!H147</f>
        <v>111.91909353158466</v>
      </c>
      <c r="E147" s="11">
        <f>+Base!G147</f>
        <v>1335.2510748708992</v>
      </c>
      <c r="F147" s="14">
        <f>+Base!I147</f>
        <v>125123.43430191101</v>
      </c>
      <c r="G147" s="14">
        <f>+Base!N147</f>
        <v>19204.424738834416</v>
      </c>
    </row>
    <row r="148" spans="1:7" x14ac:dyDescent="0.2">
      <c r="A148" s="14">
        <f>+Base!B148</f>
        <v>80807.642911751303</v>
      </c>
      <c r="B148" s="11">
        <f>+Base!C148</f>
        <v>22188.606670433313</v>
      </c>
      <c r="C148" s="11">
        <f>+Base!D148</f>
        <v>674935.12757783732</v>
      </c>
      <c r="D148" s="11">
        <f>+Base!H148</f>
        <v>113.219702619948</v>
      </c>
      <c r="E148" s="11">
        <f>+Base!G148</f>
        <v>2994.7774665232027</v>
      </c>
      <c r="F148" s="14">
        <f>+Base!I148</f>
        <v>126955.6622221501</v>
      </c>
      <c r="G148" s="14">
        <f>+Base!N148</f>
        <v>19759.826727519678</v>
      </c>
    </row>
    <row r="149" spans="1:7" x14ac:dyDescent="0.2">
      <c r="A149" s="14">
        <f>+Base!B149</f>
        <v>79191.457333987506</v>
      </c>
      <c r="B149" s="11">
        <f>+Base!C149</f>
        <v>24255.581917185787</v>
      </c>
      <c r="C149" s="11">
        <f>+Base!D149</f>
        <v>681600.22631398041</v>
      </c>
      <c r="D149" s="11">
        <f>+Base!H149</f>
        <v>115.722387942292</v>
      </c>
      <c r="E149" s="11">
        <f>+Base!G149</f>
        <v>4769.3963867298989</v>
      </c>
      <c r="F149" s="14">
        <f>+Base!I149</f>
        <v>131862.45617994718</v>
      </c>
      <c r="G149" s="14">
        <f>+Base!N149</f>
        <v>25917.940647540174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Armando Yuri Rojas Quiroz</dc:creator>
  <cp:lastModifiedBy>Carlos Armando Yuri Rojas Quiroz</cp:lastModifiedBy>
  <dcterms:created xsi:type="dcterms:W3CDTF">2017-10-27T20:24:36Z</dcterms:created>
  <dcterms:modified xsi:type="dcterms:W3CDTF">2017-11-03T22:00:34Z</dcterms:modified>
</cp:coreProperties>
</file>