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zjv\Dropbox\BKR\Nacho\Data_Appendix\REStud\HS_sector_definition\"/>
    </mc:Choice>
  </mc:AlternateContent>
  <xr:revisionPtr revIDLastSave="0" documentId="13_ncr:1_{E7A91A80-DD04-416B-94C3-4C265A6E08C3}" xr6:coauthVersionLast="45" xr6:coauthVersionMax="45" xr10:uidLastSave="{00000000-0000-0000-0000-000000000000}"/>
  <bookViews>
    <workbookView xWindow="7860" yWindow="330" windowWidth="20175" windowHeight="14490" tabRatio="500" firstSheet="13" activeTab="17" xr2:uid="{00000000-000D-0000-FFFF-FFFF00000000}"/>
  </bookViews>
  <sheets>
    <sheet name="Data" sheetId="1" r:id="rId1"/>
    <sheet name="Sheet2" sheetId="18" r:id="rId2"/>
    <sheet name="Sheet1" sheetId="17" r:id="rId3"/>
    <sheet name="1950" sheetId="2" r:id="rId4"/>
    <sheet name="1960" sheetId="3" r:id="rId5"/>
    <sheet name="1970" sheetId="4" r:id="rId6"/>
    <sheet name="1977" sheetId="5" r:id="rId7"/>
    <sheet name="1980" sheetId="6" r:id="rId8"/>
    <sheet name="1990" sheetId="7" r:id="rId9"/>
    <sheet name="2000" sheetId="8" r:id="rId10"/>
    <sheet name="2005" sheetId="9" r:id="rId11"/>
    <sheet name="Avg_1950-2005" sheetId="10" r:id="rId12"/>
    <sheet name="Avg_1977-2005" sheetId="11" r:id="rId13"/>
    <sheet name="Shares_all" sheetId="12" r:id="rId14"/>
    <sheet name="Compensation" sheetId="13" r:id="rId15"/>
    <sheet name="Hours" sheetId="14" r:id="rId16"/>
    <sheet name="Employment" sheetId="15" r:id="rId17"/>
    <sheet name="Table_for_paper" sheetId="16" r:id="rId18"/>
  </sheets>
  <definedNames>
    <definedName name="_xlnm._FilterDatabase" localSheetId="0" hidden="1">Data!$A$1:$V$1737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0" i="16" l="1"/>
  <c r="F40" i="16"/>
  <c r="H39" i="16"/>
  <c r="F39" i="16"/>
  <c r="H38" i="16"/>
  <c r="F38" i="16"/>
  <c r="H37" i="16"/>
  <c r="F37" i="16"/>
  <c r="H36" i="16"/>
  <c r="F36" i="16"/>
  <c r="H35" i="16"/>
  <c r="F35" i="16"/>
  <c r="V33" i="15"/>
  <c r="H31" i="16" s="1"/>
  <c r="U33" i="15"/>
  <c r="G31" i="16" s="1"/>
  <c r="T33" i="15"/>
  <c r="S33" i="15"/>
  <c r="M33" i="15"/>
  <c r="I33" i="15"/>
  <c r="G33" i="15"/>
  <c r="E33" i="15"/>
  <c r="C33" i="15"/>
  <c r="AI32" i="15"/>
  <c r="AH32" i="15"/>
  <c r="AG32" i="15"/>
  <c r="V32" i="15"/>
  <c r="H34" i="16" s="1"/>
  <c r="U32" i="15"/>
  <c r="G34" i="16" s="1"/>
  <c r="T32" i="15"/>
  <c r="S32" i="15"/>
  <c r="M32" i="15"/>
  <c r="I32" i="15"/>
  <c r="G32" i="15"/>
  <c r="E32" i="15"/>
  <c r="C32" i="15"/>
  <c r="AI31" i="15"/>
  <c r="AH31" i="15"/>
  <c r="AG31" i="15"/>
  <c r="V31" i="15"/>
  <c r="H27" i="16" s="1"/>
  <c r="U31" i="15"/>
  <c r="G27" i="16" s="1"/>
  <c r="T31" i="15"/>
  <c r="S31" i="15"/>
  <c r="M31" i="15"/>
  <c r="I31" i="15"/>
  <c r="G31" i="15"/>
  <c r="E31" i="15"/>
  <c r="C31" i="15"/>
  <c r="AI30" i="15"/>
  <c r="AH30" i="15"/>
  <c r="AG30" i="15"/>
  <c r="V30" i="15"/>
  <c r="H25" i="16" s="1"/>
  <c r="U30" i="15"/>
  <c r="G25" i="16" s="1"/>
  <c r="T30" i="15"/>
  <c r="S30" i="15"/>
  <c r="M30" i="15"/>
  <c r="I30" i="15"/>
  <c r="G30" i="15"/>
  <c r="E30" i="15"/>
  <c r="C30" i="15"/>
  <c r="AI29" i="15"/>
  <c r="AH29" i="15"/>
  <c r="AG29" i="15"/>
  <c r="V29" i="15"/>
  <c r="H33" i="16" s="1"/>
  <c r="U29" i="15"/>
  <c r="G33" i="16" s="1"/>
  <c r="T29" i="15"/>
  <c r="S29" i="15"/>
  <c r="M29" i="15"/>
  <c r="I29" i="15"/>
  <c r="G29" i="15"/>
  <c r="E29" i="15"/>
  <c r="C29" i="15"/>
  <c r="AI28" i="15"/>
  <c r="AH28" i="15"/>
  <c r="AG28" i="15"/>
  <c r="V28" i="15"/>
  <c r="H26" i="16" s="1"/>
  <c r="U28" i="15"/>
  <c r="G26" i="16" s="1"/>
  <c r="T28" i="15"/>
  <c r="S28" i="15"/>
  <c r="M28" i="15"/>
  <c r="I28" i="15"/>
  <c r="G28" i="15"/>
  <c r="E28" i="15"/>
  <c r="C28" i="15"/>
  <c r="AI27" i="15"/>
  <c r="AH27" i="15"/>
  <c r="AG27" i="15"/>
  <c r="V27" i="15"/>
  <c r="H32" i="16" s="1"/>
  <c r="U27" i="15"/>
  <c r="G32" i="16" s="1"/>
  <c r="T27" i="15"/>
  <c r="S27" i="15"/>
  <c r="M27" i="15"/>
  <c r="I27" i="15"/>
  <c r="G27" i="15"/>
  <c r="E27" i="15"/>
  <c r="C27" i="15"/>
  <c r="AI26" i="15"/>
  <c r="AH26" i="15"/>
  <c r="AG26" i="15"/>
  <c r="V26" i="15"/>
  <c r="H30" i="16" s="1"/>
  <c r="U26" i="15"/>
  <c r="G30" i="16" s="1"/>
  <c r="T26" i="15"/>
  <c r="S26" i="15"/>
  <c r="M26" i="15"/>
  <c r="I26" i="15"/>
  <c r="G26" i="15"/>
  <c r="E26" i="15"/>
  <c r="C26" i="15"/>
  <c r="AI25" i="15"/>
  <c r="AH25" i="15"/>
  <c r="AG25" i="15"/>
  <c r="V25" i="15"/>
  <c r="H28" i="16" s="1"/>
  <c r="U25" i="15"/>
  <c r="G28" i="16" s="1"/>
  <c r="T25" i="15"/>
  <c r="S25" i="15"/>
  <c r="M25" i="15"/>
  <c r="I25" i="15"/>
  <c r="G25" i="15"/>
  <c r="E25" i="15"/>
  <c r="C25" i="15"/>
  <c r="AI24" i="15"/>
  <c r="AH24" i="15"/>
  <c r="AG24" i="15"/>
  <c r="V24" i="15"/>
  <c r="H24" i="16" s="1"/>
  <c r="U24" i="15"/>
  <c r="G24" i="16" s="1"/>
  <c r="T24" i="15"/>
  <c r="S24" i="15"/>
  <c r="M24" i="15"/>
  <c r="I24" i="15"/>
  <c r="G24" i="15"/>
  <c r="E24" i="15"/>
  <c r="C24" i="15"/>
  <c r="AI23" i="15"/>
  <c r="AH23" i="15"/>
  <c r="AG23" i="15"/>
  <c r="V23" i="15"/>
  <c r="H23" i="16" s="1"/>
  <c r="U23" i="15"/>
  <c r="G23" i="16" s="1"/>
  <c r="T23" i="15"/>
  <c r="S23" i="15"/>
  <c r="M23" i="15"/>
  <c r="I23" i="15"/>
  <c r="G23" i="15"/>
  <c r="E23" i="15"/>
  <c r="C23" i="15"/>
  <c r="AI22" i="15"/>
  <c r="AH22" i="15"/>
  <c r="AG22" i="15"/>
  <c r="V22" i="15"/>
  <c r="H20" i="16" s="1"/>
  <c r="U22" i="15"/>
  <c r="G20" i="16" s="1"/>
  <c r="T22" i="15"/>
  <c r="S22" i="15"/>
  <c r="M22" i="15"/>
  <c r="N22" i="15" s="1"/>
  <c r="I22" i="15"/>
  <c r="G22" i="15"/>
  <c r="E22" i="15"/>
  <c r="C22" i="15"/>
  <c r="AI21" i="15"/>
  <c r="AH21" i="15"/>
  <c r="AG21" i="15"/>
  <c r="V21" i="15"/>
  <c r="H22" i="16" s="1"/>
  <c r="U21" i="15"/>
  <c r="G22" i="16" s="1"/>
  <c r="T21" i="15"/>
  <c r="S21" i="15"/>
  <c r="M21" i="15"/>
  <c r="I21" i="15"/>
  <c r="G21" i="15"/>
  <c r="E21" i="15"/>
  <c r="C21" i="15"/>
  <c r="AI20" i="15"/>
  <c r="AH20" i="15"/>
  <c r="AG20" i="15"/>
  <c r="V20" i="15"/>
  <c r="H19" i="16" s="1"/>
  <c r="U20" i="15"/>
  <c r="G19" i="16" s="1"/>
  <c r="T20" i="15"/>
  <c r="S20" i="15"/>
  <c r="M20" i="15"/>
  <c r="J20" i="15"/>
  <c r="I20" i="15"/>
  <c r="G20" i="15"/>
  <c r="E20" i="15"/>
  <c r="C20" i="15"/>
  <c r="AI19" i="15"/>
  <c r="AH19" i="15"/>
  <c r="AG19" i="15"/>
  <c r="V19" i="15"/>
  <c r="H18" i="16" s="1"/>
  <c r="U19" i="15"/>
  <c r="G18" i="16" s="1"/>
  <c r="T19" i="15"/>
  <c r="S19" i="15"/>
  <c r="M19" i="15"/>
  <c r="I19" i="15"/>
  <c r="G19" i="15"/>
  <c r="E19" i="15"/>
  <c r="C19" i="15"/>
  <c r="AI18" i="15"/>
  <c r="AH18" i="15"/>
  <c r="AG18" i="15"/>
  <c r="V18" i="15"/>
  <c r="H21" i="16" s="1"/>
  <c r="U18" i="15"/>
  <c r="G21" i="16" s="1"/>
  <c r="T18" i="15"/>
  <c r="S18" i="15"/>
  <c r="M18" i="15"/>
  <c r="I18" i="15"/>
  <c r="G18" i="15"/>
  <c r="E18" i="15"/>
  <c r="C18" i="15"/>
  <c r="AI17" i="15"/>
  <c r="AH17" i="15"/>
  <c r="AG17" i="15"/>
  <c r="V17" i="15"/>
  <c r="H16" i="16" s="1"/>
  <c r="U17" i="15"/>
  <c r="G16" i="16" s="1"/>
  <c r="T17" i="15"/>
  <c r="S17" i="15"/>
  <c r="M17" i="15"/>
  <c r="I17" i="15"/>
  <c r="G17" i="15"/>
  <c r="E17" i="15"/>
  <c r="C17" i="15"/>
  <c r="AI16" i="15"/>
  <c r="AH16" i="15"/>
  <c r="AG16" i="15"/>
  <c r="V16" i="15"/>
  <c r="H17" i="16" s="1"/>
  <c r="U16" i="15"/>
  <c r="G17" i="16" s="1"/>
  <c r="T16" i="15"/>
  <c r="S16" i="15"/>
  <c r="M16" i="15"/>
  <c r="I16" i="15"/>
  <c r="G16" i="15"/>
  <c r="E16" i="15"/>
  <c r="C16" i="15"/>
  <c r="AI15" i="15"/>
  <c r="AH15" i="15"/>
  <c r="AG15" i="15"/>
  <c r="V15" i="15"/>
  <c r="H15" i="16" s="1"/>
  <c r="U15" i="15"/>
  <c r="G15" i="16" s="1"/>
  <c r="T15" i="15"/>
  <c r="S15" i="15"/>
  <c r="M15" i="15"/>
  <c r="I15" i="15"/>
  <c r="G15" i="15"/>
  <c r="E15" i="15"/>
  <c r="C15" i="15"/>
  <c r="AI14" i="15"/>
  <c r="AH14" i="15"/>
  <c r="AG14" i="15"/>
  <c r="V14" i="15"/>
  <c r="H14" i="16" s="1"/>
  <c r="U14" i="15"/>
  <c r="G14" i="16" s="1"/>
  <c r="T14" i="15"/>
  <c r="S14" i="15"/>
  <c r="M14" i="15"/>
  <c r="I14" i="15"/>
  <c r="G14" i="15"/>
  <c r="E14" i="15"/>
  <c r="C14" i="15"/>
  <c r="AI13" i="15"/>
  <c r="AH13" i="15"/>
  <c r="AG13" i="15"/>
  <c r="V13" i="15"/>
  <c r="H29" i="16" s="1"/>
  <c r="U13" i="15"/>
  <c r="G29" i="16" s="1"/>
  <c r="T13" i="15"/>
  <c r="S13" i="15"/>
  <c r="M13" i="15"/>
  <c r="I13" i="15"/>
  <c r="G13" i="15"/>
  <c r="E13" i="15"/>
  <c r="C13" i="15"/>
  <c r="AI12" i="15"/>
  <c r="AH12" i="15"/>
  <c r="AG12" i="15"/>
  <c r="V12" i="15"/>
  <c r="H13" i="16" s="1"/>
  <c r="U12" i="15"/>
  <c r="G13" i="16" s="1"/>
  <c r="T12" i="15"/>
  <c r="S12" i="15"/>
  <c r="M12" i="15"/>
  <c r="J12" i="15"/>
  <c r="I12" i="15"/>
  <c r="G12" i="15"/>
  <c r="E12" i="15"/>
  <c r="C12" i="15"/>
  <c r="AI11" i="15"/>
  <c r="AH11" i="15"/>
  <c r="AG11" i="15"/>
  <c r="V11" i="15"/>
  <c r="H10" i="16" s="1"/>
  <c r="U11" i="15"/>
  <c r="G10" i="16" s="1"/>
  <c r="T11" i="15"/>
  <c r="S11" i="15"/>
  <c r="M11" i="15"/>
  <c r="I11" i="15"/>
  <c r="G11" i="15"/>
  <c r="E11" i="15"/>
  <c r="C11" i="15"/>
  <c r="AI10" i="15"/>
  <c r="AH10" i="15"/>
  <c r="AG10" i="15"/>
  <c r="V10" i="15"/>
  <c r="H12" i="16" s="1"/>
  <c r="U10" i="15"/>
  <c r="G12" i="16" s="1"/>
  <c r="T10" i="15"/>
  <c r="S10" i="15"/>
  <c r="M10" i="15"/>
  <c r="I10" i="15"/>
  <c r="G10" i="15"/>
  <c r="E10" i="15"/>
  <c r="C10" i="15"/>
  <c r="AI9" i="15"/>
  <c r="AH9" i="15"/>
  <c r="AG9" i="15"/>
  <c r="V9" i="15"/>
  <c r="H11" i="16" s="1"/>
  <c r="U9" i="15"/>
  <c r="G11" i="16" s="1"/>
  <c r="T9" i="15"/>
  <c r="S9" i="15"/>
  <c r="M9" i="15"/>
  <c r="I9" i="15"/>
  <c r="J9" i="15" s="1"/>
  <c r="G9" i="15"/>
  <c r="E9" i="15"/>
  <c r="C9" i="15"/>
  <c r="AI8" i="15"/>
  <c r="AH8" i="15"/>
  <c r="AG8" i="15"/>
  <c r="V8" i="15"/>
  <c r="H8" i="16" s="1"/>
  <c r="U8" i="15"/>
  <c r="G8" i="16" s="1"/>
  <c r="T8" i="15"/>
  <c r="S8" i="15"/>
  <c r="M8" i="15"/>
  <c r="I8" i="15"/>
  <c r="G8" i="15"/>
  <c r="E8" i="15"/>
  <c r="C8" i="15"/>
  <c r="AI7" i="15"/>
  <c r="AH7" i="15"/>
  <c r="AG7" i="15"/>
  <c r="V7" i="15"/>
  <c r="H9" i="16" s="1"/>
  <c r="U7" i="15"/>
  <c r="G9" i="16" s="1"/>
  <c r="T7" i="15"/>
  <c r="S7" i="15"/>
  <c r="M7" i="15"/>
  <c r="I7" i="15"/>
  <c r="G7" i="15"/>
  <c r="E7" i="15"/>
  <c r="C7" i="15"/>
  <c r="AI6" i="15"/>
  <c r="AH6" i="15"/>
  <c r="AG6" i="15"/>
  <c r="V6" i="15"/>
  <c r="H6" i="16" s="1"/>
  <c r="U6" i="15"/>
  <c r="G6" i="16" s="1"/>
  <c r="T6" i="15"/>
  <c r="S6" i="15"/>
  <c r="M6" i="15"/>
  <c r="I6" i="15"/>
  <c r="G6" i="15"/>
  <c r="E6" i="15"/>
  <c r="C6" i="15"/>
  <c r="AI5" i="15"/>
  <c r="AH5" i="15"/>
  <c r="AG5" i="15"/>
  <c r="V5" i="15"/>
  <c r="H5" i="16" s="1"/>
  <c r="U5" i="15"/>
  <c r="G5" i="16" s="1"/>
  <c r="T5" i="15"/>
  <c r="S5" i="15"/>
  <c r="M5" i="15"/>
  <c r="I5" i="15"/>
  <c r="G5" i="15"/>
  <c r="E5" i="15"/>
  <c r="D5" i="15"/>
  <c r="C5" i="15"/>
  <c r="AI4" i="15"/>
  <c r="AH4" i="15"/>
  <c r="AG4" i="15"/>
  <c r="V4" i="15"/>
  <c r="H7" i="16" s="1"/>
  <c r="U4" i="15"/>
  <c r="G7" i="16" s="1"/>
  <c r="T4" i="15"/>
  <c r="S4" i="15"/>
  <c r="M4" i="15"/>
  <c r="N4" i="15" s="1"/>
  <c r="I4" i="15"/>
  <c r="G4" i="15"/>
  <c r="E4" i="15"/>
  <c r="D4" i="15"/>
  <c r="C4" i="15"/>
  <c r="AI3" i="15"/>
  <c r="AH3" i="15"/>
  <c r="AG3" i="15"/>
  <c r="V3" i="15"/>
  <c r="H4" i="16" s="1"/>
  <c r="U3" i="15"/>
  <c r="T3" i="15"/>
  <c r="S3" i="15"/>
  <c r="M3" i="15"/>
  <c r="N6" i="15" s="1"/>
  <c r="J3" i="15"/>
  <c r="I3" i="15"/>
  <c r="G3" i="15"/>
  <c r="H6" i="15" s="1"/>
  <c r="E3" i="15"/>
  <c r="C3" i="15"/>
  <c r="D9" i="15" s="1"/>
  <c r="AI2" i="15"/>
  <c r="AH2" i="15"/>
  <c r="AG2" i="15"/>
  <c r="I37" i="14"/>
  <c r="V33" i="14"/>
  <c r="F31" i="16" s="1"/>
  <c r="U33" i="14"/>
  <c r="E31" i="16" s="1"/>
  <c r="T33" i="14"/>
  <c r="S33" i="14"/>
  <c r="M33" i="14"/>
  <c r="I33" i="14"/>
  <c r="G33" i="14"/>
  <c r="E33" i="14"/>
  <c r="C33" i="14"/>
  <c r="AI32" i="14"/>
  <c r="AH32" i="14"/>
  <c r="AG32" i="14"/>
  <c r="V32" i="14"/>
  <c r="F34" i="16" s="1"/>
  <c r="U32" i="14"/>
  <c r="E34" i="16" s="1"/>
  <c r="T32" i="14"/>
  <c r="S32" i="14"/>
  <c r="M32" i="14"/>
  <c r="I32" i="14"/>
  <c r="G32" i="14"/>
  <c r="E32" i="14"/>
  <c r="C32" i="14"/>
  <c r="AI31" i="14"/>
  <c r="AH31" i="14"/>
  <c r="AG31" i="14"/>
  <c r="V31" i="14"/>
  <c r="F27" i="16" s="1"/>
  <c r="U31" i="14"/>
  <c r="E27" i="16" s="1"/>
  <c r="T31" i="14"/>
  <c r="S31" i="14"/>
  <c r="M31" i="14"/>
  <c r="I31" i="14"/>
  <c r="G31" i="14"/>
  <c r="E31" i="14"/>
  <c r="C31" i="14"/>
  <c r="AI30" i="14"/>
  <c r="AH30" i="14"/>
  <c r="AG30" i="14"/>
  <c r="V30" i="14"/>
  <c r="F25" i="16" s="1"/>
  <c r="U30" i="14"/>
  <c r="E25" i="16" s="1"/>
  <c r="T30" i="14"/>
  <c r="S30" i="14"/>
  <c r="M30" i="14"/>
  <c r="I30" i="14"/>
  <c r="G30" i="14"/>
  <c r="E30" i="14"/>
  <c r="C30" i="14"/>
  <c r="AI29" i="14"/>
  <c r="AH29" i="14"/>
  <c r="AG29" i="14"/>
  <c r="V29" i="14"/>
  <c r="F33" i="16" s="1"/>
  <c r="U29" i="14"/>
  <c r="E33" i="16" s="1"/>
  <c r="T29" i="14"/>
  <c r="S29" i="14"/>
  <c r="M29" i="14"/>
  <c r="I29" i="14"/>
  <c r="G29" i="14"/>
  <c r="E29" i="14"/>
  <c r="C29" i="14"/>
  <c r="AI28" i="14"/>
  <c r="AH28" i="14"/>
  <c r="AG28" i="14"/>
  <c r="V28" i="14"/>
  <c r="F26" i="16" s="1"/>
  <c r="U28" i="14"/>
  <c r="E26" i="16" s="1"/>
  <c r="T28" i="14"/>
  <c r="S28" i="14"/>
  <c r="M28" i="14"/>
  <c r="I28" i="14"/>
  <c r="G28" i="14"/>
  <c r="E28" i="14"/>
  <c r="C28" i="14"/>
  <c r="AI27" i="14"/>
  <c r="AH27" i="14"/>
  <c r="AG27" i="14"/>
  <c r="V27" i="14"/>
  <c r="F32" i="16" s="1"/>
  <c r="U27" i="14"/>
  <c r="E32" i="16" s="1"/>
  <c r="T27" i="14"/>
  <c r="S27" i="14"/>
  <c r="M27" i="14"/>
  <c r="I27" i="14"/>
  <c r="G27" i="14"/>
  <c r="E27" i="14"/>
  <c r="C27" i="14"/>
  <c r="AI26" i="14"/>
  <c r="AH26" i="14"/>
  <c r="AG26" i="14"/>
  <c r="V26" i="14"/>
  <c r="F30" i="16" s="1"/>
  <c r="U26" i="14"/>
  <c r="E30" i="16" s="1"/>
  <c r="T26" i="14"/>
  <c r="S26" i="14"/>
  <c r="M26" i="14"/>
  <c r="I26" i="14"/>
  <c r="G26" i="14"/>
  <c r="E26" i="14"/>
  <c r="C26" i="14"/>
  <c r="AI25" i="14"/>
  <c r="AH25" i="14"/>
  <c r="AG25" i="14"/>
  <c r="V25" i="14"/>
  <c r="F28" i="16" s="1"/>
  <c r="U25" i="14"/>
  <c r="E28" i="16" s="1"/>
  <c r="T25" i="14"/>
  <c r="S25" i="14"/>
  <c r="M25" i="14"/>
  <c r="I25" i="14"/>
  <c r="G25" i="14"/>
  <c r="E25" i="14"/>
  <c r="C25" i="14"/>
  <c r="AI24" i="14"/>
  <c r="AH24" i="14"/>
  <c r="AG24" i="14"/>
  <c r="V24" i="14"/>
  <c r="F24" i="16" s="1"/>
  <c r="U24" i="14"/>
  <c r="E24" i="16" s="1"/>
  <c r="T24" i="14"/>
  <c r="S24" i="14"/>
  <c r="M24" i="14"/>
  <c r="I24" i="14"/>
  <c r="G24" i="14"/>
  <c r="E24" i="14"/>
  <c r="C24" i="14"/>
  <c r="AI23" i="14"/>
  <c r="AH23" i="14"/>
  <c r="AG23" i="14"/>
  <c r="V23" i="14"/>
  <c r="F23" i="16" s="1"/>
  <c r="U23" i="14"/>
  <c r="E23" i="16" s="1"/>
  <c r="T23" i="14"/>
  <c r="S23" i="14"/>
  <c r="M23" i="14"/>
  <c r="I23" i="14"/>
  <c r="G23" i="14"/>
  <c r="E23" i="14"/>
  <c r="C23" i="14"/>
  <c r="AI22" i="14"/>
  <c r="AH22" i="14"/>
  <c r="AG22" i="14"/>
  <c r="V22" i="14"/>
  <c r="F20" i="16" s="1"/>
  <c r="U22" i="14"/>
  <c r="E20" i="16" s="1"/>
  <c r="T22" i="14"/>
  <c r="S22" i="14"/>
  <c r="M22" i="14"/>
  <c r="I22" i="14"/>
  <c r="J22" i="14" s="1"/>
  <c r="G22" i="14"/>
  <c r="E22" i="14"/>
  <c r="C22" i="14"/>
  <c r="AI21" i="14"/>
  <c r="AH21" i="14"/>
  <c r="AG21" i="14"/>
  <c r="V21" i="14"/>
  <c r="F22" i="16" s="1"/>
  <c r="U21" i="14"/>
  <c r="E22" i="16" s="1"/>
  <c r="T21" i="14"/>
  <c r="S21" i="14"/>
  <c r="M21" i="14"/>
  <c r="I21" i="14"/>
  <c r="G21" i="14"/>
  <c r="E21" i="14"/>
  <c r="C21" i="14"/>
  <c r="AI20" i="14"/>
  <c r="AH20" i="14"/>
  <c r="AG20" i="14"/>
  <c r="V20" i="14"/>
  <c r="F19" i="16" s="1"/>
  <c r="U20" i="14"/>
  <c r="E19" i="16" s="1"/>
  <c r="T20" i="14"/>
  <c r="S20" i="14"/>
  <c r="M20" i="14"/>
  <c r="I20" i="14"/>
  <c r="G20" i="14"/>
  <c r="E20" i="14"/>
  <c r="C20" i="14"/>
  <c r="AI19" i="14"/>
  <c r="AH19" i="14"/>
  <c r="AG19" i="14"/>
  <c r="V19" i="14"/>
  <c r="F18" i="16" s="1"/>
  <c r="U19" i="14"/>
  <c r="E18" i="16" s="1"/>
  <c r="T19" i="14"/>
  <c r="S19" i="14"/>
  <c r="M19" i="14"/>
  <c r="I19" i="14"/>
  <c r="G19" i="14"/>
  <c r="E19" i="14"/>
  <c r="C19" i="14"/>
  <c r="AI18" i="14"/>
  <c r="AH18" i="14"/>
  <c r="AG18" i="14"/>
  <c r="V18" i="14"/>
  <c r="F21" i="16" s="1"/>
  <c r="U18" i="14"/>
  <c r="E21" i="16" s="1"/>
  <c r="T18" i="14"/>
  <c r="S18" i="14"/>
  <c r="M18" i="14"/>
  <c r="I18" i="14"/>
  <c r="G18" i="14"/>
  <c r="E18" i="14"/>
  <c r="C18" i="14"/>
  <c r="AI17" i="14"/>
  <c r="AH17" i="14"/>
  <c r="AG17" i="14"/>
  <c r="V17" i="14"/>
  <c r="F16" i="16" s="1"/>
  <c r="U17" i="14"/>
  <c r="E16" i="16" s="1"/>
  <c r="T17" i="14"/>
  <c r="S17" i="14"/>
  <c r="M17" i="14"/>
  <c r="I17" i="14"/>
  <c r="G17" i="14"/>
  <c r="E17" i="14"/>
  <c r="C17" i="14"/>
  <c r="AI16" i="14"/>
  <c r="AH16" i="14"/>
  <c r="AG16" i="14"/>
  <c r="V16" i="14"/>
  <c r="F17" i="16" s="1"/>
  <c r="U16" i="14"/>
  <c r="E17" i="16" s="1"/>
  <c r="T16" i="14"/>
  <c r="S16" i="14"/>
  <c r="M16" i="14"/>
  <c r="I16" i="14"/>
  <c r="G16" i="14"/>
  <c r="E16" i="14"/>
  <c r="C16" i="14"/>
  <c r="AI15" i="14"/>
  <c r="AH15" i="14"/>
  <c r="AG15" i="14"/>
  <c r="V15" i="14"/>
  <c r="F15" i="16" s="1"/>
  <c r="U15" i="14"/>
  <c r="E15" i="16" s="1"/>
  <c r="T15" i="14"/>
  <c r="S15" i="14"/>
  <c r="M15" i="14"/>
  <c r="I15" i="14"/>
  <c r="J15" i="14" s="1"/>
  <c r="G15" i="14"/>
  <c r="E15" i="14"/>
  <c r="C15" i="14"/>
  <c r="AI14" i="14"/>
  <c r="AH14" i="14"/>
  <c r="AG14" i="14"/>
  <c r="V14" i="14"/>
  <c r="F14" i="16" s="1"/>
  <c r="U14" i="14"/>
  <c r="E14" i="16" s="1"/>
  <c r="T14" i="14"/>
  <c r="S14" i="14"/>
  <c r="M14" i="14"/>
  <c r="I14" i="14"/>
  <c r="G14" i="14"/>
  <c r="E14" i="14"/>
  <c r="C14" i="14"/>
  <c r="AI13" i="14"/>
  <c r="AH13" i="14"/>
  <c r="AG13" i="14"/>
  <c r="V13" i="14"/>
  <c r="F29" i="16" s="1"/>
  <c r="U13" i="14"/>
  <c r="E29" i="16" s="1"/>
  <c r="T13" i="14"/>
  <c r="S13" i="14"/>
  <c r="M13" i="14"/>
  <c r="I13" i="14"/>
  <c r="G13" i="14"/>
  <c r="E13" i="14"/>
  <c r="C13" i="14"/>
  <c r="AI12" i="14"/>
  <c r="AH12" i="14"/>
  <c r="O14" i="12" s="1"/>
  <c r="AG12" i="14"/>
  <c r="V12" i="14"/>
  <c r="F13" i="16" s="1"/>
  <c r="U12" i="14"/>
  <c r="E13" i="16" s="1"/>
  <c r="T12" i="14"/>
  <c r="S12" i="14"/>
  <c r="M12" i="14"/>
  <c r="I12" i="14"/>
  <c r="J12" i="14" s="1"/>
  <c r="G12" i="14"/>
  <c r="E12" i="14"/>
  <c r="C12" i="14"/>
  <c r="AI11" i="14"/>
  <c r="AH11" i="14"/>
  <c r="AG11" i="14"/>
  <c r="V11" i="14"/>
  <c r="F10" i="16" s="1"/>
  <c r="U11" i="14"/>
  <c r="E10" i="16" s="1"/>
  <c r="T11" i="14"/>
  <c r="S11" i="14"/>
  <c r="M11" i="14"/>
  <c r="I11" i="14"/>
  <c r="G11" i="14"/>
  <c r="H11" i="14" s="1"/>
  <c r="E11" i="14"/>
  <c r="C11" i="14"/>
  <c r="AI10" i="14"/>
  <c r="AH10" i="14"/>
  <c r="AG10" i="14"/>
  <c r="V10" i="14"/>
  <c r="F12" i="16" s="1"/>
  <c r="U10" i="14"/>
  <c r="E12" i="16" s="1"/>
  <c r="T10" i="14"/>
  <c r="S10" i="14"/>
  <c r="M10" i="14"/>
  <c r="J10" i="14"/>
  <c r="I10" i="14"/>
  <c r="G10" i="14"/>
  <c r="E10" i="14"/>
  <c r="C10" i="14"/>
  <c r="AI9" i="14"/>
  <c r="AH9" i="14"/>
  <c r="AG9" i="14"/>
  <c r="V9" i="14"/>
  <c r="F11" i="16" s="1"/>
  <c r="U9" i="14"/>
  <c r="E11" i="16" s="1"/>
  <c r="T9" i="14"/>
  <c r="S9" i="14"/>
  <c r="M9" i="14"/>
  <c r="I9" i="14"/>
  <c r="J9" i="14" s="1"/>
  <c r="G9" i="14"/>
  <c r="E9" i="14"/>
  <c r="C9" i="14"/>
  <c r="AI8" i="14"/>
  <c r="AH8" i="14"/>
  <c r="AG8" i="14"/>
  <c r="V8" i="14"/>
  <c r="F8" i="16" s="1"/>
  <c r="U8" i="14"/>
  <c r="E8" i="16" s="1"/>
  <c r="T8" i="14"/>
  <c r="S8" i="14"/>
  <c r="M8" i="14"/>
  <c r="I8" i="14"/>
  <c r="J8" i="14" s="1"/>
  <c r="G8" i="14"/>
  <c r="E8" i="14"/>
  <c r="C8" i="14"/>
  <c r="AI7" i="14"/>
  <c r="AH7" i="14"/>
  <c r="AG7" i="14"/>
  <c r="V7" i="14"/>
  <c r="F9" i="16" s="1"/>
  <c r="U7" i="14"/>
  <c r="E9" i="16" s="1"/>
  <c r="T7" i="14"/>
  <c r="S7" i="14"/>
  <c r="M7" i="14"/>
  <c r="I7" i="14"/>
  <c r="G7" i="14"/>
  <c r="E7" i="14"/>
  <c r="F7" i="14" s="1"/>
  <c r="C7" i="14"/>
  <c r="AI6" i="14"/>
  <c r="N8" i="12" s="1"/>
  <c r="AH6" i="14"/>
  <c r="AG6" i="14"/>
  <c r="V6" i="14"/>
  <c r="F6" i="16" s="1"/>
  <c r="U6" i="14"/>
  <c r="E6" i="16" s="1"/>
  <c r="T6" i="14"/>
  <c r="S6" i="14"/>
  <c r="M6" i="14"/>
  <c r="J6" i="14"/>
  <c r="I6" i="14"/>
  <c r="G6" i="14"/>
  <c r="E6" i="14"/>
  <c r="C6" i="14"/>
  <c r="AI5" i="14"/>
  <c r="AH5" i="14"/>
  <c r="AG5" i="14"/>
  <c r="V5" i="14"/>
  <c r="F5" i="16" s="1"/>
  <c r="U5" i="14"/>
  <c r="E5" i="16" s="1"/>
  <c r="T5" i="14"/>
  <c r="S5" i="14"/>
  <c r="M5" i="14"/>
  <c r="K5" i="14"/>
  <c r="I5" i="14"/>
  <c r="G5" i="14"/>
  <c r="E5" i="14"/>
  <c r="C5" i="14"/>
  <c r="AI4" i="14"/>
  <c r="AH4" i="14"/>
  <c r="AG4" i="14"/>
  <c r="P6" i="12" s="1"/>
  <c r="V4" i="14"/>
  <c r="F7" i="16" s="1"/>
  <c r="U4" i="14"/>
  <c r="E7" i="16" s="1"/>
  <c r="T4" i="14"/>
  <c r="S4" i="14"/>
  <c r="M4" i="14"/>
  <c r="N4" i="14" s="1"/>
  <c r="I4" i="14"/>
  <c r="G4" i="14"/>
  <c r="F4" i="14"/>
  <c r="E4" i="14"/>
  <c r="C4" i="14"/>
  <c r="AI3" i="14"/>
  <c r="AH3" i="14"/>
  <c r="AG3" i="14"/>
  <c r="V3" i="14"/>
  <c r="F4" i="16" s="1"/>
  <c r="U3" i="14"/>
  <c r="T3" i="14"/>
  <c r="S3" i="14"/>
  <c r="M3" i="14"/>
  <c r="N8" i="14" s="1"/>
  <c r="I3" i="14"/>
  <c r="G3" i="14"/>
  <c r="E3" i="14"/>
  <c r="C3" i="14"/>
  <c r="AI2" i="14"/>
  <c r="AH2" i="14"/>
  <c r="AG2" i="14"/>
  <c r="G40" i="13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D40" i="13"/>
  <c r="E40" i="13" s="1"/>
  <c r="F40" i="13" s="1"/>
  <c r="C40" i="13"/>
  <c r="U34" i="13"/>
  <c r="V33" i="13"/>
  <c r="U33" i="13"/>
  <c r="T33" i="13"/>
  <c r="S33" i="13"/>
  <c r="Q33" i="13"/>
  <c r="M33" i="13"/>
  <c r="I33" i="13"/>
  <c r="G33" i="13"/>
  <c r="E33" i="13"/>
  <c r="C33" i="13"/>
  <c r="AI32" i="13"/>
  <c r="AH32" i="13"/>
  <c r="AG32" i="13"/>
  <c r="V32" i="13"/>
  <c r="U32" i="13"/>
  <c r="T32" i="13"/>
  <c r="S32" i="13"/>
  <c r="M32" i="13"/>
  <c r="K32" i="13"/>
  <c r="I32" i="13"/>
  <c r="G32" i="13"/>
  <c r="E32" i="13"/>
  <c r="C32" i="13"/>
  <c r="AI31" i="13"/>
  <c r="AH31" i="13"/>
  <c r="G33" i="12" s="1"/>
  <c r="AG31" i="13"/>
  <c r="V31" i="13"/>
  <c r="U31" i="13"/>
  <c r="T31" i="13"/>
  <c r="S31" i="13"/>
  <c r="N31" i="13"/>
  <c r="M31" i="13"/>
  <c r="I31" i="13"/>
  <c r="G31" i="13"/>
  <c r="E31" i="13"/>
  <c r="C31" i="13"/>
  <c r="AI30" i="13"/>
  <c r="F32" i="12" s="1"/>
  <c r="AH30" i="13"/>
  <c r="AG30" i="13"/>
  <c r="V30" i="13"/>
  <c r="U30" i="13"/>
  <c r="T30" i="13"/>
  <c r="S30" i="13"/>
  <c r="O30" i="13"/>
  <c r="M30" i="13"/>
  <c r="I30" i="13"/>
  <c r="G30" i="13"/>
  <c r="E30" i="13"/>
  <c r="C30" i="13"/>
  <c r="AI29" i="13"/>
  <c r="AH29" i="13"/>
  <c r="AG29" i="13"/>
  <c r="V29" i="13"/>
  <c r="U29" i="13"/>
  <c r="T29" i="13"/>
  <c r="S29" i="13"/>
  <c r="M29" i="13"/>
  <c r="I29" i="13"/>
  <c r="G29" i="13"/>
  <c r="E29" i="13"/>
  <c r="C29" i="13"/>
  <c r="AJ28" i="13"/>
  <c r="AI28" i="13"/>
  <c r="AH28" i="13"/>
  <c r="AG28" i="13"/>
  <c r="V28" i="13"/>
  <c r="U28" i="13"/>
  <c r="T28" i="13"/>
  <c r="S28" i="13"/>
  <c r="M28" i="13"/>
  <c r="I28" i="13"/>
  <c r="G28" i="13"/>
  <c r="E28" i="13"/>
  <c r="C28" i="13"/>
  <c r="AI27" i="13"/>
  <c r="AH27" i="13"/>
  <c r="G29" i="12" s="1"/>
  <c r="AG27" i="13"/>
  <c r="V27" i="13"/>
  <c r="U27" i="13"/>
  <c r="T27" i="13"/>
  <c r="S27" i="13"/>
  <c r="Q27" i="13"/>
  <c r="M27" i="13"/>
  <c r="I27" i="13"/>
  <c r="G27" i="13"/>
  <c r="E27" i="13"/>
  <c r="C27" i="13"/>
  <c r="AI26" i="13"/>
  <c r="F28" i="12" s="1"/>
  <c r="AH26" i="13"/>
  <c r="AG26" i="13"/>
  <c r="V26" i="13"/>
  <c r="U26" i="13"/>
  <c r="T26" i="13"/>
  <c r="S26" i="13"/>
  <c r="M26" i="13"/>
  <c r="I26" i="13"/>
  <c r="G26" i="13"/>
  <c r="E26" i="13"/>
  <c r="C26" i="13"/>
  <c r="AI25" i="13"/>
  <c r="AH25" i="13"/>
  <c r="AG25" i="13"/>
  <c r="V25" i="13"/>
  <c r="U25" i="13"/>
  <c r="T25" i="13"/>
  <c r="S25" i="13"/>
  <c r="M25" i="13"/>
  <c r="I25" i="13"/>
  <c r="G25" i="13"/>
  <c r="E25" i="13"/>
  <c r="C25" i="13"/>
  <c r="AI24" i="13"/>
  <c r="AH24" i="13"/>
  <c r="AG24" i="13"/>
  <c r="V24" i="13"/>
  <c r="U24" i="13"/>
  <c r="T24" i="13"/>
  <c r="S24" i="13"/>
  <c r="M24" i="13"/>
  <c r="K24" i="13"/>
  <c r="I24" i="13"/>
  <c r="G24" i="13"/>
  <c r="E24" i="13"/>
  <c r="C24" i="13"/>
  <c r="AI23" i="13"/>
  <c r="AH23" i="13"/>
  <c r="AG23" i="13"/>
  <c r="V23" i="13"/>
  <c r="U23" i="13"/>
  <c r="T23" i="13"/>
  <c r="S23" i="13"/>
  <c r="M23" i="13"/>
  <c r="I23" i="13"/>
  <c r="G23" i="13"/>
  <c r="F23" i="13"/>
  <c r="E23" i="13"/>
  <c r="C23" i="13"/>
  <c r="AI22" i="13"/>
  <c r="F24" i="12" s="1"/>
  <c r="AH22" i="13"/>
  <c r="AG22" i="13"/>
  <c r="V22" i="13"/>
  <c r="U22" i="13"/>
  <c r="T22" i="13"/>
  <c r="S22" i="13"/>
  <c r="M22" i="13"/>
  <c r="I22" i="13"/>
  <c r="G22" i="13"/>
  <c r="E22" i="13"/>
  <c r="C22" i="13"/>
  <c r="AI21" i="13"/>
  <c r="AH21" i="13"/>
  <c r="AG21" i="13"/>
  <c r="V21" i="13"/>
  <c r="U21" i="13"/>
  <c r="T21" i="13"/>
  <c r="S21" i="13"/>
  <c r="M21" i="13"/>
  <c r="I21" i="13"/>
  <c r="G21" i="13"/>
  <c r="E21" i="13"/>
  <c r="C21" i="13"/>
  <c r="AI20" i="13"/>
  <c r="AH20" i="13"/>
  <c r="AG20" i="13"/>
  <c r="V20" i="13"/>
  <c r="U20" i="13"/>
  <c r="T20" i="13"/>
  <c r="S20" i="13"/>
  <c r="M20" i="13"/>
  <c r="I20" i="13"/>
  <c r="G20" i="13"/>
  <c r="E20" i="13"/>
  <c r="C20" i="13"/>
  <c r="AI19" i="13"/>
  <c r="AH19" i="13"/>
  <c r="AG19" i="13"/>
  <c r="V19" i="13"/>
  <c r="U19" i="13"/>
  <c r="T19" i="13"/>
  <c r="S19" i="13"/>
  <c r="M19" i="13"/>
  <c r="I19" i="13"/>
  <c r="J19" i="13" s="1"/>
  <c r="G19" i="13"/>
  <c r="E19" i="13"/>
  <c r="C19" i="13"/>
  <c r="AI18" i="13"/>
  <c r="F20" i="12" s="1"/>
  <c r="AH18" i="13"/>
  <c r="AG18" i="13"/>
  <c r="V18" i="13"/>
  <c r="U18" i="13"/>
  <c r="T18" i="13"/>
  <c r="S18" i="13"/>
  <c r="M18" i="13"/>
  <c r="I18" i="13"/>
  <c r="G18" i="13"/>
  <c r="E18" i="13"/>
  <c r="C18" i="13"/>
  <c r="AI17" i="13"/>
  <c r="AH17" i="13"/>
  <c r="AG17" i="13"/>
  <c r="AG38" i="13" s="1"/>
  <c r="V17" i="13"/>
  <c r="U17" i="13"/>
  <c r="T17" i="13"/>
  <c r="S17" i="13"/>
  <c r="M17" i="13"/>
  <c r="J17" i="13"/>
  <c r="I17" i="13"/>
  <c r="G17" i="13"/>
  <c r="E17" i="13"/>
  <c r="C17" i="13"/>
  <c r="AJ16" i="13"/>
  <c r="E18" i="12" s="1"/>
  <c r="AI16" i="13"/>
  <c r="AH16" i="13"/>
  <c r="AG16" i="13"/>
  <c r="V16" i="13"/>
  <c r="U16" i="13"/>
  <c r="T16" i="13"/>
  <c r="S16" i="13"/>
  <c r="M16" i="13"/>
  <c r="N16" i="13" s="1"/>
  <c r="I16" i="13"/>
  <c r="G16" i="13"/>
  <c r="E16" i="13"/>
  <c r="C16" i="13"/>
  <c r="AI15" i="13"/>
  <c r="AH15" i="13"/>
  <c r="AG15" i="13"/>
  <c r="V15" i="13"/>
  <c r="U15" i="13"/>
  <c r="T15" i="13"/>
  <c r="S15" i="13"/>
  <c r="N15" i="13"/>
  <c r="M15" i="13"/>
  <c r="I15" i="13"/>
  <c r="G15" i="13"/>
  <c r="E15" i="13"/>
  <c r="C15" i="13"/>
  <c r="AI14" i="13"/>
  <c r="F16" i="12" s="1"/>
  <c r="AH14" i="13"/>
  <c r="AG14" i="13"/>
  <c r="V14" i="13"/>
  <c r="U14" i="13"/>
  <c r="T14" i="13"/>
  <c r="S14" i="13"/>
  <c r="O14" i="13"/>
  <c r="M14" i="13"/>
  <c r="I14" i="13"/>
  <c r="G14" i="13"/>
  <c r="E14" i="13"/>
  <c r="C14" i="13"/>
  <c r="AI13" i="13"/>
  <c r="AH13" i="13"/>
  <c r="AG13" i="13"/>
  <c r="V13" i="13"/>
  <c r="U13" i="13"/>
  <c r="T13" i="13"/>
  <c r="S13" i="13"/>
  <c r="M13" i="13"/>
  <c r="I13" i="13"/>
  <c r="G13" i="13"/>
  <c r="E13" i="13"/>
  <c r="F13" i="13" s="1"/>
  <c r="C13" i="13"/>
  <c r="AI12" i="13"/>
  <c r="AH12" i="13"/>
  <c r="AG12" i="13"/>
  <c r="V12" i="13"/>
  <c r="U12" i="13"/>
  <c r="T12" i="13"/>
  <c r="S12" i="13"/>
  <c r="M12" i="13"/>
  <c r="I12" i="13"/>
  <c r="G12" i="13"/>
  <c r="E12" i="13"/>
  <c r="C12" i="13"/>
  <c r="AI11" i="13"/>
  <c r="AH11" i="13"/>
  <c r="AG11" i="13"/>
  <c r="V11" i="13"/>
  <c r="U11" i="13"/>
  <c r="T11" i="13"/>
  <c r="S11" i="13"/>
  <c r="Q11" i="13"/>
  <c r="M11" i="13"/>
  <c r="I11" i="13"/>
  <c r="G11" i="13"/>
  <c r="E11" i="13"/>
  <c r="C11" i="13"/>
  <c r="AI10" i="13"/>
  <c r="F12" i="12" s="1"/>
  <c r="AH10" i="13"/>
  <c r="AG10" i="13"/>
  <c r="V10" i="13"/>
  <c r="U10" i="13"/>
  <c r="T10" i="13"/>
  <c r="S10" i="13"/>
  <c r="M10" i="13"/>
  <c r="I10" i="13"/>
  <c r="G10" i="13"/>
  <c r="E10" i="13"/>
  <c r="D10" i="13"/>
  <c r="C10" i="13"/>
  <c r="AI9" i="13"/>
  <c r="AH9" i="13"/>
  <c r="AG9" i="13"/>
  <c r="V9" i="13"/>
  <c r="U9" i="13"/>
  <c r="T9" i="13"/>
  <c r="S9" i="13"/>
  <c r="M9" i="13"/>
  <c r="I9" i="13"/>
  <c r="G9" i="13"/>
  <c r="E9" i="13"/>
  <c r="C9" i="13"/>
  <c r="AI8" i="13"/>
  <c r="AH8" i="13"/>
  <c r="AG8" i="13"/>
  <c r="V8" i="13"/>
  <c r="U8" i="13"/>
  <c r="T8" i="13"/>
  <c r="S8" i="13"/>
  <c r="M8" i="13"/>
  <c r="K8" i="13"/>
  <c r="I8" i="13"/>
  <c r="G8" i="13"/>
  <c r="E8" i="13"/>
  <c r="C8" i="13"/>
  <c r="AI7" i="13"/>
  <c r="F9" i="12" s="1"/>
  <c r="AH7" i="13"/>
  <c r="AG7" i="13"/>
  <c r="V7" i="13"/>
  <c r="U7" i="13"/>
  <c r="T7" i="13"/>
  <c r="S7" i="13"/>
  <c r="M7" i="13"/>
  <c r="I7" i="13"/>
  <c r="G7" i="13"/>
  <c r="F7" i="13"/>
  <c r="E7" i="13"/>
  <c r="C7" i="13"/>
  <c r="AI6" i="13"/>
  <c r="F8" i="12" s="1"/>
  <c r="AH6" i="13"/>
  <c r="AG6" i="13"/>
  <c r="V6" i="13"/>
  <c r="U6" i="13"/>
  <c r="T6" i="13"/>
  <c r="S6" i="13"/>
  <c r="O6" i="13"/>
  <c r="M6" i="13"/>
  <c r="I6" i="13"/>
  <c r="G6" i="13"/>
  <c r="E6" i="13"/>
  <c r="C6" i="13"/>
  <c r="AI5" i="13"/>
  <c r="AH5" i="13"/>
  <c r="AG5" i="13"/>
  <c r="V5" i="13"/>
  <c r="U5" i="13"/>
  <c r="T5" i="13"/>
  <c r="S5" i="13"/>
  <c r="M5" i="13"/>
  <c r="N5" i="13" s="1"/>
  <c r="I5" i="13"/>
  <c r="G5" i="13"/>
  <c r="E5" i="13"/>
  <c r="F19" i="13" s="1"/>
  <c r="C5" i="13"/>
  <c r="AI4" i="13"/>
  <c r="F6" i="12" s="1"/>
  <c r="AH4" i="13"/>
  <c r="AG4" i="13"/>
  <c r="V4" i="13"/>
  <c r="U4" i="13"/>
  <c r="T4" i="13"/>
  <c r="S4" i="13"/>
  <c r="Q4" i="13"/>
  <c r="M4" i="13"/>
  <c r="K4" i="13"/>
  <c r="I4" i="13"/>
  <c r="G4" i="13"/>
  <c r="E4" i="13"/>
  <c r="C4" i="13"/>
  <c r="D30" i="13" s="1"/>
  <c r="AI3" i="13"/>
  <c r="F5" i="12" s="1"/>
  <c r="AH3" i="13"/>
  <c r="AG3" i="13"/>
  <c r="V3" i="13"/>
  <c r="U3" i="13"/>
  <c r="T3" i="13"/>
  <c r="S3" i="13"/>
  <c r="N3" i="13"/>
  <c r="M3" i="13"/>
  <c r="I3" i="13"/>
  <c r="I39" i="13" s="1"/>
  <c r="G3" i="13"/>
  <c r="H24" i="13" s="1"/>
  <c r="E3" i="13"/>
  <c r="E39" i="13" s="1"/>
  <c r="C3" i="13"/>
  <c r="AI2" i="13"/>
  <c r="AH2" i="13"/>
  <c r="AG2" i="13"/>
  <c r="P34" i="12"/>
  <c r="O34" i="12"/>
  <c r="N34" i="12"/>
  <c r="L34" i="12"/>
  <c r="K34" i="12"/>
  <c r="J34" i="12"/>
  <c r="H34" i="12"/>
  <c r="G34" i="12"/>
  <c r="F34" i="12"/>
  <c r="P33" i="12"/>
  <c r="O33" i="12"/>
  <c r="N33" i="12"/>
  <c r="L33" i="12"/>
  <c r="K33" i="12"/>
  <c r="J33" i="12"/>
  <c r="H33" i="12"/>
  <c r="F33" i="12"/>
  <c r="P32" i="12"/>
  <c r="O32" i="12"/>
  <c r="N32" i="12"/>
  <c r="L32" i="12"/>
  <c r="K32" i="12"/>
  <c r="J32" i="12"/>
  <c r="H32" i="12"/>
  <c r="G32" i="12"/>
  <c r="P31" i="12"/>
  <c r="O31" i="12"/>
  <c r="N31" i="12"/>
  <c r="L31" i="12"/>
  <c r="K31" i="12"/>
  <c r="J31" i="12"/>
  <c r="H31" i="12"/>
  <c r="G31" i="12"/>
  <c r="F31" i="12"/>
  <c r="P30" i="12"/>
  <c r="O30" i="12"/>
  <c r="N30" i="12"/>
  <c r="L30" i="12"/>
  <c r="K30" i="12"/>
  <c r="J30" i="12"/>
  <c r="H30" i="12"/>
  <c r="G30" i="12"/>
  <c r="F30" i="12"/>
  <c r="E30" i="12"/>
  <c r="P29" i="12"/>
  <c r="O29" i="12"/>
  <c r="N29" i="12"/>
  <c r="L29" i="12"/>
  <c r="K29" i="12"/>
  <c r="J29" i="12"/>
  <c r="H29" i="12"/>
  <c r="F29" i="12"/>
  <c r="P28" i="12"/>
  <c r="O28" i="12"/>
  <c r="N28" i="12"/>
  <c r="L28" i="12"/>
  <c r="K28" i="12"/>
  <c r="J28" i="12"/>
  <c r="H28" i="12"/>
  <c r="G28" i="12"/>
  <c r="P27" i="12"/>
  <c r="O27" i="12"/>
  <c r="N27" i="12"/>
  <c r="L27" i="12"/>
  <c r="K27" i="12"/>
  <c r="J27" i="12"/>
  <c r="H27" i="12"/>
  <c r="G27" i="12"/>
  <c r="F27" i="12"/>
  <c r="P26" i="12"/>
  <c r="O26" i="12"/>
  <c r="N26" i="12"/>
  <c r="L26" i="12"/>
  <c r="K26" i="12"/>
  <c r="J26" i="12"/>
  <c r="H26" i="12"/>
  <c r="G26" i="12"/>
  <c r="F26" i="12"/>
  <c r="P25" i="12"/>
  <c r="O25" i="12"/>
  <c r="N25" i="12"/>
  <c r="L25" i="12"/>
  <c r="K25" i="12"/>
  <c r="J25" i="12"/>
  <c r="H25" i="12"/>
  <c r="G25" i="12"/>
  <c r="F25" i="12"/>
  <c r="P24" i="12"/>
  <c r="O24" i="12"/>
  <c r="N24" i="12"/>
  <c r="L24" i="12"/>
  <c r="K24" i="12"/>
  <c r="J24" i="12"/>
  <c r="H24" i="12"/>
  <c r="G24" i="12"/>
  <c r="P23" i="12"/>
  <c r="O23" i="12"/>
  <c r="N23" i="12"/>
  <c r="L23" i="12"/>
  <c r="K23" i="12"/>
  <c r="J23" i="12"/>
  <c r="H23" i="12"/>
  <c r="G23" i="12"/>
  <c r="F23" i="12"/>
  <c r="P22" i="12"/>
  <c r="O22" i="12"/>
  <c r="N22" i="12"/>
  <c r="L22" i="12"/>
  <c r="K22" i="12"/>
  <c r="J22" i="12"/>
  <c r="H22" i="12"/>
  <c r="G22" i="12"/>
  <c r="F22" i="12"/>
  <c r="P21" i="12"/>
  <c r="O21" i="12"/>
  <c r="N21" i="12"/>
  <c r="L21" i="12"/>
  <c r="K21" i="12"/>
  <c r="J21" i="12"/>
  <c r="H21" i="12"/>
  <c r="G21" i="12"/>
  <c r="F21" i="12"/>
  <c r="P20" i="12"/>
  <c r="O20" i="12"/>
  <c r="N20" i="12"/>
  <c r="L20" i="12"/>
  <c r="K20" i="12"/>
  <c r="J20" i="12"/>
  <c r="H20" i="12"/>
  <c r="G20" i="12"/>
  <c r="P19" i="12"/>
  <c r="O19" i="12"/>
  <c r="N19" i="12"/>
  <c r="L19" i="12"/>
  <c r="K19" i="12"/>
  <c r="J19" i="12"/>
  <c r="G19" i="12"/>
  <c r="F19" i="12"/>
  <c r="P18" i="12"/>
  <c r="O18" i="12"/>
  <c r="N18" i="12"/>
  <c r="L18" i="12"/>
  <c r="K18" i="12"/>
  <c r="J18" i="12"/>
  <c r="H18" i="12"/>
  <c r="G18" i="12"/>
  <c r="F18" i="12"/>
  <c r="P17" i="12"/>
  <c r="O17" i="12"/>
  <c r="N17" i="12"/>
  <c r="L17" i="12"/>
  <c r="K17" i="12"/>
  <c r="J17" i="12"/>
  <c r="H17" i="12"/>
  <c r="G17" i="12"/>
  <c r="F17" i="12"/>
  <c r="P16" i="12"/>
  <c r="O16" i="12"/>
  <c r="N16" i="12"/>
  <c r="L16" i="12"/>
  <c r="K16" i="12"/>
  <c r="J16" i="12"/>
  <c r="H16" i="12"/>
  <c r="G16" i="12"/>
  <c r="P15" i="12"/>
  <c r="O15" i="12"/>
  <c r="N15" i="12"/>
  <c r="L15" i="12"/>
  <c r="K15" i="12"/>
  <c r="J15" i="12"/>
  <c r="H15" i="12"/>
  <c r="G15" i="12"/>
  <c r="F15" i="12"/>
  <c r="P14" i="12"/>
  <c r="N14" i="12"/>
  <c r="L14" i="12"/>
  <c r="K14" i="12"/>
  <c r="J14" i="12"/>
  <c r="H14" i="12"/>
  <c r="G14" i="12"/>
  <c r="F14" i="12"/>
  <c r="P13" i="12"/>
  <c r="O13" i="12"/>
  <c r="N13" i="12"/>
  <c r="L13" i="12"/>
  <c r="K13" i="12"/>
  <c r="J13" i="12"/>
  <c r="H13" i="12"/>
  <c r="G13" i="12"/>
  <c r="F13" i="12"/>
  <c r="P12" i="12"/>
  <c r="O12" i="12"/>
  <c r="N12" i="12"/>
  <c r="L12" i="12"/>
  <c r="K12" i="12"/>
  <c r="J12" i="12"/>
  <c r="H12" i="12"/>
  <c r="G12" i="12"/>
  <c r="P11" i="12"/>
  <c r="O11" i="12"/>
  <c r="N11" i="12"/>
  <c r="L11" i="12"/>
  <c r="K11" i="12"/>
  <c r="J11" i="12"/>
  <c r="H11" i="12"/>
  <c r="G11" i="12"/>
  <c r="F11" i="12"/>
  <c r="P10" i="12"/>
  <c r="O10" i="12"/>
  <c r="N10" i="12"/>
  <c r="L10" i="12"/>
  <c r="K10" i="12"/>
  <c r="J10" i="12"/>
  <c r="H10" i="12"/>
  <c r="G10" i="12"/>
  <c r="F10" i="12"/>
  <c r="P9" i="12"/>
  <c r="O9" i="12"/>
  <c r="N9" i="12"/>
  <c r="L9" i="12"/>
  <c r="K9" i="12"/>
  <c r="J9" i="12"/>
  <c r="H9" i="12"/>
  <c r="G9" i="12"/>
  <c r="E9" i="12"/>
  <c r="P8" i="12"/>
  <c r="O8" i="12"/>
  <c r="L8" i="12"/>
  <c r="K8" i="12"/>
  <c r="J8" i="12"/>
  <c r="H8" i="12"/>
  <c r="G8" i="12"/>
  <c r="P7" i="12"/>
  <c r="O7" i="12"/>
  <c r="N7" i="12"/>
  <c r="L7" i="12"/>
  <c r="K7" i="12"/>
  <c r="J7" i="12"/>
  <c r="H7" i="12"/>
  <c r="G7" i="12"/>
  <c r="F7" i="12"/>
  <c r="O6" i="12"/>
  <c r="N6" i="12"/>
  <c r="M6" i="12"/>
  <c r="L6" i="12"/>
  <c r="K6" i="12"/>
  <c r="J6" i="12"/>
  <c r="H6" i="12"/>
  <c r="G6" i="12"/>
  <c r="P5" i="12"/>
  <c r="O5" i="12"/>
  <c r="N5" i="12"/>
  <c r="L5" i="12"/>
  <c r="K5" i="12"/>
  <c r="J5" i="12"/>
  <c r="H5" i="12"/>
  <c r="G5" i="12"/>
  <c r="P4" i="12"/>
  <c r="O4" i="12"/>
  <c r="N4" i="12"/>
  <c r="N35" i="12" s="1"/>
  <c r="L4" i="12"/>
  <c r="K4" i="12"/>
  <c r="J4" i="12"/>
  <c r="J35" i="12" s="1"/>
  <c r="H4" i="12"/>
  <c r="G4" i="12"/>
  <c r="G33" i="11"/>
  <c r="H33" i="11" s="1"/>
  <c r="I33" i="11" s="1"/>
  <c r="J33" i="11" s="1"/>
  <c r="F33" i="11"/>
  <c r="E33" i="11"/>
  <c r="G33" i="10"/>
  <c r="H33" i="10" s="1"/>
  <c r="I33" i="10" s="1"/>
  <c r="J33" i="10" s="1"/>
  <c r="E33" i="10"/>
  <c r="F33" i="10" s="1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I33" i="9"/>
  <c r="G33" i="9"/>
  <c r="H33" i="9" s="1"/>
  <c r="F33" i="9"/>
  <c r="E33" i="9"/>
  <c r="G33" i="8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E33" i="8"/>
  <c r="F33" i="8" s="1"/>
  <c r="N33" i="7"/>
  <c r="O33" i="7" s="1"/>
  <c r="P33" i="7" s="1"/>
  <c r="Q33" i="7" s="1"/>
  <c r="R33" i="7" s="1"/>
  <c r="S33" i="7" s="1"/>
  <c r="T33" i="7" s="1"/>
  <c r="U33" i="7" s="1"/>
  <c r="V33" i="7" s="1"/>
  <c r="G33" i="7"/>
  <c r="H33" i="7" s="1"/>
  <c r="I33" i="7" s="1"/>
  <c r="J33" i="7" s="1"/>
  <c r="K33" i="7" s="1"/>
  <c r="L33" i="7" s="1"/>
  <c r="M33" i="7" s="1"/>
  <c r="F33" i="7"/>
  <c r="E33" i="7"/>
  <c r="U33" i="6"/>
  <c r="V33" i="6" s="1"/>
  <c r="K33" i="6"/>
  <c r="L33" i="6" s="1"/>
  <c r="M33" i="6" s="1"/>
  <c r="N33" i="6" s="1"/>
  <c r="O33" i="6" s="1"/>
  <c r="P33" i="6" s="1"/>
  <c r="Q33" i="6" s="1"/>
  <c r="R33" i="6" s="1"/>
  <c r="S33" i="6" s="1"/>
  <c r="T33" i="6" s="1"/>
  <c r="I33" i="6"/>
  <c r="J33" i="6" s="1"/>
  <c r="H33" i="6"/>
  <c r="G33" i="6"/>
  <c r="E33" i="6"/>
  <c r="F33" i="6" s="1"/>
  <c r="G33" i="5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F33" i="5"/>
  <c r="E33" i="5"/>
  <c r="M32" i="5"/>
  <c r="L32" i="5"/>
  <c r="K32" i="5"/>
  <c r="K13" i="13" s="1"/>
  <c r="M31" i="5"/>
  <c r="L31" i="5"/>
  <c r="K31" i="5"/>
  <c r="M30" i="5"/>
  <c r="L30" i="5"/>
  <c r="K30" i="5"/>
  <c r="AJ3" i="13" s="1"/>
  <c r="E5" i="12" s="1"/>
  <c r="M29" i="5"/>
  <c r="L29" i="5"/>
  <c r="K29" i="5"/>
  <c r="M28" i="5"/>
  <c r="L28" i="5"/>
  <c r="K28" i="5"/>
  <c r="K9" i="13" s="1"/>
  <c r="M27" i="5"/>
  <c r="L27" i="5"/>
  <c r="AJ4" i="14" s="1"/>
  <c r="K27" i="5"/>
  <c r="K5" i="13" s="1"/>
  <c r="M26" i="5"/>
  <c r="L26" i="5"/>
  <c r="K26" i="5"/>
  <c r="K7" i="13" s="1"/>
  <c r="M25" i="5"/>
  <c r="L25" i="5"/>
  <c r="K6" i="14" s="1"/>
  <c r="K25" i="5"/>
  <c r="M24" i="5"/>
  <c r="L24" i="5"/>
  <c r="K24" i="5"/>
  <c r="M23" i="5"/>
  <c r="L23" i="5"/>
  <c r="K23" i="5"/>
  <c r="M22" i="5"/>
  <c r="L22" i="5"/>
  <c r="K22" i="5"/>
  <c r="K27" i="13" s="1"/>
  <c r="M21" i="5"/>
  <c r="L21" i="5"/>
  <c r="K21" i="5"/>
  <c r="M20" i="5"/>
  <c r="L20" i="5"/>
  <c r="K20" i="5"/>
  <c r="AJ11" i="13" s="1"/>
  <c r="E13" i="12" s="1"/>
  <c r="M19" i="5"/>
  <c r="L19" i="5"/>
  <c r="K19" i="5"/>
  <c r="K25" i="13" s="1"/>
  <c r="M18" i="5"/>
  <c r="L18" i="5"/>
  <c r="K18" i="5"/>
  <c r="K29" i="13" s="1"/>
  <c r="M17" i="5"/>
  <c r="L17" i="5"/>
  <c r="K17" i="5"/>
  <c r="M16" i="5"/>
  <c r="L16" i="5"/>
  <c r="K16" i="5"/>
  <c r="M15" i="5"/>
  <c r="L15" i="5"/>
  <c r="K15" i="5"/>
  <c r="M14" i="5"/>
  <c r="L14" i="5"/>
  <c r="K14" i="5"/>
  <c r="K11" i="13" s="1"/>
  <c r="M13" i="5"/>
  <c r="L13" i="5"/>
  <c r="K13" i="5"/>
  <c r="K21" i="13" s="1"/>
  <c r="M12" i="5"/>
  <c r="L12" i="5"/>
  <c r="K12" i="5"/>
  <c r="M11" i="5"/>
  <c r="L11" i="5"/>
  <c r="K11" i="5"/>
  <c r="AJ27" i="13" s="1"/>
  <c r="E29" i="12" s="1"/>
  <c r="M10" i="5"/>
  <c r="L10" i="5"/>
  <c r="K10" i="5"/>
  <c r="AJ23" i="13" s="1"/>
  <c r="E25" i="12" s="1"/>
  <c r="M9" i="5"/>
  <c r="L9" i="5"/>
  <c r="K9" i="5"/>
  <c r="AJ7" i="13" s="1"/>
  <c r="M8" i="5"/>
  <c r="L8" i="5"/>
  <c r="K10" i="14" s="1"/>
  <c r="K8" i="5"/>
  <c r="M7" i="5"/>
  <c r="L7" i="5"/>
  <c r="K7" i="5"/>
  <c r="M6" i="5"/>
  <c r="L6" i="5"/>
  <c r="K6" i="5"/>
  <c r="AJ31" i="13" s="1"/>
  <c r="E33" i="12" s="1"/>
  <c r="M5" i="5"/>
  <c r="L5" i="5"/>
  <c r="K5" i="5"/>
  <c r="M4" i="5"/>
  <c r="L4" i="5"/>
  <c r="K4" i="5"/>
  <c r="M3" i="5"/>
  <c r="L3" i="5"/>
  <c r="K3" i="5"/>
  <c r="K17" i="13" s="1"/>
  <c r="M2" i="5"/>
  <c r="L2" i="5"/>
  <c r="K2" i="5"/>
  <c r="K31" i="13" s="1"/>
  <c r="L33" i="4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E33" i="4"/>
  <c r="F33" i="4" s="1"/>
  <c r="G33" i="4" s="1"/>
  <c r="H33" i="4" s="1"/>
  <c r="I33" i="4" s="1"/>
  <c r="J33" i="4" s="1"/>
  <c r="K33" i="4" s="1"/>
  <c r="H33" i="3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G33" i="3"/>
  <c r="F33" i="3"/>
  <c r="E33" i="3"/>
  <c r="M32" i="3"/>
  <c r="O13" i="15" s="1"/>
  <c r="L32" i="3"/>
  <c r="O13" i="14" s="1"/>
  <c r="P13" i="14" s="1"/>
  <c r="K32" i="3"/>
  <c r="O13" i="13" s="1"/>
  <c r="M31" i="3"/>
  <c r="O16" i="15" s="1"/>
  <c r="L31" i="3"/>
  <c r="O16" i="14" s="1"/>
  <c r="K31" i="3"/>
  <c r="O16" i="13" s="1"/>
  <c r="M30" i="3"/>
  <c r="O4" i="15" s="1"/>
  <c r="L30" i="3"/>
  <c r="O4" i="14" s="1"/>
  <c r="K30" i="3"/>
  <c r="O4" i="13" s="1"/>
  <c r="M29" i="3"/>
  <c r="O3" i="15" s="1"/>
  <c r="L29" i="3"/>
  <c r="O3" i="14" s="1"/>
  <c r="K29" i="3"/>
  <c r="O3" i="13" s="1"/>
  <c r="M28" i="3"/>
  <c r="O9" i="15" s="1"/>
  <c r="L28" i="3"/>
  <c r="O9" i="14" s="1"/>
  <c r="K28" i="3"/>
  <c r="O9" i="13" s="1"/>
  <c r="M27" i="3"/>
  <c r="O5" i="15" s="1"/>
  <c r="L27" i="3"/>
  <c r="O5" i="14" s="1"/>
  <c r="K27" i="3"/>
  <c r="O5" i="13" s="1"/>
  <c r="M26" i="3"/>
  <c r="O7" i="15" s="1"/>
  <c r="L26" i="3"/>
  <c r="O7" i="14" s="1"/>
  <c r="K26" i="3"/>
  <c r="O7" i="13" s="1"/>
  <c r="M25" i="3"/>
  <c r="O6" i="15" s="1"/>
  <c r="L25" i="3"/>
  <c r="O6" i="14" s="1"/>
  <c r="K25" i="3"/>
  <c r="M24" i="3"/>
  <c r="O22" i="15" s="1"/>
  <c r="L24" i="3"/>
  <c r="O22" i="14" s="1"/>
  <c r="K24" i="3"/>
  <c r="O22" i="13" s="1"/>
  <c r="M23" i="3"/>
  <c r="O30" i="15" s="1"/>
  <c r="L23" i="3"/>
  <c r="O30" i="14" s="1"/>
  <c r="K23" i="3"/>
  <c r="M22" i="3"/>
  <c r="O27" i="15" s="1"/>
  <c r="L22" i="3"/>
  <c r="O27" i="14" s="1"/>
  <c r="K22" i="3"/>
  <c r="O27" i="13" s="1"/>
  <c r="M21" i="3"/>
  <c r="O18" i="15" s="1"/>
  <c r="L21" i="3"/>
  <c r="O18" i="14" s="1"/>
  <c r="K21" i="3"/>
  <c r="O18" i="13" s="1"/>
  <c r="M20" i="3"/>
  <c r="O12" i="15" s="1"/>
  <c r="L20" i="3"/>
  <c r="O12" i="14" s="1"/>
  <c r="K20" i="3"/>
  <c r="O12" i="13" s="1"/>
  <c r="M19" i="3"/>
  <c r="O25" i="15" s="1"/>
  <c r="L19" i="3"/>
  <c r="O25" i="14" s="1"/>
  <c r="K19" i="3"/>
  <c r="O25" i="13" s="1"/>
  <c r="M18" i="3"/>
  <c r="O29" i="15" s="1"/>
  <c r="L18" i="3"/>
  <c r="O29" i="14" s="1"/>
  <c r="K18" i="3"/>
  <c r="O29" i="13" s="1"/>
  <c r="M17" i="3"/>
  <c r="O19" i="15" s="1"/>
  <c r="L17" i="3"/>
  <c r="O19" i="14" s="1"/>
  <c r="K17" i="3"/>
  <c r="O19" i="13" s="1"/>
  <c r="M16" i="3"/>
  <c r="O15" i="15" s="1"/>
  <c r="L16" i="3"/>
  <c r="O15" i="14" s="1"/>
  <c r="K16" i="3"/>
  <c r="O15" i="13" s="1"/>
  <c r="M15" i="3"/>
  <c r="O20" i="15" s="1"/>
  <c r="L15" i="3"/>
  <c r="O20" i="14" s="1"/>
  <c r="K15" i="3"/>
  <c r="O20" i="13" s="1"/>
  <c r="M14" i="3"/>
  <c r="O11" i="15" s="1"/>
  <c r="L14" i="3"/>
  <c r="O11" i="14" s="1"/>
  <c r="K14" i="3"/>
  <c r="O11" i="13" s="1"/>
  <c r="M13" i="3"/>
  <c r="O21" i="15" s="1"/>
  <c r="L13" i="3"/>
  <c r="O21" i="14" s="1"/>
  <c r="K13" i="3"/>
  <c r="O21" i="13" s="1"/>
  <c r="M12" i="3"/>
  <c r="O26" i="15" s="1"/>
  <c r="L12" i="3"/>
  <c r="O26" i="14" s="1"/>
  <c r="K12" i="3"/>
  <c r="O26" i="13" s="1"/>
  <c r="M11" i="3"/>
  <c r="O28" i="15" s="1"/>
  <c r="L11" i="3"/>
  <c r="O28" i="14" s="1"/>
  <c r="K11" i="3"/>
  <c r="O28" i="13" s="1"/>
  <c r="P28" i="13" s="1"/>
  <c r="M10" i="3"/>
  <c r="O24" i="15" s="1"/>
  <c r="L10" i="3"/>
  <c r="O24" i="14" s="1"/>
  <c r="K10" i="3"/>
  <c r="O24" i="13" s="1"/>
  <c r="M9" i="3"/>
  <c r="O8" i="15" s="1"/>
  <c r="L9" i="3"/>
  <c r="O8" i="14" s="1"/>
  <c r="K9" i="3"/>
  <c r="O8" i="13" s="1"/>
  <c r="M8" i="3"/>
  <c r="O10" i="15" s="1"/>
  <c r="L8" i="3"/>
  <c r="O10" i="14" s="1"/>
  <c r="K8" i="3"/>
  <c r="O10" i="13" s="1"/>
  <c r="M7" i="3"/>
  <c r="O14" i="15" s="1"/>
  <c r="L7" i="3"/>
  <c r="O14" i="14" s="1"/>
  <c r="P14" i="14" s="1"/>
  <c r="K7" i="3"/>
  <c r="M6" i="3"/>
  <c r="O32" i="15" s="1"/>
  <c r="L6" i="3"/>
  <c r="O32" i="14" s="1"/>
  <c r="K6" i="3"/>
  <c r="O32" i="13" s="1"/>
  <c r="M5" i="3"/>
  <c r="O33" i="15" s="1"/>
  <c r="L5" i="3"/>
  <c r="O33" i="14" s="1"/>
  <c r="K5" i="3"/>
  <c r="O33" i="13" s="1"/>
  <c r="M4" i="3"/>
  <c r="O23" i="15" s="1"/>
  <c r="P23" i="15" s="1"/>
  <c r="L4" i="3"/>
  <c r="O23" i="14" s="1"/>
  <c r="K4" i="3"/>
  <c r="O23" i="13" s="1"/>
  <c r="M3" i="3"/>
  <c r="O17" i="15" s="1"/>
  <c r="L3" i="3"/>
  <c r="O17" i="14" s="1"/>
  <c r="K3" i="3"/>
  <c r="O17" i="13" s="1"/>
  <c r="P17" i="13" s="1"/>
  <c r="M2" i="3"/>
  <c r="O31" i="15" s="1"/>
  <c r="L2" i="3"/>
  <c r="O31" i="14" s="1"/>
  <c r="K2" i="3"/>
  <c r="O31" i="13" s="1"/>
  <c r="P31" i="13" s="1"/>
  <c r="N33" i="2"/>
  <c r="O33" i="2" s="1"/>
  <c r="P33" i="2" s="1"/>
  <c r="Q33" i="2" s="1"/>
  <c r="R33" i="2" s="1"/>
  <c r="S33" i="2" s="1"/>
  <c r="T33" i="2" s="1"/>
  <c r="U33" i="2" s="1"/>
  <c r="V33" i="2" s="1"/>
  <c r="E33" i="2"/>
  <c r="F33" i="2" s="1"/>
  <c r="G33" i="2" s="1"/>
  <c r="H33" i="2" s="1"/>
  <c r="I33" i="2" s="1"/>
  <c r="J33" i="2" s="1"/>
  <c r="K33" i="2" s="1"/>
  <c r="L33" i="2" s="1"/>
  <c r="M33" i="2" s="1"/>
  <c r="M32" i="2"/>
  <c r="Q13" i="15" s="1"/>
  <c r="L32" i="2"/>
  <c r="Q13" i="14" s="1"/>
  <c r="K32" i="2"/>
  <c r="Q13" i="13" s="1"/>
  <c r="M31" i="2"/>
  <c r="Q16" i="15" s="1"/>
  <c r="L31" i="2"/>
  <c r="Q16" i="14" s="1"/>
  <c r="K31" i="2"/>
  <c r="Q16" i="13" s="1"/>
  <c r="M30" i="2"/>
  <c r="Q4" i="15" s="1"/>
  <c r="L30" i="2"/>
  <c r="Q4" i="14" s="1"/>
  <c r="K30" i="2"/>
  <c r="M29" i="2"/>
  <c r="Q3" i="15" s="1"/>
  <c r="L29" i="2"/>
  <c r="Q3" i="14" s="1"/>
  <c r="R3" i="14" s="1"/>
  <c r="K29" i="2"/>
  <c r="Q3" i="13" s="1"/>
  <c r="R13" i="13" s="1"/>
  <c r="M28" i="2"/>
  <c r="Q9" i="15" s="1"/>
  <c r="L28" i="2"/>
  <c r="Q9" i="14" s="1"/>
  <c r="K28" i="2"/>
  <c r="Q9" i="13" s="1"/>
  <c r="M27" i="2"/>
  <c r="Q5" i="15" s="1"/>
  <c r="L27" i="2"/>
  <c r="Q5" i="14" s="1"/>
  <c r="K27" i="2"/>
  <c r="Q5" i="13" s="1"/>
  <c r="M26" i="2"/>
  <c r="Q7" i="15" s="1"/>
  <c r="L26" i="2"/>
  <c r="Q7" i="14" s="1"/>
  <c r="K26" i="2"/>
  <c r="Q7" i="13" s="1"/>
  <c r="M25" i="2"/>
  <c r="Q6" i="15" s="1"/>
  <c r="L25" i="2"/>
  <c r="Q6" i="14" s="1"/>
  <c r="K25" i="2"/>
  <c r="Q6" i="13" s="1"/>
  <c r="M24" i="2"/>
  <c r="Q22" i="15" s="1"/>
  <c r="L24" i="2"/>
  <c r="Q22" i="14" s="1"/>
  <c r="K24" i="2"/>
  <c r="Q22" i="13" s="1"/>
  <c r="M23" i="2"/>
  <c r="Q30" i="15" s="1"/>
  <c r="L23" i="2"/>
  <c r="Q30" i="14" s="1"/>
  <c r="K23" i="2"/>
  <c r="Q30" i="13" s="1"/>
  <c r="M22" i="2"/>
  <c r="Q27" i="15" s="1"/>
  <c r="L22" i="2"/>
  <c r="Q27" i="14" s="1"/>
  <c r="K22" i="2"/>
  <c r="M21" i="2"/>
  <c r="Q18" i="15" s="1"/>
  <c r="L21" i="2"/>
  <c r="Q18" i="14" s="1"/>
  <c r="K21" i="2"/>
  <c r="Q18" i="13" s="1"/>
  <c r="M20" i="2"/>
  <c r="Q12" i="15" s="1"/>
  <c r="L20" i="2"/>
  <c r="Q12" i="14" s="1"/>
  <c r="K20" i="2"/>
  <c r="Q12" i="13" s="1"/>
  <c r="M19" i="2"/>
  <c r="Q25" i="15" s="1"/>
  <c r="L19" i="2"/>
  <c r="Q25" i="14" s="1"/>
  <c r="K19" i="2"/>
  <c r="Q25" i="13" s="1"/>
  <c r="M18" i="2"/>
  <c r="Q29" i="15" s="1"/>
  <c r="L18" i="2"/>
  <c r="Q29" i="14" s="1"/>
  <c r="K18" i="2"/>
  <c r="Q29" i="13" s="1"/>
  <c r="M17" i="2"/>
  <c r="Q19" i="15" s="1"/>
  <c r="L17" i="2"/>
  <c r="Q19" i="14" s="1"/>
  <c r="K17" i="2"/>
  <c r="Q19" i="13" s="1"/>
  <c r="M16" i="2"/>
  <c r="Q15" i="15" s="1"/>
  <c r="L16" i="2"/>
  <c r="Q15" i="14" s="1"/>
  <c r="K16" i="2"/>
  <c r="Q15" i="13" s="1"/>
  <c r="R15" i="13" s="1"/>
  <c r="M15" i="2"/>
  <c r="Q20" i="15" s="1"/>
  <c r="L15" i="2"/>
  <c r="Q20" i="14" s="1"/>
  <c r="K15" i="2"/>
  <c r="Q20" i="13" s="1"/>
  <c r="M14" i="2"/>
  <c r="Q11" i="15" s="1"/>
  <c r="L14" i="2"/>
  <c r="Q11" i="14" s="1"/>
  <c r="K14" i="2"/>
  <c r="M13" i="2"/>
  <c r="Q21" i="15" s="1"/>
  <c r="L13" i="2"/>
  <c r="Q21" i="14" s="1"/>
  <c r="K13" i="2"/>
  <c r="Q21" i="13" s="1"/>
  <c r="M12" i="2"/>
  <c r="Q26" i="15" s="1"/>
  <c r="L12" i="2"/>
  <c r="Q26" i="14" s="1"/>
  <c r="K12" i="2"/>
  <c r="Q26" i="13" s="1"/>
  <c r="M11" i="2"/>
  <c r="Q28" i="15" s="1"/>
  <c r="L11" i="2"/>
  <c r="Q28" i="14" s="1"/>
  <c r="K11" i="2"/>
  <c r="Q28" i="13" s="1"/>
  <c r="M10" i="2"/>
  <c r="Q24" i="15" s="1"/>
  <c r="L10" i="2"/>
  <c r="Q24" i="14" s="1"/>
  <c r="K10" i="2"/>
  <c r="Q24" i="13" s="1"/>
  <c r="M9" i="2"/>
  <c r="Q8" i="15" s="1"/>
  <c r="L9" i="2"/>
  <c r="Q8" i="14" s="1"/>
  <c r="K9" i="2"/>
  <c r="Q8" i="13" s="1"/>
  <c r="M8" i="2"/>
  <c r="Q10" i="15" s="1"/>
  <c r="L8" i="2"/>
  <c r="Q10" i="14" s="1"/>
  <c r="K8" i="2"/>
  <c r="Q10" i="13" s="1"/>
  <c r="M7" i="2"/>
  <c r="Q14" i="15" s="1"/>
  <c r="L7" i="2"/>
  <c r="Q14" i="14" s="1"/>
  <c r="R14" i="14" s="1"/>
  <c r="K7" i="2"/>
  <c r="Q14" i="13" s="1"/>
  <c r="M6" i="2"/>
  <c r="Q32" i="15" s="1"/>
  <c r="L6" i="2"/>
  <c r="Q32" i="14" s="1"/>
  <c r="R32" i="14" s="1"/>
  <c r="K6" i="2"/>
  <c r="Q32" i="13" s="1"/>
  <c r="M5" i="2"/>
  <c r="Q33" i="15" s="1"/>
  <c r="L5" i="2"/>
  <c r="Q33" i="14" s="1"/>
  <c r="K5" i="2"/>
  <c r="M4" i="2"/>
  <c r="Q23" i="15" s="1"/>
  <c r="R23" i="15" s="1"/>
  <c r="L4" i="2"/>
  <c r="Q23" i="14" s="1"/>
  <c r="K4" i="2"/>
  <c r="Q23" i="13" s="1"/>
  <c r="M3" i="2"/>
  <c r="Q17" i="15" s="1"/>
  <c r="L3" i="2"/>
  <c r="Q17" i="14" s="1"/>
  <c r="K3" i="2"/>
  <c r="Q17" i="13" s="1"/>
  <c r="M2" i="2"/>
  <c r="Q31" i="15" s="1"/>
  <c r="L2" i="2"/>
  <c r="Q31" i="14" s="1"/>
  <c r="K2" i="2"/>
  <c r="Q31" i="13" s="1"/>
  <c r="R17" i="13" l="1"/>
  <c r="P32" i="13"/>
  <c r="AJ22" i="14"/>
  <c r="M24" i="12" s="1"/>
  <c r="K23" i="14"/>
  <c r="K14" i="13"/>
  <c r="AJ13" i="13"/>
  <c r="E15" i="12" s="1"/>
  <c r="K8" i="15"/>
  <c r="AJ7" i="15"/>
  <c r="I9" i="12" s="1"/>
  <c r="AJ25" i="14"/>
  <c r="M27" i="12" s="1"/>
  <c r="K26" i="14"/>
  <c r="AJ18" i="15"/>
  <c r="I20" i="12" s="1"/>
  <c r="K19" i="15"/>
  <c r="K12" i="14"/>
  <c r="AJ11" i="14"/>
  <c r="M13" i="12" s="1"/>
  <c r="K30" i="13"/>
  <c r="AJ29" i="13"/>
  <c r="E31" i="12" s="1"/>
  <c r="AJ5" i="15"/>
  <c r="I7" i="12" s="1"/>
  <c r="K6" i="15"/>
  <c r="K9" i="14"/>
  <c r="AJ8" i="14"/>
  <c r="M10" i="12" s="1"/>
  <c r="AJ15" i="13"/>
  <c r="E17" i="12" s="1"/>
  <c r="K16" i="13"/>
  <c r="H6" i="13"/>
  <c r="H28" i="13"/>
  <c r="H12" i="13"/>
  <c r="H8" i="13"/>
  <c r="R25" i="13"/>
  <c r="R5" i="13"/>
  <c r="P4" i="13"/>
  <c r="AJ19" i="13"/>
  <c r="E21" i="12" s="1"/>
  <c r="K20" i="13"/>
  <c r="P8" i="13"/>
  <c r="P35" i="12"/>
  <c r="P14" i="13"/>
  <c r="R28" i="15"/>
  <c r="R19" i="13"/>
  <c r="R27" i="14"/>
  <c r="R6" i="13"/>
  <c r="R5" i="15"/>
  <c r="R4" i="14"/>
  <c r="R10" i="14"/>
  <c r="P26" i="13"/>
  <c r="P12" i="13"/>
  <c r="P6" i="14"/>
  <c r="S39" i="13"/>
  <c r="R17" i="15"/>
  <c r="R8" i="13"/>
  <c r="R11" i="14"/>
  <c r="R25" i="15"/>
  <c r="R23" i="13"/>
  <c r="R9" i="13"/>
  <c r="P16" i="13"/>
  <c r="D12" i="13"/>
  <c r="D26" i="13"/>
  <c r="P24" i="13"/>
  <c r="P29" i="13"/>
  <c r="P12" i="15"/>
  <c r="P30" i="14"/>
  <c r="P7" i="13"/>
  <c r="P9" i="15"/>
  <c r="P16" i="14"/>
  <c r="H5" i="13"/>
  <c r="P26" i="15"/>
  <c r="R31" i="13"/>
  <c r="R26" i="15"/>
  <c r="R29" i="13"/>
  <c r="R30" i="14"/>
  <c r="R9" i="15"/>
  <c r="P18" i="13"/>
  <c r="K35" i="12"/>
  <c r="P20" i="14"/>
  <c r="R24" i="13"/>
  <c r="R20" i="14"/>
  <c r="R12" i="15"/>
  <c r="R7" i="13"/>
  <c r="R16" i="14"/>
  <c r="O38" i="13"/>
  <c r="O37" i="13"/>
  <c r="O34" i="13"/>
  <c r="O39" i="13"/>
  <c r="P3" i="13"/>
  <c r="O36" i="13"/>
  <c r="P20" i="13"/>
  <c r="O35" i="13"/>
  <c r="R21" i="13"/>
  <c r="Q39" i="13"/>
  <c r="Q35" i="13"/>
  <c r="Q36" i="13"/>
  <c r="Q37" i="13"/>
  <c r="Q34" i="13"/>
  <c r="R3" i="13"/>
  <c r="Q38" i="13"/>
  <c r="P10" i="13"/>
  <c r="P22" i="13"/>
  <c r="H22" i="13"/>
  <c r="P30" i="13"/>
  <c r="R33" i="13"/>
  <c r="AG37" i="13"/>
  <c r="D18" i="14"/>
  <c r="D27" i="14"/>
  <c r="R32" i="15"/>
  <c r="R8" i="14"/>
  <c r="R26" i="13"/>
  <c r="R11" i="15"/>
  <c r="R19" i="14"/>
  <c r="R12" i="13"/>
  <c r="R27" i="15"/>
  <c r="R6" i="14"/>
  <c r="R4" i="15"/>
  <c r="P31" i="14"/>
  <c r="P33" i="13"/>
  <c r="P14" i="15"/>
  <c r="P24" i="14"/>
  <c r="P21" i="13"/>
  <c r="P20" i="15"/>
  <c r="P29" i="14"/>
  <c r="P30" i="15"/>
  <c r="P7" i="14"/>
  <c r="P16" i="15"/>
  <c r="L35" i="12"/>
  <c r="H19" i="12"/>
  <c r="H35" i="12" s="1"/>
  <c r="AI36" i="13"/>
  <c r="AI33" i="13"/>
  <c r="AI35" i="13"/>
  <c r="AI38" i="13"/>
  <c r="AI34" i="13"/>
  <c r="F4" i="12"/>
  <c r="F35" i="12" s="1"/>
  <c r="AI37" i="13"/>
  <c r="N4" i="13"/>
  <c r="J6" i="13"/>
  <c r="H7" i="13"/>
  <c r="F9" i="13"/>
  <c r="F10" i="13"/>
  <c r="F12" i="13"/>
  <c r="AJ12" i="13"/>
  <c r="E14" i="12" s="1"/>
  <c r="N17" i="13"/>
  <c r="N18" i="13"/>
  <c r="J22" i="13"/>
  <c r="H23" i="13"/>
  <c r="F25" i="13"/>
  <c r="F26" i="13"/>
  <c r="C35" i="13"/>
  <c r="C38" i="13"/>
  <c r="G38" i="14"/>
  <c r="G36" i="14"/>
  <c r="H31" i="14"/>
  <c r="H27" i="14"/>
  <c r="G34" i="14"/>
  <c r="G39" i="14"/>
  <c r="G37" i="14"/>
  <c r="G35" i="14"/>
  <c r="H26" i="14"/>
  <c r="H3" i="14"/>
  <c r="H22" i="14"/>
  <c r="H9" i="14"/>
  <c r="H13" i="14"/>
  <c r="H25" i="14"/>
  <c r="AJ9" i="14"/>
  <c r="M11" i="12" s="1"/>
  <c r="H14" i="14"/>
  <c r="J20" i="13"/>
  <c r="H21" i="13"/>
  <c r="D28" i="13"/>
  <c r="R23" i="14"/>
  <c r="R14" i="13"/>
  <c r="R8" i="15"/>
  <c r="R26" i="14"/>
  <c r="R20" i="13"/>
  <c r="R19" i="15"/>
  <c r="R12" i="14"/>
  <c r="R30" i="13"/>
  <c r="R6" i="15"/>
  <c r="R9" i="14"/>
  <c r="R16" i="13"/>
  <c r="P31" i="15"/>
  <c r="P33" i="14"/>
  <c r="P24" i="15"/>
  <c r="P21" i="14"/>
  <c r="P15" i="13"/>
  <c r="P29" i="15"/>
  <c r="P18" i="14"/>
  <c r="P7" i="15"/>
  <c r="O39" i="14"/>
  <c r="O37" i="14"/>
  <c r="O35" i="14"/>
  <c r="O38" i="14"/>
  <c r="O36" i="14"/>
  <c r="O34" i="14"/>
  <c r="P3" i="14"/>
  <c r="P13" i="13"/>
  <c r="K31" i="14"/>
  <c r="AJ30" i="14"/>
  <c r="M32" i="12" s="1"/>
  <c r="K33" i="13"/>
  <c r="AJ32" i="13"/>
  <c r="E34" i="12" s="1"/>
  <c r="K14" i="15"/>
  <c r="AJ13" i="15"/>
  <c r="I15" i="12" s="1"/>
  <c r="K24" i="14"/>
  <c r="AJ23" i="14"/>
  <c r="M25" i="12" s="1"/>
  <c r="AJ19" i="15"/>
  <c r="I21" i="12" s="1"/>
  <c r="K20" i="15"/>
  <c r="K29" i="14"/>
  <c r="AJ28" i="14"/>
  <c r="M30" i="12" s="1"/>
  <c r="K18" i="13"/>
  <c r="AJ17" i="13"/>
  <c r="E19" i="12" s="1"/>
  <c r="K30" i="15"/>
  <c r="AJ29" i="15"/>
  <c r="I31" i="12" s="1"/>
  <c r="AJ6" i="14"/>
  <c r="M8" i="12" s="1"/>
  <c r="K7" i="14"/>
  <c r="K3" i="13"/>
  <c r="AJ2" i="13"/>
  <c r="AJ15" i="15"/>
  <c r="I17" i="12" s="1"/>
  <c r="K16" i="15"/>
  <c r="C36" i="13"/>
  <c r="J5" i="13"/>
  <c r="J7" i="13"/>
  <c r="J8" i="13"/>
  <c r="H9" i="13"/>
  <c r="H10" i="13"/>
  <c r="F11" i="13"/>
  <c r="D14" i="13"/>
  <c r="D16" i="13"/>
  <c r="N19" i="13"/>
  <c r="N20" i="13"/>
  <c r="J21" i="13"/>
  <c r="J23" i="13"/>
  <c r="J24" i="13"/>
  <c r="H25" i="13"/>
  <c r="H26" i="13"/>
  <c r="F27" i="13"/>
  <c r="D32" i="13"/>
  <c r="AJ5" i="14"/>
  <c r="M7" i="12" s="1"/>
  <c r="F24" i="14"/>
  <c r="P21" i="15"/>
  <c r="P22" i="14"/>
  <c r="D4" i="13"/>
  <c r="R4" i="13"/>
  <c r="N6" i="13"/>
  <c r="J10" i="13"/>
  <c r="F14" i="13"/>
  <c r="F29" i="13"/>
  <c r="AG35" i="13"/>
  <c r="R31" i="14"/>
  <c r="R24" i="14"/>
  <c r="R20" i="15"/>
  <c r="R18" i="13"/>
  <c r="R30" i="15"/>
  <c r="R7" i="14"/>
  <c r="R16" i="15"/>
  <c r="P17" i="14"/>
  <c r="P10" i="15"/>
  <c r="P28" i="14"/>
  <c r="P11" i="13"/>
  <c r="P15" i="15"/>
  <c r="P25" i="14"/>
  <c r="P27" i="13"/>
  <c r="P22" i="15"/>
  <c r="P5" i="14"/>
  <c r="P13" i="15"/>
  <c r="K33" i="15"/>
  <c r="AJ32" i="15"/>
  <c r="I34" i="12" s="1"/>
  <c r="AJ20" i="15"/>
  <c r="I22" i="12" s="1"/>
  <c r="K21" i="15"/>
  <c r="K15" i="14"/>
  <c r="AJ14" i="14"/>
  <c r="M16" i="12" s="1"/>
  <c r="AJ17" i="15"/>
  <c r="I19" i="12" s="1"/>
  <c r="K18" i="15"/>
  <c r="AJ21" i="14"/>
  <c r="M23" i="12" s="1"/>
  <c r="K22" i="14"/>
  <c r="K3" i="15"/>
  <c r="AJ2" i="15"/>
  <c r="K13" i="14"/>
  <c r="AJ12" i="14"/>
  <c r="M14" i="12" s="1"/>
  <c r="G35" i="12"/>
  <c r="O35" i="12"/>
  <c r="F3" i="13"/>
  <c r="F4" i="13"/>
  <c r="P6" i="13"/>
  <c r="N7" i="13"/>
  <c r="N8" i="13"/>
  <c r="J9" i="13"/>
  <c r="J11" i="13"/>
  <c r="J12" i="13"/>
  <c r="H13" i="13"/>
  <c r="H14" i="13"/>
  <c r="F15" i="13"/>
  <c r="D18" i="13"/>
  <c r="D20" i="13"/>
  <c r="N23" i="13"/>
  <c r="N24" i="13"/>
  <c r="J25" i="13"/>
  <c r="J27" i="13"/>
  <c r="J28" i="13"/>
  <c r="H30" i="13"/>
  <c r="F31" i="13"/>
  <c r="I36" i="13"/>
  <c r="P15" i="14"/>
  <c r="P5" i="13"/>
  <c r="K10" i="13"/>
  <c r="L9" i="13" s="1"/>
  <c r="AJ9" i="13"/>
  <c r="E11" i="12" s="1"/>
  <c r="K29" i="15"/>
  <c r="AJ28" i="15"/>
  <c r="I30" i="12" s="1"/>
  <c r="K22" i="13"/>
  <c r="AJ21" i="13"/>
  <c r="E23" i="12" s="1"/>
  <c r="H11" i="13"/>
  <c r="M37" i="14"/>
  <c r="N26" i="14"/>
  <c r="M39" i="14"/>
  <c r="M35" i="14"/>
  <c r="M38" i="14"/>
  <c r="M34" i="14"/>
  <c r="N33" i="14"/>
  <c r="N31" i="14"/>
  <c r="N21" i="14"/>
  <c r="M36" i="14"/>
  <c r="N20" i="14"/>
  <c r="N25" i="14"/>
  <c r="N16" i="14"/>
  <c r="N3" i="14"/>
  <c r="N28" i="14"/>
  <c r="N17" i="14"/>
  <c r="N12" i="14"/>
  <c r="R14" i="15"/>
  <c r="R29" i="14"/>
  <c r="R31" i="15"/>
  <c r="R33" i="14"/>
  <c r="R10" i="13"/>
  <c r="R24" i="15"/>
  <c r="R21" i="14"/>
  <c r="R29" i="15"/>
  <c r="R18" i="14"/>
  <c r="R22" i="13"/>
  <c r="R7" i="15"/>
  <c r="Q38" i="14"/>
  <c r="Q34" i="14"/>
  <c r="Q39" i="14"/>
  <c r="Q37" i="14"/>
  <c r="Q35" i="14"/>
  <c r="Q36" i="14"/>
  <c r="P19" i="13"/>
  <c r="P5" i="15"/>
  <c r="P4" i="14"/>
  <c r="G39" i="13"/>
  <c r="G36" i="13"/>
  <c r="H29" i="13"/>
  <c r="G38" i="13"/>
  <c r="G35" i="13"/>
  <c r="G37" i="13"/>
  <c r="H3" i="13"/>
  <c r="U39" i="13"/>
  <c r="AJ4" i="13"/>
  <c r="E6" i="12" s="1"/>
  <c r="N9" i="13"/>
  <c r="N10" i="13"/>
  <c r="K12" i="13"/>
  <c r="J14" i="13"/>
  <c r="H15" i="13"/>
  <c r="H16" i="13"/>
  <c r="F17" i="13"/>
  <c r="F18" i="13"/>
  <c r="F20" i="13"/>
  <c r="AJ20" i="13"/>
  <c r="E22" i="12" s="1"/>
  <c r="N25" i="13"/>
  <c r="N26" i="13"/>
  <c r="K28" i="13"/>
  <c r="H31" i="13"/>
  <c r="H32" i="13"/>
  <c r="H33" i="13"/>
  <c r="N11" i="14"/>
  <c r="P10" i="14"/>
  <c r="P25" i="13"/>
  <c r="O36" i="15"/>
  <c r="O37" i="15"/>
  <c r="O38" i="15"/>
  <c r="O34" i="15"/>
  <c r="O39" i="15"/>
  <c r="O35" i="15"/>
  <c r="P3" i="15"/>
  <c r="K31" i="15"/>
  <c r="AJ30" i="15"/>
  <c r="I32" i="12" s="1"/>
  <c r="K24" i="15"/>
  <c r="AJ23" i="15"/>
  <c r="I25" i="12" s="1"/>
  <c r="K21" i="14"/>
  <c r="AJ20" i="14"/>
  <c r="M22" i="12" s="1"/>
  <c r="AJ17" i="14"/>
  <c r="M19" i="12" s="1"/>
  <c r="K18" i="14"/>
  <c r="AJ2" i="14"/>
  <c r="K3" i="14"/>
  <c r="F16" i="13"/>
  <c r="N21" i="13"/>
  <c r="N22" i="13"/>
  <c r="H27" i="13"/>
  <c r="D33" i="13"/>
  <c r="F13" i="14"/>
  <c r="R33" i="15"/>
  <c r="R28" i="13"/>
  <c r="R21" i="15"/>
  <c r="R15" i="14"/>
  <c r="R18" i="15"/>
  <c r="R22" i="14"/>
  <c r="Q37" i="15"/>
  <c r="Q38" i="15"/>
  <c r="Q34" i="15"/>
  <c r="Q39" i="15"/>
  <c r="Q35" i="15"/>
  <c r="Q36" i="15"/>
  <c r="R3" i="15"/>
  <c r="R13" i="14"/>
  <c r="P23" i="13"/>
  <c r="P32" i="15"/>
  <c r="P8" i="14"/>
  <c r="P11" i="15"/>
  <c r="P19" i="14"/>
  <c r="P27" i="15"/>
  <c r="P9" i="13"/>
  <c r="P4" i="15"/>
  <c r="AJ16" i="15"/>
  <c r="I18" i="12" s="1"/>
  <c r="K17" i="15"/>
  <c r="K32" i="14"/>
  <c r="AJ31" i="14"/>
  <c r="M33" i="12" s="1"/>
  <c r="K28" i="15"/>
  <c r="AJ27" i="15"/>
  <c r="I29" i="12" s="1"/>
  <c r="K11" i="14"/>
  <c r="AJ10" i="14"/>
  <c r="M12" i="12" s="1"/>
  <c r="K19" i="13"/>
  <c r="AJ18" i="13"/>
  <c r="E20" i="12" s="1"/>
  <c r="K25" i="15"/>
  <c r="AJ24" i="15"/>
  <c r="I26" i="12" s="1"/>
  <c r="K27" i="14"/>
  <c r="AJ26" i="14"/>
  <c r="M28" i="12" s="1"/>
  <c r="K6" i="13"/>
  <c r="AJ5" i="13"/>
  <c r="E7" i="12" s="1"/>
  <c r="K5" i="15"/>
  <c r="AJ4" i="15"/>
  <c r="I6" i="12" s="1"/>
  <c r="AJ3" i="14"/>
  <c r="M5" i="12" s="1"/>
  <c r="K4" i="14"/>
  <c r="I37" i="13"/>
  <c r="I38" i="13"/>
  <c r="I34" i="13"/>
  <c r="I35" i="13"/>
  <c r="J33" i="13"/>
  <c r="J30" i="13"/>
  <c r="J26" i="13"/>
  <c r="J3" i="13"/>
  <c r="H4" i="13"/>
  <c r="D6" i="13"/>
  <c r="D8" i="13"/>
  <c r="N11" i="13"/>
  <c r="N12" i="13"/>
  <c r="J13" i="13"/>
  <c r="J15" i="13"/>
  <c r="J16" i="13"/>
  <c r="H17" i="13"/>
  <c r="H18" i="13"/>
  <c r="D22" i="13"/>
  <c r="D24" i="13"/>
  <c r="N27" i="13"/>
  <c r="J29" i="13"/>
  <c r="J31" i="13"/>
  <c r="J32" i="13"/>
  <c r="D4" i="14"/>
  <c r="N7" i="14"/>
  <c r="P33" i="15"/>
  <c r="P18" i="15"/>
  <c r="K33" i="14"/>
  <c r="AJ32" i="14"/>
  <c r="M34" i="12" s="1"/>
  <c r="K15" i="13"/>
  <c r="AJ14" i="13"/>
  <c r="E16" i="12" s="1"/>
  <c r="AJ6" i="15"/>
  <c r="I8" i="12" s="1"/>
  <c r="K7" i="15"/>
  <c r="S37" i="13"/>
  <c r="F30" i="13"/>
  <c r="R17" i="14"/>
  <c r="R32" i="13"/>
  <c r="R10" i="15"/>
  <c r="R28" i="14"/>
  <c r="R5" i="14"/>
  <c r="P23" i="14"/>
  <c r="P8" i="15"/>
  <c r="P26" i="14"/>
  <c r="P19" i="15"/>
  <c r="P12" i="14"/>
  <c r="P6" i="15"/>
  <c r="P9" i="14"/>
  <c r="K23" i="13"/>
  <c r="AJ22" i="13"/>
  <c r="E24" i="12" s="1"/>
  <c r="K32" i="15"/>
  <c r="AJ31" i="15"/>
  <c r="I33" i="12" s="1"/>
  <c r="AJ7" i="14"/>
  <c r="M9" i="12" s="1"/>
  <c r="K8" i="14"/>
  <c r="K26" i="13"/>
  <c r="L26" i="13" s="1"/>
  <c r="AJ25" i="13"/>
  <c r="E27" i="12" s="1"/>
  <c r="AJ10" i="15"/>
  <c r="I12" i="12" s="1"/>
  <c r="K11" i="15"/>
  <c r="K19" i="14"/>
  <c r="AJ18" i="14"/>
  <c r="M20" i="12" s="1"/>
  <c r="K27" i="15"/>
  <c r="AJ26" i="15"/>
  <c r="I28" i="12" s="1"/>
  <c r="K4" i="15"/>
  <c r="AJ3" i="15"/>
  <c r="I5" i="12" s="1"/>
  <c r="AG33" i="13"/>
  <c r="AG36" i="13"/>
  <c r="AG34" i="13"/>
  <c r="N32" i="13"/>
  <c r="J4" i="13"/>
  <c r="F5" i="13"/>
  <c r="F6" i="13"/>
  <c r="F8" i="13"/>
  <c r="AJ8" i="13"/>
  <c r="E10" i="12" s="1"/>
  <c r="R11" i="13"/>
  <c r="N13" i="13"/>
  <c r="N14" i="13"/>
  <c r="J18" i="13"/>
  <c r="H19" i="13"/>
  <c r="H20" i="13"/>
  <c r="F21" i="13"/>
  <c r="F22" i="13"/>
  <c r="F24" i="13"/>
  <c r="AJ24" i="13"/>
  <c r="E26" i="12" s="1"/>
  <c r="R27" i="13"/>
  <c r="N29" i="13"/>
  <c r="N30" i="13"/>
  <c r="N33" i="13"/>
  <c r="G34" i="13"/>
  <c r="D32" i="14"/>
  <c r="D29" i="14"/>
  <c r="C38" i="14"/>
  <c r="C36" i="14"/>
  <c r="C39" i="14"/>
  <c r="C37" i="14"/>
  <c r="C34" i="14"/>
  <c r="D20" i="14"/>
  <c r="D28" i="14"/>
  <c r="D24" i="14"/>
  <c r="D19" i="14"/>
  <c r="D16" i="14"/>
  <c r="D15" i="14"/>
  <c r="C35" i="14"/>
  <c r="D11" i="14"/>
  <c r="D30" i="14"/>
  <c r="D3" i="14"/>
  <c r="H5" i="14"/>
  <c r="H23" i="14"/>
  <c r="C34" i="13"/>
  <c r="S35" i="13"/>
  <c r="C37" i="13"/>
  <c r="S38" i="13"/>
  <c r="N9" i="14"/>
  <c r="N10" i="14"/>
  <c r="J11" i="14"/>
  <c r="D14" i="14"/>
  <c r="R15" i="15"/>
  <c r="R25" i="14"/>
  <c r="R22" i="15"/>
  <c r="R13" i="15"/>
  <c r="P17" i="15"/>
  <c r="P32" i="14"/>
  <c r="P28" i="15"/>
  <c r="P11" i="14"/>
  <c r="P25" i="15"/>
  <c r="P27" i="14"/>
  <c r="AJ16" i="14"/>
  <c r="M18" i="12" s="1"/>
  <c r="K17" i="14"/>
  <c r="AJ9" i="15"/>
  <c r="I11" i="12" s="1"/>
  <c r="K10" i="15"/>
  <c r="K28" i="14"/>
  <c r="AJ27" i="14"/>
  <c r="M29" i="12" s="1"/>
  <c r="AJ14" i="15"/>
  <c r="I16" i="12" s="1"/>
  <c r="K15" i="15"/>
  <c r="K25" i="14"/>
  <c r="AJ24" i="14"/>
  <c r="M26" i="12" s="1"/>
  <c r="AJ21" i="15"/>
  <c r="I23" i="12" s="1"/>
  <c r="K22" i="15"/>
  <c r="K13" i="15"/>
  <c r="L13" i="15" s="1"/>
  <c r="AJ12" i="15"/>
  <c r="I14" i="12" s="1"/>
  <c r="AH37" i="13"/>
  <c r="AH33" i="13"/>
  <c r="AH38" i="13"/>
  <c r="AH34" i="13"/>
  <c r="D5" i="13"/>
  <c r="D9" i="13"/>
  <c r="D13" i="13"/>
  <c r="D17" i="13"/>
  <c r="D21" i="13"/>
  <c r="D25" i="13"/>
  <c r="D29" i="13"/>
  <c r="F33" i="13"/>
  <c r="E34" i="13"/>
  <c r="U35" i="13"/>
  <c r="M36" i="13"/>
  <c r="U38" i="13"/>
  <c r="E39" i="14"/>
  <c r="E35" i="14"/>
  <c r="F26" i="14"/>
  <c r="E38" i="14"/>
  <c r="E36" i="14"/>
  <c r="E34" i="14"/>
  <c r="E37" i="14"/>
  <c r="F29" i="14"/>
  <c r="F25" i="14"/>
  <c r="F28" i="14"/>
  <c r="F30" i="14"/>
  <c r="F21" i="14"/>
  <c r="F17" i="14"/>
  <c r="F3" i="14"/>
  <c r="J5" i="14"/>
  <c r="N6" i="14"/>
  <c r="D7" i="14"/>
  <c r="D17" i="14"/>
  <c r="H18" i="14"/>
  <c r="F7" i="15"/>
  <c r="F26" i="15"/>
  <c r="F22" i="15"/>
  <c r="E37" i="15"/>
  <c r="AJ6" i="13"/>
  <c r="E8" i="12" s="1"/>
  <c r="AJ10" i="13"/>
  <c r="E12" i="12" s="1"/>
  <c r="AJ26" i="13"/>
  <c r="E28" i="12" s="1"/>
  <c r="AJ30" i="13"/>
  <c r="E32" i="12" s="1"/>
  <c r="E35" i="13"/>
  <c r="AH35" i="13"/>
  <c r="S36" i="13"/>
  <c r="M37" i="13"/>
  <c r="E38" i="13"/>
  <c r="AG38" i="14"/>
  <c r="AG36" i="14"/>
  <c r="AG34" i="14"/>
  <c r="AG37" i="14"/>
  <c r="AG33" i="14"/>
  <c r="AG35" i="14"/>
  <c r="I36" i="14"/>
  <c r="I38" i="14"/>
  <c r="I34" i="14"/>
  <c r="J28" i="14"/>
  <c r="I35" i="14"/>
  <c r="J26" i="14"/>
  <c r="I39" i="14"/>
  <c r="J19" i="14"/>
  <c r="J31" i="14"/>
  <c r="J18" i="14"/>
  <c r="J14" i="14"/>
  <c r="J32" i="14"/>
  <c r="J27" i="14"/>
  <c r="J23" i="14"/>
  <c r="S37" i="14"/>
  <c r="S35" i="14"/>
  <c r="S34" i="14"/>
  <c r="S39" i="14"/>
  <c r="S36" i="14"/>
  <c r="S38" i="14"/>
  <c r="H4" i="14"/>
  <c r="N5" i="14"/>
  <c r="D6" i="14"/>
  <c r="H7" i="14"/>
  <c r="D8" i="14"/>
  <c r="H17" i="14"/>
  <c r="H21" i="14"/>
  <c r="C39" i="13"/>
  <c r="J3" i="14"/>
  <c r="J4" i="14"/>
  <c r="F6" i="14"/>
  <c r="J7" i="14"/>
  <c r="F9" i="14"/>
  <c r="F10" i="14"/>
  <c r="AJ22" i="15"/>
  <c r="I24" i="12" s="1"/>
  <c r="K23" i="15"/>
  <c r="AJ13" i="14"/>
  <c r="M15" i="12" s="1"/>
  <c r="K14" i="14"/>
  <c r="L14" i="14" s="1"/>
  <c r="K26" i="15"/>
  <c r="AJ25" i="15"/>
  <c r="I27" i="12" s="1"/>
  <c r="K20" i="14"/>
  <c r="AJ19" i="14"/>
  <c r="M21" i="12" s="1"/>
  <c r="K12" i="15"/>
  <c r="AJ11" i="15"/>
  <c r="I13" i="12" s="1"/>
  <c r="AJ29" i="14"/>
  <c r="M31" i="12" s="1"/>
  <c r="K30" i="14"/>
  <c r="L30" i="14" s="1"/>
  <c r="K9" i="15"/>
  <c r="AJ8" i="15"/>
  <c r="I10" i="12" s="1"/>
  <c r="AJ15" i="14"/>
  <c r="M17" i="12" s="1"/>
  <c r="K16" i="14"/>
  <c r="D3" i="13"/>
  <c r="D7" i="13"/>
  <c r="D11" i="13"/>
  <c r="D15" i="13"/>
  <c r="D19" i="13"/>
  <c r="D23" i="13"/>
  <c r="D27" i="13"/>
  <c r="F28" i="13"/>
  <c r="N28" i="13"/>
  <c r="D31" i="13"/>
  <c r="F32" i="13"/>
  <c r="AH36" i="13"/>
  <c r="AI38" i="14"/>
  <c r="AI36" i="14"/>
  <c r="AI34" i="14"/>
  <c r="AI35" i="14"/>
  <c r="AI33" i="14"/>
  <c r="AI37" i="14"/>
  <c r="E4" i="16"/>
  <c r="U39" i="14"/>
  <c r="E40" i="16" s="1"/>
  <c r="U35" i="14"/>
  <c r="E36" i="16" s="1"/>
  <c r="U38" i="14"/>
  <c r="E39" i="16" s="1"/>
  <c r="U36" i="14"/>
  <c r="E37" i="16" s="1"/>
  <c r="U37" i="14"/>
  <c r="E38" i="16" s="1"/>
  <c r="D5" i="14"/>
  <c r="H6" i="14"/>
  <c r="F8" i="14"/>
  <c r="H10" i="14"/>
  <c r="F12" i="14"/>
  <c r="J13" i="14"/>
  <c r="F16" i="14"/>
  <c r="N24" i="14"/>
  <c r="E36" i="13"/>
  <c r="E37" i="13"/>
  <c r="M38" i="13"/>
  <c r="M34" i="13"/>
  <c r="M39" i="13"/>
  <c r="M35" i="13"/>
  <c r="U36" i="13"/>
  <c r="U37" i="13"/>
  <c r="S34" i="13"/>
  <c r="F5" i="14"/>
  <c r="H8" i="14"/>
  <c r="F11" i="14"/>
  <c r="H12" i="14"/>
  <c r="N13" i="14"/>
  <c r="F20" i="14"/>
  <c r="J29" i="14"/>
  <c r="U34" i="14"/>
  <c r="E35" i="16" s="1"/>
  <c r="F14" i="14"/>
  <c r="N15" i="14"/>
  <c r="F18" i="14"/>
  <c r="N19" i="14"/>
  <c r="H20" i="14"/>
  <c r="J25" i="14"/>
  <c r="F27" i="14"/>
  <c r="N9" i="15"/>
  <c r="N15" i="15"/>
  <c r="D10" i="14"/>
  <c r="J20" i="14"/>
  <c r="D26" i="14"/>
  <c r="N29" i="14"/>
  <c r="F31" i="14"/>
  <c r="H32" i="14"/>
  <c r="F33" i="14"/>
  <c r="AI35" i="15"/>
  <c r="AI36" i="15"/>
  <c r="AI37" i="15"/>
  <c r="AI33" i="15"/>
  <c r="AI38" i="15"/>
  <c r="AI34" i="15"/>
  <c r="D10" i="15"/>
  <c r="D3" i="15"/>
  <c r="F15" i="14"/>
  <c r="F19" i="14"/>
  <c r="H30" i="14"/>
  <c r="H11" i="15"/>
  <c r="AH36" i="14"/>
  <c r="AH38" i="14"/>
  <c r="AH34" i="14"/>
  <c r="AH37" i="14"/>
  <c r="AH35" i="14"/>
  <c r="AH33" i="14"/>
  <c r="D9" i="14"/>
  <c r="D13" i="14"/>
  <c r="H15" i="14"/>
  <c r="H19" i="14"/>
  <c r="J33" i="14"/>
  <c r="F9" i="15"/>
  <c r="F5" i="15"/>
  <c r="N14" i="15"/>
  <c r="H16" i="14"/>
  <c r="J17" i="14"/>
  <c r="J21" i="14"/>
  <c r="N22" i="14"/>
  <c r="N23" i="14"/>
  <c r="H24" i="14"/>
  <c r="H28" i="14"/>
  <c r="N30" i="14"/>
  <c r="G38" i="15"/>
  <c r="G34" i="15"/>
  <c r="G39" i="15"/>
  <c r="G35" i="15"/>
  <c r="G36" i="15"/>
  <c r="G37" i="15"/>
  <c r="H27" i="15"/>
  <c r="H31" i="15"/>
  <c r="H14" i="15"/>
  <c r="H7" i="15"/>
  <c r="H10" i="15"/>
  <c r="H3" i="15"/>
  <c r="H4" i="15"/>
  <c r="H5" i="15"/>
  <c r="N11" i="15"/>
  <c r="D12" i="14"/>
  <c r="J16" i="14"/>
  <c r="D22" i="14"/>
  <c r="D23" i="14"/>
  <c r="J24" i="14"/>
  <c r="N27" i="14"/>
  <c r="F12" i="15"/>
  <c r="N14" i="14"/>
  <c r="N18" i="14"/>
  <c r="F22" i="14"/>
  <c r="F23" i="14"/>
  <c r="D8" i="15"/>
  <c r="N10" i="15"/>
  <c r="H29" i="14"/>
  <c r="AG38" i="15"/>
  <c r="AG34" i="15"/>
  <c r="AG35" i="15"/>
  <c r="AG36" i="15"/>
  <c r="AG37" i="15"/>
  <c r="AG33" i="15"/>
  <c r="J6" i="15"/>
  <c r="N7" i="15"/>
  <c r="F8" i="15"/>
  <c r="H12" i="15"/>
  <c r="H13" i="15"/>
  <c r="J14" i="15"/>
  <c r="D16" i="15"/>
  <c r="H17" i="15"/>
  <c r="J27" i="15"/>
  <c r="N30" i="15"/>
  <c r="D31" i="14"/>
  <c r="D33" i="14"/>
  <c r="AH35" i="15"/>
  <c r="AH36" i="15"/>
  <c r="AH37" i="15"/>
  <c r="AH33" i="15"/>
  <c r="AH34" i="15"/>
  <c r="AH38" i="15"/>
  <c r="I39" i="15"/>
  <c r="I35" i="15"/>
  <c r="I36" i="15"/>
  <c r="I37" i="15"/>
  <c r="J32" i="15"/>
  <c r="I34" i="15"/>
  <c r="I38" i="15"/>
  <c r="J24" i="15"/>
  <c r="J11" i="15"/>
  <c r="S37" i="15"/>
  <c r="S38" i="15"/>
  <c r="S34" i="15"/>
  <c r="S39" i="15"/>
  <c r="S35" i="15"/>
  <c r="S36" i="15"/>
  <c r="F4" i="15"/>
  <c r="D7" i="15"/>
  <c r="H8" i="15"/>
  <c r="F10" i="15"/>
  <c r="J13" i="15"/>
  <c r="H19" i="15"/>
  <c r="H24" i="15"/>
  <c r="D33" i="15"/>
  <c r="G4" i="16"/>
  <c r="U38" i="15"/>
  <c r="G39" i="16" s="1"/>
  <c r="U34" i="15"/>
  <c r="G35" i="16" s="1"/>
  <c r="U39" i="15"/>
  <c r="G40" i="16" s="1"/>
  <c r="U35" i="15"/>
  <c r="G36" i="16" s="1"/>
  <c r="U36" i="15"/>
  <c r="G37" i="16" s="1"/>
  <c r="U37" i="15"/>
  <c r="G38" i="16" s="1"/>
  <c r="J5" i="15"/>
  <c r="D6" i="15"/>
  <c r="J8" i="15"/>
  <c r="N12" i="15"/>
  <c r="D15" i="15"/>
  <c r="J16" i="15"/>
  <c r="F18" i="15"/>
  <c r="J30" i="14"/>
  <c r="H33" i="14"/>
  <c r="C37" i="15"/>
  <c r="C38" i="15"/>
  <c r="C34" i="15"/>
  <c r="C39" i="15"/>
  <c r="C35" i="15"/>
  <c r="C36" i="15"/>
  <c r="D29" i="15"/>
  <c r="D21" i="15"/>
  <c r="D12" i="15"/>
  <c r="J4" i="15"/>
  <c r="J10" i="15"/>
  <c r="D11" i="15"/>
  <c r="N21" i="15"/>
  <c r="H23" i="15"/>
  <c r="D25" i="15"/>
  <c r="D21" i="14"/>
  <c r="D25" i="14"/>
  <c r="N32" i="14"/>
  <c r="M39" i="15"/>
  <c r="M36" i="15"/>
  <c r="M37" i="15"/>
  <c r="M38" i="15"/>
  <c r="M34" i="15"/>
  <c r="N3" i="15"/>
  <c r="M35" i="15"/>
  <c r="N26" i="15"/>
  <c r="N13" i="15"/>
  <c r="F6" i="15"/>
  <c r="N8" i="15"/>
  <c r="F11" i="15"/>
  <c r="H15" i="15"/>
  <c r="J28" i="15"/>
  <c r="F32" i="14"/>
  <c r="E38" i="15"/>
  <c r="E34" i="15"/>
  <c r="E39" i="15"/>
  <c r="E35" i="15"/>
  <c r="E36" i="15"/>
  <c r="F3" i="15"/>
  <c r="F30" i="15"/>
  <c r="F13" i="15"/>
  <c r="N5" i="15"/>
  <c r="J7" i="15"/>
  <c r="H9" i="15"/>
  <c r="D13" i="15"/>
  <c r="F14" i="15"/>
  <c r="N18" i="15"/>
  <c r="N23" i="15"/>
  <c r="F16" i="15"/>
  <c r="J17" i="15"/>
  <c r="H22" i="15"/>
  <c r="F25" i="15"/>
  <c r="H26" i="15"/>
  <c r="N27" i="15"/>
  <c r="N28" i="15"/>
  <c r="N29" i="15"/>
  <c r="F31" i="15"/>
  <c r="F32" i="15"/>
  <c r="F33" i="15"/>
  <c r="F15" i="15"/>
  <c r="H16" i="15"/>
  <c r="D18" i="15"/>
  <c r="J19" i="15"/>
  <c r="N20" i="15"/>
  <c r="J22" i="15"/>
  <c r="D23" i="15"/>
  <c r="H25" i="15"/>
  <c r="J26" i="15"/>
  <c r="H32" i="15"/>
  <c r="H33" i="15"/>
  <c r="F21" i="15"/>
  <c r="F23" i="15"/>
  <c r="N24" i="15"/>
  <c r="J25" i="15"/>
  <c r="J33" i="15"/>
  <c r="N17" i="15"/>
  <c r="N19" i="15"/>
  <c r="D20" i="15"/>
  <c r="H21" i="15"/>
  <c r="J31" i="15"/>
  <c r="J15" i="15"/>
  <c r="H18" i="15"/>
  <c r="F20" i="15"/>
  <c r="J21" i="15"/>
  <c r="N25" i="15"/>
  <c r="F27" i="15"/>
  <c r="F28" i="15"/>
  <c r="F29" i="15"/>
  <c r="H30" i="15"/>
  <c r="N31" i="15"/>
  <c r="N32" i="15"/>
  <c r="N33" i="15"/>
  <c r="D14" i="15"/>
  <c r="N16" i="15"/>
  <c r="D17" i="15"/>
  <c r="J18" i="15"/>
  <c r="D19" i="15"/>
  <c r="H20" i="15"/>
  <c r="D22" i="15"/>
  <c r="J23" i="15"/>
  <c r="H28" i="15"/>
  <c r="H29" i="15"/>
  <c r="J30" i="15"/>
  <c r="F17" i="15"/>
  <c r="F19" i="15"/>
  <c r="F24" i="15"/>
  <c r="J29" i="15"/>
  <c r="D24" i="15"/>
  <c r="D28" i="15"/>
  <c r="D32" i="15"/>
  <c r="D27" i="15"/>
  <c r="D31" i="15"/>
  <c r="D26" i="15"/>
  <c r="D30" i="15"/>
  <c r="Z17" i="13" l="1"/>
  <c r="Z14" i="14"/>
  <c r="L9" i="15"/>
  <c r="L26" i="15"/>
  <c r="AD17" i="13"/>
  <c r="Y7" i="13"/>
  <c r="Z4" i="14"/>
  <c r="L6" i="13"/>
  <c r="L11" i="14"/>
  <c r="K36" i="14"/>
  <c r="K34" i="14"/>
  <c r="K39" i="14"/>
  <c r="K37" i="14"/>
  <c r="X32" i="14" s="1"/>
  <c r="K38" i="14"/>
  <c r="K35" i="14"/>
  <c r="L3" i="14"/>
  <c r="L10" i="14"/>
  <c r="AD4" i="13"/>
  <c r="AB32" i="13"/>
  <c r="K35" i="13"/>
  <c r="K38" i="13"/>
  <c r="L3" i="13"/>
  <c r="K34" i="13"/>
  <c r="K39" i="13"/>
  <c r="K36" i="13"/>
  <c r="K37" i="13"/>
  <c r="X4" i="13" s="1"/>
  <c r="L29" i="14"/>
  <c r="AB28" i="13"/>
  <c r="Y29" i="13"/>
  <c r="AC8" i="13"/>
  <c r="Y24" i="13"/>
  <c r="Y8" i="13"/>
  <c r="Y20" i="13"/>
  <c r="AC20" i="13"/>
  <c r="AD18" i="14"/>
  <c r="L4" i="13"/>
  <c r="L28" i="14"/>
  <c r="Y14" i="14"/>
  <c r="X31" i="13"/>
  <c r="L6" i="14"/>
  <c r="L15" i="13"/>
  <c r="AJ37" i="14"/>
  <c r="AJ33" i="14"/>
  <c r="AJ36" i="14"/>
  <c r="AJ34" i="14"/>
  <c r="AJ38" i="14"/>
  <c r="AJ35" i="14"/>
  <c r="M4" i="12"/>
  <c r="M35" i="12" s="1"/>
  <c r="L31" i="15"/>
  <c r="L28" i="13"/>
  <c r="L27" i="13"/>
  <c r="L24" i="13"/>
  <c r="L10" i="13"/>
  <c r="X20" i="13"/>
  <c r="L18" i="15"/>
  <c r="AD16" i="13"/>
  <c r="L7" i="14"/>
  <c r="L20" i="15"/>
  <c r="L33" i="13"/>
  <c r="L5" i="14"/>
  <c r="AC14" i="13"/>
  <c r="Z9" i="13"/>
  <c r="L20" i="13"/>
  <c r="L30" i="13"/>
  <c r="L8" i="15"/>
  <c r="Y19" i="15"/>
  <c r="AC11" i="15"/>
  <c r="AC28" i="14"/>
  <c r="AB26" i="13"/>
  <c r="AB3" i="13"/>
  <c r="AD25" i="13"/>
  <c r="Y15" i="13"/>
  <c r="L22" i="15"/>
  <c r="L10" i="15"/>
  <c r="X7" i="14"/>
  <c r="L8" i="14"/>
  <c r="Y4" i="14"/>
  <c r="Z24" i="13"/>
  <c r="Z8" i="13"/>
  <c r="L27" i="14"/>
  <c r="L28" i="15"/>
  <c r="AC33" i="13"/>
  <c r="L18" i="14"/>
  <c r="L11" i="13"/>
  <c r="AD19" i="13"/>
  <c r="L33" i="15"/>
  <c r="L13" i="13"/>
  <c r="X32" i="13"/>
  <c r="X16" i="13"/>
  <c r="AD28" i="13"/>
  <c r="Z33" i="13"/>
  <c r="X12" i="13"/>
  <c r="L16" i="13"/>
  <c r="AB30" i="14"/>
  <c r="AB13" i="15"/>
  <c r="AB14" i="15"/>
  <c r="AB4" i="15"/>
  <c r="AB14" i="13"/>
  <c r="AD3" i="13"/>
  <c r="L23" i="15"/>
  <c r="Z22" i="13"/>
  <c r="Y14" i="13"/>
  <c r="AC17" i="14"/>
  <c r="AD13" i="13"/>
  <c r="Y3" i="13"/>
  <c r="AB14" i="14"/>
  <c r="X27" i="13"/>
  <c r="AB28" i="14"/>
  <c r="AB32" i="14"/>
  <c r="X30" i="14"/>
  <c r="AB29" i="14"/>
  <c r="X28" i="14"/>
  <c r="X24" i="14"/>
  <c r="X21" i="14"/>
  <c r="X13" i="14"/>
  <c r="X9" i="14"/>
  <c r="X33" i="14"/>
  <c r="AB27" i="14"/>
  <c r="X25" i="14"/>
  <c r="AB23" i="14"/>
  <c r="X20" i="14"/>
  <c r="X17" i="14"/>
  <c r="X5" i="14"/>
  <c r="AB10" i="14"/>
  <c r="X10" i="14"/>
  <c r="X4" i="14"/>
  <c r="X3" i="14"/>
  <c r="X14" i="14"/>
  <c r="AC32" i="13"/>
  <c r="L27" i="15"/>
  <c r="L33" i="14"/>
  <c r="AB4" i="14"/>
  <c r="AB24" i="13"/>
  <c r="AB8" i="13"/>
  <c r="L4" i="14"/>
  <c r="AD33" i="13"/>
  <c r="L8" i="13"/>
  <c r="L13" i="14"/>
  <c r="L25" i="13"/>
  <c r="L17" i="13"/>
  <c r="AD32" i="13"/>
  <c r="AD15" i="13"/>
  <c r="L21" i="13"/>
  <c r="L31" i="14"/>
  <c r="L7" i="13"/>
  <c r="Y18" i="14"/>
  <c r="L12" i="14"/>
  <c r="L14" i="13"/>
  <c r="AB6" i="13"/>
  <c r="AD30" i="14"/>
  <c r="L12" i="15"/>
  <c r="X21" i="13"/>
  <c r="AB11" i="13"/>
  <c r="L17" i="14"/>
  <c r="AC14" i="14"/>
  <c r="AB7" i="14"/>
  <c r="AD32" i="14"/>
  <c r="Z32" i="14"/>
  <c r="Z10" i="14"/>
  <c r="Z30" i="14"/>
  <c r="AD27" i="14"/>
  <c r="Z25" i="14"/>
  <c r="AD15" i="14"/>
  <c r="Z11" i="14"/>
  <c r="AD20" i="14"/>
  <c r="AD29" i="14"/>
  <c r="Z16" i="14"/>
  <c r="Z15" i="14"/>
  <c r="Z29" i="14"/>
  <c r="Z21" i="14"/>
  <c r="Z6" i="14"/>
  <c r="AD7" i="14"/>
  <c r="AD28" i="14"/>
  <c r="AD24" i="14"/>
  <c r="AD11" i="14"/>
  <c r="L32" i="13"/>
  <c r="AC10" i="13"/>
  <c r="AD4" i="14"/>
  <c r="Y16" i="13"/>
  <c r="L25" i="15"/>
  <c r="L32" i="14"/>
  <c r="AC22" i="13"/>
  <c r="L12" i="13"/>
  <c r="AJ36" i="15"/>
  <c r="AJ37" i="15"/>
  <c r="AJ33" i="15"/>
  <c r="AJ38" i="15"/>
  <c r="AJ34" i="15"/>
  <c r="AJ35" i="15"/>
  <c r="I4" i="12"/>
  <c r="I35" i="12" s="1"/>
  <c r="AC31" i="13"/>
  <c r="L30" i="15"/>
  <c r="L29" i="13"/>
  <c r="Z18" i="14"/>
  <c r="AC27" i="13"/>
  <c r="Y12" i="13"/>
  <c r="L19" i="15"/>
  <c r="L23" i="14"/>
  <c r="X25" i="13"/>
  <c r="AB22" i="13"/>
  <c r="L16" i="14"/>
  <c r="AD31" i="13"/>
  <c r="AD27" i="13"/>
  <c r="Z3" i="13"/>
  <c r="Z31" i="13"/>
  <c r="AD30" i="13"/>
  <c r="Z15" i="13"/>
  <c r="AD14" i="13"/>
  <c r="Z27" i="13"/>
  <c r="AD26" i="13"/>
  <c r="Z11" i="13"/>
  <c r="AD10" i="13"/>
  <c r="Z23" i="13"/>
  <c r="AD22" i="13"/>
  <c r="Z7" i="13"/>
  <c r="AD6" i="13"/>
  <c r="Z19" i="13"/>
  <c r="AD18" i="13"/>
  <c r="X9" i="13"/>
  <c r="AD21" i="13"/>
  <c r="Y11" i="13"/>
  <c r="L25" i="14"/>
  <c r="AC21" i="13"/>
  <c r="Z3" i="14"/>
  <c r="L19" i="14"/>
  <c r="L32" i="15"/>
  <c r="Y32" i="13"/>
  <c r="AD24" i="13"/>
  <c r="AD8" i="13"/>
  <c r="L17" i="15"/>
  <c r="L21" i="14"/>
  <c r="L22" i="13"/>
  <c r="Z20" i="13"/>
  <c r="K39" i="15"/>
  <c r="Z12" i="15" s="1"/>
  <c r="K35" i="15"/>
  <c r="K36" i="15"/>
  <c r="K37" i="15"/>
  <c r="X10" i="15" s="1"/>
  <c r="K38" i="15"/>
  <c r="AC14" i="15" s="1"/>
  <c r="K34" i="15"/>
  <c r="L3" i="15"/>
  <c r="L15" i="14"/>
  <c r="AC23" i="15"/>
  <c r="Z4" i="13"/>
  <c r="Z29" i="13"/>
  <c r="Z13" i="13"/>
  <c r="L16" i="15"/>
  <c r="L24" i="14"/>
  <c r="L31" i="13"/>
  <c r="AB18" i="14"/>
  <c r="Z25" i="13"/>
  <c r="AC12" i="13"/>
  <c r="L9" i="14"/>
  <c r="Y22" i="15"/>
  <c r="Y8" i="15"/>
  <c r="Y18" i="15"/>
  <c r="X16" i="15"/>
  <c r="AC9" i="15"/>
  <c r="AB10" i="13"/>
  <c r="L20" i="14"/>
  <c r="AB23" i="13"/>
  <c r="Y10" i="13"/>
  <c r="AD9" i="13"/>
  <c r="L15" i="15"/>
  <c r="AD14" i="14"/>
  <c r="AB30" i="13"/>
  <c r="AB31" i="13"/>
  <c r="AB27" i="13"/>
  <c r="X23" i="13"/>
  <c r="X19" i="13"/>
  <c r="X15" i="13"/>
  <c r="X11" i="13"/>
  <c r="X7" i="13"/>
  <c r="X3" i="13"/>
  <c r="X18" i="13"/>
  <c r="AB17" i="13"/>
  <c r="AB25" i="13"/>
  <c r="X10" i="13"/>
  <c r="AB9" i="13"/>
  <c r="X30" i="13"/>
  <c r="AB29" i="13"/>
  <c r="X14" i="13"/>
  <c r="AB13" i="13"/>
  <c r="X26" i="13"/>
  <c r="X22" i="13"/>
  <c r="AB21" i="13"/>
  <c r="X6" i="13"/>
  <c r="AB5" i="13"/>
  <c r="AC30" i="14"/>
  <c r="Y28" i="14"/>
  <c r="AC32" i="14"/>
  <c r="AC31" i="14"/>
  <c r="Y30" i="14"/>
  <c r="Y25" i="14"/>
  <c r="Y32" i="14"/>
  <c r="AC29" i="14"/>
  <c r="Y9" i="14"/>
  <c r="Y26" i="14"/>
  <c r="Y13" i="14"/>
  <c r="Y21" i="14"/>
  <c r="AC22" i="14"/>
  <c r="AC19" i="14"/>
  <c r="AC3" i="14"/>
  <c r="AC8" i="14"/>
  <c r="L11" i="15"/>
  <c r="L7" i="15"/>
  <c r="X24" i="13"/>
  <c r="X8" i="13"/>
  <c r="L5" i="15"/>
  <c r="L19" i="13"/>
  <c r="AB20" i="13"/>
  <c r="L5" i="13"/>
  <c r="L21" i="15"/>
  <c r="AB4" i="13"/>
  <c r="Z16" i="13"/>
  <c r="L18" i="13"/>
  <c r="Y22" i="14"/>
  <c r="AC18" i="14"/>
  <c r="Z12" i="13"/>
  <c r="L6" i="15"/>
  <c r="L26" i="14"/>
  <c r="Y4" i="15"/>
  <c r="AC30" i="15"/>
  <c r="AB30" i="15"/>
  <c r="X29" i="15"/>
  <c r="AB27" i="15"/>
  <c r="AB25" i="15"/>
  <c r="AB22" i="15"/>
  <c r="AB5" i="15"/>
  <c r="AB23" i="15"/>
  <c r="AB18" i="15"/>
  <c r="AB21" i="15"/>
  <c r="AC13" i="15"/>
  <c r="X20" i="15"/>
  <c r="X7" i="15"/>
  <c r="Z16" i="15"/>
  <c r="Y10" i="15"/>
  <c r="X29" i="13"/>
  <c r="Z6" i="13"/>
  <c r="Y22" i="13"/>
  <c r="AB7" i="13"/>
  <c r="AD21" i="14"/>
  <c r="AB13" i="14"/>
  <c r="AD29" i="13"/>
  <c r="Y19" i="13"/>
  <c r="AC13" i="13"/>
  <c r="L4" i="15"/>
  <c r="L23" i="13"/>
  <c r="AD23" i="13"/>
  <c r="AD7" i="13"/>
  <c r="X33" i="13"/>
  <c r="L24" i="15"/>
  <c r="AC6" i="13"/>
  <c r="X6" i="14"/>
  <c r="L29" i="15"/>
  <c r="L22" i="14"/>
  <c r="Z32" i="13"/>
  <c r="AB16" i="13"/>
  <c r="AJ38" i="13"/>
  <c r="AJ34" i="13"/>
  <c r="AJ35" i="13"/>
  <c r="AJ37" i="13"/>
  <c r="AJ36" i="13"/>
  <c r="AJ33" i="13"/>
  <c r="E4" i="12"/>
  <c r="E35" i="12" s="1"/>
  <c r="L14" i="15"/>
  <c r="Z28" i="13"/>
  <c r="AD11" i="13"/>
  <c r="AB12" i="13"/>
  <c r="AD11" i="15" l="1"/>
  <c r="AB3" i="15"/>
  <c r="AB8" i="15"/>
  <c r="X12" i="15"/>
  <c r="AC4" i="15"/>
  <c r="Y13" i="15"/>
  <c r="Y9" i="13"/>
  <c r="AC17" i="13"/>
  <c r="Y31" i="13"/>
  <c r="AC7" i="13"/>
  <c r="Y21" i="13"/>
  <c r="AC3" i="13"/>
  <c r="Y17" i="13"/>
  <c r="AC19" i="13"/>
  <c r="AC25" i="13"/>
  <c r="Y23" i="13"/>
  <c r="Y13" i="13"/>
  <c r="AC11" i="13"/>
  <c r="Y25" i="13"/>
  <c r="AC23" i="13"/>
  <c r="Y5" i="13"/>
  <c r="AC5" i="13"/>
  <c r="Y27" i="13"/>
  <c r="Y6" i="13"/>
  <c r="Y18" i="13"/>
  <c r="AB18" i="13"/>
  <c r="Z3" i="15"/>
  <c r="Z20" i="15"/>
  <c r="X15" i="15"/>
  <c r="AC6" i="15"/>
  <c r="AD10" i="15"/>
  <c r="AD5" i="15"/>
  <c r="Z5" i="15"/>
  <c r="AD14" i="15"/>
  <c r="AD28" i="15"/>
  <c r="AD31" i="15"/>
  <c r="Z32" i="15"/>
  <c r="AD18" i="15"/>
  <c r="AD27" i="15"/>
  <c r="Z7" i="15"/>
  <c r="AD16" i="15"/>
  <c r="AD23" i="15"/>
  <c r="AD22" i="15"/>
  <c r="AD24" i="15"/>
  <c r="Z15" i="15"/>
  <c r="Z31" i="15"/>
  <c r="AD32" i="15"/>
  <c r="AD30" i="15"/>
  <c r="Z19" i="15"/>
  <c r="Z14" i="15"/>
  <c r="Z8" i="15"/>
  <c r="Z29" i="15"/>
  <c r="Z33" i="15"/>
  <c r="AD26" i="15"/>
  <c r="AD20" i="15"/>
  <c r="Z18" i="15"/>
  <c r="AC7" i="15"/>
  <c r="AB7" i="15"/>
  <c r="X13" i="15"/>
  <c r="AB28" i="15"/>
  <c r="Y16" i="15"/>
  <c r="Y23" i="15"/>
  <c r="Y27" i="15"/>
  <c r="AC7" i="14"/>
  <c r="AC13" i="14"/>
  <c r="Y33" i="14"/>
  <c r="Y27" i="14"/>
  <c r="AC6" i="14"/>
  <c r="AC27" i="14"/>
  <c r="Y10" i="14"/>
  <c r="AC10" i="14"/>
  <c r="Y16" i="14"/>
  <c r="AC26" i="14"/>
  <c r="Y31" i="14"/>
  <c r="AC11" i="14"/>
  <c r="AC24" i="14"/>
  <c r="AC15" i="14"/>
  <c r="AC21" i="14"/>
  <c r="Y20" i="14"/>
  <c r="AC23" i="14"/>
  <c r="Y12" i="14"/>
  <c r="AC16" i="14"/>
  <c r="Y23" i="14"/>
  <c r="AC33" i="14"/>
  <c r="AC9" i="14"/>
  <c r="AC12" i="14"/>
  <c r="AC25" i="14"/>
  <c r="Y8" i="14"/>
  <c r="Y6" i="14"/>
  <c r="Y15" i="14"/>
  <c r="Y19" i="14"/>
  <c r="Y24" i="14"/>
  <c r="Y11" i="14"/>
  <c r="AC4" i="14"/>
  <c r="Y17" i="14"/>
  <c r="AC5" i="14"/>
  <c r="AC20" i="14"/>
  <c r="Y29" i="14"/>
  <c r="AD4" i="15"/>
  <c r="AD8" i="15"/>
  <c r="Z17" i="15"/>
  <c r="AD17" i="15"/>
  <c r="AD15" i="15"/>
  <c r="AD19" i="15"/>
  <c r="X6" i="15"/>
  <c r="X9" i="15"/>
  <c r="X17" i="15"/>
  <c r="Z6" i="15"/>
  <c r="Y3" i="15"/>
  <c r="Z11" i="15"/>
  <c r="AB6" i="14"/>
  <c r="AB16" i="14"/>
  <c r="AB9" i="14"/>
  <c r="AB22" i="14"/>
  <c r="AB24" i="14"/>
  <c r="AB11" i="14"/>
  <c r="X29" i="14"/>
  <c r="AB5" i="14"/>
  <c r="X12" i="14"/>
  <c r="X16" i="14"/>
  <c r="AB15" i="14"/>
  <c r="AB33" i="14"/>
  <c r="AB25" i="14"/>
  <c r="AB17" i="14"/>
  <c r="AB8" i="14"/>
  <c r="X23" i="14"/>
  <c r="X22" i="14"/>
  <c r="AB21" i="14"/>
  <c r="AB20" i="14"/>
  <c r="AB26" i="14"/>
  <c r="X26" i="14"/>
  <c r="X11" i="14"/>
  <c r="X27" i="14"/>
  <c r="AB31" i="14"/>
  <c r="X19" i="14"/>
  <c r="X8" i="14"/>
  <c r="X15" i="14"/>
  <c r="AB12" i="14"/>
  <c r="X31" i="14"/>
  <c r="AB19" i="14"/>
  <c r="AC16" i="13"/>
  <c r="AB19" i="13"/>
  <c r="Z9" i="15"/>
  <c r="AD12" i="15"/>
  <c r="Z13" i="15"/>
  <c r="Z30" i="15"/>
  <c r="X17" i="13"/>
  <c r="AC10" i="15"/>
  <c r="Y15" i="15"/>
  <c r="AB12" i="15"/>
  <c r="AB24" i="15"/>
  <c r="Y7" i="15"/>
  <c r="AC18" i="13"/>
  <c r="AD9" i="14"/>
  <c r="AD5" i="14"/>
  <c r="Z9" i="14"/>
  <c r="AD19" i="14"/>
  <c r="Z26" i="14"/>
  <c r="Z33" i="14"/>
  <c r="Z20" i="14"/>
  <c r="AD17" i="14"/>
  <c r="Z31" i="14"/>
  <c r="Z24" i="14"/>
  <c r="Z12" i="14"/>
  <c r="AD8" i="14"/>
  <c r="AD12" i="14"/>
  <c r="AD10" i="14"/>
  <c r="Z23" i="14"/>
  <c r="Z27" i="14"/>
  <c r="Z5" i="14"/>
  <c r="Z13" i="14"/>
  <c r="AD16" i="14"/>
  <c r="AD6" i="14"/>
  <c r="Z19" i="14"/>
  <c r="Z8" i="14"/>
  <c r="Z7" i="14"/>
  <c r="AD25" i="14"/>
  <c r="AD22" i="14"/>
  <c r="AD26" i="14"/>
  <c r="AD23" i="14"/>
  <c r="AD13" i="14"/>
  <c r="Z22" i="14"/>
  <c r="AD31" i="14"/>
  <c r="AD33" i="14"/>
  <c r="Z28" i="14"/>
  <c r="AC26" i="13"/>
  <c r="X5" i="13"/>
  <c r="AD13" i="15"/>
  <c r="AD21" i="15"/>
  <c r="Z22" i="15"/>
  <c r="AB3" i="14"/>
  <c r="X18" i="14"/>
  <c r="Z23" i="15"/>
  <c r="AD7" i="15"/>
  <c r="Z25" i="15"/>
  <c r="AC5" i="15"/>
  <c r="AC21" i="15"/>
  <c r="AC22" i="15"/>
  <c r="Y25" i="15"/>
  <c r="Y17" i="15"/>
  <c r="AC17" i="15"/>
  <c r="Y33" i="15"/>
  <c r="AC33" i="15"/>
  <c r="AC18" i="15"/>
  <c r="AC29" i="15"/>
  <c r="Y30" i="15"/>
  <c r="AC8" i="15"/>
  <c r="Y24" i="15"/>
  <c r="AC32" i="15"/>
  <c r="AC24" i="15"/>
  <c r="Y32" i="15"/>
  <c r="AC12" i="15"/>
  <c r="Y28" i="15"/>
  <c r="AC20" i="15"/>
  <c r="Y20" i="15"/>
  <c r="Y14" i="15"/>
  <c r="AC25" i="15"/>
  <c r="Y26" i="15"/>
  <c r="AC27" i="15"/>
  <c r="Y29" i="15"/>
  <c r="AC31" i="15"/>
  <c r="Y12" i="15"/>
  <c r="AC19" i="15"/>
  <c r="AC26" i="15"/>
  <c r="Z10" i="15"/>
  <c r="X14" i="15"/>
  <c r="X18" i="15"/>
  <c r="AB32" i="15"/>
  <c r="Y6" i="15"/>
  <c r="Y31" i="15"/>
  <c r="AC24" i="13"/>
  <c r="Z18" i="13"/>
  <c r="Z30" i="13"/>
  <c r="Z10" i="13"/>
  <c r="Z14" i="13"/>
  <c r="Z5" i="13"/>
  <c r="Z21" i="13"/>
  <c r="AD5" i="13"/>
  <c r="Y3" i="14"/>
  <c r="Z26" i="13"/>
  <c r="AD3" i="15"/>
  <c r="Z24" i="15"/>
  <c r="AD29" i="15"/>
  <c r="X28" i="13"/>
  <c r="Z4" i="15"/>
  <c r="Z27" i="15"/>
  <c r="AD6" i="15"/>
  <c r="AC28" i="15"/>
  <c r="X32" i="15"/>
  <c r="AB20" i="15"/>
  <c r="X25" i="15"/>
  <c r="AB15" i="15"/>
  <c r="X11" i="15"/>
  <c r="AB17" i="15"/>
  <c r="AB9" i="15"/>
  <c r="AB6" i="15"/>
  <c r="AB19" i="15"/>
  <c r="X28" i="15"/>
  <c r="X3" i="15"/>
  <c r="AB11" i="15"/>
  <c r="X27" i="15"/>
  <c r="X21" i="15"/>
  <c r="AB31" i="15"/>
  <c r="AB26" i="15"/>
  <c r="X24" i="15"/>
  <c r="AB29" i="15"/>
  <c r="X23" i="15"/>
  <c r="AB10" i="15"/>
  <c r="X26" i="15"/>
  <c r="AB33" i="15"/>
  <c r="X30" i="15"/>
  <c r="X33" i="15"/>
  <c r="X31" i="15"/>
  <c r="AC16" i="15"/>
  <c r="AB16" i="15"/>
  <c r="X8" i="15"/>
  <c r="X19" i="15"/>
  <c r="AB15" i="13"/>
  <c r="AC3" i="15"/>
  <c r="Y5" i="15"/>
  <c r="AB33" i="13"/>
  <c r="AC4" i="13"/>
  <c r="Y26" i="13"/>
  <c r="AD20" i="13"/>
  <c r="AD3" i="14"/>
  <c r="Z21" i="15"/>
  <c r="AD25" i="15"/>
  <c r="Z26" i="15"/>
  <c r="Y5" i="14"/>
  <c r="AC15" i="13"/>
  <c r="Y21" i="15"/>
  <c r="AC15" i="15"/>
  <c r="Y7" i="14"/>
  <c r="X4" i="15"/>
  <c r="X5" i="15"/>
  <c r="X22" i="15"/>
  <c r="AC30" i="13"/>
  <c r="AC29" i="13"/>
  <c r="X13" i="13"/>
  <c r="Y11" i="15"/>
  <c r="Y9" i="15"/>
  <c r="AD12" i="13"/>
  <c r="Y4" i="13"/>
  <c r="Y30" i="13"/>
  <c r="AC28" i="13"/>
  <c r="Y33" i="13"/>
  <c r="AC9" i="13"/>
  <c r="AD9" i="15"/>
  <c r="AD33" i="15"/>
  <c r="Z28" i="15"/>
  <c r="Y28" i="13"/>
  <c r="Z17" i="14"/>
</calcChain>
</file>

<file path=xl/sharedStrings.xml><?xml version="1.0" encoding="utf-8"?>
<sst xmlns="http://schemas.openxmlformats.org/spreadsheetml/2006/main" count="4329" uniqueCount="132">
  <si>
    <t>Year</t>
  </si>
  <si>
    <t>Industry</t>
  </si>
  <si>
    <t>ISICRev3code</t>
  </si>
  <si>
    <t>Description</t>
  </si>
  <si>
    <t>HS_comp</t>
  </si>
  <si>
    <t>HS_hours</t>
  </si>
  <si>
    <t>HS_emp</t>
  </si>
  <si>
    <t>tot_comp_by_ind</t>
  </si>
  <si>
    <t>tot_hours_by_ind</t>
  </si>
  <si>
    <t>tot_emp_by_ind</t>
  </si>
  <si>
    <t>hs_comp_share_ind</t>
  </si>
  <si>
    <t>hs_hours_share_ind</t>
  </si>
  <si>
    <t>hs_emp_share_ind</t>
  </si>
  <si>
    <t>rank_comp</t>
  </si>
  <si>
    <t>rank_hours</t>
  </si>
  <si>
    <t>rank_emp</t>
  </si>
  <si>
    <t>avg_rank_comp</t>
  </si>
  <si>
    <t>avg_rank_hours</t>
  </si>
  <si>
    <t>avg_rank_emp</t>
  </si>
  <si>
    <t>avg_share_comp</t>
  </si>
  <si>
    <t>avg_share_hours</t>
  </si>
  <si>
    <t>avg_share_emp</t>
  </si>
  <si>
    <t>AtB</t>
  </si>
  <si>
    <t>Agriculture hunting forestry and fishing</t>
  </si>
  <si>
    <t>C</t>
  </si>
  <si>
    <t>Mining and quarrying</t>
  </si>
  <si>
    <t>15t16</t>
  </si>
  <si>
    <t>Food products beverages and tobacco</t>
  </si>
  <si>
    <t>17t19</t>
  </si>
  <si>
    <t>Textiles textile products leather and footwear</t>
  </si>
  <si>
    <t>Wood and products of wood and cork</t>
  </si>
  <si>
    <t>21t22</t>
  </si>
  <si>
    <t>Pulp paper paper products printing and publishing</t>
  </si>
  <si>
    <t>Coke refined petroleum products and nuclear fuel</t>
  </si>
  <si>
    <t>Chemicals and chemical products</t>
  </si>
  <si>
    <t>Rubber and plastics products</t>
  </si>
  <si>
    <t>Other non-metallic mineral products</t>
  </si>
  <si>
    <t>27t28</t>
  </si>
  <si>
    <t>Basic metals and fabricated metal products</t>
  </si>
  <si>
    <t>Machinery nec</t>
  </si>
  <si>
    <t>30t33</t>
  </si>
  <si>
    <t>Electrical and optical equipment</t>
  </si>
  <si>
    <t>34t35</t>
  </si>
  <si>
    <t>Transport equipment</t>
  </si>
  <si>
    <t>36t37</t>
  </si>
  <si>
    <t>Manufacturing nec; recycling</t>
  </si>
  <si>
    <t>E</t>
  </si>
  <si>
    <t>Electricity gas and water supply</t>
  </si>
  <si>
    <t>F</t>
  </si>
  <si>
    <t>Construction</t>
  </si>
  <si>
    <t>Sale maintenance and repair of motor vehicles and motorcycles; retail sale of fuel</t>
  </si>
  <si>
    <t>Wholesale trade and commission trade except of motor vehicles and motorcycles</t>
  </si>
  <si>
    <t>Retail trade except of motor vehicles and motorcycles; repair of household goods</t>
  </si>
  <si>
    <t>H</t>
  </si>
  <si>
    <t>Hotels and restaurants</t>
  </si>
  <si>
    <t>60t63</t>
  </si>
  <si>
    <t>Transport and storage</t>
  </si>
  <si>
    <t>Post and telecommunications</t>
  </si>
  <si>
    <t>J</t>
  </si>
  <si>
    <t>Financial intermediation</t>
  </si>
  <si>
    <t>Real estate activities</t>
  </si>
  <si>
    <t>71t74</t>
  </si>
  <si>
    <t>Renting of m&amp;eq and other business activities</t>
  </si>
  <si>
    <t>L</t>
  </si>
  <si>
    <t>Public admin and defence; compulsory social security</t>
  </si>
  <si>
    <t>M</t>
  </si>
  <si>
    <t>Education</t>
  </si>
  <si>
    <t>N</t>
  </si>
  <si>
    <t>Health and social work</t>
  </si>
  <si>
    <t>O</t>
  </si>
  <si>
    <t>Other community social and personal services</t>
  </si>
  <si>
    <t>P</t>
  </si>
  <si>
    <t>Private households with employed persons</t>
  </si>
  <si>
    <t>1950-2005</t>
  </si>
  <si>
    <t>HS Compensation Share</t>
  </si>
  <si>
    <t>HS Employment Share</t>
  </si>
  <si>
    <t>HS Hours Share</t>
  </si>
  <si>
    <t>skill_group</t>
  </si>
  <si>
    <t>HS</t>
  </si>
  <si>
    <t>LS</t>
  </si>
  <si>
    <t>Average</t>
  </si>
  <si>
    <t>-</t>
  </si>
  <si>
    <t>Avg 1950-2005</t>
  </si>
  <si>
    <t>Avg 1977-2005</t>
  </si>
  <si>
    <t>Is Industry Always Over Perc 90?</t>
  </si>
  <si>
    <t>Share</t>
  </si>
  <si>
    <t>Rank</t>
  </si>
  <si>
    <t>Is Industry Always Over Perc 50?</t>
  </si>
  <si>
    <t>Is Industry Always Over Perc 75?</t>
  </si>
  <si>
    <t>Percentile 10</t>
  </si>
  <si>
    <t>Percentile 25</t>
  </si>
  <si>
    <t xml:space="preserve">Median </t>
  </si>
  <si>
    <t>Percentile 75</t>
  </si>
  <si>
    <t>Percentile 90</t>
  </si>
  <si>
    <t>Industry\Concept-Period</t>
  </si>
  <si>
    <t>Compensation  Share</t>
  </si>
  <si>
    <t>Hours  Share</t>
  </si>
  <si>
    <t>Employment Share</t>
  </si>
  <si>
    <t>75.3%</t>
  </si>
  <si>
    <t>52.8%</t>
  </si>
  <si>
    <t>50.6%</t>
  </si>
  <si>
    <t>46.6%</t>
  </si>
  <si>
    <t>44.6%</t>
  </si>
  <si>
    <t>43.4%</t>
  </si>
  <si>
    <t>39.9%</t>
  </si>
  <si>
    <t>37.6%</t>
  </si>
  <si>
    <t>36.9%</t>
  </si>
  <si>
    <t>34.7%</t>
  </si>
  <si>
    <t>32.8%</t>
  </si>
  <si>
    <t>32.6%</t>
  </si>
  <si>
    <t>29.3%</t>
  </si>
  <si>
    <t>28.5%</t>
  </si>
  <si>
    <t>27.8%</t>
  </si>
  <si>
    <t>27.1%</t>
  </si>
  <si>
    <t>26.0%</t>
  </si>
  <si>
    <t>24.6%</t>
  </si>
  <si>
    <t>23.9%</t>
  </si>
  <si>
    <t>22.7%</t>
  </si>
  <si>
    <t>20.5%</t>
  </si>
  <si>
    <t>20.2%</t>
  </si>
  <si>
    <t>18.9%</t>
  </si>
  <si>
    <t>18.3%</t>
  </si>
  <si>
    <t>18.5%</t>
  </si>
  <si>
    <t>16.9%</t>
  </si>
  <si>
    <t>18.1%</t>
  </si>
  <si>
    <t>17.9%</t>
  </si>
  <si>
    <t>16.5%</t>
  </si>
  <si>
    <t>14.9%</t>
  </si>
  <si>
    <t>14.7%</t>
  </si>
  <si>
    <t>30.1%</t>
  </si>
  <si>
    <t>18.7%</t>
  </si>
  <si>
    <t>37.2%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</si>
</sst>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"/>
    <numFmt numFmtId="168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F20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EFD4"/>
        <bgColor rgb="FFEEEEEE"/>
      </patternFill>
    </fill>
    <fill>
      <patternFill patternType="solid">
        <fgColor rgb="FFEEEEEE"/>
        <bgColor rgb="FFE0EFD4"/>
      </patternFill>
    </fill>
    <fill>
      <patternFill patternType="solid">
        <fgColor rgb="FFB2B2B2"/>
        <bgColor rgb="FFB3B3B3"/>
      </patternFill>
    </fill>
  </fills>
  <borders count="16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Fon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horizontal="center"/>
    </xf>
    <xf numFmtId="0" fontId="0" fillId="2" borderId="0" xfId="0" applyFont="1" applyFill="1"/>
    <xf numFmtId="164" fontId="0" fillId="2" borderId="7" xfId="0" applyNumberFormat="1" applyFill="1" applyBorder="1"/>
    <xf numFmtId="164" fontId="0" fillId="2" borderId="0" xfId="0" applyNumberFormat="1" applyFill="1"/>
    <xf numFmtId="164" fontId="0" fillId="2" borderId="8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ont="1" applyFill="1"/>
    <xf numFmtId="164" fontId="0" fillId="3" borderId="7" xfId="0" applyNumberFormat="1" applyFill="1" applyBorder="1"/>
    <xf numFmtId="164" fontId="0" fillId="3" borderId="0" xfId="0" applyNumberFormat="1" applyFill="1"/>
    <xf numFmtId="164" fontId="0" fillId="3" borderId="8" xfId="0" applyNumberForma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/>
    <xf numFmtId="0" fontId="0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13" xfId="0" applyFont="1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2" fillId="0" borderId="0" xfId="0" applyFont="1"/>
    <xf numFmtId="0" fontId="0" fillId="2" borderId="14" xfId="0" applyFont="1" applyFill="1" applyBorder="1"/>
    <xf numFmtId="164" fontId="0" fillId="2" borderId="7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0" borderId="2" xfId="0" applyBorder="1"/>
    <xf numFmtId="0" fontId="0" fillId="2" borderId="7" xfId="0" applyFont="1" applyFill="1" applyBorder="1"/>
    <xf numFmtId="164" fontId="0" fillId="2" borderId="0" xfId="0" applyNumberFormat="1" applyFill="1" applyBorder="1"/>
    <xf numFmtId="0" fontId="0" fillId="0" borderId="14" xfId="0" applyBorder="1"/>
    <xf numFmtId="0" fontId="0" fillId="0" borderId="15" xfId="0" applyBorder="1"/>
    <xf numFmtId="0" fontId="0" fillId="3" borderId="7" xfId="0" applyFont="1" applyFill="1" applyBorder="1"/>
    <xf numFmtId="164" fontId="0" fillId="3" borderId="0" xfId="0" applyNumberFormat="1" applyFill="1" applyBorder="1"/>
    <xf numFmtId="164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0" fillId="3" borderId="5" xfId="0" applyFon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3" fontId="0" fillId="3" borderId="6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0" fillId="0" borderId="13" xfId="0" applyFont="1" applyBorder="1"/>
    <xf numFmtId="164" fontId="0" fillId="0" borderId="1" xfId="0" applyNumberFormat="1" applyBorder="1"/>
    <xf numFmtId="164" fontId="0" fillId="0" borderId="3" xfId="0" applyNumberFormat="1" applyBorder="1"/>
    <xf numFmtId="0" fontId="3" fillId="0" borderId="2" xfId="0" applyFont="1" applyBorder="1"/>
    <xf numFmtId="164" fontId="0" fillId="0" borderId="13" xfId="0" applyNumberForma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7" xfId="0" applyFont="1" applyBorder="1"/>
    <xf numFmtId="164" fontId="0" fillId="0" borderId="8" xfId="0" applyNumberFormat="1" applyBorder="1"/>
    <xf numFmtId="0" fontId="3" fillId="0" borderId="14" xfId="0" applyFont="1" applyBorder="1"/>
    <xf numFmtId="164" fontId="0" fillId="0" borderId="7" xfId="0" applyNumberForma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8" fontId="0" fillId="0" borderId="0" xfId="0" applyNumberForma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6" xfId="0" applyNumberFormat="1" applyBorder="1"/>
    <xf numFmtId="0" fontId="3" fillId="0" borderId="15" xfId="0" applyFont="1" applyBorder="1"/>
    <xf numFmtId="164" fontId="0" fillId="0" borderId="5" xfId="0" applyNumberForma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167" fontId="0" fillId="2" borderId="8" xfId="0" applyNumberFormat="1" applyFill="1" applyBorder="1" applyAlignment="1">
      <alignment horizontal="center" vertical="center"/>
    </xf>
    <xf numFmtId="164" fontId="0" fillId="3" borderId="0" xfId="0" applyNumberFormat="1" applyFont="1" applyFill="1" applyBorder="1"/>
    <xf numFmtId="164" fontId="0" fillId="3" borderId="8" xfId="0" applyNumberFormat="1" applyFont="1" applyFill="1" applyBorder="1"/>
    <xf numFmtId="0" fontId="0" fillId="3" borderId="8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4" fontId="0" fillId="3" borderId="4" xfId="0" applyNumberFormat="1" applyFont="1" applyFill="1" applyBorder="1"/>
    <xf numFmtId="164" fontId="0" fillId="3" borderId="6" xfId="0" applyNumberFormat="1" applyFont="1" applyFill="1" applyBorder="1"/>
    <xf numFmtId="0" fontId="0" fillId="3" borderId="6" xfId="0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4" fontId="0" fillId="0" borderId="13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7" fontId="0" fillId="0" borderId="6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right"/>
    </xf>
    <xf numFmtId="164" fontId="0" fillId="0" borderId="1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4" fillId="3" borderId="14" xfId="0" applyFont="1" applyFill="1" applyBorder="1"/>
    <xf numFmtId="0" fontId="4" fillId="3" borderId="15" xfId="0" applyFont="1" applyFill="1" applyBorder="1"/>
    <xf numFmtId="0" fontId="4" fillId="0" borderId="9" xfId="0" applyFont="1" applyBorder="1" applyAlignment="1">
      <alignment horizontal="center" vertical="center"/>
    </xf>
    <xf numFmtId="0" fontId="4" fillId="2" borderId="14" xfId="0" applyFont="1" applyFill="1" applyBorder="1"/>
    <xf numFmtId="0" fontId="5" fillId="0" borderId="2" xfId="0" applyFont="1" applyBorder="1"/>
    <xf numFmtId="0" fontId="5" fillId="0" borderId="14" xfId="0" applyFont="1" applyBorder="1"/>
    <xf numFmtId="0" fontId="5" fillId="0" borderId="15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6600"/>
      <rgbColor rgb="FF666699"/>
      <rgbColor rgb="FFB2B2B2"/>
      <rgbColor rgb="FF004586"/>
      <rgbColor rgb="FF579D1C"/>
      <rgbColor rgb="FF003300"/>
      <rgbColor rgb="FF4C4C4C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C4C4C"/>
                </a:solidFill>
                <a:latin typeface="Arial"/>
              </a:defRPr>
            </a:pPr>
            <a:r>
              <a:rPr sz="1600" b="1" strike="noStrike" spc="-1">
                <a:solidFill>
                  <a:srgbClr val="4C4C4C"/>
                </a:solidFill>
                <a:latin typeface="Arial"/>
              </a:rPr>
              <a:t>Share of High-Skill Workers Compensation
by Industry
</a:t>
            </a:r>
          </a:p>
        </c:rich>
      </c:tx>
      <c:layout>
        <c:manualLayout>
          <c:xMode val="edge"/>
          <c:yMode val="edge"/>
          <c:x val="0.114216620936613"/>
          <c:y val="4.003592007782680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36078686694897E-2"/>
          <c:y val="0.150714659881763"/>
          <c:w val="0.59359159187090205"/>
          <c:h val="0.78530270148918702"/>
        </c:manualLayout>
      </c:layout>
      <c:lineChart>
        <c:grouping val="standard"/>
        <c:varyColors val="0"/>
        <c:ser>
          <c:idx val="0"/>
          <c:order val="0"/>
          <c:tx>
            <c:strRef>
              <c:f>Compensation!$AF$2:$AF$2</c:f>
              <c:strCache>
                <c:ptCount val="1"/>
                <c:pt idx="0">
                  <c:v>Education</c:v>
                </c:pt>
              </c:strCache>
            </c:strRef>
          </c:tx>
          <c:spPr>
            <a:ln w="37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Compensation!$AG$2:$AJ$2</c:f>
              <c:numCache>
                <c:formatCode>0.0%</c:formatCode>
                <c:ptCount val="4"/>
                <c:pt idx="0">
                  <c:v>0.79433509999999996</c:v>
                </c:pt>
                <c:pt idx="1">
                  <c:v>0.77494459999999998</c:v>
                </c:pt>
                <c:pt idx="2">
                  <c:v>0.77692099999999997</c:v>
                </c:pt>
                <c:pt idx="3">
                  <c:v>0.7696629213483146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F-461E-9F31-7C4F01632F37}"/>
            </c:ext>
          </c:extLst>
        </c:ser>
        <c:ser>
          <c:idx val="1"/>
          <c:order val="1"/>
          <c:tx>
            <c:strRef>
              <c:f>Compensation!$AF$3:$AF$3</c:f>
              <c:strCache>
                <c:ptCount val="1"/>
                <c:pt idx="0">
                  <c:v>Health and social work</c:v>
                </c:pt>
              </c:strCache>
            </c:strRef>
          </c:tx>
          <c:spPr>
            <a:ln w="37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Compensation!$AG$3:$AJ$3</c:f>
              <c:numCache>
                <c:formatCode>0.0%</c:formatCode>
                <c:ptCount val="4"/>
                <c:pt idx="0">
                  <c:v>0.53918390000000005</c:v>
                </c:pt>
                <c:pt idx="1">
                  <c:v>0.50448420000000005</c:v>
                </c:pt>
                <c:pt idx="2">
                  <c:v>0.46183299999999999</c:v>
                </c:pt>
                <c:pt idx="3">
                  <c:v>0.4296028880866426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61E-9F31-7C4F01632F37}"/>
            </c:ext>
          </c:extLst>
        </c:ser>
        <c:ser>
          <c:idx val="2"/>
          <c:order val="2"/>
          <c:tx>
            <c:strRef>
              <c:f>Compensation!$AF$4:$AF$4</c:f>
              <c:strCache>
                <c:ptCount val="1"/>
                <c:pt idx="0">
                  <c:v>Renting of m&amp;eq and other business activities</c:v>
                </c:pt>
              </c:strCache>
            </c:strRef>
          </c:tx>
          <c:spPr>
            <a:ln w="37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Compensation!$AG$4:$AJ$4</c:f>
              <c:numCache>
                <c:formatCode>0.0%</c:formatCode>
                <c:ptCount val="4"/>
                <c:pt idx="0">
                  <c:v>0.64683279999999999</c:v>
                </c:pt>
                <c:pt idx="1">
                  <c:v>0.61115070000000005</c:v>
                </c:pt>
                <c:pt idx="2">
                  <c:v>0.53646419999999995</c:v>
                </c:pt>
                <c:pt idx="3">
                  <c:v>0.39752066115702478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F-461E-9F31-7C4F01632F37}"/>
            </c:ext>
          </c:extLst>
        </c:ser>
        <c:ser>
          <c:idx val="3"/>
          <c:order val="3"/>
          <c:tx>
            <c:strRef>
              <c:f>Compensation!$AF$5:$AF$5</c:f>
              <c:strCache>
                <c:ptCount val="1"/>
                <c:pt idx="0">
                  <c:v>Financial intermediation</c:v>
                </c:pt>
              </c:strCache>
            </c:strRef>
          </c:tx>
          <c:spPr>
            <a:ln w="37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Compensation!$AG$5:$AJ$5</c:f>
              <c:numCache>
                <c:formatCode>0.0%</c:formatCode>
                <c:ptCount val="4"/>
                <c:pt idx="0">
                  <c:v>0.63437770000000004</c:v>
                </c:pt>
                <c:pt idx="1">
                  <c:v>0.62876200000000004</c:v>
                </c:pt>
                <c:pt idx="2">
                  <c:v>0.51270380000000004</c:v>
                </c:pt>
                <c:pt idx="3">
                  <c:v>0.3715686274509804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F-461E-9F31-7C4F01632F37}"/>
            </c:ext>
          </c:extLst>
        </c:ser>
        <c:ser>
          <c:idx val="4"/>
          <c:order val="4"/>
          <c:tx>
            <c:strRef>
              <c:f>Compensation!$AF$6:$AF$6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Compensation!$AG$6:$AJ$6</c:f>
              <c:numCache>
                <c:formatCode>0.0%</c:formatCode>
                <c:ptCount val="4"/>
                <c:pt idx="0">
                  <c:v>0.50482950000000004</c:v>
                </c:pt>
                <c:pt idx="1">
                  <c:v>0.51256679999999999</c:v>
                </c:pt>
                <c:pt idx="2">
                  <c:v>0.47709879999999999</c:v>
                </c:pt>
                <c:pt idx="3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F-461E-9F31-7C4F01632F37}"/>
            </c:ext>
          </c:extLst>
        </c:ser>
        <c:ser>
          <c:idx val="5"/>
          <c:order val="5"/>
          <c:tx>
            <c:strRef>
              <c:f>Compensation!$AF$7:$AF$7</c:f>
              <c:strCache>
                <c:ptCount val="1"/>
                <c:pt idx="0">
                  <c:v>Chemicals and chemical products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Compensation!$AG$7:$AJ$7</c:f>
              <c:numCache>
                <c:formatCode>0.0%</c:formatCode>
                <c:ptCount val="4"/>
                <c:pt idx="0">
                  <c:v>0.59544750000000002</c:v>
                </c:pt>
                <c:pt idx="1">
                  <c:v>0.5314972</c:v>
                </c:pt>
                <c:pt idx="2">
                  <c:v>0.40136739999999999</c:v>
                </c:pt>
                <c:pt idx="3">
                  <c:v>0.31578947368421051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F-461E-9F31-7C4F01632F37}"/>
            </c:ext>
          </c:extLst>
        </c:ser>
        <c:ser>
          <c:idx val="6"/>
          <c:order val="6"/>
          <c:tx>
            <c:strRef>
              <c:f>Compensation!$AF$8:$AF$8</c:f>
              <c:strCache>
                <c:ptCount val="1"/>
                <c:pt idx="0">
                  <c:v>Public admin and defence; compulsory social security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Compensation!$AG$8:$AJ$8</c:f>
              <c:numCache>
                <c:formatCode>0.0%</c:formatCode>
                <c:ptCount val="4"/>
                <c:pt idx="0">
                  <c:v>0.46839740000000002</c:v>
                </c:pt>
                <c:pt idx="1">
                  <c:v>0.4467738</c:v>
                </c:pt>
                <c:pt idx="2">
                  <c:v>0.34705560000000002</c:v>
                </c:pt>
                <c:pt idx="3">
                  <c:v>0.30909090909090908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7F-461E-9F31-7C4F01632F37}"/>
            </c:ext>
          </c:extLst>
        </c:ser>
        <c:ser>
          <c:idx val="7"/>
          <c:order val="7"/>
          <c:tx>
            <c:strRef>
              <c:f>Compensation!$AF$9:$AF$9</c:f>
              <c:strCache>
                <c:ptCount val="1"/>
                <c:pt idx="0">
                  <c:v>Coke refined petroleum products and nuclear fuel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Compensation!$AG$9:$AJ$9</c:f>
              <c:numCache>
                <c:formatCode>0.0%</c:formatCode>
                <c:ptCount val="4"/>
                <c:pt idx="0">
                  <c:v>0.45410840000000002</c:v>
                </c:pt>
                <c:pt idx="1">
                  <c:v>0.40260259999999998</c:v>
                </c:pt>
                <c:pt idx="2">
                  <c:v>0.35541679999999998</c:v>
                </c:pt>
                <c:pt idx="3">
                  <c:v>0.26344676180021953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7F-461E-9F31-7C4F01632F37}"/>
            </c:ext>
          </c:extLst>
        </c:ser>
        <c:ser>
          <c:idx val="8"/>
          <c:order val="8"/>
          <c:tx>
            <c:strRef>
              <c:f>Compensation!$AF$10:$AF$10</c:f>
              <c:strCache>
                <c:ptCount val="1"/>
                <c:pt idx="0">
                  <c:v>Electrical and optical equipment</c:v>
                </c:pt>
              </c:strCache>
            </c:strRef>
          </c:tx>
          <c:spPr>
            <a:ln w="378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Compensation!$AG$10:$AJ$10</c:f>
              <c:numCache>
                <c:formatCode>0.0%</c:formatCode>
                <c:ptCount val="4"/>
                <c:pt idx="0">
                  <c:v>0.59734799999999999</c:v>
                </c:pt>
                <c:pt idx="1">
                  <c:v>0.48382330000000001</c:v>
                </c:pt>
                <c:pt idx="2">
                  <c:v>0.38350899999999999</c:v>
                </c:pt>
                <c:pt idx="3">
                  <c:v>0.26315789473684209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7F-461E-9F31-7C4F01632F37}"/>
            </c:ext>
          </c:extLst>
        </c:ser>
        <c:ser>
          <c:idx val="9"/>
          <c:order val="9"/>
          <c:tx>
            <c:strRef>
              <c:f>Compensation!$AF$11:$AF$11</c:f>
              <c:strCache>
                <c:ptCount val="1"/>
                <c:pt idx="0">
                  <c:v>Wholesale trade and commission trade except of motor vehicles and motorcycles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Compensation!$AG$11:$AJ$11</c:f>
              <c:numCache>
                <c:formatCode>0.0%</c:formatCode>
                <c:ptCount val="4"/>
                <c:pt idx="0">
                  <c:v>0.43609819999999999</c:v>
                </c:pt>
                <c:pt idx="1">
                  <c:v>0.36495050000000001</c:v>
                </c:pt>
                <c:pt idx="2">
                  <c:v>0.35817460000000001</c:v>
                </c:pt>
                <c:pt idx="3">
                  <c:v>0.25563909774436089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7F-461E-9F31-7C4F01632F37}"/>
            </c:ext>
          </c:extLst>
        </c:ser>
        <c:ser>
          <c:idx val="10"/>
          <c:order val="10"/>
          <c:tx>
            <c:strRef>
              <c:f>Compensation!$AF$13:$AF$13</c:f>
              <c:strCache>
                <c:ptCount val="1"/>
                <c:pt idx="0">
                  <c:v>Pulp paper paper products printing and publishing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Compensation!$AG$13:$AJ$13</c:f>
              <c:numCache>
                <c:formatCode>0.0%</c:formatCode>
                <c:ptCount val="4"/>
                <c:pt idx="0">
                  <c:v>0.44653399999999999</c:v>
                </c:pt>
                <c:pt idx="1">
                  <c:v>0.40214870000000003</c:v>
                </c:pt>
                <c:pt idx="2">
                  <c:v>0.289302</c:v>
                </c:pt>
                <c:pt idx="3">
                  <c:v>0.20998278829604131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7F-461E-9F31-7C4F01632F37}"/>
            </c:ext>
          </c:extLst>
        </c:ser>
        <c:ser>
          <c:idx val="11"/>
          <c:order val="11"/>
          <c:tx>
            <c:strRef>
              <c:f>Compensation!$AF$15:$AF$15</c:f>
              <c:strCache>
                <c:ptCount val="1"/>
                <c:pt idx="0">
                  <c:v>Other community social and personal services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Compensation!$AG$15:$AJ$15</c:f>
              <c:numCache>
                <c:formatCode>0.0%</c:formatCode>
                <c:ptCount val="4"/>
                <c:pt idx="0">
                  <c:v>0.37380429999999998</c:v>
                </c:pt>
                <c:pt idx="1">
                  <c:v>0.38205489999999998</c:v>
                </c:pt>
                <c:pt idx="2">
                  <c:v>0.2754183</c:v>
                </c:pt>
                <c:pt idx="3">
                  <c:v>0.19552238805970149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7F-461E-9F31-7C4F01632F37}"/>
            </c:ext>
          </c:extLst>
        </c:ser>
        <c:ser>
          <c:idx val="12"/>
          <c:order val="12"/>
          <c:tx>
            <c:strRef>
              <c:f>Compensation!$AF$36:$AF$36</c:f>
              <c:strCache>
                <c:ptCount val="1"/>
                <c:pt idx="0">
                  <c:v>Median </c:v>
                </c:pt>
              </c:strCache>
            </c:strRef>
          </c:tx>
          <c:spPr>
            <a:ln w="18000">
              <a:solidFill>
                <a:srgbClr val="1C1C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Compensation!$AG$36:$AJ$36</c:f>
              <c:numCache>
                <c:formatCode>0.0%</c:formatCode>
                <c:ptCount val="4"/>
                <c:pt idx="0">
                  <c:v>0.36938670000000001</c:v>
                </c:pt>
                <c:pt idx="1">
                  <c:v>0.35543809999999998</c:v>
                </c:pt>
                <c:pt idx="2">
                  <c:v>0.26195590000000002</c:v>
                </c:pt>
                <c:pt idx="3">
                  <c:v>0.17582417582417584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7F-461E-9F31-7C4F01632F37}"/>
            </c:ext>
          </c:extLst>
        </c:ser>
        <c:ser>
          <c:idx val="13"/>
          <c:order val="13"/>
          <c:tx>
            <c:strRef>
              <c:f>Compensation!$AF$37:$AF$37</c:f>
              <c:strCache>
                <c:ptCount val="1"/>
                <c:pt idx="0">
                  <c:v>Percentile 75</c:v>
                </c:pt>
              </c:strCache>
            </c:strRef>
          </c:tx>
          <c:spPr>
            <a:ln w="18000" cap="rnd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Compensation!$AG$1:$AJ$1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Compensation!$AG$37:$AJ$37</c:f>
              <c:numCache>
                <c:formatCode>0.0%</c:formatCode>
                <c:ptCount val="4"/>
                <c:pt idx="0">
                  <c:v>0.47693715000000003</c:v>
                </c:pt>
                <c:pt idx="1">
                  <c:v>0.44404595000000002</c:v>
                </c:pt>
                <c:pt idx="2">
                  <c:v>0.35679569999999999</c:v>
                </c:pt>
                <c:pt idx="3">
                  <c:v>0.26330232826853084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7F-461E-9F31-7C4F0163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146405"/>
        <c:axId val="88360200"/>
      </c:lineChart>
      <c:catAx>
        <c:axId val="8514640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88360200"/>
        <c:crosses val="autoZero"/>
        <c:auto val="1"/>
        <c:lblAlgn val="ctr"/>
        <c:lblOffset val="100"/>
        <c:noMultiLvlLbl val="0"/>
      </c:catAx>
      <c:valAx>
        <c:axId val="88360200"/>
        <c:scaling>
          <c:orientation val="minMax"/>
          <c:max val="0.7"/>
          <c:min val="0.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85146405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074122724713805"/>
          <c:y val="6.72400897531788E-2"/>
          <c:w val="0.28289936664320903"/>
          <c:h val="0.8468097838282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4C4C4C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C4C4C"/>
                </a:solidFill>
                <a:latin typeface="Arial"/>
              </a:defRPr>
            </a:pPr>
            <a:r>
              <a:rPr sz="1600" b="1" strike="noStrike" spc="-1">
                <a:solidFill>
                  <a:srgbClr val="4C4C4C"/>
                </a:solidFill>
                <a:latin typeface="Arial"/>
              </a:rPr>
              <a:t>Share of High-Skill Workers Employment
by Industry
</a:t>
            </a:r>
          </a:p>
        </c:rich>
      </c:tx>
      <c:layout>
        <c:manualLayout>
          <c:xMode val="edge"/>
          <c:yMode val="edge"/>
          <c:x val="0.114624505928854"/>
          <c:y val="4.01107535732994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78725877702897E-2"/>
          <c:y val="0.150714659881763"/>
          <c:w val="0.59358288770053502"/>
          <c:h val="0.78530270148918702"/>
        </c:manualLayout>
      </c:layout>
      <c:lineChart>
        <c:grouping val="standard"/>
        <c:varyColors val="0"/>
        <c:ser>
          <c:idx val="0"/>
          <c:order val="0"/>
          <c:tx>
            <c:strRef>
              <c:f>Hours!$AF$2</c:f>
              <c:strCache>
                <c:ptCount val="1"/>
                <c:pt idx="0">
                  <c:v>Education</c:v>
                </c:pt>
              </c:strCache>
            </c:strRef>
          </c:tx>
          <c:spPr>
            <a:ln w="37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Hours!$AG$2:$AJ$2</c:f>
              <c:numCache>
                <c:formatCode>0.0%</c:formatCode>
                <c:ptCount val="4"/>
                <c:pt idx="0">
                  <c:v>0.6817202</c:v>
                </c:pt>
                <c:pt idx="1">
                  <c:v>0.66353110000000004</c:v>
                </c:pt>
                <c:pt idx="2">
                  <c:v>0.6468315</c:v>
                </c:pt>
                <c:pt idx="3">
                  <c:v>0.63179916317991636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7-4EC5-9CC4-4AE69F940FBB}"/>
            </c:ext>
          </c:extLst>
        </c:ser>
        <c:ser>
          <c:idx val="1"/>
          <c:order val="1"/>
          <c:tx>
            <c:strRef>
              <c:f>Hours!$AF$3</c:f>
              <c:strCache>
                <c:ptCount val="1"/>
                <c:pt idx="0">
                  <c:v>Health and social work</c:v>
                </c:pt>
              </c:strCache>
            </c:strRef>
          </c:tx>
          <c:spPr>
            <a:ln w="37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Hours!$AG$3:$AJ$3</c:f>
              <c:numCache>
                <c:formatCode>0.0%</c:formatCode>
                <c:ptCount val="4"/>
                <c:pt idx="0">
                  <c:v>0.36930550000000001</c:v>
                </c:pt>
                <c:pt idx="1">
                  <c:v>0.34680729999999999</c:v>
                </c:pt>
                <c:pt idx="2">
                  <c:v>0.31747249999999999</c:v>
                </c:pt>
                <c:pt idx="3">
                  <c:v>0.27166276346604218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7-4EC5-9CC4-4AE69F940FBB}"/>
            </c:ext>
          </c:extLst>
        </c:ser>
        <c:ser>
          <c:idx val="2"/>
          <c:order val="2"/>
          <c:tx>
            <c:strRef>
              <c:f>Hours!$AF$4</c:f>
              <c:strCache>
                <c:ptCount val="1"/>
                <c:pt idx="0">
                  <c:v>Renting of m&amp;eq and other business activities</c:v>
                </c:pt>
              </c:strCache>
            </c:strRef>
          </c:tx>
          <c:spPr>
            <a:ln w="37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Hours!$AG$4:$AJ$4</c:f>
              <c:numCache>
                <c:formatCode>0.0%</c:formatCode>
                <c:ptCount val="4"/>
                <c:pt idx="0">
                  <c:v>0.44603530000000002</c:v>
                </c:pt>
                <c:pt idx="1">
                  <c:v>0.43753930000000002</c:v>
                </c:pt>
                <c:pt idx="2">
                  <c:v>0.42369119999999999</c:v>
                </c:pt>
                <c:pt idx="3">
                  <c:v>0.31568627450980391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7-4EC5-9CC4-4AE69F940FBB}"/>
            </c:ext>
          </c:extLst>
        </c:ser>
        <c:ser>
          <c:idx val="3"/>
          <c:order val="3"/>
          <c:tx>
            <c:strRef>
              <c:f>Hours!$AF$5</c:f>
              <c:strCache>
                <c:ptCount val="1"/>
                <c:pt idx="0">
                  <c:v>Financial intermediation</c:v>
                </c:pt>
              </c:strCache>
            </c:strRef>
          </c:tx>
          <c:spPr>
            <a:ln w="37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Hours!$AG$5:$AJ$5</c:f>
              <c:numCache>
                <c:formatCode>0.0%</c:formatCode>
                <c:ptCount val="4"/>
                <c:pt idx="0">
                  <c:v>0.45106079999999998</c:v>
                </c:pt>
                <c:pt idx="1">
                  <c:v>0.43611620000000001</c:v>
                </c:pt>
                <c:pt idx="2">
                  <c:v>0.36722660000000001</c:v>
                </c:pt>
                <c:pt idx="3">
                  <c:v>0.2455223880597015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7-4EC5-9CC4-4AE69F940FBB}"/>
            </c:ext>
          </c:extLst>
        </c:ser>
        <c:ser>
          <c:idx val="4"/>
          <c:order val="4"/>
          <c:tx>
            <c:strRef>
              <c:f>Hours!$AF$6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Hours!$AG$6:$AJ$6</c:f>
              <c:numCache>
                <c:formatCode>0.0%</c:formatCode>
                <c:ptCount val="4"/>
                <c:pt idx="0">
                  <c:v>0.37515409999999999</c:v>
                </c:pt>
                <c:pt idx="1">
                  <c:v>0.3419838</c:v>
                </c:pt>
                <c:pt idx="2">
                  <c:v>0.33934569999999997</c:v>
                </c:pt>
                <c:pt idx="3">
                  <c:v>0.25899280575539568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7-4EC5-9CC4-4AE69F940FBB}"/>
            </c:ext>
          </c:extLst>
        </c:ser>
        <c:ser>
          <c:idx val="5"/>
          <c:order val="5"/>
          <c:tx>
            <c:strRef>
              <c:f>Hours!$AF$7</c:f>
              <c:strCache>
                <c:ptCount val="1"/>
                <c:pt idx="0">
                  <c:v>Chemicals and chemical products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Hours!$AG$7:$AJ$7</c:f>
              <c:numCache>
                <c:formatCode>0.0%</c:formatCode>
                <c:ptCount val="4"/>
                <c:pt idx="0">
                  <c:v>0.44943280000000002</c:v>
                </c:pt>
                <c:pt idx="1">
                  <c:v>0.40998119999999999</c:v>
                </c:pt>
                <c:pt idx="2">
                  <c:v>0.30646050000000002</c:v>
                </c:pt>
                <c:pt idx="3">
                  <c:v>0.22820412776412777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7-4EC5-9CC4-4AE69F940FBB}"/>
            </c:ext>
          </c:extLst>
        </c:ser>
        <c:ser>
          <c:idx val="6"/>
          <c:order val="6"/>
          <c:tx>
            <c:strRef>
              <c:f>Hours!$AF$8</c:f>
              <c:strCache>
                <c:ptCount val="1"/>
                <c:pt idx="0">
                  <c:v>Public admin and defence; compulsory social security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Hours!$AG$8:$AJ$8</c:f>
              <c:numCache>
                <c:formatCode>0.0%</c:formatCode>
                <c:ptCount val="4"/>
                <c:pt idx="0">
                  <c:v>0.31927929999999999</c:v>
                </c:pt>
                <c:pt idx="1">
                  <c:v>0.29778280000000001</c:v>
                </c:pt>
                <c:pt idx="2">
                  <c:v>0.22553690000000001</c:v>
                </c:pt>
                <c:pt idx="3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7-4EC5-9CC4-4AE69F940FBB}"/>
            </c:ext>
          </c:extLst>
        </c:ser>
        <c:ser>
          <c:idx val="7"/>
          <c:order val="7"/>
          <c:tx>
            <c:strRef>
              <c:f>Hours!$AF$9</c:f>
              <c:strCache>
                <c:ptCount val="1"/>
                <c:pt idx="0">
                  <c:v>Coke refined petroleum products and nuclear fuel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Hours!$AG$9:$AJ$9</c:f>
              <c:numCache>
                <c:formatCode>0.0%</c:formatCode>
                <c:ptCount val="4"/>
                <c:pt idx="0">
                  <c:v>0.32542140000000003</c:v>
                </c:pt>
                <c:pt idx="1">
                  <c:v>0.30569039999999997</c:v>
                </c:pt>
                <c:pt idx="2">
                  <c:v>0.27378330000000001</c:v>
                </c:pt>
                <c:pt idx="3">
                  <c:v>0.20830555237221393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7-4EC5-9CC4-4AE69F940FBB}"/>
            </c:ext>
          </c:extLst>
        </c:ser>
        <c:ser>
          <c:idx val="8"/>
          <c:order val="8"/>
          <c:tx>
            <c:strRef>
              <c:f>Hours!$AF$10</c:f>
              <c:strCache>
                <c:ptCount val="1"/>
                <c:pt idx="0">
                  <c:v>Electrical and optical equipment</c:v>
                </c:pt>
              </c:strCache>
            </c:strRef>
          </c:tx>
          <c:spPr>
            <a:ln w="378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Hours!$AG$10:$AJ$10</c:f>
              <c:numCache>
                <c:formatCode>0.0%</c:formatCode>
                <c:ptCount val="4"/>
                <c:pt idx="0">
                  <c:v>0.44130970000000003</c:v>
                </c:pt>
                <c:pt idx="1">
                  <c:v>0.3154013</c:v>
                </c:pt>
                <c:pt idx="2">
                  <c:v>0.26716760000000001</c:v>
                </c:pt>
                <c:pt idx="3">
                  <c:v>0.17058823529411765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7-4EC5-9CC4-4AE69F940FBB}"/>
            </c:ext>
          </c:extLst>
        </c:ser>
        <c:ser>
          <c:idx val="9"/>
          <c:order val="9"/>
          <c:tx>
            <c:strRef>
              <c:f>Hours!$AF$11</c:f>
              <c:strCache>
                <c:ptCount val="1"/>
                <c:pt idx="0">
                  <c:v>Wholesale trade and commission trade except of motor vehicles and motorcycles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Hours!$AG$11:$AJ$11</c:f>
              <c:numCache>
                <c:formatCode>0.0%</c:formatCode>
                <c:ptCount val="4"/>
                <c:pt idx="0">
                  <c:v>0.28450720000000002</c:v>
                </c:pt>
                <c:pt idx="1">
                  <c:v>0.2496931</c:v>
                </c:pt>
                <c:pt idx="2">
                  <c:v>0.25619389999999997</c:v>
                </c:pt>
                <c:pt idx="3">
                  <c:v>0.18092105263157895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27-4EC5-9CC4-4AE69F940FBB}"/>
            </c:ext>
          </c:extLst>
        </c:ser>
        <c:ser>
          <c:idx val="10"/>
          <c:order val="10"/>
          <c:tx>
            <c:strRef>
              <c:f>Hours!$AF$13</c:f>
              <c:strCache>
                <c:ptCount val="1"/>
                <c:pt idx="0">
                  <c:v>Pulp paper paper products printing and publishing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Hours!$AG$13:$AJ$13</c:f>
              <c:numCache>
                <c:formatCode>0.0%</c:formatCode>
                <c:ptCount val="4"/>
                <c:pt idx="0">
                  <c:v>0.31170730000000002</c:v>
                </c:pt>
                <c:pt idx="1">
                  <c:v>0.2731594</c:v>
                </c:pt>
                <c:pt idx="2">
                  <c:v>0.2221012</c:v>
                </c:pt>
                <c:pt idx="3">
                  <c:v>0.1596045197740113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27-4EC5-9CC4-4AE69F940FBB}"/>
            </c:ext>
          </c:extLst>
        </c:ser>
        <c:ser>
          <c:idx val="11"/>
          <c:order val="11"/>
          <c:tx>
            <c:strRef>
              <c:f>Hours!$AF$15</c:f>
              <c:strCache>
                <c:ptCount val="1"/>
                <c:pt idx="0">
                  <c:v>Other community social and personal services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Hours!$AG$15:$AJ$15</c:f>
              <c:numCache>
                <c:formatCode>0.0%</c:formatCode>
                <c:ptCount val="4"/>
                <c:pt idx="0">
                  <c:v>0.25666519999999998</c:v>
                </c:pt>
                <c:pt idx="1">
                  <c:v>0.27437479999999997</c:v>
                </c:pt>
                <c:pt idx="2">
                  <c:v>0.2111719</c:v>
                </c:pt>
                <c:pt idx="3">
                  <c:v>0.17446808510638298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27-4EC5-9CC4-4AE69F940FBB}"/>
            </c:ext>
          </c:extLst>
        </c:ser>
        <c:ser>
          <c:idx val="12"/>
          <c:order val="12"/>
          <c:tx>
            <c:strRef>
              <c:f>Hours!$AF$36</c:f>
              <c:strCache>
                <c:ptCount val="1"/>
                <c:pt idx="0">
                  <c:v>Median </c:v>
                </c:pt>
              </c:strCache>
            </c:strRef>
          </c:tx>
          <c:spPr>
            <a:ln w="18000">
              <a:solidFill>
                <a:srgbClr val="1C1C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Hours!$AG$36:$AJ$36</c:f>
              <c:numCache>
                <c:formatCode>0.0%</c:formatCode>
                <c:ptCount val="4"/>
                <c:pt idx="0">
                  <c:v>0.25666519999999998</c:v>
                </c:pt>
                <c:pt idx="1">
                  <c:v>0.2496931</c:v>
                </c:pt>
                <c:pt idx="2">
                  <c:v>0.19928299999999999</c:v>
                </c:pt>
                <c:pt idx="3">
                  <c:v>0.12141280353200883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27-4EC5-9CC4-4AE69F940FBB}"/>
            </c:ext>
          </c:extLst>
        </c:ser>
        <c:ser>
          <c:idx val="13"/>
          <c:order val="13"/>
          <c:tx>
            <c:strRef>
              <c:f>Hours!$AF$37</c:f>
              <c:strCache>
                <c:ptCount val="1"/>
                <c:pt idx="0">
                  <c:v>Percentile 75</c:v>
                </c:pt>
              </c:strCache>
            </c:strRef>
          </c:tx>
          <c:spPr>
            <a:ln w="18000" cap="rnd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Hours!$AG$1:$AJ$1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Hours!$AG$37:$AJ$37</c:f>
              <c:numCache>
                <c:formatCode>0.0%</c:formatCode>
                <c:ptCount val="4"/>
                <c:pt idx="0">
                  <c:v>0.32235035000000001</c:v>
                </c:pt>
                <c:pt idx="1">
                  <c:v>0.30173660000000002</c:v>
                </c:pt>
                <c:pt idx="2">
                  <c:v>0.26168075000000002</c:v>
                </c:pt>
                <c:pt idx="3">
                  <c:v>0.18212719298245614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27-4EC5-9CC4-4AE69F94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2151778"/>
        <c:axId val="60483713"/>
      </c:lineChart>
      <c:catAx>
        <c:axId val="7215177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60483713"/>
        <c:crosses val="autoZero"/>
        <c:auto val="1"/>
        <c:lblAlgn val="ctr"/>
        <c:lblOffset val="100"/>
        <c:noMultiLvlLbl val="0"/>
      </c:catAx>
      <c:valAx>
        <c:axId val="60483713"/>
        <c:scaling>
          <c:orientation val="minMax"/>
          <c:max val="0.7"/>
          <c:min val="0.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72151778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069779422095302"/>
          <c:y val="6.7175344105326204E-2"/>
          <c:w val="0.28287748220307202"/>
          <c:h val="0.8468616742724619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4C4C4C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C4C4C"/>
                </a:solidFill>
                <a:latin typeface="Arial"/>
              </a:defRPr>
            </a:pPr>
            <a:r>
              <a:rPr sz="1600" b="1" strike="noStrike" spc="-1">
                <a:solidFill>
                  <a:srgbClr val="4C4C4C"/>
                </a:solidFill>
                <a:latin typeface="Arial"/>
              </a:rPr>
              <a:t>Share of High-Skill Workers Employment
by Industry
</a:t>
            </a:r>
          </a:p>
        </c:rich>
      </c:tx>
      <c:layout>
        <c:manualLayout>
          <c:xMode val="edge"/>
          <c:yMode val="edge"/>
          <c:x val="0.114531504301325"/>
          <c:y val="3.99610865823542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78725877702897E-2"/>
          <c:y val="0.150714659881763"/>
          <c:w val="0.59358288770053502"/>
          <c:h val="0.78530270148918702"/>
        </c:manualLayout>
      </c:layout>
      <c:lineChart>
        <c:grouping val="standard"/>
        <c:varyColors val="0"/>
        <c:ser>
          <c:idx val="0"/>
          <c:order val="0"/>
          <c:tx>
            <c:strRef>
              <c:f>Employment!$AF$2</c:f>
              <c:strCache>
                <c:ptCount val="1"/>
                <c:pt idx="0">
                  <c:v>Education</c:v>
                </c:pt>
              </c:strCache>
            </c:strRef>
          </c:tx>
          <c:spPr>
            <a:ln w="37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Employment!$AG$2:$AJ$2</c:f>
              <c:numCache>
                <c:formatCode>0.0%</c:formatCode>
                <c:ptCount val="4"/>
                <c:pt idx="0">
                  <c:v>0.63175720000000002</c:v>
                </c:pt>
                <c:pt idx="1">
                  <c:v>0.61062369999999999</c:v>
                </c:pt>
                <c:pt idx="2">
                  <c:v>0.58774130000000002</c:v>
                </c:pt>
                <c:pt idx="3">
                  <c:v>0.56336543693595731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E-4B33-BD7F-C07A77824478}"/>
            </c:ext>
          </c:extLst>
        </c:ser>
        <c:ser>
          <c:idx val="1"/>
          <c:order val="1"/>
          <c:tx>
            <c:strRef>
              <c:f>Employment!$AF$3</c:f>
              <c:strCache>
                <c:ptCount val="1"/>
                <c:pt idx="0">
                  <c:v>Health and social work</c:v>
                </c:pt>
              </c:strCache>
            </c:strRef>
          </c:tx>
          <c:spPr>
            <a:ln w="37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Employment!$AG$3:$AJ$3</c:f>
              <c:numCache>
                <c:formatCode>0.0%</c:formatCode>
                <c:ptCount val="4"/>
                <c:pt idx="0">
                  <c:v>0.3488967</c:v>
                </c:pt>
                <c:pt idx="1">
                  <c:v>0.3237216</c:v>
                </c:pt>
                <c:pt idx="2">
                  <c:v>0.29048689999999999</c:v>
                </c:pt>
                <c:pt idx="3">
                  <c:v>0.24023157894736843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E-4B33-BD7F-C07A77824478}"/>
            </c:ext>
          </c:extLst>
        </c:ser>
        <c:ser>
          <c:idx val="2"/>
          <c:order val="2"/>
          <c:tx>
            <c:strRef>
              <c:f>Employment!$AF$4</c:f>
              <c:strCache>
                <c:ptCount val="1"/>
                <c:pt idx="0">
                  <c:v>Renting of m&amp;eq and other business activities</c:v>
                </c:pt>
              </c:strCache>
            </c:strRef>
          </c:tx>
          <c:spPr>
            <a:ln w="37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Employment!$AG$4:$AJ$4</c:f>
              <c:numCache>
                <c:formatCode>0.0%</c:formatCode>
                <c:ptCount val="4"/>
                <c:pt idx="0">
                  <c:v>0.40460740000000001</c:v>
                </c:pt>
                <c:pt idx="1">
                  <c:v>0.40022940000000001</c:v>
                </c:pt>
                <c:pt idx="2">
                  <c:v>0.38495220000000002</c:v>
                </c:pt>
                <c:pt idx="3">
                  <c:v>0.28499410622911692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E-4B33-BD7F-C07A77824478}"/>
            </c:ext>
          </c:extLst>
        </c:ser>
        <c:ser>
          <c:idx val="3"/>
          <c:order val="3"/>
          <c:tx>
            <c:strRef>
              <c:f>Employment!$AF$5</c:f>
              <c:strCache>
                <c:ptCount val="1"/>
                <c:pt idx="0">
                  <c:v>Financial intermediation</c:v>
                </c:pt>
              </c:strCache>
            </c:strRef>
          </c:tx>
          <c:spPr>
            <a:ln w="37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Employment!$AG$5:$AJ$5</c:f>
              <c:numCache>
                <c:formatCode>0.0%</c:formatCode>
                <c:ptCount val="4"/>
                <c:pt idx="0">
                  <c:v>0.42201699999999998</c:v>
                </c:pt>
                <c:pt idx="1">
                  <c:v>0.40556239999999999</c:v>
                </c:pt>
                <c:pt idx="2">
                  <c:v>0.33714480000000002</c:v>
                </c:pt>
                <c:pt idx="3">
                  <c:v>0.21795524187930559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E-4B33-BD7F-C07A77824478}"/>
            </c:ext>
          </c:extLst>
        </c:ser>
        <c:ser>
          <c:idx val="4"/>
          <c:order val="4"/>
          <c:tx>
            <c:strRef>
              <c:f>Employment!$AF$6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Employment!$AG$6:$AJ$6</c:f>
              <c:numCache>
                <c:formatCode>0.0%</c:formatCode>
                <c:ptCount val="4"/>
                <c:pt idx="0">
                  <c:v>0.35364489999999998</c:v>
                </c:pt>
                <c:pt idx="1">
                  <c:v>0.31690030000000002</c:v>
                </c:pt>
                <c:pt idx="2">
                  <c:v>0.31218570000000001</c:v>
                </c:pt>
                <c:pt idx="3">
                  <c:v>0.23289034847044141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E-4B33-BD7F-C07A77824478}"/>
            </c:ext>
          </c:extLst>
        </c:ser>
        <c:ser>
          <c:idx val="5"/>
          <c:order val="5"/>
          <c:tx>
            <c:strRef>
              <c:f>Employment!$AF$7</c:f>
              <c:strCache>
                <c:ptCount val="1"/>
                <c:pt idx="0">
                  <c:v>Chemicals and chemical products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Employment!$AG$7:$AJ$7</c:f>
              <c:numCache>
                <c:formatCode>0.0%</c:formatCode>
                <c:ptCount val="4"/>
                <c:pt idx="0">
                  <c:v>0.42725410000000003</c:v>
                </c:pt>
                <c:pt idx="1">
                  <c:v>0.38799630000000002</c:v>
                </c:pt>
                <c:pt idx="2">
                  <c:v>0.28501739999999998</c:v>
                </c:pt>
                <c:pt idx="3">
                  <c:v>0.20641974508433145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E-4B33-BD7F-C07A77824478}"/>
            </c:ext>
          </c:extLst>
        </c:ser>
        <c:ser>
          <c:idx val="6"/>
          <c:order val="6"/>
          <c:tx>
            <c:strRef>
              <c:f>Employment!$AF$8</c:f>
              <c:strCache>
                <c:ptCount val="1"/>
                <c:pt idx="0">
                  <c:v>Public admin and defence; compulsory social security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Employment!$AG$8:$AJ$8</c:f>
              <c:numCache>
                <c:formatCode>0.0%</c:formatCode>
                <c:ptCount val="4"/>
                <c:pt idx="0">
                  <c:v>0.2963152</c:v>
                </c:pt>
                <c:pt idx="1">
                  <c:v>0.27425820000000001</c:v>
                </c:pt>
                <c:pt idx="2">
                  <c:v>0.2076173</c:v>
                </c:pt>
                <c:pt idx="3">
                  <c:v>0.16600072672316549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E-4B33-BD7F-C07A77824478}"/>
            </c:ext>
          </c:extLst>
        </c:ser>
        <c:ser>
          <c:idx val="7"/>
          <c:order val="7"/>
          <c:tx>
            <c:strRef>
              <c:f>Employment!$AF$9</c:f>
              <c:strCache>
                <c:ptCount val="1"/>
                <c:pt idx="0">
                  <c:v>Coke refined petroleum products and nuclear fuel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Employment!$AG$9:$AJ$9</c:f>
              <c:numCache>
                <c:formatCode>0.0%</c:formatCode>
                <c:ptCount val="4"/>
                <c:pt idx="0">
                  <c:v>0.31268849999999998</c:v>
                </c:pt>
                <c:pt idx="1">
                  <c:v>0.29479650000000002</c:v>
                </c:pt>
                <c:pt idx="2">
                  <c:v>0.26390649999999999</c:v>
                </c:pt>
                <c:pt idx="3">
                  <c:v>0.19792160867931435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FE-4B33-BD7F-C07A77824478}"/>
            </c:ext>
          </c:extLst>
        </c:ser>
        <c:ser>
          <c:idx val="8"/>
          <c:order val="8"/>
          <c:tx>
            <c:strRef>
              <c:f>Employment!$AF$10</c:f>
              <c:strCache>
                <c:ptCount val="1"/>
                <c:pt idx="0">
                  <c:v>Electrical and optical equipment</c:v>
                </c:pt>
              </c:strCache>
            </c:strRef>
          </c:tx>
          <c:spPr>
            <a:ln w="378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Employment!$AG$10:$AJ$10</c:f>
              <c:numCache>
                <c:formatCode>0.0%</c:formatCode>
                <c:ptCount val="4"/>
                <c:pt idx="0">
                  <c:v>0.41834100000000002</c:v>
                </c:pt>
                <c:pt idx="1">
                  <c:v>0.29569020000000001</c:v>
                </c:pt>
                <c:pt idx="2">
                  <c:v>0.2474856</c:v>
                </c:pt>
                <c:pt idx="3">
                  <c:v>0.15266621349695461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FE-4B33-BD7F-C07A77824478}"/>
            </c:ext>
          </c:extLst>
        </c:ser>
        <c:ser>
          <c:idx val="9"/>
          <c:order val="9"/>
          <c:tx>
            <c:strRef>
              <c:f>Employment!$AF$11</c:f>
              <c:strCache>
                <c:ptCount val="1"/>
                <c:pt idx="0">
                  <c:v>Wholesale trade and commission trade except of motor vehicles and motorcycles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Employment!$AG$11:$AJ$11</c:f>
              <c:numCache>
                <c:formatCode>0.0%</c:formatCode>
                <c:ptCount val="4"/>
                <c:pt idx="0">
                  <c:v>0.269007</c:v>
                </c:pt>
                <c:pt idx="1">
                  <c:v>0.23425360000000001</c:v>
                </c:pt>
                <c:pt idx="2">
                  <c:v>0.23856250000000001</c:v>
                </c:pt>
                <c:pt idx="3">
                  <c:v>0.16469099010473931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FE-4B33-BD7F-C07A77824478}"/>
            </c:ext>
          </c:extLst>
        </c:ser>
        <c:ser>
          <c:idx val="10"/>
          <c:order val="10"/>
          <c:tx>
            <c:strRef>
              <c:f>Employment!$AF$13</c:f>
              <c:strCache>
                <c:ptCount val="1"/>
                <c:pt idx="0">
                  <c:v>Pulp paper paper products printing and publishing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Employment!$AG$13:$AJ$13</c:f>
              <c:numCache>
                <c:formatCode>0.0%</c:formatCode>
                <c:ptCount val="4"/>
                <c:pt idx="0">
                  <c:v>0.2980641</c:v>
                </c:pt>
                <c:pt idx="1">
                  <c:v>0.25877739999999999</c:v>
                </c:pt>
                <c:pt idx="2">
                  <c:v>0.20533419999999999</c:v>
                </c:pt>
                <c:pt idx="3">
                  <c:v>0.13989003028966079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FE-4B33-BD7F-C07A77824478}"/>
            </c:ext>
          </c:extLst>
        </c:ser>
        <c:ser>
          <c:idx val="11"/>
          <c:order val="11"/>
          <c:tx>
            <c:strRef>
              <c:f>Employment!$AF$15</c:f>
              <c:strCache>
                <c:ptCount val="1"/>
                <c:pt idx="0">
                  <c:v>Other community social and personal services</c:v>
                </c:pt>
              </c:strCache>
            </c:strRef>
          </c:tx>
          <c:spPr>
            <a:ln w="3600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Employment!$AG$15:$AJ$15</c:f>
              <c:numCache>
                <c:formatCode>0.0%</c:formatCode>
                <c:ptCount val="4"/>
                <c:pt idx="0">
                  <c:v>0.2401044</c:v>
                </c:pt>
                <c:pt idx="1">
                  <c:v>0.25285950000000001</c:v>
                </c:pt>
                <c:pt idx="2">
                  <c:v>0.19233</c:v>
                </c:pt>
                <c:pt idx="3">
                  <c:v>0.15766290561836557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FE-4B33-BD7F-C07A77824478}"/>
            </c:ext>
          </c:extLst>
        </c:ser>
        <c:ser>
          <c:idx val="12"/>
          <c:order val="12"/>
          <c:tx>
            <c:strRef>
              <c:f>Employment!$AF$36</c:f>
              <c:strCache>
                <c:ptCount val="1"/>
                <c:pt idx="0">
                  <c:v>Median </c:v>
                </c:pt>
              </c:strCache>
            </c:strRef>
          </c:tx>
          <c:spPr>
            <a:ln w="18000">
              <a:solidFill>
                <a:srgbClr val="1C1C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Employment!$AG$36:$AJ$36</c:f>
              <c:numCache>
                <c:formatCode>0.0%</c:formatCode>
                <c:ptCount val="4"/>
                <c:pt idx="0">
                  <c:v>0.2401044</c:v>
                </c:pt>
                <c:pt idx="1">
                  <c:v>0.23425360000000001</c:v>
                </c:pt>
                <c:pt idx="2">
                  <c:v>0.18892249999999999</c:v>
                </c:pt>
                <c:pt idx="3">
                  <c:v>0.10816123798160318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FE-4B33-BD7F-C07A77824478}"/>
            </c:ext>
          </c:extLst>
        </c:ser>
        <c:ser>
          <c:idx val="13"/>
          <c:order val="13"/>
          <c:tx>
            <c:strRef>
              <c:f>Employment!$AF$37</c:f>
              <c:strCache>
                <c:ptCount val="1"/>
                <c:pt idx="0">
                  <c:v>Percentile 75</c:v>
                </c:pt>
              </c:strCache>
            </c:strRef>
          </c:tx>
          <c:spPr>
            <a:ln w="18000" cap="rnd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Employment!$AG$1:$AJ$1</c:f>
              <c:numCache>
                <c:formatCode>General</c:formatCode>
                <c:ptCount val="4"/>
                <c:pt idx="0">
                  <c:v>2005</c:v>
                </c:pt>
                <c:pt idx="1">
                  <c:v>2000</c:v>
                </c:pt>
                <c:pt idx="2">
                  <c:v>1990</c:v>
                </c:pt>
                <c:pt idx="3">
                  <c:v>1977</c:v>
                </c:pt>
              </c:numCache>
            </c:numRef>
          </c:cat>
          <c:val>
            <c:numRef>
              <c:f>Employment!$AG$37:$AJ$37</c:f>
              <c:numCache>
                <c:formatCode>0.0%</c:formatCode>
                <c:ptCount val="4"/>
                <c:pt idx="0">
                  <c:v>0.30582704999999999</c:v>
                </c:pt>
                <c:pt idx="1">
                  <c:v>0.28452735000000001</c:v>
                </c:pt>
                <c:pt idx="2">
                  <c:v>0.24302404999999999</c:v>
                </c:pt>
                <c:pt idx="3">
                  <c:v>0.16534585841395238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FE-4B33-BD7F-C07A7782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228345"/>
        <c:axId val="12629611"/>
      </c:lineChart>
      <c:catAx>
        <c:axId val="4322834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12629611"/>
        <c:crosses val="autoZero"/>
        <c:auto val="1"/>
        <c:lblAlgn val="ctr"/>
        <c:lblOffset val="100"/>
        <c:noMultiLvlLbl val="0"/>
      </c:catAx>
      <c:valAx>
        <c:axId val="12629611"/>
        <c:scaling>
          <c:orientation val="minMax"/>
          <c:max val="0.7"/>
          <c:min val="0.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4C4C4C"/>
                </a:solidFill>
                <a:latin typeface="Arial"/>
              </a:defRPr>
            </a:pPr>
            <a:endParaRPr lang="en-US"/>
          </a:p>
        </c:txPr>
        <c:crossAx val="43228345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069779422095302"/>
          <c:y val="6.7250149611011403E-2"/>
          <c:w val="0.28287748220307202"/>
          <c:h val="0.84678686317049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4C4C4C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-360</xdr:colOff>
      <xdr:row>0</xdr:row>
      <xdr:rowOff>155880</xdr:rowOff>
    </xdr:from>
    <xdr:to>
      <xdr:col>49</xdr:col>
      <xdr:colOff>174600</xdr:colOff>
      <xdr:row>29</xdr:row>
      <xdr:rowOff>111960</xdr:rowOff>
    </xdr:to>
    <xdr:graphicFrame macro="">
      <xdr:nvGraphicFramePr>
        <xdr:cNvPr id="2" name="Chart 1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234360</xdr:colOff>
      <xdr:row>0</xdr:row>
      <xdr:rowOff>155880</xdr:rowOff>
    </xdr:from>
    <xdr:to>
      <xdr:col>49</xdr:col>
      <xdr:colOff>174600</xdr:colOff>
      <xdr:row>29</xdr:row>
      <xdr:rowOff>111960</xdr:rowOff>
    </xdr:to>
    <xdr:graphicFrame macro="">
      <xdr:nvGraphicFramePr>
        <xdr:cNvPr id="2" name="Chart 1_0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234360</xdr:colOff>
      <xdr:row>0</xdr:row>
      <xdr:rowOff>155880</xdr:rowOff>
    </xdr:from>
    <xdr:to>
      <xdr:col>49</xdr:col>
      <xdr:colOff>174600</xdr:colOff>
      <xdr:row>29</xdr:row>
      <xdr:rowOff>111960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737"/>
  <sheetViews>
    <sheetView topLeftCell="L1" zoomScale="120" zoomScaleNormal="120" workbookViewId="0">
      <selection sqref="A1:V1714"/>
    </sheetView>
  </sheetViews>
  <sheetFormatPr defaultColWidth="11.7109375" defaultRowHeight="12.7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">
      <c r="A2">
        <v>1950</v>
      </c>
      <c r="B2">
        <v>1</v>
      </c>
      <c r="C2" t="s">
        <v>22</v>
      </c>
      <c r="D2" t="s">
        <v>23</v>
      </c>
      <c r="E2">
        <v>9263999</v>
      </c>
      <c r="F2">
        <v>8743241</v>
      </c>
      <c r="G2">
        <v>152078.79999999999</v>
      </c>
      <c r="H2">
        <v>215000000</v>
      </c>
      <c r="I2">
        <v>429000000</v>
      </c>
      <c r="J2">
        <v>8040227</v>
      </c>
      <c r="K2" s="2">
        <v>4.31058E-2</v>
      </c>
      <c r="L2" s="2">
        <v>2.03781E-2</v>
      </c>
      <c r="M2" s="2">
        <v>1.89147E-2</v>
      </c>
      <c r="N2" s="3">
        <v>29</v>
      </c>
      <c r="O2">
        <v>29</v>
      </c>
      <c r="P2">
        <v>29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hidden="1" x14ac:dyDescent="0.2">
      <c r="A3">
        <v>1950</v>
      </c>
      <c r="B3">
        <v>2</v>
      </c>
      <c r="C3" t="s">
        <v>24</v>
      </c>
      <c r="D3" t="s">
        <v>25</v>
      </c>
      <c r="E3">
        <v>5569655</v>
      </c>
      <c r="F3">
        <v>1988673</v>
      </c>
      <c r="G3">
        <v>50288.800000000003</v>
      </c>
      <c r="H3">
        <v>69800000</v>
      </c>
      <c r="I3">
        <v>35300000</v>
      </c>
      <c r="J3">
        <v>979265.2</v>
      </c>
      <c r="K3" s="2">
        <v>7.979E-2</v>
      </c>
      <c r="L3" s="2">
        <v>5.63665E-2</v>
      </c>
      <c r="M3" s="2">
        <v>5.1353599999999999E-2</v>
      </c>
      <c r="N3" s="3">
        <v>22</v>
      </c>
      <c r="O3">
        <v>20</v>
      </c>
      <c r="P3">
        <v>18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hidden="1" x14ac:dyDescent="0.2">
      <c r="A4">
        <v>1950</v>
      </c>
      <c r="B4">
        <v>3</v>
      </c>
      <c r="C4" t="s">
        <v>26</v>
      </c>
      <c r="D4" t="s">
        <v>27</v>
      </c>
      <c r="E4">
        <v>9756037</v>
      </c>
      <c r="F4">
        <v>4160764</v>
      </c>
      <c r="G4">
        <v>88669.48</v>
      </c>
      <c r="H4">
        <v>102000000</v>
      </c>
      <c r="I4">
        <v>76900000</v>
      </c>
      <c r="J4">
        <v>1907626</v>
      </c>
      <c r="K4" s="2">
        <v>9.5266000000000003E-2</v>
      </c>
      <c r="L4" s="2">
        <v>5.4094200000000002E-2</v>
      </c>
      <c r="M4" s="2">
        <v>4.6481599999999998E-2</v>
      </c>
      <c r="N4" s="3">
        <v>19</v>
      </c>
      <c r="O4">
        <v>22</v>
      </c>
      <c r="P4">
        <v>21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hidden="1" x14ac:dyDescent="0.2">
      <c r="A5">
        <v>1950</v>
      </c>
      <c r="B5">
        <v>4</v>
      </c>
      <c r="C5" t="s">
        <v>28</v>
      </c>
      <c r="D5" t="s">
        <v>29</v>
      </c>
      <c r="E5">
        <v>3486614</v>
      </c>
      <c r="F5">
        <v>1364868</v>
      </c>
      <c r="G5">
        <v>35015.949999999997</v>
      </c>
      <c r="H5">
        <v>131000000</v>
      </c>
      <c r="I5">
        <v>94600000</v>
      </c>
      <c r="J5">
        <v>2656176</v>
      </c>
      <c r="K5" s="2">
        <v>2.6616899999999999E-2</v>
      </c>
      <c r="L5" s="2">
        <v>1.4420799999999999E-2</v>
      </c>
      <c r="M5" s="2">
        <v>1.31828E-2</v>
      </c>
      <c r="N5" s="3">
        <v>31</v>
      </c>
      <c r="O5">
        <v>31</v>
      </c>
      <c r="P5">
        <v>31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hidden="1" x14ac:dyDescent="0.2">
      <c r="A6">
        <v>1950</v>
      </c>
      <c r="B6">
        <v>5</v>
      </c>
      <c r="C6">
        <v>20</v>
      </c>
      <c r="D6" t="s">
        <v>30</v>
      </c>
      <c r="E6">
        <v>2130603</v>
      </c>
      <c r="F6">
        <v>774581.3</v>
      </c>
      <c r="G6">
        <v>17758.12</v>
      </c>
      <c r="H6">
        <v>56900000</v>
      </c>
      <c r="I6">
        <v>42000000</v>
      </c>
      <c r="J6">
        <v>1112605</v>
      </c>
      <c r="K6" s="2">
        <v>3.7464999999999998E-2</v>
      </c>
      <c r="L6" s="2">
        <v>1.84444E-2</v>
      </c>
      <c r="M6" s="2">
        <v>1.5960800000000001E-2</v>
      </c>
      <c r="N6" s="3">
        <v>30</v>
      </c>
      <c r="O6">
        <v>30</v>
      </c>
      <c r="P6">
        <v>30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hidden="1" x14ac:dyDescent="0.2">
      <c r="A7">
        <v>1950</v>
      </c>
      <c r="B7">
        <v>6</v>
      </c>
      <c r="C7" t="s">
        <v>31</v>
      </c>
      <c r="D7" t="s">
        <v>32</v>
      </c>
      <c r="E7">
        <v>10700000</v>
      </c>
      <c r="F7">
        <v>3464710</v>
      </c>
      <c r="G7">
        <v>75212.5</v>
      </c>
      <c r="H7">
        <v>91800000</v>
      </c>
      <c r="I7">
        <v>49400000</v>
      </c>
      <c r="J7">
        <v>1249224</v>
      </c>
      <c r="K7" s="2">
        <v>0.1166374</v>
      </c>
      <c r="L7" s="2">
        <v>7.0086399999999993E-2</v>
      </c>
      <c r="M7" s="2">
        <v>6.0207400000000001E-2</v>
      </c>
      <c r="N7" s="3">
        <v>13</v>
      </c>
      <c r="O7">
        <v>13</v>
      </c>
      <c r="P7">
        <v>13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hidden="1" x14ac:dyDescent="0.2">
      <c r="A8">
        <v>1950</v>
      </c>
      <c r="B8">
        <v>7</v>
      </c>
      <c r="C8">
        <v>23</v>
      </c>
      <c r="D8" t="s">
        <v>33</v>
      </c>
      <c r="E8">
        <v>2189007</v>
      </c>
      <c r="F8">
        <v>718846.1</v>
      </c>
      <c r="G8">
        <v>16261</v>
      </c>
      <c r="H8">
        <v>16800000</v>
      </c>
      <c r="I8">
        <v>8601548</v>
      </c>
      <c r="J8">
        <v>212609.3</v>
      </c>
      <c r="K8" s="2">
        <v>0.13002820000000001</v>
      </c>
      <c r="L8" s="2">
        <v>8.3571699999999999E-2</v>
      </c>
      <c r="M8" s="2">
        <v>7.6482999999999995E-2</v>
      </c>
      <c r="N8" s="3">
        <v>12</v>
      </c>
      <c r="O8">
        <v>10</v>
      </c>
      <c r="P8">
        <v>10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1950</v>
      </c>
      <c r="B9">
        <v>8</v>
      </c>
      <c r="C9">
        <v>24</v>
      </c>
      <c r="D9" t="s">
        <v>34</v>
      </c>
      <c r="E9">
        <v>6888489</v>
      </c>
      <c r="F9">
        <v>2478942</v>
      </c>
      <c r="G9">
        <v>56036.68</v>
      </c>
      <c r="H9">
        <v>40600000</v>
      </c>
      <c r="I9">
        <v>24300000</v>
      </c>
      <c r="J9">
        <v>614562.5</v>
      </c>
      <c r="K9" s="2">
        <v>0.16947880000000001</v>
      </c>
      <c r="L9" s="2">
        <v>0.1020765</v>
      </c>
      <c r="M9" s="2">
        <v>9.1181399999999996E-2</v>
      </c>
      <c r="N9" s="3">
        <v>7</v>
      </c>
      <c r="O9">
        <v>7</v>
      </c>
      <c r="P9">
        <v>8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hidden="1" x14ac:dyDescent="0.2">
      <c r="A10">
        <v>1950</v>
      </c>
      <c r="B10">
        <v>9</v>
      </c>
      <c r="C10">
        <v>25</v>
      </c>
      <c r="D10" t="s">
        <v>35</v>
      </c>
      <c r="E10">
        <v>3436447</v>
      </c>
      <c r="F10">
        <v>1377623</v>
      </c>
      <c r="G10">
        <v>31513.200000000001</v>
      </c>
      <c r="H10">
        <v>20200000</v>
      </c>
      <c r="I10">
        <v>11200000</v>
      </c>
      <c r="J10">
        <v>283063.40000000002</v>
      </c>
      <c r="K10" s="2">
        <v>0.1705091</v>
      </c>
      <c r="L10" s="2">
        <v>0.12311900000000001</v>
      </c>
      <c r="M10" s="2">
        <v>0.1113291</v>
      </c>
      <c r="N10" s="3">
        <v>6</v>
      </c>
      <c r="O10">
        <v>6</v>
      </c>
      <c r="P10">
        <v>6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hidden="1" x14ac:dyDescent="0.2">
      <c r="A11">
        <v>1950</v>
      </c>
      <c r="B11">
        <v>10</v>
      </c>
      <c r="C11">
        <v>26</v>
      </c>
      <c r="D11" t="s">
        <v>36</v>
      </c>
      <c r="E11">
        <v>2762090</v>
      </c>
      <c r="F11">
        <v>928420.8</v>
      </c>
      <c r="G11">
        <v>20072.29</v>
      </c>
      <c r="H11">
        <v>30500000</v>
      </c>
      <c r="I11">
        <v>20400000</v>
      </c>
      <c r="J11">
        <v>488043.5</v>
      </c>
      <c r="K11" s="2">
        <v>9.0415899999999993E-2</v>
      </c>
      <c r="L11" s="2">
        <v>4.5616900000000002E-2</v>
      </c>
      <c r="M11" s="2">
        <v>4.1128100000000001E-2</v>
      </c>
      <c r="N11" s="3">
        <v>21</v>
      </c>
      <c r="O11">
        <v>23</v>
      </c>
      <c r="P11">
        <v>22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hidden="1" x14ac:dyDescent="0.2">
      <c r="A12">
        <v>1950</v>
      </c>
      <c r="B12">
        <v>11</v>
      </c>
      <c r="C12" t="s">
        <v>37</v>
      </c>
      <c r="D12" t="s">
        <v>38</v>
      </c>
      <c r="E12">
        <v>12000000</v>
      </c>
      <c r="F12">
        <v>3856953</v>
      </c>
      <c r="G12">
        <v>85533.67</v>
      </c>
      <c r="H12">
        <v>158000000</v>
      </c>
      <c r="I12">
        <v>92600000</v>
      </c>
      <c r="J12">
        <v>2248116</v>
      </c>
      <c r="K12" s="2">
        <v>7.6031100000000004E-2</v>
      </c>
      <c r="L12" s="2">
        <v>4.1668799999999999E-2</v>
      </c>
      <c r="M12" s="2">
        <v>3.8046799999999999E-2</v>
      </c>
      <c r="N12" s="3">
        <v>25</v>
      </c>
      <c r="O12">
        <v>25</v>
      </c>
      <c r="P12">
        <v>24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hidden="1" x14ac:dyDescent="0.2">
      <c r="A13">
        <v>1950</v>
      </c>
      <c r="B13">
        <v>12</v>
      </c>
      <c r="C13">
        <v>29</v>
      </c>
      <c r="D13" t="s">
        <v>39</v>
      </c>
      <c r="E13">
        <v>5883203</v>
      </c>
      <c r="F13">
        <v>2547731</v>
      </c>
      <c r="G13">
        <v>54078.41</v>
      </c>
      <c r="H13">
        <v>58200000</v>
      </c>
      <c r="I13">
        <v>41500000</v>
      </c>
      <c r="J13">
        <v>962188.9</v>
      </c>
      <c r="K13" s="2">
        <v>0.1011605</v>
      </c>
      <c r="L13" s="2">
        <v>6.1419000000000001E-2</v>
      </c>
      <c r="M13" s="2">
        <v>5.6203500000000003E-2</v>
      </c>
      <c r="N13" s="3">
        <v>16</v>
      </c>
      <c r="O13">
        <v>15</v>
      </c>
      <c r="P13">
        <v>14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hidden="1" x14ac:dyDescent="0.2">
      <c r="A14">
        <v>1950</v>
      </c>
      <c r="B14">
        <v>13</v>
      </c>
      <c r="C14" t="s">
        <v>40</v>
      </c>
      <c r="D14" t="s">
        <v>41</v>
      </c>
      <c r="E14">
        <v>7908961</v>
      </c>
      <c r="F14">
        <v>2786795</v>
      </c>
      <c r="G14">
        <v>58765.22</v>
      </c>
      <c r="H14">
        <v>78200000</v>
      </c>
      <c r="I14">
        <v>46100000</v>
      </c>
      <c r="J14">
        <v>1100598</v>
      </c>
      <c r="K14" s="2">
        <v>0.1010944</v>
      </c>
      <c r="L14" s="2">
        <v>6.0396199999999997E-2</v>
      </c>
      <c r="M14" s="2">
        <v>5.3393900000000001E-2</v>
      </c>
      <c r="N14" s="3">
        <v>17</v>
      </c>
      <c r="O14">
        <v>17</v>
      </c>
      <c r="P14">
        <v>17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hidden="1" x14ac:dyDescent="0.2">
      <c r="A15">
        <v>1950</v>
      </c>
      <c r="B15">
        <v>14</v>
      </c>
      <c r="C15" t="s">
        <v>42</v>
      </c>
      <c r="D15" t="s">
        <v>43</v>
      </c>
      <c r="E15">
        <v>7973056</v>
      </c>
      <c r="F15">
        <v>2702401</v>
      </c>
      <c r="G15">
        <v>57981.77</v>
      </c>
      <c r="H15">
        <v>101000000</v>
      </c>
      <c r="I15">
        <v>60800000</v>
      </c>
      <c r="J15">
        <v>1446654</v>
      </c>
      <c r="K15" s="2">
        <v>7.8870499999999996E-2</v>
      </c>
      <c r="L15" s="2">
        <v>4.44728E-2</v>
      </c>
      <c r="M15" s="2">
        <v>4.0079900000000002E-2</v>
      </c>
      <c r="N15" s="3">
        <v>23</v>
      </c>
      <c r="O15">
        <v>24</v>
      </c>
      <c r="P15">
        <v>23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hidden="1" x14ac:dyDescent="0.2">
      <c r="A16">
        <v>1950</v>
      </c>
      <c r="B16">
        <v>15</v>
      </c>
      <c r="C16" t="s">
        <v>44</v>
      </c>
      <c r="D16" t="s">
        <v>45</v>
      </c>
      <c r="E16">
        <v>4049840</v>
      </c>
      <c r="F16">
        <v>1294875</v>
      </c>
      <c r="G16">
        <v>29237.29</v>
      </c>
      <c r="H16">
        <v>39000000</v>
      </c>
      <c r="I16">
        <v>23600000</v>
      </c>
      <c r="J16">
        <v>612899.69999999995</v>
      </c>
      <c r="K16" s="2">
        <v>0.10395890000000001</v>
      </c>
      <c r="L16" s="2">
        <v>5.4961700000000002E-2</v>
      </c>
      <c r="M16" s="2">
        <v>4.7703200000000001E-2</v>
      </c>
      <c r="N16" s="3">
        <v>14</v>
      </c>
      <c r="O16">
        <v>21</v>
      </c>
      <c r="P16">
        <v>20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hidden="1" x14ac:dyDescent="0.2">
      <c r="A17">
        <v>1950</v>
      </c>
      <c r="B17">
        <v>16</v>
      </c>
      <c r="C17" t="s">
        <v>46</v>
      </c>
      <c r="D17" t="s">
        <v>47</v>
      </c>
      <c r="E17">
        <v>5083401</v>
      </c>
      <c r="F17">
        <v>1704035</v>
      </c>
      <c r="G17">
        <v>44339.14</v>
      </c>
      <c r="H17">
        <v>31200000</v>
      </c>
      <c r="I17">
        <v>17300000</v>
      </c>
      <c r="J17">
        <v>475654.8</v>
      </c>
      <c r="K17" s="2">
        <v>0.1631514</v>
      </c>
      <c r="L17" s="2">
        <v>9.85013E-2</v>
      </c>
      <c r="M17" s="2">
        <v>9.3216999999999994E-2</v>
      </c>
      <c r="N17" s="3">
        <v>9</v>
      </c>
      <c r="O17">
        <v>8</v>
      </c>
      <c r="P17">
        <v>7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hidden="1" x14ac:dyDescent="0.2">
      <c r="A18">
        <v>1950</v>
      </c>
      <c r="B18">
        <v>17</v>
      </c>
      <c r="C18" t="s">
        <v>48</v>
      </c>
      <c r="D18" t="s">
        <v>49</v>
      </c>
      <c r="E18">
        <v>15200000</v>
      </c>
      <c r="F18">
        <v>5052252</v>
      </c>
      <c r="G18">
        <v>119506.7</v>
      </c>
      <c r="H18">
        <v>219000000</v>
      </c>
      <c r="I18">
        <v>137000000</v>
      </c>
      <c r="J18">
        <v>3572752</v>
      </c>
      <c r="K18" s="2">
        <v>6.9315299999999996E-2</v>
      </c>
      <c r="L18" s="2">
        <v>3.6949500000000003E-2</v>
      </c>
      <c r="M18" s="2">
        <v>3.34495E-2</v>
      </c>
      <c r="N18" s="3">
        <v>26</v>
      </c>
      <c r="O18">
        <v>26</v>
      </c>
      <c r="P18">
        <v>25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hidden="1" x14ac:dyDescent="0.2">
      <c r="A19">
        <v>1950</v>
      </c>
      <c r="B19">
        <v>18</v>
      </c>
      <c r="C19">
        <v>51</v>
      </c>
      <c r="D19" t="s">
        <v>50</v>
      </c>
      <c r="E19">
        <v>5964354</v>
      </c>
      <c r="F19">
        <v>1889897</v>
      </c>
      <c r="G19">
        <v>45023.55</v>
      </c>
      <c r="H19">
        <v>64300000</v>
      </c>
      <c r="I19">
        <v>33200000</v>
      </c>
      <c r="J19">
        <v>918801.2</v>
      </c>
      <c r="K19" s="2">
        <v>9.2691200000000001E-2</v>
      </c>
      <c r="L19" s="2">
        <v>5.6925000000000003E-2</v>
      </c>
      <c r="M19" s="2">
        <v>4.9002499999999997E-2</v>
      </c>
      <c r="N19" s="3">
        <v>20</v>
      </c>
      <c r="O19">
        <v>19</v>
      </c>
      <c r="P19">
        <v>19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hidden="1" x14ac:dyDescent="0.2">
      <c r="A20">
        <v>1950</v>
      </c>
      <c r="B20">
        <v>19</v>
      </c>
      <c r="C20">
        <v>50</v>
      </c>
      <c r="D20" t="s">
        <v>51</v>
      </c>
      <c r="E20">
        <v>22100000</v>
      </c>
      <c r="F20">
        <v>7629677</v>
      </c>
      <c r="G20">
        <v>169980.5</v>
      </c>
      <c r="H20">
        <v>167000000</v>
      </c>
      <c r="I20">
        <v>94200000</v>
      </c>
      <c r="J20">
        <v>2331139</v>
      </c>
      <c r="K20" s="2">
        <v>0.1323896</v>
      </c>
      <c r="L20" s="2">
        <v>8.1025E-2</v>
      </c>
      <c r="M20" s="2">
        <v>7.2917399999999993E-2</v>
      </c>
      <c r="N20" s="3">
        <v>10</v>
      </c>
      <c r="O20">
        <v>11</v>
      </c>
      <c r="P20">
        <v>11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hidden="1" x14ac:dyDescent="0.2">
      <c r="A21">
        <v>1950</v>
      </c>
      <c r="B21">
        <v>20</v>
      </c>
      <c r="C21">
        <v>52</v>
      </c>
      <c r="D21" t="s">
        <v>52</v>
      </c>
      <c r="E21">
        <v>30200000</v>
      </c>
      <c r="F21">
        <v>13700000</v>
      </c>
      <c r="G21">
        <v>386812.4</v>
      </c>
      <c r="H21">
        <v>308000000</v>
      </c>
      <c r="I21">
        <v>224000000</v>
      </c>
      <c r="J21">
        <v>7140327</v>
      </c>
      <c r="K21" s="2">
        <v>9.7919699999999998E-2</v>
      </c>
      <c r="L21" s="2">
        <v>6.1416400000000003E-2</v>
      </c>
      <c r="M21" s="2">
        <v>5.4172900000000003E-2</v>
      </c>
      <c r="N21" s="3">
        <v>18</v>
      </c>
      <c r="O21">
        <v>16</v>
      </c>
      <c r="P21">
        <v>16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hidden="1" x14ac:dyDescent="0.2">
      <c r="A22">
        <v>1950</v>
      </c>
      <c r="B22">
        <v>21</v>
      </c>
      <c r="C22" t="s">
        <v>53</v>
      </c>
      <c r="D22" t="s">
        <v>54</v>
      </c>
      <c r="E22">
        <v>5811434</v>
      </c>
      <c r="F22">
        <v>2256044</v>
      </c>
      <c r="G22">
        <v>46897.39</v>
      </c>
      <c r="H22">
        <v>123000000</v>
      </c>
      <c r="I22">
        <v>90900000</v>
      </c>
      <c r="J22">
        <v>2330251</v>
      </c>
      <c r="K22" s="2">
        <v>4.7089300000000001E-2</v>
      </c>
      <c r="L22" s="2">
        <v>2.48174E-2</v>
      </c>
      <c r="M22" s="2">
        <v>2.0125500000000001E-2</v>
      </c>
      <c r="N22" s="3">
        <v>28</v>
      </c>
      <c r="O22">
        <v>28</v>
      </c>
      <c r="P22">
        <v>28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hidden="1" x14ac:dyDescent="0.2">
      <c r="A23">
        <v>1950</v>
      </c>
      <c r="B23">
        <v>22</v>
      </c>
      <c r="C23" t="s">
        <v>55</v>
      </c>
      <c r="D23" t="s">
        <v>56</v>
      </c>
      <c r="E23">
        <v>9491748</v>
      </c>
      <c r="F23">
        <v>3326822</v>
      </c>
      <c r="G23">
        <v>79666.2</v>
      </c>
      <c r="H23">
        <v>188000000</v>
      </c>
      <c r="I23">
        <v>115000000</v>
      </c>
      <c r="J23">
        <v>2894339</v>
      </c>
      <c r="K23" s="2">
        <v>5.0488400000000003E-2</v>
      </c>
      <c r="L23" s="2">
        <v>2.8863300000000001E-2</v>
      </c>
      <c r="M23" s="2">
        <v>2.7524799999999999E-2</v>
      </c>
      <c r="N23" s="3">
        <v>27</v>
      </c>
      <c r="O23">
        <v>27</v>
      </c>
      <c r="P23">
        <v>26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hidden="1" x14ac:dyDescent="0.2">
      <c r="A24">
        <v>1950</v>
      </c>
      <c r="B24">
        <v>23</v>
      </c>
      <c r="C24">
        <v>64</v>
      </c>
      <c r="D24" t="s">
        <v>57</v>
      </c>
      <c r="E24">
        <v>7817767</v>
      </c>
      <c r="F24">
        <v>3144262</v>
      </c>
      <c r="G24">
        <v>69727.87</v>
      </c>
      <c r="H24">
        <v>75900000</v>
      </c>
      <c r="I24">
        <v>54500000</v>
      </c>
      <c r="J24">
        <v>1274758</v>
      </c>
      <c r="K24" s="2">
        <v>0.10294739999999999</v>
      </c>
      <c r="L24" s="2">
        <v>5.7744700000000003E-2</v>
      </c>
      <c r="M24" s="2">
        <v>5.4698900000000002E-2</v>
      </c>
      <c r="N24" s="3">
        <v>15</v>
      </c>
      <c r="O24">
        <v>18</v>
      </c>
      <c r="P24">
        <v>15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hidden="1" x14ac:dyDescent="0.2">
      <c r="A25">
        <v>1950</v>
      </c>
      <c r="B25">
        <v>24</v>
      </c>
      <c r="C25" t="s">
        <v>58</v>
      </c>
      <c r="D25" t="s">
        <v>59</v>
      </c>
      <c r="E25">
        <v>21600000</v>
      </c>
      <c r="F25">
        <v>8436232</v>
      </c>
      <c r="G25">
        <v>193827</v>
      </c>
      <c r="H25">
        <v>85400000</v>
      </c>
      <c r="I25">
        <v>53300000</v>
      </c>
      <c r="J25">
        <v>1359716</v>
      </c>
      <c r="K25" s="2">
        <v>0.25306780000000001</v>
      </c>
      <c r="L25" s="2">
        <v>0.1583184</v>
      </c>
      <c r="M25" s="2">
        <v>0.1425496</v>
      </c>
      <c r="N25" s="3">
        <v>5</v>
      </c>
      <c r="O25">
        <v>5</v>
      </c>
      <c r="P25">
        <v>5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hidden="1" x14ac:dyDescent="0.2">
      <c r="A26">
        <v>1950</v>
      </c>
      <c r="B26">
        <v>25</v>
      </c>
      <c r="C26">
        <v>70</v>
      </c>
      <c r="D26" t="s">
        <v>60</v>
      </c>
      <c r="E26">
        <v>2640486</v>
      </c>
      <c r="F26">
        <v>1417107</v>
      </c>
      <c r="G26">
        <v>32081</v>
      </c>
      <c r="H26">
        <v>20000000</v>
      </c>
      <c r="I26">
        <v>17500000</v>
      </c>
      <c r="J26">
        <v>462801.5</v>
      </c>
      <c r="K26" s="2">
        <v>0.1321764</v>
      </c>
      <c r="L26" s="2">
        <v>8.0773499999999998E-2</v>
      </c>
      <c r="M26" s="2">
        <v>6.9319099999999995E-2</v>
      </c>
      <c r="N26" s="3">
        <v>11</v>
      </c>
      <c r="O26">
        <v>12</v>
      </c>
      <c r="P26">
        <v>12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hidden="1" x14ac:dyDescent="0.2">
      <c r="A27">
        <v>1950</v>
      </c>
      <c r="B27">
        <v>26</v>
      </c>
      <c r="C27" t="s">
        <v>61</v>
      </c>
      <c r="D27" t="s">
        <v>62</v>
      </c>
      <c r="E27">
        <v>16600000</v>
      </c>
      <c r="F27">
        <v>21600000</v>
      </c>
      <c r="G27">
        <v>286481.90000000002</v>
      </c>
      <c r="H27">
        <v>59200000</v>
      </c>
      <c r="I27">
        <v>123000000</v>
      </c>
      <c r="J27">
        <v>1566280</v>
      </c>
      <c r="K27" s="2">
        <v>0.28092089999999997</v>
      </c>
      <c r="L27" s="2">
        <v>0.176367</v>
      </c>
      <c r="M27" s="2">
        <v>0.18290590000000001</v>
      </c>
      <c r="N27" s="3">
        <v>4</v>
      </c>
      <c r="O27">
        <v>4</v>
      </c>
      <c r="P27">
        <v>4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hidden="1" x14ac:dyDescent="0.2">
      <c r="A28">
        <v>1950</v>
      </c>
      <c r="B28">
        <v>27</v>
      </c>
      <c r="C28" t="s">
        <v>63</v>
      </c>
      <c r="D28" t="s">
        <v>64</v>
      </c>
      <c r="E28">
        <v>68700000</v>
      </c>
      <c r="F28">
        <v>34300000</v>
      </c>
      <c r="G28">
        <v>823811.7</v>
      </c>
      <c r="H28">
        <v>220000000</v>
      </c>
      <c r="I28">
        <v>157000000</v>
      </c>
      <c r="J28">
        <v>4288318</v>
      </c>
      <c r="K28" s="2">
        <v>0.3115928</v>
      </c>
      <c r="L28" s="2">
        <v>0.21840589999999999</v>
      </c>
      <c r="M28" s="2">
        <v>0.192106</v>
      </c>
      <c r="N28" s="3">
        <v>3</v>
      </c>
      <c r="O28">
        <v>3</v>
      </c>
      <c r="P28">
        <v>3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hidden="1" x14ac:dyDescent="0.2">
      <c r="A29">
        <v>1950</v>
      </c>
      <c r="B29">
        <v>28</v>
      </c>
      <c r="C29" t="s">
        <v>65</v>
      </c>
      <c r="D29" t="s">
        <v>66</v>
      </c>
      <c r="E29">
        <v>45700000</v>
      </c>
      <c r="F29">
        <v>43600000</v>
      </c>
      <c r="G29">
        <v>758228.6</v>
      </c>
      <c r="H29">
        <v>99900000</v>
      </c>
      <c r="I29">
        <v>132000000</v>
      </c>
      <c r="J29">
        <v>2593358</v>
      </c>
      <c r="K29" s="2">
        <v>0.4575592</v>
      </c>
      <c r="L29" s="2">
        <v>0.33113900000000002</v>
      </c>
      <c r="M29" s="2">
        <v>0.2923733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hidden="1" x14ac:dyDescent="0.2">
      <c r="A30">
        <v>1950</v>
      </c>
      <c r="B30">
        <v>29</v>
      </c>
      <c r="C30" t="s">
        <v>67</v>
      </c>
      <c r="D30" t="s">
        <v>68</v>
      </c>
      <c r="E30">
        <v>73600000</v>
      </c>
      <c r="F30">
        <v>43000000</v>
      </c>
      <c r="G30">
        <v>804480.3</v>
      </c>
      <c r="H30">
        <v>181000000</v>
      </c>
      <c r="I30">
        <v>170000000</v>
      </c>
      <c r="J30">
        <v>3515279</v>
      </c>
      <c r="K30" s="2">
        <v>0.4060301</v>
      </c>
      <c r="L30" s="2">
        <v>0.253</v>
      </c>
      <c r="M30" s="2">
        <v>0.22885249999999999</v>
      </c>
      <c r="N30" s="3">
        <v>2</v>
      </c>
      <c r="O30">
        <v>2</v>
      </c>
      <c r="P30">
        <v>2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hidden="1" x14ac:dyDescent="0.2">
      <c r="A31">
        <v>1950</v>
      </c>
      <c r="B31">
        <v>30</v>
      </c>
      <c r="C31" t="s">
        <v>69</v>
      </c>
      <c r="D31" t="s">
        <v>70</v>
      </c>
      <c r="E31">
        <v>63100000</v>
      </c>
      <c r="F31">
        <v>6540897</v>
      </c>
      <c r="G31">
        <v>282791</v>
      </c>
      <c r="H31">
        <v>374000000</v>
      </c>
      <c r="I31">
        <v>67500000</v>
      </c>
      <c r="J31">
        <v>3123481</v>
      </c>
      <c r="K31" s="2">
        <v>0.16891329999999999</v>
      </c>
      <c r="L31" s="2">
        <v>9.6932400000000002E-2</v>
      </c>
      <c r="M31" s="2">
        <v>9.0537099999999995E-2</v>
      </c>
      <c r="N31" s="3">
        <v>8</v>
      </c>
      <c r="O31">
        <v>9</v>
      </c>
      <c r="P31">
        <v>9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hidden="1" x14ac:dyDescent="0.2">
      <c r="A32">
        <v>1950</v>
      </c>
      <c r="B32">
        <v>31</v>
      </c>
      <c r="C32" t="s">
        <v>71</v>
      </c>
      <c r="D32" t="s">
        <v>72</v>
      </c>
      <c r="E32">
        <v>17900000</v>
      </c>
      <c r="F32">
        <v>951663</v>
      </c>
      <c r="G32">
        <v>36180.660000000003</v>
      </c>
      <c r="H32">
        <v>227000000</v>
      </c>
      <c r="I32">
        <v>14600000</v>
      </c>
      <c r="J32">
        <v>1509819</v>
      </c>
      <c r="K32" s="2">
        <v>7.8723299999999996E-2</v>
      </c>
      <c r="L32" s="2">
        <v>6.5323400000000004E-2</v>
      </c>
      <c r="M32" s="2">
        <v>2.3963600000000002E-2</v>
      </c>
      <c r="N32" s="3">
        <v>24</v>
      </c>
      <c r="O32">
        <v>14</v>
      </c>
      <c r="P32">
        <v>27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1:22" hidden="1" x14ac:dyDescent="0.2">
      <c r="A33">
        <v>1951</v>
      </c>
      <c r="B33">
        <v>1</v>
      </c>
      <c r="C33" t="s">
        <v>22</v>
      </c>
      <c r="D33" t="s">
        <v>23</v>
      </c>
      <c r="E33">
        <v>9576927</v>
      </c>
      <c r="F33">
        <v>7931823</v>
      </c>
      <c r="G33">
        <v>139264.5</v>
      </c>
      <c r="H33">
        <v>227000000</v>
      </c>
      <c r="I33">
        <v>409000000</v>
      </c>
      <c r="J33">
        <v>7806942</v>
      </c>
      <c r="K33" s="2">
        <v>4.2130300000000002E-2</v>
      </c>
      <c r="L33" s="2">
        <v>1.9406799999999998E-2</v>
      </c>
      <c r="M33" s="2">
        <v>1.78385E-2</v>
      </c>
      <c r="N33" s="3">
        <v>28</v>
      </c>
      <c r="O33">
        <v>29</v>
      </c>
      <c r="P33">
        <v>28</v>
      </c>
      <c r="Q33" s="4">
        <v>26.642859999999999</v>
      </c>
      <c r="R33" s="4">
        <v>27.767859999999999</v>
      </c>
      <c r="S33" s="4">
        <v>26.803570000000001</v>
      </c>
      <c r="T33" s="5">
        <v>0.12112009999999999</v>
      </c>
      <c r="U33" s="5">
        <v>7.4726399999999998E-2</v>
      </c>
      <c r="V33" s="5">
        <v>6.9363800000000003E-2</v>
      </c>
    </row>
    <row r="34" spans="1:22" hidden="1" x14ac:dyDescent="0.2">
      <c r="A34">
        <v>1951</v>
      </c>
      <c r="B34">
        <v>2</v>
      </c>
      <c r="C34" t="s">
        <v>24</v>
      </c>
      <c r="D34" t="s">
        <v>25</v>
      </c>
      <c r="E34">
        <v>6491486</v>
      </c>
      <c r="F34">
        <v>2027744</v>
      </c>
      <c r="G34">
        <v>50120.61</v>
      </c>
      <c r="H34">
        <v>80700000</v>
      </c>
      <c r="I34">
        <v>36300000</v>
      </c>
      <c r="J34">
        <v>983900.5</v>
      </c>
      <c r="K34" s="2">
        <v>8.0414200000000005E-2</v>
      </c>
      <c r="L34" s="2">
        <v>5.5850999999999998E-2</v>
      </c>
      <c r="M34" s="2">
        <v>5.0940699999999998E-2</v>
      </c>
      <c r="N34" s="3">
        <v>24</v>
      </c>
      <c r="O34">
        <v>19</v>
      </c>
      <c r="P34">
        <v>17</v>
      </c>
      <c r="Q34" s="4">
        <v>15.232139999999999</v>
      </c>
      <c r="R34" s="4">
        <v>16.178570000000001</v>
      </c>
      <c r="S34" s="4">
        <v>15.03571</v>
      </c>
      <c r="T34" s="5">
        <v>0.21788350000000001</v>
      </c>
      <c r="U34" s="5">
        <v>0.13342109999999999</v>
      </c>
      <c r="V34" s="5">
        <v>0.13148119999999999</v>
      </c>
    </row>
    <row r="35" spans="1:22" hidden="1" x14ac:dyDescent="0.2">
      <c r="A35">
        <v>1951</v>
      </c>
      <c r="B35">
        <v>3</v>
      </c>
      <c r="C35" t="s">
        <v>26</v>
      </c>
      <c r="D35" t="s">
        <v>27</v>
      </c>
      <c r="E35">
        <v>10500000</v>
      </c>
      <c r="F35">
        <v>3874387</v>
      </c>
      <c r="G35">
        <v>83539.05</v>
      </c>
      <c r="H35">
        <v>115000000</v>
      </c>
      <c r="I35">
        <v>78200000</v>
      </c>
      <c r="J35">
        <v>1973129</v>
      </c>
      <c r="K35" s="2">
        <v>9.1291499999999998E-2</v>
      </c>
      <c r="L35" s="2">
        <v>4.9573800000000001E-2</v>
      </c>
      <c r="M35" s="2">
        <v>4.2338399999999998E-2</v>
      </c>
      <c r="N35" s="3">
        <v>21</v>
      </c>
      <c r="O35">
        <v>22</v>
      </c>
      <c r="P35">
        <v>22</v>
      </c>
      <c r="Q35" s="4">
        <v>20.625</v>
      </c>
      <c r="R35" s="4">
        <v>21.982140000000001</v>
      </c>
      <c r="S35" s="4">
        <v>21.928570000000001</v>
      </c>
      <c r="T35" s="5">
        <v>0.1688759</v>
      </c>
      <c r="U35" s="5">
        <v>0.102105</v>
      </c>
      <c r="V35" s="5">
        <v>8.9834999999999998E-2</v>
      </c>
    </row>
    <row r="36" spans="1:22" hidden="1" x14ac:dyDescent="0.2">
      <c r="A36">
        <v>1951</v>
      </c>
      <c r="B36">
        <v>4</v>
      </c>
      <c r="C36" t="s">
        <v>28</v>
      </c>
      <c r="D36" t="s">
        <v>29</v>
      </c>
      <c r="E36">
        <v>3580338</v>
      </c>
      <c r="F36">
        <v>1223296</v>
      </c>
      <c r="G36">
        <v>31665.14</v>
      </c>
      <c r="H36">
        <v>139000000</v>
      </c>
      <c r="I36">
        <v>93000000</v>
      </c>
      <c r="J36">
        <v>2656935</v>
      </c>
      <c r="K36" s="2">
        <v>2.58052E-2</v>
      </c>
      <c r="L36" s="2">
        <v>1.31536E-2</v>
      </c>
      <c r="M36" s="2">
        <v>1.19179E-2</v>
      </c>
      <c r="N36" s="3">
        <v>31</v>
      </c>
      <c r="O36">
        <v>31</v>
      </c>
      <c r="P36">
        <v>31</v>
      </c>
      <c r="Q36" s="4">
        <v>27.964279999999999</v>
      </c>
      <c r="R36" s="4">
        <v>30.160720000000001</v>
      </c>
      <c r="S36" s="4">
        <v>29.982140000000001</v>
      </c>
      <c r="T36" s="5">
        <v>0.11625969999999999</v>
      </c>
      <c r="U36" s="5">
        <v>5.6866399999999998E-2</v>
      </c>
      <c r="V36" s="5">
        <v>5.2430200000000003E-2</v>
      </c>
    </row>
    <row r="37" spans="1:22" hidden="1" x14ac:dyDescent="0.2">
      <c r="A37">
        <v>1951</v>
      </c>
      <c r="B37">
        <v>5</v>
      </c>
      <c r="C37">
        <v>20</v>
      </c>
      <c r="D37" t="s">
        <v>30</v>
      </c>
      <c r="E37">
        <v>2369842</v>
      </c>
      <c r="F37">
        <v>770198.5</v>
      </c>
      <c r="G37">
        <v>17689.36</v>
      </c>
      <c r="H37">
        <v>63700000</v>
      </c>
      <c r="I37">
        <v>43400000</v>
      </c>
      <c r="J37">
        <v>1151666</v>
      </c>
      <c r="K37" s="2">
        <v>3.7228700000000003E-2</v>
      </c>
      <c r="L37" s="2">
        <v>1.7752199999999999E-2</v>
      </c>
      <c r="M37" s="2">
        <v>1.53598E-2</v>
      </c>
      <c r="N37" s="3">
        <v>30</v>
      </c>
      <c r="O37">
        <v>30</v>
      </c>
      <c r="P37">
        <v>30</v>
      </c>
      <c r="Q37" s="4">
        <v>29.660720000000001</v>
      </c>
      <c r="R37" s="4">
        <v>29.589279999999999</v>
      </c>
      <c r="S37" s="4">
        <v>29.178570000000001</v>
      </c>
      <c r="T37" s="5">
        <v>0.1007251</v>
      </c>
      <c r="U37" s="5">
        <v>6.0451900000000003E-2</v>
      </c>
      <c r="V37" s="5">
        <v>5.51151E-2</v>
      </c>
    </row>
    <row r="38" spans="1:22" hidden="1" x14ac:dyDescent="0.2">
      <c r="A38">
        <v>1951</v>
      </c>
      <c r="B38">
        <v>6</v>
      </c>
      <c r="C38" t="s">
        <v>31</v>
      </c>
      <c r="D38" t="s">
        <v>32</v>
      </c>
      <c r="E38">
        <v>11800000</v>
      </c>
      <c r="F38">
        <v>3344949</v>
      </c>
      <c r="G38">
        <v>73338.850000000006</v>
      </c>
      <c r="H38">
        <v>102000000</v>
      </c>
      <c r="I38">
        <v>50300000</v>
      </c>
      <c r="J38">
        <v>1302207</v>
      </c>
      <c r="K38" s="2">
        <v>0.1153947</v>
      </c>
      <c r="L38" s="2">
        <v>6.6468600000000003E-2</v>
      </c>
      <c r="M38" s="2">
        <v>5.6318899999999998E-2</v>
      </c>
      <c r="N38" s="3">
        <v>13</v>
      </c>
      <c r="O38">
        <v>14</v>
      </c>
      <c r="P38">
        <v>13</v>
      </c>
      <c r="Q38" s="4">
        <v>12.232139999999999</v>
      </c>
      <c r="R38" s="4">
        <v>11.982139999999999</v>
      </c>
      <c r="S38" s="4">
        <v>12.33929</v>
      </c>
      <c r="T38" s="5">
        <v>0.24312719999999999</v>
      </c>
      <c r="U38" s="5">
        <v>0.16807530000000001</v>
      </c>
      <c r="V38" s="5">
        <v>0.15291469999999999</v>
      </c>
    </row>
    <row r="39" spans="1:22" hidden="1" x14ac:dyDescent="0.2">
      <c r="A39">
        <v>1951</v>
      </c>
      <c r="B39">
        <v>7</v>
      </c>
      <c r="C39">
        <v>23</v>
      </c>
      <c r="D39" t="s">
        <v>33</v>
      </c>
      <c r="E39">
        <v>2740377</v>
      </c>
      <c r="F39">
        <v>741701.1</v>
      </c>
      <c r="G39">
        <v>16901.939999999999</v>
      </c>
      <c r="H39">
        <v>20600000</v>
      </c>
      <c r="I39">
        <v>9069907</v>
      </c>
      <c r="J39">
        <v>226186.8</v>
      </c>
      <c r="K39" s="2">
        <v>0.13293160000000001</v>
      </c>
      <c r="L39" s="2">
        <v>8.1776000000000001E-2</v>
      </c>
      <c r="M39" s="2">
        <v>7.4725600000000003E-2</v>
      </c>
      <c r="N39" s="3">
        <v>10</v>
      </c>
      <c r="O39">
        <v>10</v>
      </c>
      <c r="P39">
        <v>10</v>
      </c>
      <c r="Q39" s="4">
        <v>8.1607140000000005</v>
      </c>
      <c r="R39" s="4">
        <v>7.3392860000000004</v>
      </c>
      <c r="S39" s="4">
        <v>6.9821429999999998</v>
      </c>
      <c r="T39" s="5">
        <v>0.29430689999999998</v>
      </c>
      <c r="U39" s="5">
        <v>0.21289140000000001</v>
      </c>
      <c r="V39" s="5">
        <v>0.2032263</v>
      </c>
    </row>
    <row r="40" spans="1:22" x14ac:dyDescent="0.2">
      <c r="A40">
        <v>1951</v>
      </c>
      <c r="B40">
        <v>8</v>
      </c>
      <c r="C40">
        <v>24</v>
      </c>
      <c r="D40" t="s">
        <v>34</v>
      </c>
      <c r="E40">
        <v>9029531</v>
      </c>
      <c r="F40">
        <v>2808972</v>
      </c>
      <c r="G40">
        <v>64141.72</v>
      </c>
      <c r="H40">
        <v>50600000</v>
      </c>
      <c r="I40">
        <v>27000000</v>
      </c>
      <c r="J40">
        <v>691976.1</v>
      </c>
      <c r="K40" s="2">
        <v>0.1784046</v>
      </c>
      <c r="L40" s="2">
        <v>0.10396809999999999</v>
      </c>
      <c r="M40" s="2">
        <v>9.2693499999999998E-2</v>
      </c>
      <c r="N40" s="3">
        <v>6</v>
      </c>
      <c r="O40">
        <v>7</v>
      </c>
      <c r="P40">
        <v>7</v>
      </c>
      <c r="Q40" s="4">
        <v>5.0714290000000002</v>
      </c>
      <c r="R40" s="4">
        <v>4.875</v>
      </c>
      <c r="S40" s="4">
        <v>4.8035709999999998</v>
      </c>
      <c r="T40" s="5">
        <v>0.36250369999999998</v>
      </c>
      <c r="U40" s="5">
        <v>0.25803540000000003</v>
      </c>
      <c r="V40" s="5">
        <v>0.23824980000000001</v>
      </c>
    </row>
    <row r="41" spans="1:22" hidden="1" x14ac:dyDescent="0.2">
      <c r="A41">
        <v>1951</v>
      </c>
      <c r="B41">
        <v>9</v>
      </c>
      <c r="C41">
        <v>25</v>
      </c>
      <c r="D41" t="s">
        <v>35</v>
      </c>
      <c r="E41">
        <v>3809878</v>
      </c>
      <c r="F41">
        <v>1299507</v>
      </c>
      <c r="G41">
        <v>30038.54</v>
      </c>
      <c r="H41">
        <v>24100000</v>
      </c>
      <c r="I41">
        <v>12000000</v>
      </c>
      <c r="J41">
        <v>308365.3</v>
      </c>
      <c r="K41" s="2">
        <v>0.15824920000000001</v>
      </c>
      <c r="L41" s="2">
        <v>0.10834589999999999</v>
      </c>
      <c r="M41" s="2">
        <v>9.7412200000000004E-2</v>
      </c>
      <c r="N41" s="3">
        <v>9</v>
      </c>
      <c r="O41">
        <v>6</v>
      </c>
      <c r="P41">
        <v>6</v>
      </c>
      <c r="Q41" s="4">
        <v>20.589279999999999</v>
      </c>
      <c r="R41" s="4">
        <v>20.696429999999999</v>
      </c>
      <c r="S41" s="4">
        <v>20.714279999999999</v>
      </c>
      <c r="T41" s="5">
        <v>0.16131490000000001</v>
      </c>
      <c r="U41" s="5">
        <v>0.1034035</v>
      </c>
      <c r="V41" s="5">
        <v>9.3124899999999997E-2</v>
      </c>
    </row>
    <row r="42" spans="1:22" hidden="1" x14ac:dyDescent="0.2">
      <c r="A42">
        <v>1951</v>
      </c>
      <c r="B42">
        <v>10</v>
      </c>
      <c r="C42">
        <v>26</v>
      </c>
      <c r="D42" t="s">
        <v>36</v>
      </c>
      <c r="E42">
        <v>3451395</v>
      </c>
      <c r="F42">
        <v>997931.8</v>
      </c>
      <c r="G42">
        <v>21273.82</v>
      </c>
      <c r="H42">
        <v>37000000</v>
      </c>
      <c r="I42">
        <v>22100000</v>
      </c>
      <c r="J42">
        <v>525252.30000000005</v>
      </c>
      <c r="K42" s="2">
        <v>9.3263399999999996E-2</v>
      </c>
      <c r="L42" s="2">
        <v>4.5081400000000001E-2</v>
      </c>
      <c r="M42" s="2">
        <v>4.0502099999999999E-2</v>
      </c>
      <c r="N42" s="3">
        <v>20</v>
      </c>
      <c r="O42">
        <v>24</v>
      </c>
      <c r="P42">
        <v>23</v>
      </c>
      <c r="Q42" s="4">
        <v>23.607140000000001</v>
      </c>
      <c r="R42" s="4">
        <v>24.017859999999999</v>
      </c>
      <c r="S42" s="4">
        <v>23.089279999999999</v>
      </c>
      <c r="T42" s="5">
        <v>0.14236109999999999</v>
      </c>
      <c r="U42" s="5">
        <v>9.1431899999999997E-2</v>
      </c>
      <c r="V42" s="5">
        <v>8.4959199999999999E-2</v>
      </c>
    </row>
    <row r="43" spans="1:22" hidden="1" x14ac:dyDescent="0.2">
      <c r="A43">
        <v>1951</v>
      </c>
      <c r="B43">
        <v>11</v>
      </c>
      <c r="C43" t="s">
        <v>37</v>
      </c>
      <c r="D43" t="s">
        <v>38</v>
      </c>
      <c r="E43">
        <v>15500000</v>
      </c>
      <c r="F43">
        <v>4346432</v>
      </c>
      <c r="G43">
        <v>95432.04</v>
      </c>
      <c r="H43">
        <v>196000000</v>
      </c>
      <c r="I43">
        <v>103000000</v>
      </c>
      <c r="J43">
        <v>2485256</v>
      </c>
      <c r="K43" s="2">
        <v>7.9296599999999995E-2</v>
      </c>
      <c r="L43" s="2">
        <v>4.2157899999999998E-2</v>
      </c>
      <c r="M43" s="2">
        <v>3.8399299999999997E-2</v>
      </c>
      <c r="N43" s="3">
        <v>25</v>
      </c>
      <c r="O43">
        <v>25</v>
      </c>
      <c r="P43">
        <v>24</v>
      </c>
      <c r="Q43" s="4">
        <v>23.053570000000001</v>
      </c>
      <c r="R43" s="4">
        <v>23.803570000000001</v>
      </c>
      <c r="S43" s="4">
        <v>22.785720000000001</v>
      </c>
      <c r="T43" s="5">
        <v>0.14775569999999999</v>
      </c>
      <c r="U43" s="5">
        <v>9.1782299999999997E-2</v>
      </c>
      <c r="V43" s="5">
        <v>8.5632399999999997E-2</v>
      </c>
    </row>
    <row r="44" spans="1:22" hidden="1" x14ac:dyDescent="0.2">
      <c r="A44">
        <v>1951</v>
      </c>
      <c r="B44">
        <v>12</v>
      </c>
      <c r="C44">
        <v>29</v>
      </c>
      <c r="D44" t="s">
        <v>39</v>
      </c>
      <c r="E44">
        <v>8495387</v>
      </c>
      <c r="F44">
        <v>3117518</v>
      </c>
      <c r="G44">
        <v>65442.86</v>
      </c>
      <c r="H44">
        <v>80900000</v>
      </c>
      <c r="I44">
        <v>50800000</v>
      </c>
      <c r="J44">
        <v>1168556</v>
      </c>
      <c r="K44" s="2">
        <v>0.104979</v>
      </c>
      <c r="L44" s="2">
        <v>6.1382800000000001E-2</v>
      </c>
      <c r="M44" s="2">
        <v>5.6003200000000003E-2</v>
      </c>
      <c r="N44" s="3">
        <v>16</v>
      </c>
      <c r="O44">
        <v>16</v>
      </c>
      <c r="P44">
        <v>14</v>
      </c>
      <c r="Q44" s="4">
        <v>17.5</v>
      </c>
      <c r="R44" s="4">
        <v>17.964279999999999</v>
      </c>
      <c r="S44" s="4">
        <v>17.446429999999999</v>
      </c>
      <c r="T44" s="5">
        <v>0.18702070000000001</v>
      </c>
      <c r="U44" s="5">
        <v>0.11943719999999999</v>
      </c>
      <c r="V44" s="5">
        <v>0.1113278</v>
      </c>
    </row>
    <row r="45" spans="1:22" hidden="1" x14ac:dyDescent="0.2">
      <c r="A45">
        <v>1951</v>
      </c>
      <c r="B45">
        <v>13</v>
      </c>
      <c r="C45" t="s">
        <v>40</v>
      </c>
      <c r="D45" t="s">
        <v>41</v>
      </c>
      <c r="E45">
        <v>10700000</v>
      </c>
      <c r="F45">
        <v>3261963</v>
      </c>
      <c r="G45">
        <v>68080.39</v>
      </c>
      <c r="H45">
        <v>100000000</v>
      </c>
      <c r="I45">
        <v>53000000</v>
      </c>
      <c r="J45">
        <v>1253755</v>
      </c>
      <c r="K45" s="2">
        <v>0.10677200000000001</v>
      </c>
      <c r="L45" s="2">
        <v>6.1598899999999998E-2</v>
      </c>
      <c r="M45" s="2">
        <v>5.4301200000000001E-2</v>
      </c>
      <c r="N45" s="3">
        <v>14</v>
      </c>
      <c r="O45">
        <v>15</v>
      </c>
      <c r="P45">
        <v>15</v>
      </c>
      <c r="Q45" s="4">
        <v>8.9642859999999995</v>
      </c>
      <c r="R45" s="4">
        <v>9.5535720000000008</v>
      </c>
      <c r="S45" s="4">
        <v>9.7321419999999996</v>
      </c>
      <c r="T45" s="5">
        <v>0.29336010000000001</v>
      </c>
      <c r="U45" s="5">
        <v>0.19624240000000001</v>
      </c>
      <c r="V45" s="5">
        <v>0.18007609999999999</v>
      </c>
    </row>
    <row r="46" spans="1:22" hidden="1" x14ac:dyDescent="0.2">
      <c r="A46">
        <v>1951</v>
      </c>
      <c r="B46">
        <v>14</v>
      </c>
      <c r="C46" t="s">
        <v>42</v>
      </c>
      <c r="D46" t="s">
        <v>43</v>
      </c>
      <c r="E46">
        <v>11300000</v>
      </c>
      <c r="F46">
        <v>3400105</v>
      </c>
      <c r="G46">
        <v>72569.649999999994</v>
      </c>
      <c r="H46">
        <v>132000000</v>
      </c>
      <c r="I46">
        <v>72600000</v>
      </c>
      <c r="J46">
        <v>1710696</v>
      </c>
      <c r="K46" s="2">
        <v>8.5081299999999999E-2</v>
      </c>
      <c r="L46" s="2">
        <v>4.68096E-2</v>
      </c>
      <c r="M46" s="2">
        <v>4.2421100000000003E-2</v>
      </c>
      <c r="N46" s="3">
        <v>23</v>
      </c>
      <c r="O46">
        <v>23</v>
      </c>
      <c r="P46">
        <v>21</v>
      </c>
      <c r="Q46" s="4">
        <v>16.25</v>
      </c>
      <c r="R46" s="4">
        <v>16.410720000000001</v>
      </c>
      <c r="S46" s="4">
        <v>15.96429</v>
      </c>
      <c r="T46" s="5">
        <v>0.2025662</v>
      </c>
      <c r="U46" s="5">
        <v>0.14079700000000001</v>
      </c>
      <c r="V46" s="5">
        <v>0.1322035</v>
      </c>
    </row>
    <row r="47" spans="1:22" hidden="1" x14ac:dyDescent="0.2">
      <c r="A47">
        <v>1951</v>
      </c>
      <c r="B47">
        <v>15</v>
      </c>
      <c r="C47" t="s">
        <v>44</v>
      </c>
      <c r="D47" t="s">
        <v>45</v>
      </c>
      <c r="E47">
        <v>4510499</v>
      </c>
      <c r="F47">
        <v>1292470</v>
      </c>
      <c r="G47">
        <v>28878.560000000001</v>
      </c>
      <c r="H47">
        <v>42700000</v>
      </c>
      <c r="I47">
        <v>23900000</v>
      </c>
      <c r="J47">
        <v>619532.80000000005</v>
      </c>
      <c r="K47" s="2">
        <v>0.10551729999999999</v>
      </c>
      <c r="L47" s="2">
        <v>5.3971999999999999E-2</v>
      </c>
      <c r="M47" s="2">
        <v>4.6613399999999999E-2</v>
      </c>
      <c r="N47" s="3">
        <v>15</v>
      </c>
      <c r="O47">
        <v>20</v>
      </c>
      <c r="P47">
        <v>19</v>
      </c>
      <c r="Q47" s="4">
        <v>12.928570000000001</v>
      </c>
      <c r="R47" s="4">
        <v>15.196429999999999</v>
      </c>
      <c r="S47" s="4">
        <v>16.017859999999999</v>
      </c>
      <c r="T47" s="5">
        <v>0.2379288</v>
      </c>
      <c r="U47" s="5">
        <v>0.14950550000000001</v>
      </c>
      <c r="V47" s="5">
        <v>0.13474800000000001</v>
      </c>
    </row>
    <row r="48" spans="1:22" hidden="1" x14ac:dyDescent="0.2">
      <c r="A48">
        <v>1951</v>
      </c>
      <c r="B48">
        <v>16</v>
      </c>
      <c r="C48" t="s">
        <v>46</v>
      </c>
      <c r="D48" t="s">
        <v>47</v>
      </c>
      <c r="E48">
        <v>5720624</v>
      </c>
      <c r="F48">
        <v>1672872</v>
      </c>
      <c r="G48">
        <v>43485.73</v>
      </c>
      <c r="H48">
        <v>35200000</v>
      </c>
      <c r="I48">
        <v>17800000</v>
      </c>
      <c r="J48">
        <v>490265.9</v>
      </c>
      <c r="K48" s="2">
        <v>0.16230929999999999</v>
      </c>
      <c r="L48" s="2">
        <v>9.4067100000000001E-2</v>
      </c>
      <c r="M48" s="2">
        <v>8.8698299999999994E-2</v>
      </c>
      <c r="N48" s="3">
        <v>8</v>
      </c>
      <c r="O48">
        <v>8</v>
      </c>
      <c r="P48">
        <v>8</v>
      </c>
      <c r="Q48" s="4">
        <v>14.446429999999999</v>
      </c>
      <c r="R48" s="4">
        <v>12.107139999999999</v>
      </c>
      <c r="S48" s="4">
        <v>11.892860000000001</v>
      </c>
      <c r="T48" s="5">
        <v>0.21637799999999999</v>
      </c>
      <c r="U48" s="5">
        <v>0.16193089999999999</v>
      </c>
      <c r="V48" s="5">
        <v>0.15360219999999999</v>
      </c>
    </row>
    <row r="49" spans="1:22" hidden="1" x14ac:dyDescent="0.2">
      <c r="A49">
        <v>1951</v>
      </c>
      <c r="B49">
        <v>17</v>
      </c>
      <c r="C49" t="s">
        <v>48</v>
      </c>
      <c r="D49" t="s">
        <v>49</v>
      </c>
      <c r="E49">
        <v>18100000</v>
      </c>
      <c r="F49">
        <v>5213673</v>
      </c>
      <c r="G49">
        <v>122404.9</v>
      </c>
      <c r="H49">
        <v>264000000</v>
      </c>
      <c r="I49">
        <v>148000000</v>
      </c>
      <c r="J49">
        <v>3837284</v>
      </c>
      <c r="K49" s="2">
        <v>6.8464300000000006E-2</v>
      </c>
      <c r="L49" s="2">
        <v>3.5184E-2</v>
      </c>
      <c r="M49" s="2">
        <v>3.1898799999999998E-2</v>
      </c>
      <c r="N49" s="3">
        <v>26</v>
      </c>
      <c r="O49">
        <v>26</v>
      </c>
      <c r="P49">
        <v>25</v>
      </c>
      <c r="Q49" s="4">
        <v>27.928570000000001</v>
      </c>
      <c r="R49" s="4">
        <v>27.214279999999999</v>
      </c>
      <c r="S49" s="4">
        <v>26.392859999999999</v>
      </c>
      <c r="T49" s="5">
        <v>0.112245</v>
      </c>
      <c r="U49" s="5">
        <v>7.6515200000000005E-2</v>
      </c>
      <c r="V49" s="5">
        <v>6.9453699999999993E-2</v>
      </c>
    </row>
    <row r="50" spans="1:22" hidden="1" x14ac:dyDescent="0.2">
      <c r="A50">
        <v>1951</v>
      </c>
      <c r="B50">
        <v>18</v>
      </c>
      <c r="C50">
        <v>51</v>
      </c>
      <c r="D50" t="s">
        <v>50</v>
      </c>
      <c r="E50">
        <v>6227692</v>
      </c>
      <c r="F50">
        <v>1835564</v>
      </c>
      <c r="G50">
        <v>42643.4</v>
      </c>
      <c r="H50">
        <v>69100000</v>
      </c>
      <c r="I50">
        <v>34500000</v>
      </c>
      <c r="J50">
        <v>938535.9</v>
      </c>
      <c r="K50" s="2">
        <v>9.0129799999999996E-2</v>
      </c>
      <c r="L50" s="2">
        <v>5.3203300000000002E-2</v>
      </c>
      <c r="M50" s="2">
        <v>4.54361E-2</v>
      </c>
      <c r="N50" s="3">
        <v>22</v>
      </c>
      <c r="O50">
        <v>21</v>
      </c>
      <c r="P50">
        <v>20</v>
      </c>
      <c r="Q50" s="4">
        <v>24.071429999999999</v>
      </c>
      <c r="R50" s="4">
        <v>22.017859999999999</v>
      </c>
      <c r="S50" s="4">
        <v>22.303570000000001</v>
      </c>
      <c r="T50" s="5">
        <v>0.1409852</v>
      </c>
      <c r="U50" s="5">
        <v>0.1007874</v>
      </c>
      <c r="V50" s="5">
        <v>8.7338700000000005E-2</v>
      </c>
    </row>
    <row r="51" spans="1:22" hidden="1" x14ac:dyDescent="0.2">
      <c r="A51">
        <v>1951</v>
      </c>
      <c r="B51">
        <v>19</v>
      </c>
      <c r="C51">
        <v>50</v>
      </c>
      <c r="D51" t="s">
        <v>51</v>
      </c>
      <c r="E51">
        <v>25200000</v>
      </c>
      <c r="F51">
        <v>7726746</v>
      </c>
      <c r="G51">
        <v>172893.3</v>
      </c>
      <c r="H51">
        <v>190000000</v>
      </c>
      <c r="I51">
        <v>98800000</v>
      </c>
      <c r="J51">
        <v>2470438</v>
      </c>
      <c r="K51" s="2">
        <v>0.13225000000000001</v>
      </c>
      <c r="L51" s="2">
        <v>7.8171699999999997E-2</v>
      </c>
      <c r="M51" s="2">
        <v>6.9984900000000003E-2</v>
      </c>
      <c r="N51" s="3">
        <v>11</v>
      </c>
      <c r="O51">
        <v>11</v>
      </c>
      <c r="P51">
        <v>11</v>
      </c>
      <c r="Q51" s="4">
        <v>10.392860000000001</v>
      </c>
      <c r="R51" s="4">
        <v>10.5</v>
      </c>
      <c r="S51" s="4">
        <v>10.41071</v>
      </c>
      <c r="T51" s="5">
        <v>0.26292480000000001</v>
      </c>
      <c r="U51" s="5">
        <v>0.1806373</v>
      </c>
      <c r="V51" s="5">
        <v>0.16662879999999999</v>
      </c>
    </row>
    <row r="52" spans="1:22" hidden="1" x14ac:dyDescent="0.2">
      <c r="A52">
        <v>1951</v>
      </c>
      <c r="B52">
        <v>20</v>
      </c>
      <c r="C52">
        <v>52</v>
      </c>
      <c r="D52" t="s">
        <v>52</v>
      </c>
      <c r="E52">
        <v>30700000</v>
      </c>
      <c r="F52">
        <v>12900000</v>
      </c>
      <c r="G52">
        <v>357957.9</v>
      </c>
      <c r="H52">
        <v>326000000</v>
      </c>
      <c r="I52">
        <v>228000000</v>
      </c>
      <c r="J52">
        <v>7285518</v>
      </c>
      <c r="K52" s="2">
        <v>9.4336299999999998E-2</v>
      </c>
      <c r="L52" s="2">
        <v>5.6568100000000003E-2</v>
      </c>
      <c r="M52" s="2">
        <v>4.9132799999999997E-2</v>
      </c>
      <c r="N52" s="3">
        <v>19</v>
      </c>
      <c r="O52">
        <v>17</v>
      </c>
      <c r="P52">
        <v>18</v>
      </c>
      <c r="Q52" s="4">
        <v>19.089279999999999</v>
      </c>
      <c r="R52" s="4">
        <v>19.017859999999999</v>
      </c>
      <c r="S52" s="4">
        <v>19.964279999999999</v>
      </c>
      <c r="T52" s="5">
        <v>0.18043429999999999</v>
      </c>
      <c r="U52" s="5">
        <v>0.1176333</v>
      </c>
      <c r="V52" s="5">
        <v>9.9119799999999994E-2</v>
      </c>
    </row>
    <row r="53" spans="1:22" hidden="1" x14ac:dyDescent="0.2">
      <c r="A53">
        <v>1951</v>
      </c>
      <c r="B53">
        <v>21</v>
      </c>
      <c r="C53" t="s">
        <v>53</v>
      </c>
      <c r="D53" t="s">
        <v>54</v>
      </c>
      <c r="E53">
        <v>5448643</v>
      </c>
      <c r="F53">
        <v>1928975</v>
      </c>
      <c r="G53">
        <v>42155.51</v>
      </c>
      <c r="H53">
        <v>131000000</v>
      </c>
      <c r="I53">
        <v>91700000</v>
      </c>
      <c r="J53">
        <v>2446867</v>
      </c>
      <c r="K53" s="2">
        <v>4.1647000000000003E-2</v>
      </c>
      <c r="L53" s="2">
        <v>2.1038899999999999E-2</v>
      </c>
      <c r="M53" s="2">
        <v>1.7228400000000001E-2</v>
      </c>
      <c r="N53" s="3">
        <v>29</v>
      </c>
      <c r="O53">
        <v>28</v>
      </c>
      <c r="P53">
        <v>29</v>
      </c>
      <c r="Q53" s="4">
        <v>28.410720000000001</v>
      </c>
      <c r="R53" s="4">
        <v>28.142859999999999</v>
      </c>
      <c r="S53" s="4">
        <v>29.125</v>
      </c>
      <c r="T53" s="5">
        <v>0.1092814</v>
      </c>
      <c r="U53" s="5">
        <v>7.1718100000000007E-2</v>
      </c>
      <c r="V53" s="5">
        <v>5.6427199999999997E-2</v>
      </c>
    </row>
    <row r="54" spans="1:22" hidden="1" x14ac:dyDescent="0.2">
      <c r="A54">
        <v>1951</v>
      </c>
      <c r="B54">
        <v>22</v>
      </c>
      <c r="C54" t="s">
        <v>55</v>
      </c>
      <c r="D54" t="s">
        <v>56</v>
      </c>
      <c r="E54">
        <v>10900000</v>
      </c>
      <c r="F54">
        <v>3293120</v>
      </c>
      <c r="G54">
        <v>79340.929999999993</v>
      </c>
      <c r="H54">
        <v>219000000</v>
      </c>
      <c r="I54">
        <v>121000000</v>
      </c>
      <c r="J54">
        <v>3070761</v>
      </c>
      <c r="K54" s="2">
        <v>4.9858199999999998E-2</v>
      </c>
      <c r="L54" s="2">
        <v>2.7134599999999998E-2</v>
      </c>
      <c r="M54" s="2">
        <v>2.5837499999999999E-2</v>
      </c>
      <c r="N54" s="3">
        <v>27</v>
      </c>
      <c r="O54">
        <v>27</v>
      </c>
      <c r="P54">
        <v>26</v>
      </c>
      <c r="Q54" s="4">
        <v>24.214279999999999</v>
      </c>
      <c r="R54" s="4">
        <v>22.875</v>
      </c>
      <c r="S54" s="4">
        <v>21.035720000000001</v>
      </c>
      <c r="T54" s="5">
        <v>0.14314279999999999</v>
      </c>
      <c r="U54" s="5">
        <v>0.1009168</v>
      </c>
      <c r="V54" s="5">
        <v>0.1004975</v>
      </c>
    </row>
    <row r="55" spans="1:22" hidden="1" x14ac:dyDescent="0.2">
      <c r="A55">
        <v>1951</v>
      </c>
      <c r="B55">
        <v>23</v>
      </c>
      <c r="C55">
        <v>64</v>
      </c>
      <c r="D55" t="s">
        <v>57</v>
      </c>
      <c r="E55">
        <v>8712820</v>
      </c>
      <c r="F55">
        <v>3296902</v>
      </c>
      <c r="G55">
        <v>71714.63</v>
      </c>
      <c r="H55">
        <v>85700000</v>
      </c>
      <c r="I55">
        <v>58400000</v>
      </c>
      <c r="J55">
        <v>1338104</v>
      </c>
      <c r="K55" s="2">
        <v>0.10167959999999999</v>
      </c>
      <c r="L55" s="2">
        <v>5.6447299999999999E-2</v>
      </c>
      <c r="M55" s="2">
        <v>5.3594200000000002E-2</v>
      </c>
      <c r="N55" s="3">
        <v>18</v>
      </c>
      <c r="O55">
        <v>18</v>
      </c>
      <c r="P55">
        <v>16</v>
      </c>
      <c r="Q55" s="4">
        <v>18.160720000000001</v>
      </c>
      <c r="R55" s="4">
        <v>15.571429999999999</v>
      </c>
      <c r="S55" s="4">
        <v>14.96429</v>
      </c>
      <c r="T55" s="5">
        <v>0.19068750000000001</v>
      </c>
      <c r="U55" s="5">
        <v>0.14805309999999999</v>
      </c>
      <c r="V55" s="5">
        <v>0.1392806</v>
      </c>
    </row>
    <row r="56" spans="1:22" hidden="1" x14ac:dyDescent="0.2">
      <c r="A56">
        <v>1951</v>
      </c>
      <c r="B56">
        <v>24</v>
      </c>
      <c r="C56" t="s">
        <v>58</v>
      </c>
      <c r="D56" t="s">
        <v>59</v>
      </c>
      <c r="E56">
        <v>24200000</v>
      </c>
      <c r="F56">
        <v>8599632</v>
      </c>
      <c r="G56">
        <v>199209.8</v>
      </c>
      <c r="H56">
        <v>96600000</v>
      </c>
      <c r="I56">
        <v>56200000</v>
      </c>
      <c r="J56">
        <v>1450217</v>
      </c>
      <c r="K56" s="2">
        <v>0.25016739999999998</v>
      </c>
      <c r="L56" s="2">
        <v>0.15299119999999999</v>
      </c>
      <c r="M56" s="2">
        <v>0.1373655</v>
      </c>
      <c r="N56" s="3">
        <v>5</v>
      </c>
      <c r="O56">
        <v>5</v>
      </c>
      <c r="P56">
        <v>5</v>
      </c>
      <c r="Q56" s="4">
        <v>4.2321429999999998</v>
      </c>
      <c r="R56" s="4">
        <v>4.4107139999999996</v>
      </c>
      <c r="S56" s="4">
        <v>4.6071429999999998</v>
      </c>
      <c r="T56" s="5">
        <v>0.39911069999999998</v>
      </c>
      <c r="U56" s="5">
        <v>0.27091029999999999</v>
      </c>
      <c r="V56" s="5">
        <v>0.2452347</v>
      </c>
    </row>
    <row r="57" spans="1:22" hidden="1" x14ac:dyDescent="0.2">
      <c r="A57">
        <v>1951</v>
      </c>
      <c r="B57">
        <v>25</v>
      </c>
      <c r="C57">
        <v>70</v>
      </c>
      <c r="D57" t="s">
        <v>60</v>
      </c>
      <c r="E57">
        <v>2821509</v>
      </c>
      <c r="F57">
        <v>1384792</v>
      </c>
      <c r="G57">
        <v>31530.37</v>
      </c>
      <c r="H57">
        <v>21600000</v>
      </c>
      <c r="I57">
        <v>17800000</v>
      </c>
      <c r="J57">
        <v>473024.9</v>
      </c>
      <c r="K57" s="2">
        <v>0.13077620000000001</v>
      </c>
      <c r="L57" s="2">
        <v>7.7916399999999997E-2</v>
      </c>
      <c r="M57" s="2">
        <v>6.6656900000000005E-2</v>
      </c>
      <c r="N57" s="3">
        <v>12</v>
      </c>
      <c r="O57">
        <v>12</v>
      </c>
      <c r="P57">
        <v>12</v>
      </c>
      <c r="Q57" s="4">
        <v>7.25</v>
      </c>
      <c r="R57" s="4">
        <v>6.9642860000000004</v>
      </c>
      <c r="S57" s="4">
        <v>7.125</v>
      </c>
      <c r="T57" s="5">
        <v>0.32646009999999998</v>
      </c>
      <c r="U57" s="5">
        <v>0.22816600000000001</v>
      </c>
      <c r="V57" s="5">
        <v>0.20767949999999999</v>
      </c>
    </row>
    <row r="58" spans="1:22" hidden="1" x14ac:dyDescent="0.2">
      <c r="A58">
        <v>1951</v>
      </c>
      <c r="B58">
        <v>26</v>
      </c>
      <c r="C58" t="s">
        <v>61</v>
      </c>
      <c r="D58" t="s">
        <v>62</v>
      </c>
      <c r="E58">
        <v>18600000</v>
      </c>
      <c r="F58">
        <v>20900000</v>
      </c>
      <c r="G58">
        <v>287483.2</v>
      </c>
      <c r="H58">
        <v>67700000</v>
      </c>
      <c r="I58">
        <v>124000000</v>
      </c>
      <c r="J58">
        <v>1673429</v>
      </c>
      <c r="K58" s="2">
        <v>0.27409159999999999</v>
      </c>
      <c r="L58" s="2">
        <v>0.16858860000000001</v>
      </c>
      <c r="M58" s="2">
        <v>0.1717929</v>
      </c>
      <c r="N58" s="3">
        <v>4</v>
      </c>
      <c r="O58">
        <v>4</v>
      </c>
      <c r="P58">
        <v>4</v>
      </c>
      <c r="Q58" s="4">
        <v>3.214286</v>
      </c>
      <c r="R58" s="4">
        <v>2.964286</v>
      </c>
      <c r="S58" s="4">
        <v>2.8571430000000002</v>
      </c>
      <c r="T58" s="5">
        <v>0.42349140000000002</v>
      </c>
      <c r="U58" s="5">
        <v>0.31467250000000002</v>
      </c>
      <c r="V58" s="5">
        <v>0.28992210000000002</v>
      </c>
    </row>
    <row r="59" spans="1:22" hidden="1" x14ac:dyDescent="0.2">
      <c r="A59">
        <v>1951</v>
      </c>
      <c r="B59">
        <v>27</v>
      </c>
      <c r="C59" t="s">
        <v>63</v>
      </c>
      <c r="D59" t="s">
        <v>64</v>
      </c>
      <c r="E59">
        <v>97300000</v>
      </c>
      <c r="F59">
        <v>51900000</v>
      </c>
      <c r="G59">
        <v>1089838</v>
      </c>
      <c r="H59">
        <v>329000000</v>
      </c>
      <c r="I59">
        <v>258000000</v>
      </c>
      <c r="J59">
        <v>6044863</v>
      </c>
      <c r="K59" s="2">
        <v>0.2955081</v>
      </c>
      <c r="L59" s="2">
        <v>0.2010989</v>
      </c>
      <c r="M59" s="2">
        <v>0.1802917</v>
      </c>
      <c r="N59" s="3">
        <v>3</v>
      </c>
      <c r="O59">
        <v>3</v>
      </c>
      <c r="P59">
        <v>3</v>
      </c>
      <c r="Q59" s="4">
        <v>6.6071429999999998</v>
      </c>
      <c r="R59" s="4">
        <v>7.5892860000000004</v>
      </c>
      <c r="S59" s="4">
        <v>7.8928570000000002</v>
      </c>
      <c r="T59" s="5">
        <v>0.3349144</v>
      </c>
      <c r="U59" s="5">
        <v>0.21915499999999999</v>
      </c>
      <c r="V59" s="5">
        <v>0.20047789999999999</v>
      </c>
    </row>
    <row r="60" spans="1:22" hidden="1" x14ac:dyDescent="0.2">
      <c r="A60">
        <v>1951</v>
      </c>
      <c r="B60">
        <v>28</v>
      </c>
      <c r="C60" t="s">
        <v>65</v>
      </c>
      <c r="D60" t="s">
        <v>66</v>
      </c>
      <c r="E60">
        <v>49500000</v>
      </c>
      <c r="F60">
        <v>45000000</v>
      </c>
      <c r="G60">
        <v>720813.7</v>
      </c>
      <c r="H60">
        <v>111000000</v>
      </c>
      <c r="I60">
        <v>146000000</v>
      </c>
      <c r="J60">
        <v>2629637</v>
      </c>
      <c r="K60" s="2">
        <v>0.44636730000000002</v>
      </c>
      <c r="L60" s="2">
        <v>0.30954219999999999</v>
      </c>
      <c r="M60" s="2">
        <v>0.27411140000000001</v>
      </c>
      <c r="N60" s="3">
        <v>1</v>
      </c>
      <c r="O60">
        <v>1</v>
      </c>
      <c r="P60">
        <v>1</v>
      </c>
      <c r="Q60" s="4">
        <v>1.071429</v>
      </c>
      <c r="R60" s="4">
        <v>1.125</v>
      </c>
      <c r="S60" s="4">
        <v>1.196429</v>
      </c>
      <c r="T60" s="5">
        <v>0.69953770000000004</v>
      </c>
      <c r="U60" s="5">
        <v>0.56415590000000004</v>
      </c>
      <c r="V60" s="5">
        <v>0.50843229999999995</v>
      </c>
    </row>
    <row r="61" spans="1:22" hidden="1" x14ac:dyDescent="0.2">
      <c r="A61">
        <v>1951</v>
      </c>
      <c r="B61">
        <v>29</v>
      </c>
      <c r="C61" t="s">
        <v>67</v>
      </c>
      <c r="D61" t="s">
        <v>68</v>
      </c>
      <c r="E61">
        <v>77300000</v>
      </c>
      <c r="F61">
        <v>41600000</v>
      </c>
      <c r="G61">
        <v>757302.9</v>
      </c>
      <c r="H61">
        <v>203000000</v>
      </c>
      <c r="I61">
        <v>183000000</v>
      </c>
      <c r="J61">
        <v>3705149</v>
      </c>
      <c r="K61" s="2">
        <v>0.38100669999999998</v>
      </c>
      <c r="L61" s="2">
        <v>0.2274466</v>
      </c>
      <c r="M61" s="2">
        <v>0.20439199999999999</v>
      </c>
      <c r="N61" s="3">
        <v>2</v>
      </c>
      <c r="O61">
        <v>2</v>
      </c>
      <c r="P61">
        <v>2</v>
      </c>
      <c r="Q61" s="4">
        <v>3.3035709999999998</v>
      </c>
      <c r="R61" s="4">
        <v>3.660714</v>
      </c>
      <c r="S61" s="4">
        <v>3.8214290000000002</v>
      </c>
      <c r="T61" s="5">
        <v>0.42614590000000002</v>
      </c>
      <c r="U61" s="5">
        <v>0.28862939999999998</v>
      </c>
      <c r="V61" s="5">
        <v>0.26149060000000002</v>
      </c>
    </row>
    <row r="62" spans="1:22" hidden="1" x14ac:dyDescent="0.2">
      <c r="A62">
        <v>1951</v>
      </c>
      <c r="B62">
        <v>30</v>
      </c>
      <c r="C62" t="s">
        <v>69</v>
      </c>
      <c r="D62" t="s">
        <v>70</v>
      </c>
      <c r="E62">
        <v>64500000</v>
      </c>
      <c r="F62">
        <v>6151883</v>
      </c>
      <c r="G62">
        <v>272627.59999999998</v>
      </c>
      <c r="H62">
        <v>391000000</v>
      </c>
      <c r="I62">
        <v>66500000</v>
      </c>
      <c r="J62">
        <v>3180431</v>
      </c>
      <c r="K62" s="2">
        <v>0.16503889999999999</v>
      </c>
      <c r="L62" s="2">
        <v>9.2479000000000006E-2</v>
      </c>
      <c r="M62" s="2">
        <v>8.5720299999999999E-2</v>
      </c>
      <c r="N62" s="3">
        <v>7</v>
      </c>
      <c r="O62">
        <v>9</v>
      </c>
      <c r="P62">
        <v>9</v>
      </c>
      <c r="Q62" s="4">
        <v>12.375</v>
      </c>
      <c r="R62" s="4">
        <v>10.982139999999999</v>
      </c>
      <c r="S62" s="4">
        <v>11.053570000000001</v>
      </c>
      <c r="T62" s="5">
        <v>0.23180239999999999</v>
      </c>
      <c r="U62" s="5">
        <v>0.1739011</v>
      </c>
      <c r="V62" s="5">
        <v>0.16148970000000001</v>
      </c>
    </row>
    <row r="63" spans="1:22" hidden="1" x14ac:dyDescent="0.2">
      <c r="A63">
        <v>1951</v>
      </c>
      <c r="B63">
        <v>31</v>
      </c>
      <c r="C63" t="s">
        <v>71</v>
      </c>
      <c r="D63" t="s">
        <v>72</v>
      </c>
      <c r="E63">
        <v>24900000</v>
      </c>
      <c r="F63">
        <v>995248.3</v>
      </c>
      <c r="G63">
        <v>37724.32</v>
      </c>
      <c r="H63">
        <v>245000000</v>
      </c>
      <c r="I63">
        <v>14600000</v>
      </c>
      <c r="J63">
        <v>1553422</v>
      </c>
      <c r="K63" s="2">
        <v>0.1017212</v>
      </c>
      <c r="L63" s="2">
        <v>6.8062899999999996E-2</v>
      </c>
      <c r="M63" s="2">
        <v>2.4284699999999999E-2</v>
      </c>
      <c r="N63" s="3">
        <v>17</v>
      </c>
      <c r="O63">
        <v>13</v>
      </c>
      <c r="P63">
        <v>27</v>
      </c>
      <c r="Q63" s="4">
        <v>22.75</v>
      </c>
      <c r="R63" s="4">
        <v>23.339279999999999</v>
      </c>
      <c r="S63" s="4">
        <v>28.553570000000001</v>
      </c>
      <c r="T63" s="5">
        <v>0.1417677</v>
      </c>
      <c r="U63" s="5">
        <v>8.8227299999999995E-2</v>
      </c>
      <c r="V63" s="5">
        <v>5.7606600000000001E-2</v>
      </c>
    </row>
    <row r="64" spans="1:22" hidden="1" x14ac:dyDescent="0.2">
      <c r="A64">
        <v>1952</v>
      </c>
      <c r="B64">
        <v>1</v>
      </c>
      <c r="C64" t="s">
        <v>22</v>
      </c>
      <c r="D64" t="s">
        <v>23</v>
      </c>
      <c r="E64">
        <v>10100000</v>
      </c>
      <c r="F64">
        <v>7845293</v>
      </c>
      <c r="G64">
        <v>140244.29999999999</v>
      </c>
      <c r="H64">
        <v>226000000</v>
      </c>
      <c r="I64">
        <v>390000000</v>
      </c>
      <c r="J64">
        <v>7574046</v>
      </c>
      <c r="K64" s="2">
        <v>4.4540799999999998E-2</v>
      </c>
      <c r="L64" s="2">
        <v>2.0136899999999999E-2</v>
      </c>
      <c r="M64" s="2">
        <v>1.8516399999999999E-2</v>
      </c>
      <c r="N64" s="3">
        <v>28</v>
      </c>
      <c r="O64">
        <v>29</v>
      </c>
      <c r="P64">
        <v>28</v>
      </c>
      <c r="Q64" s="4">
        <v>26.642859999999999</v>
      </c>
      <c r="R64" s="4">
        <v>27.767859999999999</v>
      </c>
      <c r="S64" s="4">
        <v>26.803570000000001</v>
      </c>
      <c r="T64" s="5">
        <v>0.12112009999999999</v>
      </c>
      <c r="U64" s="5">
        <v>7.4726399999999998E-2</v>
      </c>
      <c r="V64" s="5">
        <v>6.9363800000000003E-2</v>
      </c>
    </row>
    <row r="65" spans="1:22" hidden="1" x14ac:dyDescent="0.2">
      <c r="A65">
        <v>1952</v>
      </c>
      <c r="B65">
        <v>2</v>
      </c>
      <c r="C65" t="s">
        <v>24</v>
      </c>
      <c r="D65" t="s">
        <v>25</v>
      </c>
      <c r="E65">
        <v>7302545</v>
      </c>
      <c r="F65">
        <v>2116444</v>
      </c>
      <c r="G65">
        <v>51627.83</v>
      </c>
      <c r="H65">
        <v>81800000</v>
      </c>
      <c r="I65">
        <v>35300000</v>
      </c>
      <c r="J65">
        <v>944432.1</v>
      </c>
      <c r="K65" s="2">
        <v>8.9307300000000006E-2</v>
      </c>
      <c r="L65" s="2">
        <v>5.9956799999999998E-2</v>
      </c>
      <c r="M65" s="2">
        <v>5.4665499999999999E-2</v>
      </c>
      <c r="N65" s="3">
        <v>24</v>
      </c>
      <c r="O65">
        <v>17</v>
      </c>
      <c r="P65">
        <v>16</v>
      </c>
      <c r="Q65" s="4">
        <v>15.232139999999999</v>
      </c>
      <c r="R65" s="4">
        <v>16.178570000000001</v>
      </c>
      <c r="S65" s="4">
        <v>15.03571</v>
      </c>
      <c r="T65" s="5">
        <v>0.21788350000000001</v>
      </c>
      <c r="U65" s="5">
        <v>0.13342109999999999</v>
      </c>
      <c r="V65" s="5">
        <v>0.13148119999999999</v>
      </c>
    </row>
    <row r="66" spans="1:22" hidden="1" x14ac:dyDescent="0.2">
      <c r="A66">
        <v>1952</v>
      </c>
      <c r="B66">
        <v>3</v>
      </c>
      <c r="C66" t="s">
        <v>26</v>
      </c>
      <c r="D66" t="s">
        <v>27</v>
      </c>
      <c r="E66">
        <v>11500000</v>
      </c>
      <c r="F66">
        <v>3902690</v>
      </c>
      <c r="G66">
        <v>84157.32</v>
      </c>
      <c r="H66">
        <v>123000000</v>
      </c>
      <c r="I66">
        <v>78300000</v>
      </c>
      <c r="J66">
        <v>1974232</v>
      </c>
      <c r="K66" s="2">
        <v>9.3526200000000004E-2</v>
      </c>
      <c r="L66" s="2">
        <v>4.9830300000000001E-2</v>
      </c>
      <c r="M66" s="2">
        <v>4.2627900000000003E-2</v>
      </c>
      <c r="N66" s="3">
        <v>22</v>
      </c>
      <c r="O66">
        <v>23</v>
      </c>
      <c r="P66">
        <v>23</v>
      </c>
      <c r="Q66" s="4">
        <v>20.625</v>
      </c>
      <c r="R66" s="4">
        <v>21.982140000000001</v>
      </c>
      <c r="S66" s="4">
        <v>21.928570000000001</v>
      </c>
      <c r="T66" s="5">
        <v>0.1688759</v>
      </c>
      <c r="U66" s="5">
        <v>0.102105</v>
      </c>
      <c r="V66" s="5">
        <v>8.9834999999999998E-2</v>
      </c>
    </row>
    <row r="67" spans="1:22" hidden="1" x14ac:dyDescent="0.2">
      <c r="A67">
        <v>1952</v>
      </c>
      <c r="B67">
        <v>4</v>
      </c>
      <c r="C67" t="s">
        <v>28</v>
      </c>
      <c r="D67" t="s">
        <v>29</v>
      </c>
      <c r="E67">
        <v>3928879</v>
      </c>
      <c r="F67">
        <v>1240769</v>
      </c>
      <c r="G67">
        <v>32101.77</v>
      </c>
      <c r="H67">
        <v>142000000</v>
      </c>
      <c r="I67">
        <v>91000000</v>
      </c>
      <c r="J67">
        <v>2608408</v>
      </c>
      <c r="K67" s="2">
        <v>2.7678399999999999E-2</v>
      </c>
      <c r="L67" s="2">
        <v>1.3641800000000001E-2</v>
      </c>
      <c r="M67" s="2">
        <v>1.2307E-2</v>
      </c>
      <c r="N67" s="3">
        <v>31</v>
      </c>
      <c r="O67">
        <v>31</v>
      </c>
      <c r="P67">
        <v>31</v>
      </c>
      <c r="Q67" s="4">
        <v>27.964279999999999</v>
      </c>
      <c r="R67" s="4">
        <v>30.160720000000001</v>
      </c>
      <c r="S67" s="4">
        <v>29.982140000000001</v>
      </c>
      <c r="T67" s="5">
        <v>0.11625969999999999</v>
      </c>
      <c r="U67" s="5">
        <v>5.6866399999999998E-2</v>
      </c>
      <c r="V67" s="5">
        <v>5.2430200000000003E-2</v>
      </c>
    </row>
    <row r="68" spans="1:22" hidden="1" x14ac:dyDescent="0.2">
      <c r="A68">
        <v>1952</v>
      </c>
      <c r="B68">
        <v>5</v>
      </c>
      <c r="C68">
        <v>20</v>
      </c>
      <c r="D68" t="s">
        <v>30</v>
      </c>
      <c r="E68">
        <v>2672167</v>
      </c>
      <c r="F68">
        <v>793761.1</v>
      </c>
      <c r="G68">
        <v>18210.11</v>
      </c>
      <c r="H68">
        <v>66500000</v>
      </c>
      <c r="I68">
        <v>42100000</v>
      </c>
      <c r="J68">
        <v>1113246</v>
      </c>
      <c r="K68" s="2">
        <v>4.0195099999999997E-2</v>
      </c>
      <c r="L68" s="2">
        <v>1.88696E-2</v>
      </c>
      <c r="M68" s="2">
        <v>1.6357699999999999E-2</v>
      </c>
      <c r="N68" s="3">
        <v>30</v>
      </c>
      <c r="O68">
        <v>30</v>
      </c>
      <c r="P68">
        <v>30</v>
      </c>
      <c r="Q68" s="4">
        <v>29.660720000000001</v>
      </c>
      <c r="R68" s="4">
        <v>29.589279999999999</v>
      </c>
      <c r="S68" s="4">
        <v>29.178570000000001</v>
      </c>
      <c r="T68" s="5">
        <v>0.1007251</v>
      </c>
      <c r="U68" s="5">
        <v>6.0451900000000003E-2</v>
      </c>
      <c r="V68" s="5">
        <v>5.51151E-2</v>
      </c>
    </row>
    <row r="69" spans="1:22" hidden="1" x14ac:dyDescent="0.2">
      <c r="A69">
        <v>1952</v>
      </c>
      <c r="B69">
        <v>6</v>
      </c>
      <c r="C69" t="s">
        <v>31</v>
      </c>
      <c r="D69" t="s">
        <v>32</v>
      </c>
      <c r="E69">
        <v>13400000</v>
      </c>
      <c r="F69">
        <v>3531110</v>
      </c>
      <c r="G69">
        <v>77445.06</v>
      </c>
      <c r="H69">
        <v>110000000</v>
      </c>
      <c r="I69">
        <v>50700000</v>
      </c>
      <c r="J69">
        <v>1309597</v>
      </c>
      <c r="K69" s="2">
        <v>0.12220200000000001</v>
      </c>
      <c r="L69" s="2">
        <v>6.9636600000000007E-2</v>
      </c>
      <c r="M69" s="2">
        <v>5.9136599999999998E-2</v>
      </c>
      <c r="N69" s="3">
        <v>13</v>
      </c>
      <c r="O69">
        <v>13</v>
      </c>
      <c r="P69">
        <v>15</v>
      </c>
      <c r="Q69" s="4">
        <v>12.232139999999999</v>
      </c>
      <c r="R69" s="4">
        <v>11.982139999999999</v>
      </c>
      <c r="S69" s="4">
        <v>12.33929</v>
      </c>
      <c r="T69" s="5">
        <v>0.24312719999999999</v>
      </c>
      <c r="U69" s="5">
        <v>0.16807530000000001</v>
      </c>
      <c r="V69" s="5">
        <v>0.15291469999999999</v>
      </c>
    </row>
    <row r="70" spans="1:22" hidden="1" x14ac:dyDescent="0.2">
      <c r="A70">
        <v>1952</v>
      </c>
      <c r="B70">
        <v>7</v>
      </c>
      <c r="C70">
        <v>23</v>
      </c>
      <c r="D70" t="s">
        <v>33</v>
      </c>
      <c r="E70">
        <v>3304380</v>
      </c>
      <c r="F70">
        <v>811258.2</v>
      </c>
      <c r="G70">
        <v>18525.89</v>
      </c>
      <c r="H70">
        <v>23000000</v>
      </c>
      <c r="I70">
        <v>9331085</v>
      </c>
      <c r="J70">
        <v>231749.7</v>
      </c>
      <c r="K70" s="2">
        <v>0.1439551</v>
      </c>
      <c r="L70" s="2">
        <v>8.6941500000000005E-2</v>
      </c>
      <c r="M70" s="2">
        <v>7.9939200000000002E-2</v>
      </c>
      <c r="N70" s="3">
        <v>10</v>
      </c>
      <c r="O70">
        <v>10</v>
      </c>
      <c r="P70">
        <v>10</v>
      </c>
      <c r="Q70" s="4">
        <v>8.1607140000000005</v>
      </c>
      <c r="R70" s="4">
        <v>7.3392860000000004</v>
      </c>
      <c r="S70" s="4">
        <v>6.9821429999999998</v>
      </c>
      <c r="T70" s="5">
        <v>0.29430689999999998</v>
      </c>
      <c r="U70" s="5">
        <v>0.21289140000000001</v>
      </c>
      <c r="V70" s="5">
        <v>0.2032263</v>
      </c>
    </row>
    <row r="71" spans="1:22" x14ac:dyDescent="0.2">
      <c r="A71">
        <v>1952</v>
      </c>
      <c r="B71">
        <v>8</v>
      </c>
      <c r="C71">
        <v>24</v>
      </c>
      <c r="D71" t="s">
        <v>34</v>
      </c>
      <c r="E71">
        <v>10900000</v>
      </c>
      <c r="F71">
        <v>3168172</v>
      </c>
      <c r="G71">
        <v>72252</v>
      </c>
      <c r="H71">
        <v>55800000</v>
      </c>
      <c r="I71">
        <v>28100000</v>
      </c>
      <c r="J71">
        <v>716749.6</v>
      </c>
      <c r="K71" s="2">
        <v>0.19566220000000001</v>
      </c>
      <c r="L71" s="2">
        <v>0.1128678</v>
      </c>
      <c r="M71" s="2">
        <v>0.10080509999999999</v>
      </c>
      <c r="N71" s="3">
        <v>6</v>
      </c>
      <c r="O71">
        <v>6</v>
      </c>
      <c r="P71">
        <v>6</v>
      </c>
      <c r="Q71" s="4">
        <v>5.0714290000000002</v>
      </c>
      <c r="R71" s="4">
        <v>4.875</v>
      </c>
      <c r="S71" s="4">
        <v>4.8035709999999998</v>
      </c>
      <c r="T71" s="5">
        <v>0.36250369999999998</v>
      </c>
      <c r="U71" s="5">
        <v>0.25803540000000003</v>
      </c>
      <c r="V71" s="5">
        <v>0.23824980000000001</v>
      </c>
    </row>
    <row r="72" spans="1:22" hidden="1" x14ac:dyDescent="0.2">
      <c r="A72">
        <v>1952</v>
      </c>
      <c r="B72">
        <v>9</v>
      </c>
      <c r="C72">
        <v>25</v>
      </c>
      <c r="D72" t="s">
        <v>35</v>
      </c>
      <c r="E72">
        <v>4198597</v>
      </c>
      <c r="F72">
        <v>1285901</v>
      </c>
      <c r="G72">
        <v>29805.17</v>
      </c>
      <c r="H72">
        <v>26200000</v>
      </c>
      <c r="I72">
        <v>12100000</v>
      </c>
      <c r="J72">
        <v>311983.40000000002</v>
      </c>
      <c r="K72" s="2">
        <v>0.15998780000000001</v>
      </c>
      <c r="L72" s="2">
        <v>0.1062396</v>
      </c>
      <c r="M72" s="2">
        <v>9.5534499999999994E-2</v>
      </c>
      <c r="N72" s="3">
        <v>9</v>
      </c>
      <c r="O72">
        <v>7</v>
      </c>
      <c r="P72">
        <v>7</v>
      </c>
      <c r="Q72" s="4">
        <v>20.589279999999999</v>
      </c>
      <c r="R72" s="4">
        <v>20.696429999999999</v>
      </c>
      <c r="S72" s="4">
        <v>20.714279999999999</v>
      </c>
      <c r="T72" s="5">
        <v>0.16131490000000001</v>
      </c>
      <c r="U72" s="5">
        <v>0.1034035</v>
      </c>
      <c r="V72" s="5">
        <v>9.3124899999999997E-2</v>
      </c>
    </row>
    <row r="73" spans="1:22" hidden="1" x14ac:dyDescent="0.2">
      <c r="A73">
        <v>1952</v>
      </c>
      <c r="B73">
        <v>10</v>
      </c>
      <c r="C73">
        <v>26</v>
      </c>
      <c r="D73" t="s">
        <v>36</v>
      </c>
      <c r="E73">
        <v>3776386</v>
      </c>
      <c r="F73">
        <v>1041740</v>
      </c>
      <c r="G73">
        <v>22212</v>
      </c>
      <c r="H73">
        <v>37300000</v>
      </c>
      <c r="I73">
        <v>21500000</v>
      </c>
      <c r="J73">
        <v>508955.8</v>
      </c>
      <c r="K73" s="2">
        <v>0.1011228</v>
      </c>
      <c r="L73" s="2">
        <v>4.84804E-2</v>
      </c>
      <c r="M73" s="2">
        <v>4.3642300000000002E-2</v>
      </c>
      <c r="N73" s="3">
        <v>18</v>
      </c>
      <c r="O73">
        <v>24</v>
      </c>
      <c r="P73">
        <v>22</v>
      </c>
      <c r="Q73" s="4">
        <v>23.607140000000001</v>
      </c>
      <c r="R73" s="4">
        <v>24.017859999999999</v>
      </c>
      <c r="S73" s="4">
        <v>23.089279999999999</v>
      </c>
      <c r="T73" s="5">
        <v>0.14236109999999999</v>
      </c>
      <c r="U73" s="5">
        <v>9.1431899999999997E-2</v>
      </c>
      <c r="V73" s="5">
        <v>8.4959199999999999E-2</v>
      </c>
    </row>
    <row r="74" spans="1:22" hidden="1" x14ac:dyDescent="0.2">
      <c r="A74">
        <v>1952</v>
      </c>
      <c r="B74">
        <v>11</v>
      </c>
      <c r="C74" t="s">
        <v>37</v>
      </c>
      <c r="D74" t="s">
        <v>38</v>
      </c>
      <c r="E74">
        <v>18200000</v>
      </c>
      <c r="F74">
        <v>4697464</v>
      </c>
      <c r="G74">
        <v>103009.8</v>
      </c>
      <c r="H74">
        <v>208000000</v>
      </c>
      <c r="I74">
        <v>102000000</v>
      </c>
      <c r="J74">
        <v>2458135</v>
      </c>
      <c r="K74" s="2">
        <v>8.7569999999999995E-2</v>
      </c>
      <c r="L74" s="2">
        <v>4.6025700000000003E-2</v>
      </c>
      <c r="M74" s="2">
        <v>4.1905699999999997E-2</v>
      </c>
      <c r="N74" s="3">
        <v>25</v>
      </c>
      <c r="O74">
        <v>25</v>
      </c>
      <c r="P74">
        <v>24</v>
      </c>
      <c r="Q74" s="4">
        <v>23.053570000000001</v>
      </c>
      <c r="R74" s="4">
        <v>23.803570000000001</v>
      </c>
      <c r="S74" s="4">
        <v>22.785720000000001</v>
      </c>
      <c r="T74" s="5">
        <v>0.14775569999999999</v>
      </c>
      <c r="U74" s="5">
        <v>9.1782299999999997E-2</v>
      </c>
      <c r="V74" s="5">
        <v>8.5632399999999997E-2</v>
      </c>
    </row>
    <row r="75" spans="1:22" hidden="1" x14ac:dyDescent="0.2">
      <c r="A75">
        <v>1952</v>
      </c>
      <c r="B75">
        <v>12</v>
      </c>
      <c r="C75">
        <v>29</v>
      </c>
      <c r="D75" t="s">
        <v>39</v>
      </c>
      <c r="E75">
        <v>10500000</v>
      </c>
      <c r="F75">
        <v>3517389</v>
      </c>
      <c r="G75">
        <v>73717.81</v>
      </c>
      <c r="H75">
        <v>91400000</v>
      </c>
      <c r="I75">
        <v>53600000</v>
      </c>
      <c r="J75">
        <v>1233051</v>
      </c>
      <c r="K75" s="2">
        <v>0.1144989</v>
      </c>
      <c r="L75" s="2">
        <v>6.5636700000000006E-2</v>
      </c>
      <c r="M75" s="2">
        <v>5.9784900000000002E-2</v>
      </c>
      <c r="N75" s="3">
        <v>15</v>
      </c>
      <c r="O75">
        <v>15</v>
      </c>
      <c r="P75">
        <v>13</v>
      </c>
      <c r="Q75" s="4">
        <v>17.5</v>
      </c>
      <c r="R75" s="4">
        <v>17.964279999999999</v>
      </c>
      <c r="S75" s="4">
        <v>17.446429999999999</v>
      </c>
      <c r="T75" s="5">
        <v>0.18702070000000001</v>
      </c>
      <c r="U75" s="5">
        <v>0.11943719999999999</v>
      </c>
      <c r="V75" s="5">
        <v>0.1113278</v>
      </c>
    </row>
    <row r="76" spans="1:22" hidden="1" x14ac:dyDescent="0.2">
      <c r="A76">
        <v>1952</v>
      </c>
      <c r="B76">
        <v>13</v>
      </c>
      <c r="C76" t="s">
        <v>40</v>
      </c>
      <c r="D76" t="s">
        <v>41</v>
      </c>
      <c r="E76">
        <v>13900000</v>
      </c>
      <c r="F76">
        <v>3857211</v>
      </c>
      <c r="G76">
        <v>80291.350000000006</v>
      </c>
      <c r="H76">
        <v>117000000</v>
      </c>
      <c r="I76">
        <v>57400000</v>
      </c>
      <c r="J76">
        <v>1356809</v>
      </c>
      <c r="K76" s="2">
        <v>0.1187725</v>
      </c>
      <c r="L76" s="2">
        <v>6.7234500000000003E-2</v>
      </c>
      <c r="M76" s="2">
        <v>5.9176600000000003E-2</v>
      </c>
      <c r="N76" s="3">
        <v>14</v>
      </c>
      <c r="O76">
        <v>14</v>
      </c>
      <c r="P76">
        <v>14</v>
      </c>
      <c r="Q76" s="4">
        <v>8.9642859999999995</v>
      </c>
      <c r="R76" s="4">
        <v>9.5535720000000008</v>
      </c>
      <c r="S76" s="4">
        <v>9.7321419999999996</v>
      </c>
      <c r="T76" s="5">
        <v>0.29336010000000001</v>
      </c>
      <c r="U76" s="5">
        <v>0.19624240000000001</v>
      </c>
      <c r="V76" s="5">
        <v>0.18007609999999999</v>
      </c>
    </row>
    <row r="77" spans="1:22" hidden="1" x14ac:dyDescent="0.2">
      <c r="A77">
        <v>1952</v>
      </c>
      <c r="B77">
        <v>14</v>
      </c>
      <c r="C77" t="s">
        <v>42</v>
      </c>
      <c r="D77" t="s">
        <v>43</v>
      </c>
      <c r="E77">
        <v>15500000</v>
      </c>
      <c r="F77">
        <v>4329449</v>
      </c>
      <c r="G77">
        <v>92785.86</v>
      </c>
      <c r="H77">
        <v>160000000</v>
      </c>
      <c r="I77">
        <v>80400000</v>
      </c>
      <c r="J77">
        <v>1884942</v>
      </c>
      <c r="K77" s="2">
        <v>9.7162399999999996E-2</v>
      </c>
      <c r="L77" s="2">
        <v>5.3872400000000001E-2</v>
      </c>
      <c r="M77" s="2">
        <v>4.9224799999999999E-2</v>
      </c>
      <c r="N77" s="3">
        <v>21</v>
      </c>
      <c r="O77">
        <v>22</v>
      </c>
      <c r="P77">
        <v>20</v>
      </c>
      <c r="Q77" s="4">
        <v>16.25</v>
      </c>
      <c r="R77" s="4">
        <v>16.410720000000001</v>
      </c>
      <c r="S77" s="4">
        <v>15.96429</v>
      </c>
      <c r="T77" s="5">
        <v>0.2025662</v>
      </c>
      <c r="U77" s="5">
        <v>0.14079700000000001</v>
      </c>
      <c r="V77" s="5">
        <v>0.1322035</v>
      </c>
    </row>
    <row r="78" spans="1:22" hidden="1" x14ac:dyDescent="0.2">
      <c r="A78">
        <v>1952</v>
      </c>
      <c r="B78">
        <v>15</v>
      </c>
      <c r="C78" t="s">
        <v>44</v>
      </c>
      <c r="D78" t="s">
        <v>45</v>
      </c>
      <c r="E78">
        <v>5047158</v>
      </c>
      <c r="F78">
        <v>1352132</v>
      </c>
      <c r="G78">
        <v>30170.07</v>
      </c>
      <c r="H78">
        <v>44700000</v>
      </c>
      <c r="I78">
        <v>23600000</v>
      </c>
      <c r="J78">
        <v>610728.9</v>
      </c>
      <c r="K78" s="2">
        <v>0.11284569999999999</v>
      </c>
      <c r="L78" s="2">
        <v>5.7188200000000002E-2</v>
      </c>
      <c r="M78" s="2">
        <v>4.9400100000000002E-2</v>
      </c>
      <c r="N78" s="3">
        <v>16</v>
      </c>
      <c r="O78">
        <v>19</v>
      </c>
      <c r="P78">
        <v>19</v>
      </c>
      <c r="Q78" s="4">
        <v>12.928570000000001</v>
      </c>
      <c r="R78" s="4">
        <v>15.196429999999999</v>
      </c>
      <c r="S78" s="4">
        <v>16.017859999999999</v>
      </c>
      <c r="T78" s="5">
        <v>0.2379288</v>
      </c>
      <c r="U78" s="5">
        <v>0.14950550000000001</v>
      </c>
      <c r="V78" s="5">
        <v>0.13474800000000001</v>
      </c>
    </row>
    <row r="79" spans="1:22" hidden="1" x14ac:dyDescent="0.2">
      <c r="A79">
        <v>1952</v>
      </c>
      <c r="B79">
        <v>16</v>
      </c>
      <c r="C79" t="s">
        <v>46</v>
      </c>
      <c r="D79" t="s">
        <v>47</v>
      </c>
      <c r="E79">
        <v>6642442</v>
      </c>
      <c r="F79">
        <v>1776664</v>
      </c>
      <c r="G79">
        <v>46672.69</v>
      </c>
      <c r="H79">
        <v>39300000</v>
      </c>
      <c r="I79">
        <v>18000000</v>
      </c>
      <c r="J79">
        <v>504875.7</v>
      </c>
      <c r="K79" s="2">
        <v>0.16901920000000001</v>
      </c>
      <c r="L79" s="2">
        <v>9.8467200000000005E-2</v>
      </c>
      <c r="M79" s="2">
        <v>9.2443899999999996E-2</v>
      </c>
      <c r="N79" s="3">
        <v>8</v>
      </c>
      <c r="O79">
        <v>8</v>
      </c>
      <c r="P79">
        <v>8</v>
      </c>
      <c r="Q79" s="4">
        <v>14.446429999999999</v>
      </c>
      <c r="R79" s="4">
        <v>12.107139999999999</v>
      </c>
      <c r="S79" s="4">
        <v>11.892860000000001</v>
      </c>
      <c r="T79" s="5">
        <v>0.21637799999999999</v>
      </c>
      <c r="U79" s="5">
        <v>0.16193089999999999</v>
      </c>
      <c r="V79" s="5">
        <v>0.15360219999999999</v>
      </c>
    </row>
    <row r="80" spans="1:22" hidden="1" x14ac:dyDescent="0.2">
      <c r="A80">
        <v>1952</v>
      </c>
      <c r="B80">
        <v>17</v>
      </c>
      <c r="C80" t="s">
        <v>48</v>
      </c>
      <c r="D80" t="s">
        <v>49</v>
      </c>
      <c r="E80">
        <v>20300000</v>
      </c>
      <c r="F80">
        <v>5374154</v>
      </c>
      <c r="G80">
        <v>124851</v>
      </c>
      <c r="H80">
        <v>285000000</v>
      </c>
      <c r="I80">
        <v>150000000</v>
      </c>
      <c r="J80">
        <v>3838007</v>
      </c>
      <c r="K80" s="2">
        <v>7.1229100000000004E-2</v>
      </c>
      <c r="L80" s="2">
        <v>3.5887599999999999E-2</v>
      </c>
      <c r="M80" s="2">
        <v>3.2530200000000002E-2</v>
      </c>
      <c r="N80" s="3">
        <v>26</v>
      </c>
      <c r="O80">
        <v>26</v>
      </c>
      <c r="P80">
        <v>25</v>
      </c>
      <c r="Q80" s="4">
        <v>27.928570000000001</v>
      </c>
      <c r="R80" s="4">
        <v>27.214279999999999</v>
      </c>
      <c r="S80" s="4">
        <v>26.392859999999999</v>
      </c>
      <c r="T80" s="5">
        <v>0.112245</v>
      </c>
      <c r="U80" s="5">
        <v>7.6515200000000005E-2</v>
      </c>
      <c r="V80" s="5">
        <v>6.9453699999999993E-2</v>
      </c>
    </row>
    <row r="81" spans="1:22" hidden="1" x14ac:dyDescent="0.2">
      <c r="A81">
        <v>1952</v>
      </c>
      <c r="B81">
        <v>18</v>
      </c>
      <c r="C81">
        <v>51</v>
      </c>
      <c r="D81" t="s">
        <v>50</v>
      </c>
      <c r="E81">
        <v>6828704</v>
      </c>
      <c r="F81">
        <v>1859372</v>
      </c>
      <c r="G81">
        <v>44026.07</v>
      </c>
      <c r="H81">
        <v>73300000</v>
      </c>
      <c r="I81">
        <v>34300000</v>
      </c>
      <c r="J81">
        <v>953459.19999999995</v>
      </c>
      <c r="K81" s="2">
        <v>9.3172000000000005E-2</v>
      </c>
      <c r="L81" s="2">
        <v>5.41815E-2</v>
      </c>
      <c r="M81" s="2">
        <v>4.6175099999999997E-2</v>
      </c>
      <c r="N81" s="3">
        <v>23</v>
      </c>
      <c r="O81">
        <v>21</v>
      </c>
      <c r="P81">
        <v>21</v>
      </c>
      <c r="Q81" s="4">
        <v>24.071429999999999</v>
      </c>
      <c r="R81" s="4">
        <v>22.017859999999999</v>
      </c>
      <c r="S81" s="4">
        <v>22.303570000000001</v>
      </c>
      <c r="T81" s="5">
        <v>0.1409852</v>
      </c>
      <c r="U81" s="5">
        <v>0.1007874</v>
      </c>
      <c r="V81" s="5">
        <v>8.7338700000000005E-2</v>
      </c>
    </row>
    <row r="82" spans="1:22" hidden="1" x14ac:dyDescent="0.2">
      <c r="A82">
        <v>1952</v>
      </c>
      <c r="B82">
        <v>19</v>
      </c>
      <c r="C82">
        <v>50</v>
      </c>
      <c r="D82" t="s">
        <v>51</v>
      </c>
      <c r="E82">
        <v>28300000</v>
      </c>
      <c r="F82">
        <v>8121542</v>
      </c>
      <c r="G82">
        <v>183372.79999999999</v>
      </c>
      <c r="H82">
        <v>202000000</v>
      </c>
      <c r="I82">
        <v>100000000</v>
      </c>
      <c r="J82">
        <v>2524836</v>
      </c>
      <c r="K82" s="2">
        <v>0.13976440000000001</v>
      </c>
      <c r="L82" s="2">
        <v>8.1091499999999997E-2</v>
      </c>
      <c r="M82" s="2">
        <v>7.26276E-2</v>
      </c>
      <c r="N82" s="3">
        <v>11</v>
      </c>
      <c r="O82">
        <v>12</v>
      </c>
      <c r="P82">
        <v>11</v>
      </c>
      <c r="Q82" s="4">
        <v>10.392860000000001</v>
      </c>
      <c r="R82" s="4">
        <v>10.5</v>
      </c>
      <c r="S82" s="4">
        <v>10.41071</v>
      </c>
      <c r="T82" s="5">
        <v>0.26292480000000001</v>
      </c>
      <c r="U82" s="5">
        <v>0.1806373</v>
      </c>
      <c r="V82" s="5">
        <v>0.16662879999999999</v>
      </c>
    </row>
    <row r="83" spans="1:22" hidden="1" x14ac:dyDescent="0.2">
      <c r="A83">
        <v>1952</v>
      </c>
      <c r="B83">
        <v>20</v>
      </c>
      <c r="C83">
        <v>52</v>
      </c>
      <c r="D83" t="s">
        <v>52</v>
      </c>
      <c r="E83">
        <v>33600000</v>
      </c>
      <c r="F83">
        <v>13000000</v>
      </c>
      <c r="G83">
        <v>366050.5</v>
      </c>
      <c r="H83">
        <v>345000000</v>
      </c>
      <c r="I83">
        <v>227000000</v>
      </c>
      <c r="J83">
        <v>7393724</v>
      </c>
      <c r="K83" s="2">
        <v>9.7436400000000006E-2</v>
      </c>
      <c r="L83" s="2">
        <v>5.7345100000000003E-2</v>
      </c>
      <c r="M83" s="2">
        <v>4.9508299999999998E-2</v>
      </c>
      <c r="N83" s="3">
        <v>20</v>
      </c>
      <c r="O83">
        <v>18</v>
      </c>
      <c r="P83">
        <v>18</v>
      </c>
      <c r="Q83" s="4">
        <v>19.089279999999999</v>
      </c>
      <c r="R83" s="4">
        <v>19.017859999999999</v>
      </c>
      <c r="S83" s="4">
        <v>19.964279999999999</v>
      </c>
      <c r="T83" s="5">
        <v>0.18043429999999999</v>
      </c>
      <c r="U83" s="5">
        <v>0.1176333</v>
      </c>
      <c r="V83" s="5">
        <v>9.9119799999999994E-2</v>
      </c>
    </row>
    <row r="84" spans="1:22" hidden="1" x14ac:dyDescent="0.2">
      <c r="A84">
        <v>1952</v>
      </c>
      <c r="B84">
        <v>21</v>
      </c>
      <c r="C84" t="s">
        <v>53</v>
      </c>
      <c r="D84" t="s">
        <v>54</v>
      </c>
      <c r="E84">
        <v>5973253</v>
      </c>
      <c r="F84">
        <v>1914316</v>
      </c>
      <c r="G84">
        <v>42785.38</v>
      </c>
      <c r="H84">
        <v>140000000</v>
      </c>
      <c r="I84">
        <v>90500000</v>
      </c>
      <c r="J84">
        <v>2496522</v>
      </c>
      <c r="K84" s="2">
        <v>4.2786699999999997E-2</v>
      </c>
      <c r="L84" s="2">
        <v>2.1157200000000001E-2</v>
      </c>
      <c r="M84" s="2">
        <v>1.7138E-2</v>
      </c>
      <c r="N84" s="3">
        <v>29</v>
      </c>
      <c r="O84">
        <v>28</v>
      </c>
      <c r="P84">
        <v>29</v>
      </c>
      <c r="Q84" s="4">
        <v>28.410720000000001</v>
      </c>
      <c r="R84" s="4">
        <v>28.142859999999999</v>
      </c>
      <c r="S84" s="4">
        <v>29.125</v>
      </c>
      <c r="T84" s="5">
        <v>0.1092814</v>
      </c>
      <c r="U84" s="5">
        <v>7.1718100000000007E-2</v>
      </c>
      <c r="V84" s="5">
        <v>5.6427199999999997E-2</v>
      </c>
    </row>
    <row r="85" spans="1:22" hidden="1" x14ac:dyDescent="0.2">
      <c r="A85">
        <v>1952</v>
      </c>
      <c r="B85">
        <v>22</v>
      </c>
      <c r="C85" t="s">
        <v>55</v>
      </c>
      <c r="D85" t="s">
        <v>56</v>
      </c>
      <c r="E85">
        <v>12000000</v>
      </c>
      <c r="F85">
        <v>3291249</v>
      </c>
      <c r="G85">
        <v>80168.58</v>
      </c>
      <c r="H85">
        <v>233000000</v>
      </c>
      <c r="I85">
        <v>120000000</v>
      </c>
      <c r="J85">
        <v>3063627</v>
      </c>
      <c r="K85" s="2">
        <v>5.1643700000000001E-2</v>
      </c>
      <c r="L85" s="2">
        <v>2.74761E-2</v>
      </c>
      <c r="M85" s="2">
        <v>2.6167900000000001E-2</v>
      </c>
      <c r="N85" s="3">
        <v>27</v>
      </c>
      <c r="O85">
        <v>27</v>
      </c>
      <c r="P85">
        <v>26</v>
      </c>
      <c r="Q85" s="4">
        <v>24.214279999999999</v>
      </c>
      <c r="R85" s="4">
        <v>22.875</v>
      </c>
      <c r="S85" s="4">
        <v>21.035720000000001</v>
      </c>
      <c r="T85" s="5">
        <v>0.14314279999999999</v>
      </c>
      <c r="U85" s="5">
        <v>0.1009168</v>
      </c>
      <c r="V85" s="5">
        <v>0.1004975</v>
      </c>
    </row>
    <row r="86" spans="1:22" hidden="1" x14ac:dyDescent="0.2">
      <c r="A86">
        <v>1952</v>
      </c>
      <c r="B86">
        <v>23</v>
      </c>
      <c r="C86">
        <v>64</v>
      </c>
      <c r="D86" t="s">
        <v>57</v>
      </c>
      <c r="E86">
        <v>10000000</v>
      </c>
      <c r="F86">
        <v>3507695</v>
      </c>
      <c r="G86">
        <v>76440.479999999996</v>
      </c>
      <c r="H86">
        <v>97100000</v>
      </c>
      <c r="I86">
        <v>61500000</v>
      </c>
      <c r="J86">
        <v>1407576</v>
      </c>
      <c r="K86" s="2">
        <v>0.10341160000000001</v>
      </c>
      <c r="L86" s="2">
        <v>5.7071999999999998E-2</v>
      </c>
      <c r="M86" s="2">
        <v>5.4306500000000001E-2</v>
      </c>
      <c r="N86" s="3">
        <v>17</v>
      </c>
      <c r="O86">
        <v>20</v>
      </c>
      <c r="P86">
        <v>17</v>
      </c>
      <c r="Q86" s="4">
        <v>18.160720000000001</v>
      </c>
      <c r="R86" s="4">
        <v>15.571429999999999</v>
      </c>
      <c r="S86" s="4">
        <v>14.96429</v>
      </c>
      <c r="T86" s="5">
        <v>0.19068750000000001</v>
      </c>
      <c r="U86" s="5">
        <v>0.14805309999999999</v>
      </c>
      <c r="V86" s="5">
        <v>0.1392806</v>
      </c>
    </row>
    <row r="87" spans="1:22" hidden="1" x14ac:dyDescent="0.2">
      <c r="A87">
        <v>1952</v>
      </c>
      <c r="B87">
        <v>24</v>
      </c>
      <c r="C87" t="s">
        <v>58</v>
      </c>
      <c r="D87" t="s">
        <v>59</v>
      </c>
      <c r="E87">
        <v>27700000</v>
      </c>
      <c r="F87">
        <v>9298712</v>
      </c>
      <c r="G87">
        <v>216537.5</v>
      </c>
      <c r="H87">
        <v>108000000</v>
      </c>
      <c r="I87">
        <v>59300000</v>
      </c>
      <c r="J87">
        <v>1535249</v>
      </c>
      <c r="K87" s="2">
        <v>0.25706889999999999</v>
      </c>
      <c r="L87" s="2">
        <v>0.15686159999999999</v>
      </c>
      <c r="M87" s="2">
        <v>0.1410439</v>
      </c>
      <c r="N87" s="3">
        <v>5</v>
      </c>
      <c r="O87">
        <v>5</v>
      </c>
      <c r="P87">
        <v>5</v>
      </c>
      <c r="Q87" s="4">
        <v>4.2321429999999998</v>
      </c>
      <c r="R87" s="4">
        <v>4.4107139999999996</v>
      </c>
      <c r="S87" s="4">
        <v>4.6071429999999998</v>
      </c>
      <c r="T87" s="5">
        <v>0.39911069999999998</v>
      </c>
      <c r="U87" s="5">
        <v>0.27091029999999999</v>
      </c>
      <c r="V87" s="5">
        <v>0.2452347</v>
      </c>
    </row>
    <row r="88" spans="1:22" hidden="1" x14ac:dyDescent="0.2">
      <c r="A88">
        <v>1952</v>
      </c>
      <c r="B88">
        <v>25</v>
      </c>
      <c r="C88">
        <v>70</v>
      </c>
      <c r="D88" t="s">
        <v>60</v>
      </c>
      <c r="E88">
        <v>3090336</v>
      </c>
      <c r="F88">
        <v>1441579</v>
      </c>
      <c r="G88">
        <v>33036.35</v>
      </c>
      <c r="H88">
        <v>22400000</v>
      </c>
      <c r="I88">
        <v>17600000</v>
      </c>
      <c r="J88">
        <v>470713.59999999998</v>
      </c>
      <c r="K88" s="2">
        <v>0.13799790000000001</v>
      </c>
      <c r="L88" s="2">
        <v>8.19574E-2</v>
      </c>
      <c r="M88" s="2">
        <v>7.0183499999999996E-2</v>
      </c>
      <c r="N88" s="3">
        <v>12</v>
      </c>
      <c r="O88">
        <v>11</v>
      </c>
      <c r="P88">
        <v>12</v>
      </c>
      <c r="Q88" s="4">
        <v>7.25</v>
      </c>
      <c r="R88" s="4">
        <v>6.9642860000000004</v>
      </c>
      <c r="S88" s="4">
        <v>7.125</v>
      </c>
      <c r="T88" s="5">
        <v>0.32646009999999998</v>
      </c>
      <c r="U88" s="5">
        <v>0.22816600000000001</v>
      </c>
      <c r="V88" s="5">
        <v>0.20767949999999999</v>
      </c>
    </row>
    <row r="89" spans="1:22" hidden="1" x14ac:dyDescent="0.2">
      <c r="A89">
        <v>1952</v>
      </c>
      <c r="B89">
        <v>26</v>
      </c>
      <c r="C89" t="s">
        <v>61</v>
      </c>
      <c r="D89" t="s">
        <v>62</v>
      </c>
      <c r="E89">
        <v>21600000</v>
      </c>
      <c r="F89">
        <v>21500000</v>
      </c>
      <c r="G89">
        <v>306876.7</v>
      </c>
      <c r="H89">
        <v>76000000</v>
      </c>
      <c r="I89">
        <v>123000000</v>
      </c>
      <c r="J89">
        <v>1739728</v>
      </c>
      <c r="K89" s="2">
        <v>0.28359459999999997</v>
      </c>
      <c r="L89" s="2">
        <v>0.17499780000000001</v>
      </c>
      <c r="M89" s="2">
        <v>0.17639350000000001</v>
      </c>
      <c r="N89" s="3">
        <v>4</v>
      </c>
      <c r="O89">
        <v>4</v>
      </c>
      <c r="P89">
        <v>4</v>
      </c>
      <c r="Q89" s="4">
        <v>3.214286</v>
      </c>
      <c r="R89" s="4">
        <v>2.964286</v>
      </c>
      <c r="S89" s="4">
        <v>2.8571430000000002</v>
      </c>
      <c r="T89" s="5">
        <v>0.42349140000000002</v>
      </c>
      <c r="U89" s="5">
        <v>0.31467250000000002</v>
      </c>
      <c r="V89" s="5">
        <v>0.28992210000000002</v>
      </c>
    </row>
    <row r="90" spans="1:22" hidden="1" x14ac:dyDescent="0.2">
      <c r="A90">
        <v>1952</v>
      </c>
      <c r="B90">
        <v>27</v>
      </c>
      <c r="C90" t="s">
        <v>63</v>
      </c>
      <c r="D90" t="s">
        <v>64</v>
      </c>
      <c r="E90">
        <v>116000000</v>
      </c>
      <c r="F90">
        <v>60300000</v>
      </c>
      <c r="G90">
        <v>1233658</v>
      </c>
      <c r="H90">
        <v>386000000</v>
      </c>
      <c r="I90">
        <v>295000000</v>
      </c>
      <c r="J90">
        <v>6768851</v>
      </c>
      <c r="K90" s="2">
        <v>0.29971439999999999</v>
      </c>
      <c r="L90" s="2">
        <v>0.20393749999999999</v>
      </c>
      <c r="M90" s="2">
        <v>0.1822551</v>
      </c>
      <c r="N90" s="3">
        <v>3</v>
      </c>
      <c r="O90">
        <v>3</v>
      </c>
      <c r="P90">
        <v>3</v>
      </c>
      <c r="Q90" s="4">
        <v>6.6071429999999998</v>
      </c>
      <c r="R90" s="4">
        <v>7.5892860000000004</v>
      </c>
      <c r="S90" s="4">
        <v>7.8928570000000002</v>
      </c>
      <c r="T90" s="5">
        <v>0.3349144</v>
      </c>
      <c r="U90" s="5">
        <v>0.21915499999999999</v>
      </c>
      <c r="V90" s="5">
        <v>0.20047789999999999</v>
      </c>
    </row>
    <row r="91" spans="1:22" hidden="1" x14ac:dyDescent="0.2">
      <c r="A91">
        <v>1952</v>
      </c>
      <c r="B91">
        <v>28</v>
      </c>
      <c r="C91" t="s">
        <v>65</v>
      </c>
      <c r="D91" t="s">
        <v>66</v>
      </c>
      <c r="E91">
        <v>56200000</v>
      </c>
      <c r="F91">
        <v>47300000</v>
      </c>
      <c r="G91">
        <v>759087.1</v>
      </c>
      <c r="H91">
        <v>122000000</v>
      </c>
      <c r="I91">
        <v>149000000</v>
      </c>
      <c r="J91">
        <v>2697611</v>
      </c>
      <c r="K91" s="2">
        <v>0.46031339999999998</v>
      </c>
      <c r="L91" s="2">
        <v>0.31697110000000001</v>
      </c>
      <c r="M91" s="2">
        <v>0.28139239999999999</v>
      </c>
      <c r="N91" s="3">
        <v>1</v>
      </c>
      <c r="O91">
        <v>1</v>
      </c>
      <c r="P91">
        <v>1</v>
      </c>
      <c r="Q91" s="4">
        <v>1.071429</v>
      </c>
      <c r="R91" s="4">
        <v>1.125</v>
      </c>
      <c r="S91" s="4">
        <v>1.196429</v>
      </c>
      <c r="T91" s="5">
        <v>0.69953770000000004</v>
      </c>
      <c r="U91" s="5">
        <v>0.56415590000000004</v>
      </c>
      <c r="V91" s="5">
        <v>0.50843229999999995</v>
      </c>
    </row>
    <row r="92" spans="1:22" hidden="1" x14ac:dyDescent="0.2">
      <c r="A92">
        <v>1952</v>
      </c>
      <c r="B92">
        <v>29</v>
      </c>
      <c r="C92" t="s">
        <v>67</v>
      </c>
      <c r="D92" t="s">
        <v>68</v>
      </c>
      <c r="E92">
        <v>87400000</v>
      </c>
      <c r="F92">
        <v>43500000</v>
      </c>
      <c r="G92">
        <v>797402.4</v>
      </c>
      <c r="H92">
        <v>225000000</v>
      </c>
      <c r="I92">
        <v>189000000</v>
      </c>
      <c r="J92">
        <v>3844684</v>
      </c>
      <c r="K92" s="2">
        <v>0.38849</v>
      </c>
      <c r="L92" s="2">
        <v>0.22995280000000001</v>
      </c>
      <c r="M92" s="2">
        <v>0.2074039</v>
      </c>
      <c r="N92" s="3">
        <v>2</v>
      </c>
      <c r="O92">
        <v>2</v>
      </c>
      <c r="P92">
        <v>2</v>
      </c>
      <c r="Q92" s="4">
        <v>3.3035709999999998</v>
      </c>
      <c r="R92" s="4">
        <v>3.660714</v>
      </c>
      <c r="S92" s="4">
        <v>3.8214290000000002</v>
      </c>
      <c r="T92" s="5">
        <v>0.42614590000000002</v>
      </c>
      <c r="U92" s="5">
        <v>0.28862939999999998</v>
      </c>
      <c r="V92" s="5">
        <v>0.26149060000000002</v>
      </c>
    </row>
    <row r="93" spans="1:22" hidden="1" x14ac:dyDescent="0.2">
      <c r="A93">
        <v>1952</v>
      </c>
      <c r="B93">
        <v>30</v>
      </c>
      <c r="C93" t="s">
        <v>69</v>
      </c>
      <c r="D93" t="s">
        <v>70</v>
      </c>
      <c r="E93">
        <v>66800000</v>
      </c>
      <c r="F93">
        <v>6249466</v>
      </c>
      <c r="G93">
        <v>278803.8</v>
      </c>
      <c r="H93">
        <v>388000000</v>
      </c>
      <c r="I93">
        <v>65400000</v>
      </c>
      <c r="J93">
        <v>3127170</v>
      </c>
      <c r="K93" s="2">
        <v>0.17216310000000001</v>
      </c>
      <c r="L93" s="2">
        <v>9.5526899999999998E-2</v>
      </c>
      <c r="M93" s="2">
        <v>8.9155300000000007E-2</v>
      </c>
      <c r="N93" s="3">
        <v>7</v>
      </c>
      <c r="O93">
        <v>9</v>
      </c>
      <c r="P93">
        <v>9</v>
      </c>
      <c r="Q93" s="4">
        <v>12.375</v>
      </c>
      <c r="R93" s="4">
        <v>10.982139999999999</v>
      </c>
      <c r="S93" s="4">
        <v>11.053570000000001</v>
      </c>
      <c r="T93" s="5">
        <v>0.23180239999999999</v>
      </c>
      <c r="U93" s="5">
        <v>0.1739011</v>
      </c>
      <c r="V93" s="5">
        <v>0.16148970000000001</v>
      </c>
    </row>
    <row r="94" spans="1:22" hidden="1" x14ac:dyDescent="0.2">
      <c r="A94">
        <v>1952</v>
      </c>
      <c r="B94">
        <v>31</v>
      </c>
      <c r="C94" t="s">
        <v>71</v>
      </c>
      <c r="D94" t="s">
        <v>72</v>
      </c>
      <c r="E94">
        <v>23900000</v>
      </c>
      <c r="F94">
        <v>928725</v>
      </c>
      <c r="G94">
        <v>36944.6</v>
      </c>
      <c r="H94">
        <v>244000000</v>
      </c>
      <c r="I94">
        <v>14500000</v>
      </c>
      <c r="J94">
        <v>1531090</v>
      </c>
      <c r="K94" s="2">
        <v>9.7830200000000006E-2</v>
      </c>
      <c r="L94" s="2">
        <v>6.4098699999999995E-2</v>
      </c>
      <c r="M94" s="2">
        <v>2.4129600000000001E-2</v>
      </c>
      <c r="N94" s="3">
        <v>19</v>
      </c>
      <c r="O94">
        <v>16</v>
      </c>
      <c r="P94">
        <v>27</v>
      </c>
      <c r="Q94" s="4">
        <v>22.75</v>
      </c>
      <c r="R94" s="4">
        <v>23.339279999999999</v>
      </c>
      <c r="S94" s="4">
        <v>28.553570000000001</v>
      </c>
      <c r="T94" s="5">
        <v>0.1417677</v>
      </c>
      <c r="U94" s="5">
        <v>8.8227299999999995E-2</v>
      </c>
      <c r="V94" s="5">
        <v>5.7606600000000001E-2</v>
      </c>
    </row>
    <row r="95" spans="1:22" hidden="1" x14ac:dyDescent="0.2">
      <c r="A95">
        <v>1953</v>
      </c>
      <c r="B95">
        <v>1</v>
      </c>
      <c r="C95" t="s">
        <v>22</v>
      </c>
      <c r="D95" t="s">
        <v>23</v>
      </c>
      <c r="E95">
        <v>9997544</v>
      </c>
      <c r="F95">
        <v>7546962</v>
      </c>
      <c r="G95">
        <v>139287.79999999999</v>
      </c>
      <c r="H95">
        <v>213000000</v>
      </c>
      <c r="I95">
        <v>365000000</v>
      </c>
      <c r="J95">
        <v>7356351</v>
      </c>
      <c r="K95" s="2">
        <v>4.7005999999999999E-2</v>
      </c>
      <c r="L95" s="2">
        <v>2.0679800000000002E-2</v>
      </c>
      <c r="M95" s="2">
        <v>1.8934400000000001E-2</v>
      </c>
      <c r="N95" s="3">
        <v>28</v>
      </c>
      <c r="O95">
        <v>29</v>
      </c>
      <c r="P95">
        <v>28</v>
      </c>
      <c r="Q95" s="4">
        <v>26.642859999999999</v>
      </c>
      <c r="R95" s="4">
        <v>27.767859999999999</v>
      </c>
      <c r="S95" s="4">
        <v>26.803570000000001</v>
      </c>
      <c r="T95" s="5">
        <v>0.12112009999999999</v>
      </c>
      <c r="U95" s="5">
        <v>7.4726399999999998E-2</v>
      </c>
      <c r="V95" s="5">
        <v>6.9363800000000003E-2</v>
      </c>
    </row>
    <row r="96" spans="1:22" hidden="1" x14ac:dyDescent="0.2">
      <c r="A96">
        <v>1953</v>
      </c>
      <c r="B96">
        <v>2</v>
      </c>
      <c r="C96" t="s">
        <v>24</v>
      </c>
      <c r="D96" t="s">
        <v>25</v>
      </c>
      <c r="E96">
        <v>8024709</v>
      </c>
      <c r="F96">
        <v>2170007</v>
      </c>
      <c r="G96">
        <v>51632.65</v>
      </c>
      <c r="H96">
        <v>84200000</v>
      </c>
      <c r="I96">
        <v>34000000</v>
      </c>
      <c r="J96">
        <v>887972.1</v>
      </c>
      <c r="K96" s="2">
        <v>9.5316200000000004E-2</v>
      </c>
      <c r="L96" s="2">
        <v>6.3752699999999995E-2</v>
      </c>
      <c r="M96" s="2">
        <v>5.8146700000000003E-2</v>
      </c>
      <c r="N96" s="3">
        <v>23</v>
      </c>
      <c r="O96">
        <v>16</v>
      </c>
      <c r="P96">
        <v>16</v>
      </c>
      <c r="Q96" s="4">
        <v>15.232139999999999</v>
      </c>
      <c r="R96" s="4">
        <v>16.178570000000001</v>
      </c>
      <c r="S96" s="4">
        <v>15.03571</v>
      </c>
      <c r="T96" s="5">
        <v>0.21788350000000001</v>
      </c>
      <c r="U96" s="5">
        <v>0.13342109999999999</v>
      </c>
      <c r="V96" s="5">
        <v>0.13148119999999999</v>
      </c>
    </row>
    <row r="97" spans="1:22" hidden="1" x14ac:dyDescent="0.2">
      <c r="A97">
        <v>1953</v>
      </c>
      <c r="B97">
        <v>3</v>
      </c>
      <c r="C97" t="s">
        <v>26</v>
      </c>
      <c r="D97" t="s">
        <v>27</v>
      </c>
      <c r="E97">
        <v>12500000</v>
      </c>
      <c r="F97">
        <v>3892431</v>
      </c>
      <c r="G97">
        <v>84001.17</v>
      </c>
      <c r="H97">
        <v>131000000</v>
      </c>
      <c r="I97">
        <v>78400000</v>
      </c>
      <c r="J97">
        <v>1977786</v>
      </c>
      <c r="K97" s="2">
        <v>9.5099199999999995E-2</v>
      </c>
      <c r="L97" s="2">
        <v>4.9656100000000002E-2</v>
      </c>
      <c r="M97" s="2">
        <v>4.2472299999999998E-2</v>
      </c>
      <c r="N97" s="3">
        <v>25</v>
      </c>
      <c r="O97">
        <v>24</v>
      </c>
      <c r="P97">
        <v>24</v>
      </c>
      <c r="Q97" s="4">
        <v>20.625</v>
      </c>
      <c r="R97" s="4">
        <v>21.982140000000001</v>
      </c>
      <c r="S97" s="4">
        <v>21.928570000000001</v>
      </c>
      <c r="T97" s="5">
        <v>0.1688759</v>
      </c>
      <c r="U97" s="5">
        <v>0.102105</v>
      </c>
      <c r="V97" s="5">
        <v>8.9834999999999998E-2</v>
      </c>
    </row>
    <row r="98" spans="1:22" hidden="1" x14ac:dyDescent="0.2">
      <c r="A98">
        <v>1953</v>
      </c>
      <c r="B98">
        <v>4</v>
      </c>
      <c r="C98" t="s">
        <v>28</v>
      </c>
      <c r="D98" t="s">
        <v>29</v>
      </c>
      <c r="E98">
        <v>4356430</v>
      </c>
      <c r="F98">
        <v>1287522</v>
      </c>
      <c r="G98">
        <v>33262.370000000003</v>
      </c>
      <c r="H98">
        <v>147000000</v>
      </c>
      <c r="I98">
        <v>91300000</v>
      </c>
      <c r="J98">
        <v>2634058</v>
      </c>
      <c r="K98" s="2">
        <v>2.9605599999999999E-2</v>
      </c>
      <c r="L98" s="2">
        <v>1.4101300000000001E-2</v>
      </c>
      <c r="M98" s="2">
        <v>1.26278E-2</v>
      </c>
      <c r="N98" s="3">
        <v>31</v>
      </c>
      <c r="O98">
        <v>31</v>
      </c>
      <c r="P98">
        <v>31</v>
      </c>
      <c r="Q98" s="4">
        <v>27.964279999999999</v>
      </c>
      <c r="R98" s="4">
        <v>30.160720000000001</v>
      </c>
      <c r="S98" s="4">
        <v>29.982140000000001</v>
      </c>
      <c r="T98" s="5">
        <v>0.11625969999999999</v>
      </c>
      <c r="U98" s="5">
        <v>5.6866399999999998E-2</v>
      </c>
      <c r="V98" s="5">
        <v>5.2430200000000003E-2</v>
      </c>
    </row>
    <row r="99" spans="1:22" hidden="1" x14ac:dyDescent="0.2">
      <c r="A99">
        <v>1953</v>
      </c>
      <c r="B99">
        <v>5</v>
      </c>
      <c r="C99">
        <v>20</v>
      </c>
      <c r="D99" t="s">
        <v>30</v>
      </c>
      <c r="E99">
        <v>2966044</v>
      </c>
      <c r="F99">
        <v>818492.6</v>
      </c>
      <c r="G99">
        <v>18875.599999999999</v>
      </c>
      <c r="H99">
        <v>69000000</v>
      </c>
      <c r="I99">
        <v>41300000</v>
      </c>
      <c r="J99">
        <v>1101258</v>
      </c>
      <c r="K99" s="2">
        <v>4.3010800000000002E-2</v>
      </c>
      <c r="L99" s="2">
        <v>1.9817999999999999E-2</v>
      </c>
      <c r="M99" s="2">
        <v>1.7139999999999999E-2</v>
      </c>
      <c r="N99" s="3">
        <v>30</v>
      </c>
      <c r="O99">
        <v>30</v>
      </c>
      <c r="P99">
        <v>29</v>
      </c>
      <c r="Q99" s="4">
        <v>29.660720000000001</v>
      </c>
      <c r="R99" s="4">
        <v>29.589279999999999</v>
      </c>
      <c r="S99" s="4">
        <v>29.178570000000001</v>
      </c>
      <c r="T99" s="5">
        <v>0.1007251</v>
      </c>
      <c r="U99" s="5">
        <v>6.0451900000000003E-2</v>
      </c>
      <c r="V99" s="5">
        <v>5.51151E-2</v>
      </c>
    </row>
    <row r="100" spans="1:22" hidden="1" x14ac:dyDescent="0.2">
      <c r="A100">
        <v>1953</v>
      </c>
      <c r="B100">
        <v>6</v>
      </c>
      <c r="C100" t="s">
        <v>31</v>
      </c>
      <c r="D100" t="s">
        <v>32</v>
      </c>
      <c r="E100">
        <v>15300000</v>
      </c>
      <c r="F100">
        <v>3779534</v>
      </c>
      <c r="G100">
        <v>82632.240000000005</v>
      </c>
      <c r="H100">
        <v>120000000</v>
      </c>
      <c r="I100">
        <v>52800000</v>
      </c>
      <c r="J100">
        <v>1360136</v>
      </c>
      <c r="K100" s="2">
        <v>0.12762190000000001</v>
      </c>
      <c r="L100" s="2">
        <v>7.1576100000000004E-2</v>
      </c>
      <c r="M100" s="2">
        <v>6.0752899999999999E-2</v>
      </c>
      <c r="N100" s="3">
        <v>14</v>
      </c>
      <c r="O100">
        <v>14</v>
      </c>
      <c r="P100">
        <v>15</v>
      </c>
      <c r="Q100" s="4">
        <v>12.232139999999999</v>
      </c>
      <c r="R100" s="4">
        <v>11.982139999999999</v>
      </c>
      <c r="S100" s="4">
        <v>12.33929</v>
      </c>
      <c r="T100" s="5">
        <v>0.24312719999999999</v>
      </c>
      <c r="U100" s="5">
        <v>0.16807530000000001</v>
      </c>
      <c r="V100" s="5">
        <v>0.15291469999999999</v>
      </c>
    </row>
    <row r="101" spans="1:22" hidden="1" x14ac:dyDescent="0.2">
      <c r="A101">
        <v>1953</v>
      </c>
      <c r="B101">
        <v>7</v>
      </c>
      <c r="C101">
        <v>23</v>
      </c>
      <c r="D101" t="s">
        <v>33</v>
      </c>
      <c r="E101">
        <v>3794220</v>
      </c>
      <c r="F101">
        <v>873197.2</v>
      </c>
      <c r="G101">
        <v>20014.8</v>
      </c>
      <c r="H101">
        <v>24500000</v>
      </c>
      <c r="I101">
        <v>9513405</v>
      </c>
      <c r="J101">
        <v>236666.4</v>
      </c>
      <c r="K101" s="2">
        <v>0.1547694</v>
      </c>
      <c r="L101" s="2">
        <v>9.1786000000000006E-2</v>
      </c>
      <c r="M101" s="2">
        <v>8.4569699999999998E-2</v>
      </c>
      <c r="N101" s="3">
        <v>10</v>
      </c>
      <c r="O101">
        <v>10</v>
      </c>
      <c r="P101">
        <v>10</v>
      </c>
      <c r="Q101" s="4">
        <v>8.1607140000000005</v>
      </c>
      <c r="R101" s="4">
        <v>7.3392860000000004</v>
      </c>
      <c r="S101" s="4">
        <v>6.9821429999999998</v>
      </c>
      <c r="T101" s="5">
        <v>0.29430689999999998</v>
      </c>
      <c r="U101" s="5">
        <v>0.21289140000000001</v>
      </c>
      <c r="V101" s="5">
        <v>0.2032263</v>
      </c>
    </row>
    <row r="102" spans="1:22" x14ac:dyDescent="0.2">
      <c r="A102">
        <v>1953</v>
      </c>
      <c r="B102">
        <v>8</v>
      </c>
      <c r="C102">
        <v>24</v>
      </c>
      <c r="D102" t="s">
        <v>34</v>
      </c>
      <c r="E102">
        <v>13300000</v>
      </c>
      <c r="F102">
        <v>3569242</v>
      </c>
      <c r="G102">
        <v>81677.14</v>
      </c>
      <c r="H102">
        <v>62700000</v>
      </c>
      <c r="I102">
        <v>29600000</v>
      </c>
      <c r="J102">
        <v>756430.9</v>
      </c>
      <c r="K102" s="2">
        <v>0.21152119999999999</v>
      </c>
      <c r="L102" s="2">
        <v>0.12077160000000001</v>
      </c>
      <c r="M102" s="2">
        <v>0.107977</v>
      </c>
      <c r="N102" s="3">
        <v>6</v>
      </c>
      <c r="O102">
        <v>6</v>
      </c>
      <c r="P102">
        <v>6</v>
      </c>
      <c r="Q102" s="4">
        <v>5.0714290000000002</v>
      </c>
      <c r="R102" s="4">
        <v>4.875</v>
      </c>
      <c r="S102" s="4">
        <v>4.8035709999999998</v>
      </c>
      <c r="T102" s="5">
        <v>0.36250369999999998</v>
      </c>
      <c r="U102" s="5">
        <v>0.25803540000000003</v>
      </c>
      <c r="V102" s="5">
        <v>0.23824980000000001</v>
      </c>
    </row>
    <row r="103" spans="1:22" hidden="1" x14ac:dyDescent="0.2">
      <c r="A103">
        <v>1953</v>
      </c>
      <c r="B103">
        <v>9</v>
      </c>
      <c r="C103">
        <v>25</v>
      </c>
      <c r="D103" t="s">
        <v>35</v>
      </c>
      <c r="E103">
        <v>4642555</v>
      </c>
      <c r="F103">
        <v>1314643</v>
      </c>
      <c r="G103">
        <v>30618.97</v>
      </c>
      <c r="H103">
        <v>29100000</v>
      </c>
      <c r="I103">
        <v>12800000</v>
      </c>
      <c r="J103">
        <v>332408.8</v>
      </c>
      <c r="K103" s="2">
        <v>0.15940409999999999</v>
      </c>
      <c r="L103" s="2">
        <v>0.1025829</v>
      </c>
      <c r="M103" s="2">
        <v>9.2112399999999997E-2</v>
      </c>
      <c r="N103" s="3">
        <v>9</v>
      </c>
      <c r="O103">
        <v>7</v>
      </c>
      <c r="P103">
        <v>8</v>
      </c>
      <c r="Q103" s="4">
        <v>20.589279999999999</v>
      </c>
      <c r="R103" s="4">
        <v>20.696429999999999</v>
      </c>
      <c r="S103" s="4">
        <v>20.714279999999999</v>
      </c>
      <c r="T103" s="5">
        <v>0.16131490000000001</v>
      </c>
      <c r="U103" s="5">
        <v>0.1034035</v>
      </c>
      <c r="V103" s="5">
        <v>9.3124899999999997E-2</v>
      </c>
    </row>
    <row r="104" spans="1:22" hidden="1" x14ac:dyDescent="0.2">
      <c r="A104">
        <v>1953</v>
      </c>
      <c r="B104">
        <v>10</v>
      </c>
      <c r="C104">
        <v>26</v>
      </c>
      <c r="D104" t="s">
        <v>36</v>
      </c>
      <c r="E104">
        <v>4475657</v>
      </c>
      <c r="F104">
        <v>1115894</v>
      </c>
      <c r="G104">
        <v>24085.03</v>
      </c>
      <c r="H104">
        <v>41100000</v>
      </c>
      <c r="I104">
        <v>21700000</v>
      </c>
      <c r="J104">
        <v>519281</v>
      </c>
      <c r="K104" s="2">
        <v>0.1088422</v>
      </c>
      <c r="L104" s="2">
        <v>5.1532300000000003E-2</v>
      </c>
      <c r="M104" s="2">
        <v>4.6381499999999999E-2</v>
      </c>
      <c r="N104" s="3">
        <v>18</v>
      </c>
      <c r="O104">
        <v>23</v>
      </c>
      <c r="P104">
        <v>22</v>
      </c>
      <c r="Q104" s="4">
        <v>23.607140000000001</v>
      </c>
      <c r="R104" s="4">
        <v>24.017859999999999</v>
      </c>
      <c r="S104" s="4">
        <v>23.089279999999999</v>
      </c>
      <c r="T104" s="5">
        <v>0.14236109999999999</v>
      </c>
      <c r="U104" s="5">
        <v>9.1431899999999997E-2</v>
      </c>
      <c r="V104" s="5">
        <v>8.4959199999999999E-2</v>
      </c>
    </row>
    <row r="105" spans="1:22" hidden="1" x14ac:dyDescent="0.2">
      <c r="A105">
        <v>1953</v>
      </c>
      <c r="B105">
        <v>11</v>
      </c>
      <c r="C105" t="s">
        <v>37</v>
      </c>
      <c r="D105" t="s">
        <v>38</v>
      </c>
      <c r="E105">
        <v>22600000</v>
      </c>
      <c r="F105">
        <v>5368904</v>
      </c>
      <c r="G105">
        <v>119021.6</v>
      </c>
      <c r="H105">
        <v>238000000</v>
      </c>
      <c r="I105">
        <v>108000000</v>
      </c>
      <c r="J105">
        <v>2648283</v>
      </c>
      <c r="K105" s="2">
        <v>9.5152600000000004E-2</v>
      </c>
      <c r="L105" s="2">
        <v>4.9491199999999999E-2</v>
      </c>
      <c r="M105" s="2">
        <v>4.4942900000000001E-2</v>
      </c>
      <c r="N105" s="3">
        <v>24</v>
      </c>
      <c r="O105">
        <v>25</v>
      </c>
      <c r="P105">
        <v>23</v>
      </c>
      <c r="Q105" s="4">
        <v>23.053570000000001</v>
      </c>
      <c r="R105" s="4">
        <v>23.803570000000001</v>
      </c>
      <c r="S105" s="4">
        <v>22.785720000000001</v>
      </c>
      <c r="T105" s="5">
        <v>0.14775569999999999</v>
      </c>
      <c r="U105" s="5">
        <v>9.1782299999999997E-2</v>
      </c>
      <c r="V105" s="5">
        <v>8.5632399999999997E-2</v>
      </c>
    </row>
    <row r="106" spans="1:22" hidden="1" x14ac:dyDescent="0.2">
      <c r="A106">
        <v>1953</v>
      </c>
      <c r="B106">
        <v>12</v>
      </c>
      <c r="C106">
        <v>29</v>
      </c>
      <c r="D106" t="s">
        <v>39</v>
      </c>
      <c r="E106">
        <v>12100000</v>
      </c>
      <c r="F106">
        <v>3742475</v>
      </c>
      <c r="G106">
        <v>79431.13</v>
      </c>
      <c r="H106">
        <v>98000000</v>
      </c>
      <c r="I106">
        <v>53600000</v>
      </c>
      <c r="J106">
        <v>1251361</v>
      </c>
      <c r="K106" s="2">
        <v>0.12372470000000001</v>
      </c>
      <c r="L106" s="2">
        <v>6.9757899999999998E-2</v>
      </c>
      <c r="M106" s="2">
        <v>6.3475799999999999E-2</v>
      </c>
      <c r="N106" s="3">
        <v>15</v>
      </c>
      <c r="O106">
        <v>15</v>
      </c>
      <c r="P106">
        <v>14</v>
      </c>
      <c r="Q106" s="4">
        <v>17.5</v>
      </c>
      <c r="R106" s="4">
        <v>17.964279999999999</v>
      </c>
      <c r="S106" s="4">
        <v>17.446429999999999</v>
      </c>
      <c r="T106" s="5">
        <v>0.18702070000000001</v>
      </c>
      <c r="U106" s="5">
        <v>0.11943719999999999</v>
      </c>
      <c r="V106" s="5">
        <v>0.1113278</v>
      </c>
    </row>
    <row r="107" spans="1:22" hidden="1" x14ac:dyDescent="0.2">
      <c r="A107">
        <v>1953</v>
      </c>
      <c r="B107">
        <v>13</v>
      </c>
      <c r="C107" t="s">
        <v>40</v>
      </c>
      <c r="D107" t="s">
        <v>41</v>
      </c>
      <c r="E107">
        <v>17700000</v>
      </c>
      <c r="F107">
        <v>4562268</v>
      </c>
      <c r="G107">
        <v>96113.58</v>
      </c>
      <c r="H107">
        <v>136000000</v>
      </c>
      <c r="I107">
        <v>63100000</v>
      </c>
      <c r="J107">
        <v>1511430</v>
      </c>
      <c r="K107" s="2">
        <v>0.12984870000000001</v>
      </c>
      <c r="L107" s="2">
        <v>7.2343099999999994E-2</v>
      </c>
      <c r="M107" s="2">
        <v>6.3591200000000001E-2</v>
      </c>
      <c r="N107" s="3">
        <v>13</v>
      </c>
      <c r="O107">
        <v>13</v>
      </c>
      <c r="P107">
        <v>13</v>
      </c>
      <c r="Q107" s="4">
        <v>8.9642859999999995</v>
      </c>
      <c r="R107" s="4">
        <v>9.5535720000000008</v>
      </c>
      <c r="S107" s="4">
        <v>9.7321419999999996</v>
      </c>
      <c r="T107" s="5">
        <v>0.29336010000000001</v>
      </c>
      <c r="U107" s="5">
        <v>0.19624240000000001</v>
      </c>
      <c r="V107" s="5">
        <v>0.18007609999999999</v>
      </c>
    </row>
    <row r="108" spans="1:22" hidden="1" x14ac:dyDescent="0.2">
      <c r="A108">
        <v>1953</v>
      </c>
      <c r="B108">
        <v>14</v>
      </c>
      <c r="C108" t="s">
        <v>42</v>
      </c>
      <c r="D108" t="s">
        <v>43</v>
      </c>
      <c r="E108">
        <v>20600000</v>
      </c>
      <c r="F108">
        <v>5201040</v>
      </c>
      <c r="G108">
        <v>113014.7</v>
      </c>
      <c r="H108">
        <v>198000000</v>
      </c>
      <c r="I108">
        <v>91300000</v>
      </c>
      <c r="J108">
        <v>2173605</v>
      </c>
      <c r="K108" s="2">
        <v>0.104432</v>
      </c>
      <c r="L108" s="2">
        <v>5.69408E-2</v>
      </c>
      <c r="M108" s="2">
        <v>5.1994100000000001E-2</v>
      </c>
      <c r="N108" s="3">
        <v>19</v>
      </c>
      <c r="O108">
        <v>21</v>
      </c>
      <c r="P108">
        <v>18</v>
      </c>
      <c r="Q108" s="4">
        <v>16.25</v>
      </c>
      <c r="R108" s="4">
        <v>16.410720000000001</v>
      </c>
      <c r="S108" s="4">
        <v>15.96429</v>
      </c>
      <c r="T108" s="5">
        <v>0.2025662</v>
      </c>
      <c r="U108" s="5">
        <v>0.14079700000000001</v>
      </c>
      <c r="V108" s="5">
        <v>0.1322035</v>
      </c>
    </row>
    <row r="109" spans="1:22" hidden="1" x14ac:dyDescent="0.2">
      <c r="A109">
        <v>1953</v>
      </c>
      <c r="B109">
        <v>15</v>
      </c>
      <c r="C109" t="s">
        <v>44</v>
      </c>
      <c r="D109" t="s">
        <v>45</v>
      </c>
      <c r="E109">
        <v>6048768</v>
      </c>
      <c r="F109">
        <v>1507342</v>
      </c>
      <c r="G109">
        <v>33861.72</v>
      </c>
      <c r="H109">
        <v>50500000</v>
      </c>
      <c r="I109">
        <v>25100000</v>
      </c>
      <c r="J109">
        <v>656824.6</v>
      </c>
      <c r="K109" s="2">
        <v>0.1198374</v>
      </c>
      <c r="L109" s="2">
        <v>5.9971400000000001E-2</v>
      </c>
      <c r="M109" s="2">
        <v>5.1553700000000001E-2</v>
      </c>
      <c r="N109" s="3">
        <v>16</v>
      </c>
      <c r="O109">
        <v>19</v>
      </c>
      <c r="P109">
        <v>19</v>
      </c>
      <c r="Q109" s="4">
        <v>12.928570000000001</v>
      </c>
      <c r="R109" s="4">
        <v>15.196429999999999</v>
      </c>
      <c r="S109" s="4">
        <v>16.017859999999999</v>
      </c>
      <c r="T109" s="5">
        <v>0.2379288</v>
      </c>
      <c r="U109" s="5">
        <v>0.14950550000000001</v>
      </c>
      <c r="V109" s="5">
        <v>0.13474800000000001</v>
      </c>
    </row>
    <row r="110" spans="1:22" hidden="1" x14ac:dyDescent="0.2">
      <c r="A110">
        <v>1953</v>
      </c>
      <c r="B110">
        <v>16</v>
      </c>
      <c r="C110" t="s">
        <v>46</v>
      </c>
      <c r="D110" t="s">
        <v>47</v>
      </c>
      <c r="E110">
        <v>7364534</v>
      </c>
      <c r="F110">
        <v>1826739</v>
      </c>
      <c r="G110">
        <v>48096.5</v>
      </c>
      <c r="H110">
        <v>42600000</v>
      </c>
      <c r="I110">
        <v>18300000</v>
      </c>
      <c r="J110">
        <v>514782.1</v>
      </c>
      <c r="K110" s="2">
        <v>0.1729917</v>
      </c>
      <c r="L110" s="2">
        <v>9.9585800000000002E-2</v>
      </c>
      <c r="M110" s="2">
        <v>9.3430799999999994E-2</v>
      </c>
      <c r="N110" s="3">
        <v>8</v>
      </c>
      <c r="O110">
        <v>8</v>
      </c>
      <c r="P110">
        <v>7</v>
      </c>
      <c r="Q110" s="4">
        <v>14.446429999999999</v>
      </c>
      <c r="R110" s="4">
        <v>12.107139999999999</v>
      </c>
      <c r="S110" s="4">
        <v>11.892860000000001</v>
      </c>
      <c r="T110" s="5">
        <v>0.21637799999999999</v>
      </c>
      <c r="U110" s="5">
        <v>0.16193089999999999</v>
      </c>
      <c r="V110" s="5">
        <v>0.15360219999999999</v>
      </c>
    </row>
    <row r="111" spans="1:22" hidden="1" x14ac:dyDescent="0.2">
      <c r="A111">
        <v>1953</v>
      </c>
      <c r="B111">
        <v>17</v>
      </c>
      <c r="C111" t="s">
        <v>48</v>
      </c>
      <c r="D111" t="s">
        <v>49</v>
      </c>
      <c r="E111">
        <v>22100000</v>
      </c>
      <c r="F111">
        <v>5277748</v>
      </c>
      <c r="G111">
        <v>122804.8</v>
      </c>
      <c r="H111">
        <v>300000000</v>
      </c>
      <c r="I111">
        <v>145000000</v>
      </c>
      <c r="J111">
        <v>3751801</v>
      </c>
      <c r="K111" s="2">
        <v>7.3538599999999996E-2</v>
      </c>
      <c r="L111" s="2">
        <v>3.6415099999999999E-2</v>
      </c>
      <c r="M111" s="2">
        <v>3.2732200000000003E-2</v>
      </c>
      <c r="N111" s="3">
        <v>26</v>
      </c>
      <c r="O111">
        <v>26</v>
      </c>
      <c r="P111">
        <v>25</v>
      </c>
      <c r="Q111" s="4">
        <v>27.928570000000001</v>
      </c>
      <c r="R111" s="4">
        <v>27.214279999999999</v>
      </c>
      <c r="S111" s="4">
        <v>26.392859999999999</v>
      </c>
      <c r="T111" s="5">
        <v>0.112245</v>
      </c>
      <c r="U111" s="5">
        <v>7.6515200000000005E-2</v>
      </c>
      <c r="V111" s="5">
        <v>6.9453699999999993E-2</v>
      </c>
    </row>
    <row r="112" spans="1:22" hidden="1" x14ac:dyDescent="0.2">
      <c r="A112">
        <v>1953</v>
      </c>
      <c r="B112">
        <v>18</v>
      </c>
      <c r="C112">
        <v>51</v>
      </c>
      <c r="D112" t="s">
        <v>50</v>
      </c>
      <c r="E112">
        <v>7596281</v>
      </c>
      <c r="F112">
        <v>1894621</v>
      </c>
      <c r="G112">
        <v>45084.92</v>
      </c>
      <c r="H112">
        <v>79000000</v>
      </c>
      <c r="I112">
        <v>34500000</v>
      </c>
      <c r="J112">
        <v>967027.5</v>
      </c>
      <c r="K112" s="2">
        <v>9.61698E-2</v>
      </c>
      <c r="L112" s="2">
        <v>5.4976299999999999E-2</v>
      </c>
      <c r="M112" s="2">
        <v>4.6622200000000003E-2</v>
      </c>
      <c r="N112" s="3">
        <v>22</v>
      </c>
      <c r="O112">
        <v>22</v>
      </c>
      <c r="P112">
        <v>21</v>
      </c>
      <c r="Q112" s="4">
        <v>24.071429999999999</v>
      </c>
      <c r="R112" s="4">
        <v>22.017859999999999</v>
      </c>
      <c r="S112" s="4">
        <v>22.303570000000001</v>
      </c>
      <c r="T112" s="5">
        <v>0.1409852</v>
      </c>
      <c r="U112" s="5">
        <v>0.1007874</v>
      </c>
      <c r="V112" s="5">
        <v>8.7338700000000005E-2</v>
      </c>
    </row>
    <row r="113" spans="1:22" hidden="1" x14ac:dyDescent="0.2">
      <c r="A113">
        <v>1953</v>
      </c>
      <c r="B113">
        <v>19</v>
      </c>
      <c r="C113">
        <v>50</v>
      </c>
      <c r="D113" t="s">
        <v>51</v>
      </c>
      <c r="E113">
        <v>31700000</v>
      </c>
      <c r="F113">
        <v>8474792</v>
      </c>
      <c r="G113">
        <v>191369.8</v>
      </c>
      <c r="H113">
        <v>216000000</v>
      </c>
      <c r="I113">
        <v>101000000</v>
      </c>
      <c r="J113">
        <v>2553110</v>
      </c>
      <c r="K113" s="2">
        <v>0.14663280000000001</v>
      </c>
      <c r="L113" s="2">
        <v>8.3721599999999993E-2</v>
      </c>
      <c r="M113" s="2">
        <v>7.4955599999999997E-2</v>
      </c>
      <c r="N113" s="3">
        <v>11</v>
      </c>
      <c r="O113">
        <v>12</v>
      </c>
      <c r="P113">
        <v>11</v>
      </c>
      <c r="Q113" s="4">
        <v>10.392860000000001</v>
      </c>
      <c r="R113" s="4">
        <v>10.5</v>
      </c>
      <c r="S113" s="4">
        <v>10.41071</v>
      </c>
      <c r="T113" s="5">
        <v>0.26292480000000001</v>
      </c>
      <c r="U113" s="5">
        <v>0.1806373</v>
      </c>
      <c r="V113" s="5">
        <v>0.16662879999999999</v>
      </c>
    </row>
    <row r="114" spans="1:22" hidden="1" x14ac:dyDescent="0.2">
      <c r="A114">
        <v>1953</v>
      </c>
      <c r="B114">
        <v>20</v>
      </c>
      <c r="C114">
        <v>52</v>
      </c>
      <c r="D114" t="s">
        <v>52</v>
      </c>
      <c r="E114">
        <v>37400000</v>
      </c>
      <c r="F114">
        <v>13200000</v>
      </c>
      <c r="G114">
        <v>372482.3</v>
      </c>
      <c r="H114">
        <v>373000000</v>
      </c>
      <c r="I114">
        <v>228000000</v>
      </c>
      <c r="J114">
        <v>7494040</v>
      </c>
      <c r="K114" s="2">
        <v>0.10020610000000001</v>
      </c>
      <c r="L114" s="2">
        <v>5.7850800000000001E-2</v>
      </c>
      <c r="M114" s="2">
        <v>4.9703799999999999E-2</v>
      </c>
      <c r="N114" s="3">
        <v>20</v>
      </c>
      <c r="O114">
        <v>20</v>
      </c>
      <c r="P114">
        <v>20</v>
      </c>
      <c r="Q114" s="4">
        <v>19.089279999999999</v>
      </c>
      <c r="R114" s="4">
        <v>19.017859999999999</v>
      </c>
      <c r="S114" s="4">
        <v>19.964279999999999</v>
      </c>
      <c r="T114" s="5">
        <v>0.18043429999999999</v>
      </c>
      <c r="U114" s="5">
        <v>0.1176333</v>
      </c>
      <c r="V114" s="5">
        <v>9.9119799999999994E-2</v>
      </c>
    </row>
    <row r="115" spans="1:22" hidden="1" x14ac:dyDescent="0.2">
      <c r="A115">
        <v>1953</v>
      </c>
      <c r="B115">
        <v>21</v>
      </c>
      <c r="C115" t="s">
        <v>53</v>
      </c>
      <c r="D115" t="s">
        <v>54</v>
      </c>
      <c r="E115">
        <v>6637957</v>
      </c>
      <c r="F115">
        <v>1964775</v>
      </c>
      <c r="G115">
        <v>43434.49</v>
      </c>
      <c r="H115">
        <v>150000000</v>
      </c>
      <c r="I115">
        <v>92000000</v>
      </c>
      <c r="J115">
        <v>2537341</v>
      </c>
      <c r="K115" s="2">
        <v>4.4212500000000002E-2</v>
      </c>
      <c r="L115" s="2">
        <v>2.1367500000000001E-2</v>
      </c>
      <c r="M115" s="2">
        <v>1.7118100000000001E-2</v>
      </c>
      <c r="N115" s="3">
        <v>29</v>
      </c>
      <c r="O115">
        <v>28</v>
      </c>
      <c r="P115">
        <v>30</v>
      </c>
      <c r="Q115" s="4">
        <v>28.410720000000001</v>
      </c>
      <c r="R115" s="4">
        <v>28.142859999999999</v>
      </c>
      <c r="S115" s="4">
        <v>29.125</v>
      </c>
      <c r="T115" s="5">
        <v>0.1092814</v>
      </c>
      <c r="U115" s="5">
        <v>7.1718100000000007E-2</v>
      </c>
      <c r="V115" s="5">
        <v>5.6427199999999997E-2</v>
      </c>
    </row>
    <row r="116" spans="1:22" hidden="1" x14ac:dyDescent="0.2">
      <c r="A116">
        <v>1953</v>
      </c>
      <c r="B116">
        <v>22</v>
      </c>
      <c r="C116" t="s">
        <v>55</v>
      </c>
      <c r="D116" t="s">
        <v>56</v>
      </c>
      <c r="E116">
        <v>12800000</v>
      </c>
      <c r="F116">
        <v>3311955</v>
      </c>
      <c r="G116">
        <v>80369.61</v>
      </c>
      <c r="H116">
        <v>244000000</v>
      </c>
      <c r="I116">
        <v>120000000</v>
      </c>
      <c r="J116">
        <v>3066440</v>
      </c>
      <c r="K116" s="2">
        <v>5.2643599999999999E-2</v>
      </c>
      <c r="L116" s="2">
        <v>2.75754E-2</v>
      </c>
      <c r="M116" s="2">
        <v>2.6209400000000001E-2</v>
      </c>
      <c r="N116" s="3">
        <v>27</v>
      </c>
      <c r="O116">
        <v>27</v>
      </c>
      <c r="P116">
        <v>26</v>
      </c>
      <c r="Q116" s="4">
        <v>24.214279999999999</v>
      </c>
      <c r="R116" s="4">
        <v>22.875</v>
      </c>
      <c r="S116" s="4">
        <v>21.035720000000001</v>
      </c>
      <c r="T116" s="5">
        <v>0.14314279999999999</v>
      </c>
      <c r="U116" s="5">
        <v>0.1009168</v>
      </c>
      <c r="V116" s="5">
        <v>0.1004975</v>
      </c>
    </row>
    <row r="117" spans="1:22" hidden="1" x14ac:dyDescent="0.2">
      <c r="A117">
        <v>1953</v>
      </c>
      <c r="B117">
        <v>23</v>
      </c>
      <c r="C117">
        <v>64</v>
      </c>
      <c r="D117" t="s">
        <v>57</v>
      </c>
      <c r="E117">
        <v>11300000</v>
      </c>
      <c r="F117">
        <v>3788298</v>
      </c>
      <c r="G117">
        <v>80423.960000000006</v>
      </c>
      <c r="H117">
        <v>102000000</v>
      </c>
      <c r="I117">
        <v>62800000</v>
      </c>
      <c r="J117">
        <v>1416126</v>
      </c>
      <c r="K117" s="2">
        <v>0.11073570000000001</v>
      </c>
      <c r="L117" s="2">
        <v>6.0364099999999997E-2</v>
      </c>
      <c r="M117" s="2">
        <v>5.6791500000000002E-2</v>
      </c>
      <c r="N117" s="3">
        <v>17</v>
      </c>
      <c r="O117">
        <v>18</v>
      </c>
      <c r="P117">
        <v>17</v>
      </c>
      <c r="Q117" s="4">
        <v>18.160720000000001</v>
      </c>
      <c r="R117" s="4">
        <v>15.571429999999999</v>
      </c>
      <c r="S117" s="4">
        <v>14.96429</v>
      </c>
      <c r="T117" s="5">
        <v>0.19068750000000001</v>
      </c>
      <c r="U117" s="5">
        <v>0.14805309999999999</v>
      </c>
      <c r="V117" s="5">
        <v>0.1392806</v>
      </c>
    </row>
    <row r="118" spans="1:22" hidden="1" x14ac:dyDescent="0.2">
      <c r="A118">
        <v>1953</v>
      </c>
      <c r="B118">
        <v>24</v>
      </c>
      <c r="C118" t="s">
        <v>58</v>
      </c>
      <c r="D118" t="s">
        <v>59</v>
      </c>
      <c r="E118">
        <v>31600000</v>
      </c>
      <c r="F118">
        <v>10100000</v>
      </c>
      <c r="G118">
        <v>233704.6</v>
      </c>
      <c r="H118">
        <v>120000000</v>
      </c>
      <c r="I118">
        <v>62600000</v>
      </c>
      <c r="J118">
        <v>1617599</v>
      </c>
      <c r="K118" s="2">
        <v>0.26439570000000001</v>
      </c>
      <c r="L118" s="2">
        <v>0.16092680000000001</v>
      </c>
      <c r="M118" s="2">
        <v>0.1444763</v>
      </c>
      <c r="N118" s="3">
        <v>5</v>
      </c>
      <c r="O118">
        <v>5</v>
      </c>
      <c r="P118">
        <v>5</v>
      </c>
      <c r="Q118" s="4">
        <v>4.2321429999999998</v>
      </c>
      <c r="R118" s="4">
        <v>4.4107139999999996</v>
      </c>
      <c r="S118" s="4">
        <v>4.6071429999999998</v>
      </c>
      <c r="T118" s="5">
        <v>0.39911069999999998</v>
      </c>
      <c r="U118" s="5">
        <v>0.27091029999999999</v>
      </c>
      <c r="V118" s="5">
        <v>0.2452347</v>
      </c>
    </row>
    <row r="119" spans="1:22" hidden="1" x14ac:dyDescent="0.2">
      <c r="A119">
        <v>1953</v>
      </c>
      <c r="B119">
        <v>25</v>
      </c>
      <c r="C119">
        <v>70</v>
      </c>
      <c r="D119" t="s">
        <v>60</v>
      </c>
      <c r="E119">
        <v>3433896</v>
      </c>
      <c r="F119">
        <v>1503342</v>
      </c>
      <c r="G119">
        <v>34533.26</v>
      </c>
      <c r="H119">
        <v>23600000</v>
      </c>
      <c r="I119">
        <v>17600000</v>
      </c>
      <c r="J119">
        <v>470739.6</v>
      </c>
      <c r="K119" s="2">
        <v>0.14528389999999999</v>
      </c>
      <c r="L119" s="2">
        <v>8.5580799999999999E-2</v>
      </c>
      <c r="M119" s="2">
        <v>7.3359599999999997E-2</v>
      </c>
      <c r="N119" s="3">
        <v>12</v>
      </c>
      <c r="O119">
        <v>11</v>
      </c>
      <c r="P119">
        <v>12</v>
      </c>
      <c r="Q119" s="4">
        <v>7.25</v>
      </c>
      <c r="R119" s="4">
        <v>6.9642860000000004</v>
      </c>
      <c r="S119" s="4">
        <v>7.125</v>
      </c>
      <c r="T119" s="5">
        <v>0.32646009999999998</v>
      </c>
      <c r="U119" s="5">
        <v>0.22816600000000001</v>
      </c>
      <c r="V119" s="5">
        <v>0.20767949999999999</v>
      </c>
    </row>
    <row r="120" spans="1:22" hidden="1" x14ac:dyDescent="0.2">
      <c r="A120">
        <v>1953</v>
      </c>
      <c r="B120">
        <v>26</v>
      </c>
      <c r="C120" t="s">
        <v>61</v>
      </c>
      <c r="D120" t="s">
        <v>62</v>
      </c>
      <c r="E120">
        <v>25000000</v>
      </c>
      <c r="F120">
        <v>22700000</v>
      </c>
      <c r="G120">
        <v>329410.09999999998</v>
      </c>
      <c r="H120">
        <v>85300000</v>
      </c>
      <c r="I120">
        <v>125000000</v>
      </c>
      <c r="J120">
        <v>1823744</v>
      </c>
      <c r="K120" s="2">
        <v>0.2926356</v>
      </c>
      <c r="L120" s="2">
        <v>0.18197179999999999</v>
      </c>
      <c r="M120" s="2">
        <v>0.18062300000000001</v>
      </c>
      <c r="N120" s="3">
        <v>4</v>
      </c>
      <c r="O120">
        <v>4</v>
      </c>
      <c r="P120">
        <v>4</v>
      </c>
      <c r="Q120" s="4">
        <v>3.214286</v>
      </c>
      <c r="R120" s="4">
        <v>2.964286</v>
      </c>
      <c r="S120" s="4">
        <v>2.8571430000000002</v>
      </c>
      <c r="T120" s="5">
        <v>0.42349140000000002</v>
      </c>
      <c r="U120" s="5">
        <v>0.31467250000000002</v>
      </c>
      <c r="V120" s="5">
        <v>0.28992210000000002</v>
      </c>
    </row>
    <row r="121" spans="1:22" hidden="1" x14ac:dyDescent="0.2">
      <c r="A121">
        <v>1953</v>
      </c>
      <c r="B121">
        <v>27</v>
      </c>
      <c r="C121" t="s">
        <v>63</v>
      </c>
      <c r="D121" t="s">
        <v>64</v>
      </c>
      <c r="E121">
        <v>117000000</v>
      </c>
      <c r="F121">
        <v>58900000</v>
      </c>
      <c r="G121">
        <v>1230447</v>
      </c>
      <c r="H121">
        <v>384000000</v>
      </c>
      <c r="I121">
        <v>287000000</v>
      </c>
      <c r="J121">
        <v>6713914</v>
      </c>
      <c r="K121" s="2">
        <v>0.30363099999999998</v>
      </c>
      <c r="L121" s="2">
        <v>0.20547409999999999</v>
      </c>
      <c r="M121" s="2">
        <v>0.1832683</v>
      </c>
      <c r="N121" s="3">
        <v>3</v>
      </c>
      <c r="O121">
        <v>3</v>
      </c>
      <c r="P121">
        <v>3</v>
      </c>
      <c r="Q121" s="4">
        <v>6.6071429999999998</v>
      </c>
      <c r="R121" s="4">
        <v>7.5892860000000004</v>
      </c>
      <c r="S121" s="4">
        <v>7.8928570000000002</v>
      </c>
      <c r="T121" s="5">
        <v>0.3349144</v>
      </c>
      <c r="U121" s="5">
        <v>0.21915499999999999</v>
      </c>
      <c r="V121" s="5">
        <v>0.20047789999999999</v>
      </c>
    </row>
    <row r="122" spans="1:22" hidden="1" x14ac:dyDescent="0.2">
      <c r="A122">
        <v>1953</v>
      </c>
      <c r="B122">
        <v>28</v>
      </c>
      <c r="C122" t="s">
        <v>65</v>
      </c>
      <c r="D122" t="s">
        <v>66</v>
      </c>
      <c r="E122">
        <v>63000000</v>
      </c>
      <c r="F122">
        <v>48200000</v>
      </c>
      <c r="G122">
        <v>799901.6</v>
      </c>
      <c r="H122">
        <v>133000000</v>
      </c>
      <c r="I122">
        <v>149000000</v>
      </c>
      <c r="J122">
        <v>2791002</v>
      </c>
      <c r="K122" s="2">
        <v>0.4720299</v>
      </c>
      <c r="L122" s="2">
        <v>0.32277080000000002</v>
      </c>
      <c r="M122" s="2">
        <v>0.28660010000000002</v>
      </c>
      <c r="N122" s="3">
        <v>1</v>
      </c>
      <c r="O122">
        <v>1</v>
      </c>
      <c r="P122">
        <v>1</v>
      </c>
      <c r="Q122" s="4">
        <v>1.071429</v>
      </c>
      <c r="R122" s="4">
        <v>1.125</v>
      </c>
      <c r="S122" s="4">
        <v>1.196429</v>
      </c>
      <c r="T122" s="5">
        <v>0.69953770000000004</v>
      </c>
      <c r="U122" s="5">
        <v>0.56415590000000004</v>
      </c>
      <c r="V122" s="5">
        <v>0.50843229999999995</v>
      </c>
    </row>
    <row r="123" spans="1:22" hidden="1" x14ac:dyDescent="0.2">
      <c r="A123">
        <v>1953</v>
      </c>
      <c r="B123">
        <v>29</v>
      </c>
      <c r="C123" t="s">
        <v>67</v>
      </c>
      <c r="D123" t="s">
        <v>68</v>
      </c>
      <c r="E123">
        <v>98200000</v>
      </c>
      <c r="F123">
        <v>45800000</v>
      </c>
      <c r="G123">
        <v>841982.5</v>
      </c>
      <c r="H123">
        <v>245000000</v>
      </c>
      <c r="I123">
        <v>194000000</v>
      </c>
      <c r="J123">
        <v>3986160</v>
      </c>
      <c r="K123" s="2">
        <v>0.40021109999999999</v>
      </c>
      <c r="L123" s="2">
        <v>0.23623340000000001</v>
      </c>
      <c r="M123" s="2">
        <v>0.21122650000000001</v>
      </c>
      <c r="N123" s="3">
        <v>2</v>
      </c>
      <c r="O123">
        <v>2</v>
      </c>
      <c r="P123">
        <v>2</v>
      </c>
      <c r="Q123" s="4">
        <v>3.3035709999999998</v>
      </c>
      <c r="R123" s="4">
        <v>3.660714</v>
      </c>
      <c r="S123" s="4">
        <v>3.8214290000000002</v>
      </c>
      <c r="T123" s="5">
        <v>0.42614590000000002</v>
      </c>
      <c r="U123" s="5">
        <v>0.28862939999999998</v>
      </c>
      <c r="V123" s="5">
        <v>0.26149060000000002</v>
      </c>
    </row>
    <row r="124" spans="1:22" hidden="1" x14ac:dyDescent="0.2">
      <c r="A124">
        <v>1953</v>
      </c>
      <c r="B124">
        <v>30</v>
      </c>
      <c r="C124" t="s">
        <v>69</v>
      </c>
      <c r="D124" t="s">
        <v>70</v>
      </c>
      <c r="E124">
        <v>72100000</v>
      </c>
      <c r="F124">
        <v>6504069</v>
      </c>
      <c r="G124">
        <v>289146.59999999998</v>
      </c>
      <c r="H124">
        <v>402000000</v>
      </c>
      <c r="I124">
        <v>66500000</v>
      </c>
      <c r="J124">
        <v>3148437</v>
      </c>
      <c r="K124" s="2">
        <v>0.17944089999999999</v>
      </c>
      <c r="L124" s="2">
        <v>9.7798499999999997E-2</v>
      </c>
      <c r="M124" s="2">
        <v>9.1838100000000006E-2</v>
      </c>
      <c r="N124" s="3">
        <v>7</v>
      </c>
      <c r="O124">
        <v>9</v>
      </c>
      <c r="P124">
        <v>9</v>
      </c>
      <c r="Q124" s="4">
        <v>12.375</v>
      </c>
      <c r="R124" s="4">
        <v>10.982139999999999</v>
      </c>
      <c r="S124" s="4">
        <v>11.053570000000001</v>
      </c>
      <c r="T124" s="5">
        <v>0.23180239999999999</v>
      </c>
      <c r="U124" s="5">
        <v>0.1739011</v>
      </c>
      <c r="V124" s="5">
        <v>0.16148970000000001</v>
      </c>
    </row>
    <row r="125" spans="1:22" hidden="1" x14ac:dyDescent="0.2">
      <c r="A125">
        <v>1953</v>
      </c>
      <c r="B125">
        <v>31</v>
      </c>
      <c r="C125" t="s">
        <v>71</v>
      </c>
      <c r="D125" t="s">
        <v>72</v>
      </c>
      <c r="E125">
        <v>24900000</v>
      </c>
      <c r="F125">
        <v>933381.5</v>
      </c>
      <c r="G125">
        <v>36377.85</v>
      </c>
      <c r="H125">
        <v>255000000</v>
      </c>
      <c r="I125">
        <v>14800000</v>
      </c>
      <c r="J125">
        <v>1552213</v>
      </c>
      <c r="K125" s="2">
        <v>9.7636799999999996E-2</v>
      </c>
      <c r="L125" s="2">
        <v>6.3100400000000001E-2</v>
      </c>
      <c r="M125" s="2">
        <v>2.3436100000000001E-2</v>
      </c>
      <c r="N125" s="3">
        <v>21</v>
      </c>
      <c r="O125">
        <v>17</v>
      </c>
      <c r="P125">
        <v>27</v>
      </c>
      <c r="Q125" s="4">
        <v>22.75</v>
      </c>
      <c r="R125" s="4">
        <v>23.339279999999999</v>
      </c>
      <c r="S125" s="4">
        <v>28.553570000000001</v>
      </c>
      <c r="T125" s="5">
        <v>0.1417677</v>
      </c>
      <c r="U125" s="5">
        <v>8.8227299999999995E-2</v>
      </c>
      <c r="V125" s="5">
        <v>5.7606600000000001E-2</v>
      </c>
    </row>
    <row r="126" spans="1:22" hidden="1" x14ac:dyDescent="0.2">
      <c r="A126">
        <v>1954</v>
      </c>
      <c r="B126">
        <v>1</v>
      </c>
      <c r="C126" t="s">
        <v>22</v>
      </c>
      <c r="D126" t="s">
        <v>23</v>
      </c>
      <c r="E126">
        <v>10200000</v>
      </c>
      <c r="F126">
        <v>7326272</v>
      </c>
      <c r="G126">
        <v>138667.5</v>
      </c>
      <c r="H126">
        <v>210000000</v>
      </c>
      <c r="I126">
        <v>352000000</v>
      </c>
      <c r="J126">
        <v>7261602</v>
      </c>
      <c r="K126" s="2">
        <v>4.8266999999999997E-2</v>
      </c>
      <c r="L126" s="2">
        <v>2.0841100000000001E-2</v>
      </c>
      <c r="M126" s="2">
        <v>1.9095999999999998E-2</v>
      </c>
      <c r="N126" s="3">
        <v>28</v>
      </c>
      <c r="O126">
        <v>29</v>
      </c>
      <c r="P126">
        <v>28</v>
      </c>
      <c r="Q126" s="4">
        <v>26.642859999999999</v>
      </c>
      <c r="R126" s="4">
        <v>27.767859999999999</v>
      </c>
      <c r="S126" s="4">
        <v>26.803570000000001</v>
      </c>
      <c r="T126" s="5">
        <v>0.12112009999999999</v>
      </c>
      <c r="U126" s="5">
        <v>7.4726399999999998E-2</v>
      </c>
      <c r="V126" s="5">
        <v>6.9363800000000003E-2</v>
      </c>
    </row>
    <row r="127" spans="1:22" hidden="1" x14ac:dyDescent="0.2">
      <c r="A127">
        <v>1954</v>
      </c>
      <c r="B127">
        <v>2</v>
      </c>
      <c r="C127" t="s">
        <v>24</v>
      </c>
      <c r="D127" t="s">
        <v>25</v>
      </c>
      <c r="E127">
        <v>7814530</v>
      </c>
      <c r="F127">
        <v>2061339</v>
      </c>
      <c r="G127">
        <v>48228.95</v>
      </c>
      <c r="H127">
        <v>75900000</v>
      </c>
      <c r="I127">
        <v>30600000</v>
      </c>
      <c r="J127">
        <v>783124.1</v>
      </c>
      <c r="K127" s="2">
        <v>0.10293140000000001</v>
      </c>
      <c r="L127" s="2">
        <v>6.7449700000000001E-2</v>
      </c>
      <c r="M127" s="2">
        <v>6.1585300000000003E-2</v>
      </c>
      <c r="N127" s="3">
        <v>20</v>
      </c>
      <c r="O127">
        <v>16</v>
      </c>
      <c r="P127">
        <v>16</v>
      </c>
      <c r="Q127" s="4">
        <v>15.232139999999999</v>
      </c>
      <c r="R127" s="4">
        <v>16.178570000000001</v>
      </c>
      <c r="S127" s="4">
        <v>15.03571</v>
      </c>
      <c r="T127" s="5">
        <v>0.21788350000000001</v>
      </c>
      <c r="U127" s="5">
        <v>0.13342109999999999</v>
      </c>
      <c r="V127" s="5">
        <v>0.13148119999999999</v>
      </c>
    </row>
    <row r="128" spans="1:22" hidden="1" x14ac:dyDescent="0.2">
      <c r="A128">
        <v>1954</v>
      </c>
      <c r="B128">
        <v>3</v>
      </c>
      <c r="C128" t="s">
        <v>26</v>
      </c>
      <c r="D128" t="s">
        <v>27</v>
      </c>
      <c r="E128">
        <v>12900000</v>
      </c>
      <c r="F128">
        <v>3740862</v>
      </c>
      <c r="G128">
        <v>81080.89</v>
      </c>
      <c r="H128">
        <v>137000000</v>
      </c>
      <c r="I128">
        <v>76800000</v>
      </c>
      <c r="J128">
        <v>1944680</v>
      </c>
      <c r="K128" s="2">
        <v>9.4603199999999998E-2</v>
      </c>
      <c r="L128" s="2">
        <v>4.8713600000000003E-2</v>
      </c>
      <c r="M128" s="2">
        <v>4.16937E-2</v>
      </c>
      <c r="N128" s="3">
        <v>25</v>
      </c>
      <c r="O128">
        <v>25</v>
      </c>
      <c r="P128">
        <v>24</v>
      </c>
      <c r="Q128" s="4">
        <v>20.625</v>
      </c>
      <c r="R128" s="4">
        <v>21.982140000000001</v>
      </c>
      <c r="S128" s="4">
        <v>21.928570000000001</v>
      </c>
      <c r="T128" s="5">
        <v>0.1688759</v>
      </c>
      <c r="U128" s="5">
        <v>0.102105</v>
      </c>
      <c r="V128" s="5">
        <v>8.9834999999999998E-2</v>
      </c>
    </row>
    <row r="129" spans="1:22" hidden="1" x14ac:dyDescent="0.2">
      <c r="A129">
        <v>1954</v>
      </c>
      <c r="B129">
        <v>4</v>
      </c>
      <c r="C129" t="s">
        <v>28</v>
      </c>
      <c r="D129" t="s">
        <v>29</v>
      </c>
      <c r="E129">
        <v>4297414</v>
      </c>
      <c r="F129">
        <v>1215314</v>
      </c>
      <c r="G129">
        <v>31577.11</v>
      </c>
      <c r="H129">
        <v>138000000</v>
      </c>
      <c r="I129">
        <v>84200000</v>
      </c>
      <c r="J129">
        <v>2448814</v>
      </c>
      <c r="K129" s="2">
        <v>3.1103200000000001E-2</v>
      </c>
      <c r="L129" s="2">
        <v>1.44333E-2</v>
      </c>
      <c r="M129" s="2">
        <v>1.2894900000000001E-2</v>
      </c>
      <c r="N129" s="3">
        <v>31</v>
      </c>
      <c r="O129">
        <v>31</v>
      </c>
      <c r="P129">
        <v>31</v>
      </c>
      <c r="Q129" s="4">
        <v>27.964279999999999</v>
      </c>
      <c r="R129" s="4">
        <v>30.160720000000001</v>
      </c>
      <c r="S129" s="4">
        <v>29.982140000000001</v>
      </c>
      <c r="T129" s="5">
        <v>0.11625969999999999</v>
      </c>
      <c r="U129" s="5">
        <v>5.6866399999999998E-2</v>
      </c>
      <c r="V129" s="5">
        <v>5.2430200000000003E-2</v>
      </c>
    </row>
    <row r="130" spans="1:22" hidden="1" x14ac:dyDescent="0.2">
      <c r="A130">
        <v>1954</v>
      </c>
      <c r="B130">
        <v>5</v>
      </c>
      <c r="C130">
        <v>20</v>
      </c>
      <c r="D130" t="s">
        <v>30</v>
      </c>
      <c r="E130">
        <v>2942019</v>
      </c>
      <c r="F130">
        <v>765533.3</v>
      </c>
      <c r="G130">
        <v>17853.68</v>
      </c>
      <c r="H130">
        <v>66200000</v>
      </c>
      <c r="I130">
        <v>37700000</v>
      </c>
      <c r="J130">
        <v>1013902</v>
      </c>
      <c r="K130" s="2">
        <v>4.4415200000000002E-2</v>
      </c>
      <c r="L130" s="2">
        <v>2.03284E-2</v>
      </c>
      <c r="M130" s="2">
        <v>1.76089E-2</v>
      </c>
      <c r="N130" s="3">
        <v>30</v>
      </c>
      <c r="O130">
        <v>30</v>
      </c>
      <c r="P130">
        <v>29</v>
      </c>
      <c r="Q130" s="4">
        <v>29.660720000000001</v>
      </c>
      <c r="R130" s="4">
        <v>29.589279999999999</v>
      </c>
      <c r="S130" s="4">
        <v>29.178570000000001</v>
      </c>
      <c r="T130" s="5">
        <v>0.1007251</v>
      </c>
      <c r="U130" s="5">
        <v>6.0451900000000003E-2</v>
      </c>
      <c r="V130" s="5">
        <v>5.51151E-2</v>
      </c>
    </row>
    <row r="131" spans="1:22" hidden="1" x14ac:dyDescent="0.2">
      <c r="A131">
        <v>1954</v>
      </c>
      <c r="B131">
        <v>6</v>
      </c>
      <c r="C131" t="s">
        <v>31</v>
      </c>
      <c r="D131" t="s">
        <v>32</v>
      </c>
      <c r="E131">
        <v>16600000</v>
      </c>
      <c r="F131">
        <v>3871818</v>
      </c>
      <c r="G131">
        <v>85064.34</v>
      </c>
      <c r="H131">
        <v>126000000</v>
      </c>
      <c r="I131">
        <v>52900000</v>
      </c>
      <c r="J131">
        <v>1367107</v>
      </c>
      <c r="K131" s="2">
        <v>0.1315731</v>
      </c>
      <c r="L131" s="2">
        <v>7.3194599999999999E-2</v>
      </c>
      <c r="M131" s="2">
        <v>6.2222199999999998E-2</v>
      </c>
      <c r="N131" s="3">
        <v>14</v>
      </c>
      <c r="O131">
        <v>14</v>
      </c>
      <c r="P131">
        <v>15</v>
      </c>
      <c r="Q131" s="4">
        <v>12.232139999999999</v>
      </c>
      <c r="R131" s="4">
        <v>11.982139999999999</v>
      </c>
      <c r="S131" s="4">
        <v>12.33929</v>
      </c>
      <c r="T131" s="5">
        <v>0.24312719999999999</v>
      </c>
      <c r="U131" s="5">
        <v>0.16807530000000001</v>
      </c>
      <c r="V131" s="5">
        <v>0.15291469999999999</v>
      </c>
    </row>
    <row r="132" spans="1:22" hidden="1" x14ac:dyDescent="0.2">
      <c r="A132">
        <v>1954</v>
      </c>
      <c r="B132">
        <v>7</v>
      </c>
      <c r="C132">
        <v>23</v>
      </c>
      <c r="D132" t="s">
        <v>33</v>
      </c>
      <c r="E132">
        <v>4188707</v>
      </c>
      <c r="F132">
        <v>889821.3</v>
      </c>
      <c r="G132">
        <v>20542.52</v>
      </c>
      <c r="H132">
        <v>25700000</v>
      </c>
      <c r="I132">
        <v>9313118</v>
      </c>
      <c r="J132">
        <v>232783.9</v>
      </c>
      <c r="K132" s="2">
        <v>0.1628705</v>
      </c>
      <c r="L132" s="2">
        <v>9.5544900000000002E-2</v>
      </c>
      <c r="M132" s="2">
        <v>8.8247199999999998E-2</v>
      </c>
      <c r="N132" s="3">
        <v>9</v>
      </c>
      <c r="O132">
        <v>10</v>
      </c>
      <c r="P132">
        <v>10</v>
      </c>
      <c r="Q132" s="4">
        <v>8.1607140000000005</v>
      </c>
      <c r="R132" s="4">
        <v>7.3392860000000004</v>
      </c>
      <c r="S132" s="4">
        <v>6.9821429999999998</v>
      </c>
      <c r="T132" s="5">
        <v>0.29430689999999998</v>
      </c>
      <c r="U132" s="5">
        <v>0.21289140000000001</v>
      </c>
      <c r="V132" s="5">
        <v>0.2032263</v>
      </c>
    </row>
    <row r="133" spans="1:22" x14ac:dyDescent="0.2">
      <c r="A133">
        <v>1954</v>
      </c>
      <c r="B133">
        <v>8</v>
      </c>
      <c r="C133">
        <v>24</v>
      </c>
      <c r="D133" t="s">
        <v>34</v>
      </c>
      <c r="E133">
        <v>14600000</v>
      </c>
      <c r="F133">
        <v>3644899</v>
      </c>
      <c r="G133">
        <v>83984.04</v>
      </c>
      <c r="H133">
        <v>65200000</v>
      </c>
      <c r="I133">
        <v>28700000</v>
      </c>
      <c r="J133">
        <v>739602.3</v>
      </c>
      <c r="K133" s="2">
        <v>0.22357779999999999</v>
      </c>
      <c r="L133" s="2">
        <v>0.126856</v>
      </c>
      <c r="M133" s="2">
        <v>0.113553</v>
      </c>
      <c r="N133" s="3">
        <v>6</v>
      </c>
      <c r="O133">
        <v>6</v>
      </c>
      <c r="P133">
        <v>6</v>
      </c>
      <c r="Q133" s="4">
        <v>5.0714290000000002</v>
      </c>
      <c r="R133" s="4">
        <v>4.875</v>
      </c>
      <c r="S133" s="4">
        <v>4.8035709999999998</v>
      </c>
      <c r="T133" s="5">
        <v>0.36250369999999998</v>
      </c>
      <c r="U133" s="5">
        <v>0.25803540000000003</v>
      </c>
      <c r="V133" s="5">
        <v>0.23824980000000001</v>
      </c>
    </row>
    <row r="134" spans="1:22" hidden="1" x14ac:dyDescent="0.2">
      <c r="A134">
        <v>1954</v>
      </c>
      <c r="B134">
        <v>9</v>
      </c>
      <c r="C134">
        <v>25</v>
      </c>
      <c r="D134" t="s">
        <v>35</v>
      </c>
      <c r="E134">
        <v>4354035</v>
      </c>
      <c r="F134">
        <v>1146959</v>
      </c>
      <c r="G134">
        <v>26957.71</v>
      </c>
      <c r="H134">
        <v>27700000</v>
      </c>
      <c r="I134">
        <v>11600000</v>
      </c>
      <c r="J134">
        <v>304766.3</v>
      </c>
      <c r="K134" s="2">
        <v>0.15717439999999999</v>
      </c>
      <c r="L134" s="2">
        <v>9.8597500000000005E-2</v>
      </c>
      <c r="M134" s="2">
        <v>8.8453699999999996E-2</v>
      </c>
      <c r="N134" s="3">
        <v>10</v>
      </c>
      <c r="O134">
        <v>9</v>
      </c>
      <c r="P134">
        <v>9</v>
      </c>
      <c r="Q134" s="4">
        <v>20.589279999999999</v>
      </c>
      <c r="R134" s="4">
        <v>20.696429999999999</v>
      </c>
      <c r="S134" s="4">
        <v>20.714279999999999</v>
      </c>
      <c r="T134" s="5">
        <v>0.16131490000000001</v>
      </c>
      <c r="U134" s="5">
        <v>0.1034035</v>
      </c>
      <c r="V134" s="5">
        <v>9.3124899999999997E-2</v>
      </c>
    </row>
    <row r="135" spans="1:22" hidden="1" x14ac:dyDescent="0.2">
      <c r="A135">
        <v>1954</v>
      </c>
      <c r="B135">
        <v>10</v>
      </c>
      <c r="C135">
        <v>26</v>
      </c>
      <c r="D135" t="s">
        <v>36</v>
      </c>
      <c r="E135">
        <v>4658549</v>
      </c>
      <c r="F135">
        <v>1083693</v>
      </c>
      <c r="G135">
        <v>23716.66</v>
      </c>
      <c r="H135">
        <v>41000000</v>
      </c>
      <c r="I135">
        <v>20300000</v>
      </c>
      <c r="J135">
        <v>493350.2</v>
      </c>
      <c r="K135" s="2">
        <v>0.1135398</v>
      </c>
      <c r="L135" s="2">
        <v>5.3428900000000001E-2</v>
      </c>
      <c r="M135" s="2">
        <v>4.8072700000000003E-2</v>
      </c>
      <c r="N135" s="3">
        <v>18</v>
      </c>
      <c r="O135">
        <v>23</v>
      </c>
      <c r="P135">
        <v>21</v>
      </c>
      <c r="Q135" s="4">
        <v>23.607140000000001</v>
      </c>
      <c r="R135" s="4">
        <v>24.017859999999999</v>
      </c>
      <c r="S135" s="4">
        <v>23.089279999999999</v>
      </c>
      <c r="T135" s="5">
        <v>0.14236109999999999</v>
      </c>
      <c r="U135" s="5">
        <v>9.1431899999999997E-2</v>
      </c>
      <c r="V135" s="5">
        <v>8.4959199999999999E-2</v>
      </c>
    </row>
    <row r="136" spans="1:22" hidden="1" x14ac:dyDescent="0.2">
      <c r="A136">
        <v>1954</v>
      </c>
      <c r="B136">
        <v>11</v>
      </c>
      <c r="C136" t="s">
        <v>37</v>
      </c>
      <c r="D136" t="s">
        <v>38</v>
      </c>
      <c r="E136">
        <v>22100000</v>
      </c>
      <c r="F136">
        <v>5044165</v>
      </c>
      <c r="G136">
        <v>113511.5</v>
      </c>
      <c r="H136">
        <v>218000000</v>
      </c>
      <c r="I136">
        <v>96000000</v>
      </c>
      <c r="J136">
        <v>2379893</v>
      </c>
      <c r="K136" s="2">
        <v>0.1015194</v>
      </c>
      <c r="L136" s="2">
        <v>5.2530500000000001E-2</v>
      </c>
      <c r="M136" s="2">
        <v>4.7696099999999998E-2</v>
      </c>
      <c r="N136" s="3">
        <v>21</v>
      </c>
      <c r="O136">
        <v>24</v>
      </c>
      <c r="P136">
        <v>22</v>
      </c>
      <c r="Q136" s="4">
        <v>23.053570000000001</v>
      </c>
      <c r="R136" s="4">
        <v>23.803570000000001</v>
      </c>
      <c r="S136" s="4">
        <v>22.785720000000001</v>
      </c>
      <c r="T136" s="5">
        <v>0.14775569999999999</v>
      </c>
      <c r="U136" s="5">
        <v>9.1782299999999997E-2</v>
      </c>
      <c r="V136" s="5">
        <v>8.5632399999999997E-2</v>
      </c>
    </row>
    <row r="137" spans="1:22" hidden="1" x14ac:dyDescent="0.2">
      <c r="A137">
        <v>1954</v>
      </c>
      <c r="B137">
        <v>12</v>
      </c>
      <c r="C137">
        <v>29</v>
      </c>
      <c r="D137" t="s">
        <v>39</v>
      </c>
      <c r="E137">
        <v>11800000</v>
      </c>
      <c r="F137">
        <v>3481811</v>
      </c>
      <c r="G137">
        <v>75141.649999999994</v>
      </c>
      <c r="H137">
        <v>90200000</v>
      </c>
      <c r="I137">
        <v>47600000</v>
      </c>
      <c r="J137">
        <v>1127219</v>
      </c>
      <c r="K137" s="2">
        <v>0.13091439999999999</v>
      </c>
      <c r="L137" s="2">
        <v>7.3175000000000004E-2</v>
      </c>
      <c r="M137" s="2">
        <v>6.6661100000000001E-2</v>
      </c>
      <c r="N137" s="3">
        <v>15</v>
      </c>
      <c r="O137">
        <v>15</v>
      </c>
      <c r="P137">
        <v>14</v>
      </c>
      <c r="Q137" s="4">
        <v>17.5</v>
      </c>
      <c r="R137" s="4">
        <v>17.964279999999999</v>
      </c>
      <c r="S137" s="4">
        <v>17.446429999999999</v>
      </c>
      <c r="T137" s="5">
        <v>0.18702070000000001</v>
      </c>
      <c r="U137" s="5">
        <v>0.11943719999999999</v>
      </c>
      <c r="V137" s="5">
        <v>0.1113278</v>
      </c>
    </row>
    <row r="138" spans="1:22" hidden="1" x14ac:dyDescent="0.2">
      <c r="A138">
        <v>1954</v>
      </c>
      <c r="B138">
        <v>13</v>
      </c>
      <c r="C138" t="s">
        <v>40</v>
      </c>
      <c r="D138" t="s">
        <v>41</v>
      </c>
      <c r="E138">
        <v>17500000</v>
      </c>
      <c r="F138">
        <v>4270803</v>
      </c>
      <c r="G138">
        <v>91452.93</v>
      </c>
      <c r="H138">
        <v>126000000</v>
      </c>
      <c r="I138">
        <v>55700000</v>
      </c>
      <c r="J138">
        <v>1356281</v>
      </c>
      <c r="K138" s="2">
        <v>0.13894809999999999</v>
      </c>
      <c r="L138" s="2">
        <v>7.6619000000000007E-2</v>
      </c>
      <c r="M138" s="2">
        <v>6.7429199999999995E-2</v>
      </c>
      <c r="N138" s="3">
        <v>13</v>
      </c>
      <c r="O138">
        <v>13</v>
      </c>
      <c r="P138">
        <v>13</v>
      </c>
      <c r="Q138" s="4">
        <v>8.9642859999999995</v>
      </c>
      <c r="R138" s="4">
        <v>9.5535720000000008</v>
      </c>
      <c r="S138" s="4">
        <v>9.7321419999999996</v>
      </c>
      <c r="T138" s="5">
        <v>0.29336010000000001</v>
      </c>
      <c r="U138" s="5">
        <v>0.19624240000000001</v>
      </c>
      <c r="V138" s="5">
        <v>0.18007609999999999</v>
      </c>
    </row>
    <row r="139" spans="1:22" hidden="1" x14ac:dyDescent="0.2">
      <c r="A139">
        <v>1954</v>
      </c>
      <c r="B139">
        <v>14</v>
      </c>
      <c r="C139" t="s">
        <v>42</v>
      </c>
      <c r="D139" t="s">
        <v>43</v>
      </c>
      <c r="E139">
        <v>20000000</v>
      </c>
      <c r="F139">
        <v>4709729</v>
      </c>
      <c r="G139">
        <v>104081.8</v>
      </c>
      <c r="H139">
        <v>180000000</v>
      </c>
      <c r="I139">
        <v>78500000</v>
      </c>
      <c r="J139">
        <v>1896424</v>
      </c>
      <c r="K139" s="2">
        <v>0.1110439</v>
      </c>
      <c r="L139" s="2">
        <v>5.99996E-2</v>
      </c>
      <c r="M139" s="2">
        <v>5.48832E-2</v>
      </c>
      <c r="N139" s="3">
        <v>19</v>
      </c>
      <c r="O139">
        <v>20</v>
      </c>
      <c r="P139">
        <v>18</v>
      </c>
      <c r="Q139" s="4">
        <v>16.25</v>
      </c>
      <c r="R139" s="4">
        <v>16.410720000000001</v>
      </c>
      <c r="S139" s="4">
        <v>15.96429</v>
      </c>
      <c r="T139" s="5">
        <v>0.2025662</v>
      </c>
      <c r="U139" s="5">
        <v>0.14079700000000001</v>
      </c>
      <c r="V139" s="5">
        <v>0.1322035</v>
      </c>
    </row>
    <row r="140" spans="1:22" hidden="1" x14ac:dyDescent="0.2">
      <c r="A140">
        <v>1954</v>
      </c>
      <c r="B140">
        <v>15</v>
      </c>
      <c r="C140" t="s">
        <v>44</v>
      </c>
      <c r="D140" t="s">
        <v>45</v>
      </c>
      <c r="E140">
        <v>6105950</v>
      </c>
      <c r="F140">
        <v>1449714</v>
      </c>
      <c r="G140">
        <v>32926.300000000003</v>
      </c>
      <c r="H140">
        <v>49300000</v>
      </c>
      <c r="I140">
        <v>23500000</v>
      </c>
      <c r="J140">
        <v>622774.69999999995</v>
      </c>
      <c r="K140" s="2">
        <v>0.1238583</v>
      </c>
      <c r="L140" s="2">
        <v>6.16378E-2</v>
      </c>
      <c r="M140" s="2">
        <v>5.2870300000000002E-2</v>
      </c>
      <c r="N140" s="3">
        <v>16</v>
      </c>
      <c r="O140">
        <v>19</v>
      </c>
      <c r="P140">
        <v>19</v>
      </c>
      <c r="Q140" s="4">
        <v>12.928570000000001</v>
      </c>
      <c r="R140" s="4">
        <v>15.196429999999999</v>
      </c>
      <c r="S140" s="4">
        <v>16.017859999999999</v>
      </c>
      <c r="T140" s="5">
        <v>0.2379288</v>
      </c>
      <c r="U140" s="5">
        <v>0.14950550000000001</v>
      </c>
      <c r="V140" s="5">
        <v>0.13474800000000001</v>
      </c>
    </row>
    <row r="141" spans="1:22" hidden="1" x14ac:dyDescent="0.2">
      <c r="A141">
        <v>1954</v>
      </c>
      <c r="B141">
        <v>16</v>
      </c>
      <c r="C141" t="s">
        <v>46</v>
      </c>
      <c r="D141" t="s">
        <v>47</v>
      </c>
      <c r="E141">
        <v>7873900</v>
      </c>
      <c r="F141">
        <v>1846684</v>
      </c>
      <c r="G141">
        <v>48646.75</v>
      </c>
      <c r="H141">
        <v>45100000</v>
      </c>
      <c r="I141">
        <v>18400000</v>
      </c>
      <c r="J141">
        <v>515956.1</v>
      </c>
      <c r="K141" s="2">
        <v>0.17458899999999999</v>
      </c>
      <c r="L141" s="2">
        <v>0.1004796</v>
      </c>
      <c r="M141" s="2">
        <v>9.4284699999999999E-2</v>
      </c>
      <c r="N141" s="3">
        <v>8</v>
      </c>
      <c r="O141">
        <v>7</v>
      </c>
      <c r="P141">
        <v>7</v>
      </c>
      <c r="Q141" s="4">
        <v>14.446429999999999</v>
      </c>
      <c r="R141" s="4">
        <v>12.107139999999999</v>
      </c>
      <c r="S141" s="4">
        <v>11.892860000000001</v>
      </c>
      <c r="T141" s="5">
        <v>0.21637799999999999</v>
      </c>
      <c r="U141" s="5">
        <v>0.16193089999999999</v>
      </c>
      <c r="V141" s="5">
        <v>0.15360219999999999</v>
      </c>
    </row>
    <row r="142" spans="1:22" hidden="1" x14ac:dyDescent="0.2">
      <c r="A142">
        <v>1954</v>
      </c>
      <c r="B142">
        <v>17</v>
      </c>
      <c r="C142" t="s">
        <v>48</v>
      </c>
      <c r="D142" t="s">
        <v>49</v>
      </c>
      <c r="E142">
        <v>23000000</v>
      </c>
      <c r="F142">
        <v>5173587</v>
      </c>
      <c r="G142">
        <v>120278.3</v>
      </c>
      <c r="H142">
        <v>307000000</v>
      </c>
      <c r="I142">
        <v>141000000</v>
      </c>
      <c r="J142">
        <v>3670586</v>
      </c>
      <c r="K142" s="2">
        <v>7.5008400000000003E-2</v>
      </c>
      <c r="L142" s="2">
        <v>3.6620399999999997E-2</v>
      </c>
      <c r="M142" s="2">
        <v>3.2768100000000001E-2</v>
      </c>
      <c r="N142" s="3">
        <v>26</v>
      </c>
      <c r="O142">
        <v>26</v>
      </c>
      <c r="P142">
        <v>25</v>
      </c>
      <c r="Q142" s="4">
        <v>27.928570000000001</v>
      </c>
      <c r="R142" s="4">
        <v>27.214279999999999</v>
      </c>
      <c r="S142" s="4">
        <v>26.392859999999999</v>
      </c>
      <c r="T142" s="5">
        <v>0.112245</v>
      </c>
      <c r="U142" s="5">
        <v>7.6515200000000005E-2</v>
      </c>
      <c r="V142" s="5">
        <v>6.9453699999999993E-2</v>
      </c>
    </row>
    <row r="143" spans="1:22" hidden="1" x14ac:dyDescent="0.2">
      <c r="A143">
        <v>1954</v>
      </c>
      <c r="B143">
        <v>18</v>
      </c>
      <c r="C143">
        <v>51</v>
      </c>
      <c r="D143" t="s">
        <v>50</v>
      </c>
      <c r="E143">
        <v>8050479</v>
      </c>
      <c r="F143">
        <v>1902324</v>
      </c>
      <c r="G143">
        <v>45473.81</v>
      </c>
      <c r="H143">
        <v>82300000</v>
      </c>
      <c r="I143">
        <v>34500000</v>
      </c>
      <c r="J143">
        <v>977643.1</v>
      </c>
      <c r="K143" s="2">
        <v>9.7850199999999998E-2</v>
      </c>
      <c r="L143" s="2">
        <v>5.5176200000000002E-2</v>
      </c>
      <c r="M143" s="2">
        <v>4.6513699999999998E-2</v>
      </c>
      <c r="N143" s="3">
        <v>24</v>
      </c>
      <c r="O143">
        <v>22</v>
      </c>
      <c r="P143">
        <v>23</v>
      </c>
      <c r="Q143" s="4">
        <v>24.071429999999999</v>
      </c>
      <c r="R143" s="4">
        <v>22.017859999999999</v>
      </c>
      <c r="S143" s="4">
        <v>22.303570000000001</v>
      </c>
      <c r="T143" s="5">
        <v>0.1409852</v>
      </c>
      <c r="U143" s="5">
        <v>0.1007874</v>
      </c>
      <c r="V143" s="5">
        <v>8.7338700000000005E-2</v>
      </c>
    </row>
    <row r="144" spans="1:22" hidden="1" x14ac:dyDescent="0.2">
      <c r="A144">
        <v>1954</v>
      </c>
      <c r="B144">
        <v>19</v>
      </c>
      <c r="C144">
        <v>50</v>
      </c>
      <c r="D144" t="s">
        <v>51</v>
      </c>
      <c r="E144">
        <v>34000000</v>
      </c>
      <c r="F144">
        <v>8576429</v>
      </c>
      <c r="G144">
        <v>193261.7</v>
      </c>
      <c r="H144">
        <v>225000000</v>
      </c>
      <c r="I144">
        <v>100000000</v>
      </c>
      <c r="J144">
        <v>2524884</v>
      </c>
      <c r="K144" s="2">
        <v>0.15118570000000001</v>
      </c>
      <c r="L144" s="2">
        <v>8.5410899999999998E-2</v>
      </c>
      <c r="M144" s="2">
        <v>7.6542799999999994E-2</v>
      </c>
      <c r="N144" s="3">
        <v>11</v>
      </c>
      <c r="O144">
        <v>12</v>
      </c>
      <c r="P144">
        <v>11</v>
      </c>
      <c r="Q144" s="4">
        <v>10.392860000000001</v>
      </c>
      <c r="R144" s="4">
        <v>10.5</v>
      </c>
      <c r="S144" s="4">
        <v>10.41071</v>
      </c>
      <c r="T144" s="5">
        <v>0.26292480000000001</v>
      </c>
      <c r="U144" s="5">
        <v>0.1806373</v>
      </c>
      <c r="V144" s="5">
        <v>0.16662879999999999</v>
      </c>
    </row>
    <row r="145" spans="1:22" hidden="1" x14ac:dyDescent="0.2">
      <c r="A145">
        <v>1954</v>
      </c>
      <c r="B145">
        <v>20</v>
      </c>
      <c r="C145">
        <v>52</v>
      </c>
      <c r="D145" t="s">
        <v>52</v>
      </c>
      <c r="E145">
        <v>39600000</v>
      </c>
      <c r="F145">
        <v>13200000</v>
      </c>
      <c r="G145">
        <v>373065.5</v>
      </c>
      <c r="H145">
        <v>391000000</v>
      </c>
      <c r="I145">
        <v>230000000</v>
      </c>
      <c r="J145">
        <v>7572817</v>
      </c>
      <c r="K145" s="2">
        <v>0.10129639999999999</v>
      </c>
      <c r="L145" s="2">
        <v>5.76167E-2</v>
      </c>
      <c r="M145" s="2">
        <v>4.9263800000000003E-2</v>
      </c>
      <c r="N145" s="3">
        <v>22</v>
      </c>
      <c r="O145">
        <v>21</v>
      </c>
      <c r="P145">
        <v>20</v>
      </c>
      <c r="Q145" s="4">
        <v>19.089279999999999</v>
      </c>
      <c r="R145" s="4">
        <v>19.017859999999999</v>
      </c>
      <c r="S145" s="4">
        <v>19.964279999999999</v>
      </c>
      <c r="T145" s="5">
        <v>0.18043429999999999</v>
      </c>
      <c r="U145" s="5">
        <v>0.1176333</v>
      </c>
      <c r="V145" s="5">
        <v>9.9119799999999994E-2</v>
      </c>
    </row>
    <row r="146" spans="1:22" hidden="1" x14ac:dyDescent="0.2">
      <c r="A146">
        <v>1954</v>
      </c>
      <c r="B146">
        <v>21</v>
      </c>
      <c r="C146" t="s">
        <v>53</v>
      </c>
      <c r="D146" t="s">
        <v>54</v>
      </c>
      <c r="E146">
        <v>7105061</v>
      </c>
      <c r="F146">
        <v>1989865</v>
      </c>
      <c r="G146">
        <v>43318.49</v>
      </c>
      <c r="H146">
        <v>157000000</v>
      </c>
      <c r="I146">
        <v>91900000</v>
      </c>
      <c r="J146">
        <v>2508628</v>
      </c>
      <c r="K146" s="2">
        <v>4.5206200000000002E-2</v>
      </c>
      <c r="L146" s="2">
        <v>2.1647199999999998E-2</v>
      </c>
      <c r="M146" s="2">
        <v>1.72678E-2</v>
      </c>
      <c r="N146" s="3">
        <v>29</v>
      </c>
      <c r="O146">
        <v>28</v>
      </c>
      <c r="P146">
        <v>30</v>
      </c>
      <c r="Q146" s="4">
        <v>28.410720000000001</v>
      </c>
      <c r="R146" s="4">
        <v>28.142859999999999</v>
      </c>
      <c r="S146" s="4">
        <v>29.125</v>
      </c>
      <c r="T146" s="5">
        <v>0.1092814</v>
      </c>
      <c r="U146" s="5">
        <v>7.1718100000000007E-2</v>
      </c>
      <c r="V146" s="5">
        <v>5.6427199999999997E-2</v>
      </c>
    </row>
    <row r="147" spans="1:22" hidden="1" x14ac:dyDescent="0.2">
      <c r="A147">
        <v>1954</v>
      </c>
      <c r="B147">
        <v>22</v>
      </c>
      <c r="C147" t="s">
        <v>55</v>
      </c>
      <c r="D147" t="s">
        <v>56</v>
      </c>
      <c r="E147">
        <v>12600000</v>
      </c>
      <c r="F147">
        <v>3100659</v>
      </c>
      <c r="G147">
        <v>74745.75</v>
      </c>
      <c r="H147">
        <v>236000000</v>
      </c>
      <c r="I147">
        <v>112000000</v>
      </c>
      <c r="J147">
        <v>2844237</v>
      </c>
      <c r="K147" s="2">
        <v>5.3390800000000002E-2</v>
      </c>
      <c r="L147" s="2">
        <v>2.75766E-2</v>
      </c>
      <c r="M147" s="2">
        <v>2.62797E-2</v>
      </c>
      <c r="N147" s="3">
        <v>27</v>
      </c>
      <c r="O147">
        <v>27</v>
      </c>
      <c r="P147">
        <v>26</v>
      </c>
      <c r="Q147" s="4">
        <v>24.214279999999999</v>
      </c>
      <c r="R147" s="4">
        <v>22.875</v>
      </c>
      <c r="S147" s="4">
        <v>21.035720000000001</v>
      </c>
      <c r="T147" s="5">
        <v>0.14314279999999999</v>
      </c>
      <c r="U147" s="5">
        <v>0.1009168</v>
      </c>
      <c r="V147" s="5">
        <v>0.1004975</v>
      </c>
    </row>
    <row r="148" spans="1:22" hidden="1" x14ac:dyDescent="0.2">
      <c r="A148">
        <v>1954</v>
      </c>
      <c r="B148">
        <v>23</v>
      </c>
      <c r="C148">
        <v>64</v>
      </c>
      <c r="D148" t="s">
        <v>57</v>
      </c>
      <c r="E148">
        <v>12100000</v>
      </c>
      <c r="F148">
        <v>3904232</v>
      </c>
      <c r="G148">
        <v>82221.33</v>
      </c>
      <c r="H148">
        <v>106000000</v>
      </c>
      <c r="I148">
        <v>63000000</v>
      </c>
      <c r="J148">
        <v>1411427</v>
      </c>
      <c r="K148" s="2">
        <v>0.11414009999999999</v>
      </c>
      <c r="L148" s="2">
        <v>6.1969099999999999E-2</v>
      </c>
      <c r="M148" s="2">
        <v>5.8254100000000003E-2</v>
      </c>
      <c r="N148" s="3">
        <v>17</v>
      </c>
      <c r="O148">
        <v>18</v>
      </c>
      <c r="P148">
        <v>17</v>
      </c>
      <c r="Q148" s="4">
        <v>18.160720000000001</v>
      </c>
      <c r="R148" s="4">
        <v>15.571429999999999</v>
      </c>
      <c r="S148" s="4">
        <v>14.96429</v>
      </c>
      <c r="T148" s="5">
        <v>0.19068750000000001</v>
      </c>
      <c r="U148" s="5">
        <v>0.14805309999999999</v>
      </c>
      <c r="V148" s="5">
        <v>0.1392806</v>
      </c>
    </row>
    <row r="149" spans="1:22" hidden="1" x14ac:dyDescent="0.2">
      <c r="A149">
        <v>1954</v>
      </c>
      <c r="B149">
        <v>24</v>
      </c>
      <c r="C149" t="s">
        <v>58</v>
      </c>
      <c r="D149" t="s">
        <v>59</v>
      </c>
      <c r="E149">
        <v>35700000</v>
      </c>
      <c r="F149">
        <v>10800000</v>
      </c>
      <c r="G149">
        <v>244322.9</v>
      </c>
      <c r="H149">
        <v>132000000</v>
      </c>
      <c r="I149">
        <v>65600000</v>
      </c>
      <c r="J149">
        <v>1674125</v>
      </c>
      <c r="K149" s="2">
        <v>0.27075929999999998</v>
      </c>
      <c r="L149" s="2">
        <v>0.16395709999999999</v>
      </c>
      <c r="M149" s="2">
        <v>0.1459406</v>
      </c>
      <c r="N149" s="3">
        <v>5</v>
      </c>
      <c r="O149">
        <v>5</v>
      </c>
      <c r="P149">
        <v>5</v>
      </c>
      <c r="Q149" s="4">
        <v>4.2321429999999998</v>
      </c>
      <c r="R149" s="4">
        <v>4.4107139999999996</v>
      </c>
      <c r="S149" s="4">
        <v>4.6071429999999998</v>
      </c>
      <c r="T149" s="5">
        <v>0.39911069999999998</v>
      </c>
      <c r="U149" s="5">
        <v>0.27091029999999999</v>
      </c>
      <c r="V149" s="5">
        <v>0.2452347</v>
      </c>
    </row>
    <row r="150" spans="1:22" hidden="1" x14ac:dyDescent="0.2">
      <c r="A150">
        <v>1954</v>
      </c>
      <c r="B150">
        <v>25</v>
      </c>
      <c r="C150">
        <v>70</v>
      </c>
      <c r="D150" t="s">
        <v>60</v>
      </c>
      <c r="E150">
        <v>3831732</v>
      </c>
      <c r="F150">
        <v>1530075</v>
      </c>
      <c r="G150">
        <v>36264.519999999997</v>
      </c>
      <c r="H150">
        <v>25600000</v>
      </c>
      <c r="I150">
        <v>17300000</v>
      </c>
      <c r="J150">
        <v>478873.2</v>
      </c>
      <c r="K150" s="2">
        <v>0.1496179</v>
      </c>
      <c r="L150" s="2">
        <v>8.8200200000000006E-2</v>
      </c>
      <c r="M150" s="2">
        <v>7.5728900000000002E-2</v>
      </c>
      <c r="N150" s="3">
        <v>12</v>
      </c>
      <c r="O150">
        <v>11</v>
      </c>
      <c r="P150">
        <v>12</v>
      </c>
      <c r="Q150" s="4">
        <v>7.25</v>
      </c>
      <c r="R150" s="4">
        <v>6.9642860000000004</v>
      </c>
      <c r="S150" s="4">
        <v>7.125</v>
      </c>
      <c r="T150" s="5">
        <v>0.32646009999999998</v>
      </c>
      <c r="U150" s="5">
        <v>0.22816600000000001</v>
      </c>
      <c r="V150" s="5">
        <v>0.20767949999999999</v>
      </c>
    </row>
    <row r="151" spans="1:22" hidden="1" x14ac:dyDescent="0.2">
      <c r="A151">
        <v>1954</v>
      </c>
      <c r="B151">
        <v>26</v>
      </c>
      <c r="C151" t="s">
        <v>61</v>
      </c>
      <c r="D151" t="s">
        <v>62</v>
      </c>
      <c r="E151">
        <v>27700000</v>
      </c>
      <c r="F151">
        <v>23200000</v>
      </c>
      <c r="G151">
        <v>338854.3</v>
      </c>
      <c r="H151">
        <v>92600000</v>
      </c>
      <c r="I151">
        <v>124000000</v>
      </c>
      <c r="J151">
        <v>1826892</v>
      </c>
      <c r="K151" s="2">
        <v>0.2987128</v>
      </c>
      <c r="L151" s="2">
        <v>0.18766840000000001</v>
      </c>
      <c r="M151" s="2">
        <v>0.18548129999999999</v>
      </c>
      <c r="N151" s="3">
        <v>4</v>
      </c>
      <c r="O151">
        <v>4</v>
      </c>
      <c r="P151">
        <v>3</v>
      </c>
      <c r="Q151" s="4">
        <v>3.214286</v>
      </c>
      <c r="R151" s="4">
        <v>2.964286</v>
      </c>
      <c r="S151" s="4">
        <v>2.8571430000000002</v>
      </c>
      <c r="T151" s="5">
        <v>0.42349140000000002</v>
      </c>
      <c r="U151" s="5">
        <v>0.31467250000000002</v>
      </c>
      <c r="V151" s="5">
        <v>0.28992210000000002</v>
      </c>
    </row>
    <row r="152" spans="1:22" hidden="1" x14ac:dyDescent="0.2">
      <c r="A152">
        <v>1954</v>
      </c>
      <c r="B152">
        <v>27</v>
      </c>
      <c r="C152" t="s">
        <v>63</v>
      </c>
      <c r="D152" t="s">
        <v>64</v>
      </c>
      <c r="E152">
        <v>113000000</v>
      </c>
      <c r="F152">
        <v>55500000</v>
      </c>
      <c r="G152">
        <v>1200872</v>
      </c>
      <c r="H152">
        <v>372000000</v>
      </c>
      <c r="I152">
        <v>269000000</v>
      </c>
      <c r="J152">
        <v>6525466</v>
      </c>
      <c r="K152" s="2">
        <v>0.30515150000000002</v>
      </c>
      <c r="L152" s="2">
        <v>0.20643300000000001</v>
      </c>
      <c r="M152" s="2">
        <v>0.18402859999999999</v>
      </c>
      <c r="N152" s="3">
        <v>3</v>
      </c>
      <c r="O152">
        <v>3</v>
      </c>
      <c r="P152">
        <v>4</v>
      </c>
      <c r="Q152" s="4">
        <v>6.6071429999999998</v>
      </c>
      <c r="R152" s="4">
        <v>7.5892860000000004</v>
      </c>
      <c r="S152" s="4">
        <v>7.8928570000000002</v>
      </c>
      <c r="T152" s="5">
        <v>0.3349144</v>
      </c>
      <c r="U152" s="5">
        <v>0.21915499999999999</v>
      </c>
      <c r="V152" s="5">
        <v>0.20047789999999999</v>
      </c>
    </row>
    <row r="153" spans="1:22" hidden="1" x14ac:dyDescent="0.2">
      <c r="A153">
        <v>1954</v>
      </c>
      <c r="B153">
        <v>28</v>
      </c>
      <c r="C153" t="s">
        <v>65</v>
      </c>
      <c r="D153" t="s">
        <v>66</v>
      </c>
      <c r="E153">
        <v>71400000</v>
      </c>
      <c r="F153">
        <v>48800000</v>
      </c>
      <c r="G153">
        <v>845232.5</v>
      </c>
      <c r="H153">
        <v>149000000</v>
      </c>
      <c r="I153">
        <v>150000000</v>
      </c>
      <c r="J153">
        <v>2909374</v>
      </c>
      <c r="K153" s="2">
        <v>0.4799215</v>
      </c>
      <c r="L153" s="2">
        <v>0.32630910000000002</v>
      </c>
      <c r="M153" s="2">
        <v>0.29052050000000001</v>
      </c>
      <c r="N153" s="3">
        <v>1</v>
      </c>
      <c r="O153">
        <v>1</v>
      </c>
      <c r="P153">
        <v>1</v>
      </c>
      <c r="Q153" s="4">
        <v>1.071429</v>
      </c>
      <c r="R153" s="4">
        <v>1.125</v>
      </c>
      <c r="S153" s="4">
        <v>1.196429</v>
      </c>
      <c r="T153" s="5">
        <v>0.69953770000000004</v>
      </c>
      <c r="U153" s="5">
        <v>0.56415590000000004</v>
      </c>
      <c r="V153" s="5">
        <v>0.50843229999999995</v>
      </c>
    </row>
    <row r="154" spans="1:22" hidden="1" x14ac:dyDescent="0.2">
      <c r="A154">
        <v>1954</v>
      </c>
      <c r="B154">
        <v>29</v>
      </c>
      <c r="C154" t="s">
        <v>67</v>
      </c>
      <c r="D154" t="s">
        <v>68</v>
      </c>
      <c r="E154">
        <v>109000000</v>
      </c>
      <c r="F154">
        <v>47600000</v>
      </c>
      <c r="G154">
        <v>890236.1</v>
      </c>
      <c r="H154">
        <v>267000000</v>
      </c>
      <c r="I154">
        <v>197000000</v>
      </c>
      <c r="J154">
        <v>4141177</v>
      </c>
      <c r="K154" s="2">
        <v>0.40859570000000001</v>
      </c>
      <c r="L154" s="2">
        <v>0.2415458</v>
      </c>
      <c r="M154" s="2">
        <v>0.21497179999999999</v>
      </c>
      <c r="N154" s="3">
        <v>2</v>
      </c>
      <c r="O154">
        <v>2</v>
      </c>
      <c r="P154">
        <v>2</v>
      </c>
      <c r="Q154" s="4">
        <v>3.3035709999999998</v>
      </c>
      <c r="R154" s="4">
        <v>3.660714</v>
      </c>
      <c r="S154" s="4">
        <v>3.8214290000000002</v>
      </c>
      <c r="T154" s="5">
        <v>0.42614590000000002</v>
      </c>
      <c r="U154" s="5">
        <v>0.28862939999999998</v>
      </c>
      <c r="V154" s="5">
        <v>0.26149060000000002</v>
      </c>
    </row>
    <row r="155" spans="1:22" hidden="1" x14ac:dyDescent="0.2">
      <c r="A155">
        <v>1954</v>
      </c>
      <c r="B155">
        <v>30</v>
      </c>
      <c r="C155" t="s">
        <v>69</v>
      </c>
      <c r="D155" t="s">
        <v>70</v>
      </c>
      <c r="E155">
        <v>72200000</v>
      </c>
      <c r="F155">
        <v>6582516</v>
      </c>
      <c r="G155">
        <v>289542.90000000002</v>
      </c>
      <c r="H155">
        <v>392000000</v>
      </c>
      <c r="I155">
        <v>66500000</v>
      </c>
      <c r="J155">
        <v>3089857</v>
      </c>
      <c r="K155" s="2">
        <v>0.18405079999999999</v>
      </c>
      <c r="L155" s="2">
        <v>9.9055000000000004E-2</v>
      </c>
      <c r="M155" s="2">
        <v>9.3707600000000002E-2</v>
      </c>
      <c r="N155" s="3">
        <v>7</v>
      </c>
      <c r="O155">
        <v>8</v>
      </c>
      <c r="P155">
        <v>8</v>
      </c>
      <c r="Q155" s="4">
        <v>12.375</v>
      </c>
      <c r="R155" s="4">
        <v>10.982139999999999</v>
      </c>
      <c r="S155" s="4">
        <v>11.053570000000001</v>
      </c>
      <c r="T155" s="5">
        <v>0.23180239999999999</v>
      </c>
      <c r="U155" s="5">
        <v>0.1739011</v>
      </c>
      <c r="V155" s="5">
        <v>0.16148970000000001</v>
      </c>
    </row>
    <row r="156" spans="1:22" hidden="1" x14ac:dyDescent="0.2">
      <c r="A156">
        <v>1954</v>
      </c>
      <c r="B156">
        <v>31</v>
      </c>
      <c r="C156" t="s">
        <v>71</v>
      </c>
      <c r="D156" t="s">
        <v>72</v>
      </c>
      <c r="E156">
        <v>24500000</v>
      </c>
      <c r="F156">
        <v>932015.5</v>
      </c>
      <c r="G156">
        <v>35774.85</v>
      </c>
      <c r="H156">
        <v>248000000</v>
      </c>
      <c r="I156">
        <v>14800000</v>
      </c>
      <c r="J156">
        <v>1519630</v>
      </c>
      <c r="K156" s="2">
        <v>9.8521899999999996E-2</v>
      </c>
      <c r="L156" s="2">
        <v>6.2964999999999993E-2</v>
      </c>
      <c r="M156" s="2">
        <v>2.3541800000000002E-2</v>
      </c>
      <c r="N156" s="3">
        <v>23</v>
      </c>
      <c r="O156">
        <v>17</v>
      </c>
      <c r="P156">
        <v>27</v>
      </c>
      <c r="Q156" s="4">
        <v>22.75</v>
      </c>
      <c r="R156" s="4">
        <v>23.339279999999999</v>
      </c>
      <c r="S156" s="4">
        <v>28.553570000000001</v>
      </c>
      <c r="T156" s="5">
        <v>0.1417677</v>
      </c>
      <c r="U156" s="5">
        <v>8.8227299999999995E-2</v>
      </c>
      <c r="V156" s="5">
        <v>5.7606600000000001E-2</v>
      </c>
    </row>
    <row r="157" spans="1:22" hidden="1" x14ac:dyDescent="0.2">
      <c r="A157">
        <v>1955</v>
      </c>
      <c r="B157">
        <v>1</v>
      </c>
      <c r="C157" t="s">
        <v>22</v>
      </c>
      <c r="D157" t="s">
        <v>23</v>
      </c>
      <c r="E157">
        <v>10300000</v>
      </c>
      <c r="F157">
        <v>7198471</v>
      </c>
      <c r="G157">
        <v>131075.79999999999</v>
      </c>
      <c r="H157">
        <v>213000000</v>
      </c>
      <c r="I157">
        <v>354000000</v>
      </c>
      <c r="J157">
        <v>7036489</v>
      </c>
      <c r="K157" s="2">
        <v>4.8027100000000003E-2</v>
      </c>
      <c r="L157" s="2">
        <v>2.0309199999999999E-2</v>
      </c>
      <c r="M157" s="2">
        <v>1.8627999999999999E-2</v>
      </c>
      <c r="N157" s="3">
        <v>28</v>
      </c>
      <c r="O157">
        <v>29</v>
      </c>
      <c r="P157">
        <v>28</v>
      </c>
      <c r="Q157" s="4">
        <v>26.642859999999999</v>
      </c>
      <c r="R157" s="4">
        <v>27.767859999999999</v>
      </c>
      <c r="S157" s="4">
        <v>26.803570000000001</v>
      </c>
      <c r="T157" s="5">
        <v>0.12112009999999999</v>
      </c>
      <c r="U157" s="5">
        <v>7.4726399999999998E-2</v>
      </c>
      <c r="V157" s="5">
        <v>6.9363800000000003E-2</v>
      </c>
    </row>
    <row r="158" spans="1:22" hidden="1" x14ac:dyDescent="0.2">
      <c r="A158">
        <v>1955</v>
      </c>
      <c r="B158">
        <v>2</v>
      </c>
      <c r="C158" t="s">
        <v>24</v>
      </c>
      <c r="D158" t="s">
        <v>25</v>
      </c>
      <c r="E158">
        <v>8393531</v>
      </c>
      <c r="F158">
        <v>2181395</v>
      </c>
      <c r="G158">
        <v>48277.46</v>
      </c>
      <c r="H158">
        <v>81300000</v>
      </c>
      <c r="I158">
        <v>32300000</v>
      </c>
      <c r="J158">
        <v>781651.6</v>
      </c>
      <c r="K158" s="2">
        <v>0.1033043</v>
      </c>
      <c r="L158" s="2">
        <v>6.7612699999999998E-2</v>
      </c>
      <c r="M158" s="2">
        <v>6.1763400000000003E-2</v>
      </c>
      <c r="N158" s="3">
        <v>21</v>
      </c>
      <c r="O158">
        <v>16</v>
      </c>
      <c r="P158">
        <v>15</v>
      </c>
      <c r="Q158" s="4">
        <v>15.232139999999999</v>
      </c>
      <c r="R158" s="4">
        <v>16.178570000000001</v>
      </c>
      <c r="S158" s="4">
        <v>15.03571</v>
      </c>
      <c r="T158" s="5">
        <v>0.21788350000000001</v>
      </c>
      <c r="U158" s="5">
        <v>0.13342109999999999</v>
      </c>
      <c r="V158" s="5">
        <v>0.13148119999999999</v>
      </c>
    </row>
    <row r="159" spans="1:22" hidden="1" x14ac:dyDescent="0.2">
      <c r="A159">
        <v>1955</v>
      </c>
      <c r="B159">
        <v>3</v>
      </c>
      <c r="C159" t="s">
        <v>26</v>
      </c>
      <c r="D159" t="s">
        <v>27</v>
      </c>
      <c r="E159">
        <v>12900000</v>
      </c>
      <c r="F159">
        <v>3590883</v>
      </c>
      <c r="G159">
        <v>76634.899999999994</v>
      </c>
      <c r="H159">
        <v>141000000</v>
      </c>
      <c r="I159">
        <v>77900000</v>
      </c>
      <c r="J159">
        <v>1943600</v>
      </c>
      <c r="K159" s="2">
        <v>9.1580599999999998E-2</v>
      </c>
      <c r="L159" s="2">
        <v>4.6106800000000003E-2</v>
      </c>
      <c r="M159" s="2">
        <v>3.9429400000000003E-2</v>
      </c>
      <c r="N159" s="3">
        <v>25</v>
      </c>
      <c r="O159">
        <v>25</v>
      </c>
      <c r="P159">
        <v>24</v>
      </c>
      <c r="Q159" s="4">
        <v>20.625</v>
      </c>
      <c r="R159" s="4">
        <v>21.982140000000001</v>
      </c>
      <c r="S159" s="4">
        <v>21.928570000000001</v>
      </c>
      <c r="T159" s="5">
        <v>0.1688759</v>
      </c>
      <c r="U159" s="5">
        <v>0.102105</v>
      </c>
      <c r="V159" s="5">
        <v>8.9834999999999998E-2</v>
      </c>
    </row>
    <row r="160" spans="1:22" hidden="1" x14ac:dyDescent="0.2">
      <c r="A160">
        <v>1955</v>
      </c>
      <c r="B160">
        <v>4</v>
      </c>
      <c r="C160" t="s">
        <v>28</v>
      </c>
      <c r="D160" t="s">
        <v>29</v>
      </c>
      <c r="E160">
        <v>4557991</v>
      </c>
      <c r="F160">
        <v>1240446</v>
      </c>
      <c r="G160">
        <v>31664.43</v>
      </c>
      <c r="H160">
        <v>145000000</v>
      </c>
      <c r="I160">
        <v>87500000</v>
      </c>
      <c r="J160">
        <v>2506792</v>
      </c>
      <c r="K160" s="2">
        <v>3.1418700000000001E-2</v>
      </c>
      <c r="L160" s="2">
        <v>1.41742E-2</v>
      </c>
      <c r="M160" s="2">
        <v>1.26315E-2</v>
      </c>
      <c r="N160" s="3">
        <v>31</v>
      </c>
      <c r="O160">
        <v>31</v>
      </c>
      <c r="P160">
        <v>31</v>
      </c>
      <c r="Q160" s="4">
        <v>27.964279999999999</v>
      </c>
      <c r="R160" s="4">
        <v>30.160720000000001</v>
      </c>
      <c r="S160" s="4">
        <v>29.982140000000001</v>
      </c>
      <c r="T160" s="5">
        <v>0.11625969999999999</v>
      </c>
      <c r="U160" s="5">
        <v>5.6866399999999998E-2</v>
      </c>
      <c r="V160" s="5">
        <v>5.2430200000000003E-2</v>
      </c>
    </row>
    <row r="161" spans="1:22" hidden="1" x14ac:dyDescent="0.2">
      <c r="A161">
        <v>1955</v>
      </c>
      <c r="B161">
        <v>5</v>
      </c>
      <c r="C161">
        <v>20</v>
      </c>
      <c r="D161" t="s">
        <v>30</v>
      </c>
      <c r="E161">
        <v>3252271</v>
      </c>
      <c r="F161">
        <v>807663.4</v>
      </c>
      <c r="G161">
        <v>18505.490000000002</v>
      </c>
      <c r="H161">
        <v>73000000</v>
      </c>
      <c r="I161">
        <v>40500000</v>
      </c>
      <c r="J161">
        <v>1073675</v>
      </c>
      <c r="K161" s="2">
        <v>4.4574599999999999E-2</v>
      </c>
      <c r="L161" s="2">
        <v>1.9933900000000001E-2</v>
      </c>
      <c r="M161" s="2">
        <v>1.72357E-2</v>
      </c>
      <c r="N161" s="3">
        <v>29</v>
      </c>
      <c r="O161">
        <v>30</v>
      </c>
      <c r="P161">
        <v>29</v>
      </c>
      <c r="Q161" s="4">
        <v>29.660720000000001</v>
      </c>
      <c r="R161" s="4">
        <v>29.589279999999999</v>
      </c>
      <c r="S161" s="4">
        <v>29.178570000000001</v>
      </c>
      <c r="T161" s="5">
        <v>0.1007251</v>
      </c>
      <c r="U161" s="5">
        <v>6.0451900000000003E-2</v>
      </c>
      <c r="V161" s="5">
        <v>5.51151E-2</v>
      </c>
    </row>
    <row r="162" spans="1:22" hidden="1" x14ac:dyDescent="0.2">
      <c r="A162">
        <v>1955</v>
      </c>
      <c r="B162">
        <v>6</v>
      </c>
      <c r="C162" t="s">
        <v>31</v>
      </c>
      <c r="D162" t="s">
        <v>32</v>
      </c>
      <c r="E162">
        <v>17600000</v>
      </c>
      <c r="F162">
        <v>3958607</v>
      </c>
      <c r="G162">
        <v>85839.039999999994</v>
      </c>
      <c r="H162">
        <v>133000000</v>
      </c>
      <c r="I162">
        <v>54900000</v>
      </c>
      <c r="J162">
        <v>1403460</v>
      </c>
      <c r="K162" s="2">
        <v>0.1316793</v>
      </c>
      <c r="L162" s="2">
        <v>7.2095300000000001E-2</v>
      </c>
      <c r="M162" s="2">
        <v>6.1162500000000002E-2</v>
      </c>
      <c r="N162" s="3">
        <v>15</v>
      </c>
      <c r="O162">
        <v>15</v>
      </c>
      <c r="P162">
        <v>16</v>
      </c>
      <c r="Q162" s="4">
        <v>12.232139999999999</v>
      </c>
      <c r="R162" s="4">
        <v>11.982139999999999</v>
      </c>
      <c r="S162" s="4">
        <v>12.33929</v>
      </c>
      <c r="T162" s="5">
        <v>0.24312719999999999</v>
      </c>
      <c r="U162" s="5">
        <v>0.16807530000000001</v>
      </c>
      <c r="V162" s="5">
        <v>0.15291469999999999</v>
      </c>
    </row>
    <row r="163" spans="1:22" hidden="1" x14ac:dyDescent="0.2">
      <c r="A163">
        <v>1955</v>
      </c>
      <c r="B163">
        <v>7</v>
      </c>
      <c r="C163">
        <v>23</v>
      </c>
      <c r="D163" t="s">
        <v>33</v>
      </c>
      <c r="E163">
        <v>4418264</v>
      </c>
      <c r="F163">
        <v>928368.3</v>
      </c>
      <c r="G163">
        <v>21045.63</v>
      </c>
      <c r="H163">
        <v>26200000</v>
      </c>
      <c r="I163">
        <v>9500807</v>
      </c>
      <c r="J163">
        <v>233145.9</v>
      </c>
      <c r="K163" s="2">
        <v>0.1685555</v>
      </c>
      <c r="L163" s="2">
        <v>9.7714700000000002E-2</v>
      </c>
      <c r="M163" s="2">
        <v>9.0268100000000004E-2</v>
      </c>
      <c r="N163" s="3">
        <v>9</v>
      </c>
      <c r="O163">
        <v>9</v>
      </c>
      <c r="P163">
        <v>9</v>
      </c>
      <c r="Q163" s="4">
        <v>8.1607140000000005</v>
      </c>
      <c r="R163" s="4">
        <v>7.3392860000000004</v>
      </c>
      <c r="S163" s="4">
        <v>6.9821429999999998</v>
      </c>
      <c r="T163" s="5">
        <v>0.29430689999999998</v>
      </c>
      <c r="U163" s="5">
        <v>0.21289140000000001</v>
      </c>
      <c r="V163" s="5">
        <v>0.2032263</v>
      </c>
    </row>
    <row r="164" spans="1:22" x14ac:dyDescent="0.2">
      <c r="A164">
        <v>1955</v>
      </c>
      <c r="B164">
        <v>8</v>
      </c>
      <c r="C164">
        <v>24</v>
      </c>
      <c r="D164" t="s">
        <v>34</v>
      </c>
      <c r="E164">
        <v>15800000</v>
      </c>
      <c r="F164">
        <v>3861299</v>
      </c>
      <c r="G164">
        <v>87562.22</v>
      </c>
      <c r="H164">
        <v>68900000</v>
      </c>
      <c r="I164">
        <v>29900000</v>
      </c>
      <c r="J164">
        <v>758583.6</v>
      </c>
      <c r="K164" s="2">
        <v>0.22991449999999999</v>
      </c>
      <c r="L164" s="2">
        <v>0.1289255</v>
      </c>
      <c r="M164" s="2">
        <v>0.11542860000000001</v>
      </c>
      <c r="N164" s="3">
        <v>6</v>
      </c>
      <c r="O164">
        <v>6</v>
      </c>
      <c r="P164">
        <v>6</v>
      </c>
      <c r="Q164" s="4">
        <v>5.0714290000000002</v>
      </c>
      <c r="R164" s="4">
        <v>4.875</v>
      </c>
      <c r="S164" s="4">
        <v>4.8035709999999998</v>
      </c>
      <c r="T164" s="5">
        <v>0.36250369999999998</v>
      </c>
      <c r="U164" s="5">
        <v>0.25803540000000003</v>
      </c>
      <c r="V164" s="5">
        <v>0.23824980000000001</v>
      </c>
    </row>
    <row r="165" spans="1:22" hidden="1" x14ac:dyDescent="0.2">
      <c r="A165">
        <v>1955</v>
      </c>
      <c r="B165">
        <v>9</v>
      </c>
      <c r="C165">
        <v>25</v>
      </c>
      <c r="D165" t="s">
        <v>35</v>
      </c>
      <c r="E165">
        <v>4889345</v>
      </c>
      <c r="F165">
        <v>1185182</v>
      </c>
      <c r="G165">
        <v>27437.31</v>
      </c>
      <c r="H165">
        <v>32400000</v>
      </c>
      <c r="I165">
        <v>12900000</v>
      </c>
      <c r="J165">
        <v>333579.3</v>
      </c>
      <c r="K165" s="2">
        <v>0.15104300000000001</v>
      </c>
      <c r="L165" s="2">
        <v>9.1922900000000002E-2</v>
      </c>
      <c r="M165" s="2">
        <v>8.2251199999999997E-2</v>
      </c>
      <c r="N165" s="3">
        <v>12</v>
      </c>
      <c r="O165">
        <v>10</v>
      </c>
      <c r="P165">
        <v>10</v>
      </c>
      <c r="Q165" s="4">
        <v>20.589279999999999</v>
      </c>
      <c r="R165" s="4">
        <v>20.696429999999999</v>
      </c>
      <c r="S165" s="4">
        <v>20.714279999999999</v>
      </c>
      <c r="T165" s="5">
        <v>0.16131490000000001</v>
      </c>
      <c r="U165" s="5">
        <v>0.1034035</v>
      </c>
      <c r="V165" s="5">
        <v>9.3124899999999997E-2</v>
      </c>
    </row>
    <row r="166" spans="1:22" hidden="1" x14ac:dyDescent="0.2">
      <c r="A166">
        <v>1955</v>
      </c>
      <c r="B166">
        <v>10</v>
      </c>
      <c r="C166">
        <v>26</v>
      </c>
      <c r="D166" t="s">
        <v>36</v>
      </c>
      <c r="E166">
        <v>5231804</v>
      </c>
      <c r="F166">
        <v>1160204</v>
      </c>
      <c r="G166">
        <v>24906.59</v>
      </c>
      <c r="H166">
        <v>45600000</v>
      </c>
      <c r="I166">
        <v>21800000</v>
      </c>
      <c r="J166">
        <v>521649.5</v>
      </c>
      <c r="K166" s="2">
        <v>0.1148269</v>
      </c>
      <c r="L166" s="2">
        <v>5.3145299999999999E-2</v>
      </c>
      <c r="M166" s="2">
        <v>4.7745799999999998E-2</v>
      </c>
      <c r="N166" s="3">
        <v>17</v>
      </c>
      <c r="O166">
        <v>24</v>
      </c>
      <c r="P166">
        <v>21</v>
      </c>
      <c r="Q166" s="4">
        <v>23.607140000000001</v>
      </c>
      <c r="R166" s="4">
        <v>24.017859999999999</v>
      </c>
      <c r="S166" s="4">
        <v>23.089279999999999</v>
      </c>
      <c r="T166" s="5">
        <v>0.14236109999999999</v>
      </c>
      <c r="U166" s="5">
        <v>9.1431899999999997E-2</v>
      </c>
      <c r="V166" s="5">
        <v>8.4959199999999999E-2</v>
      </c>
    </row>
    <row r="167" spans="1:22" hidden="1" x14ac:dyDescent="0.2">
      <c r="A167">
        <v>1955</v>
      </c>
      <c r="B167">
        <v>11</v>
      </c>
      <c r="C167" t="s">
        <v>37</v>
      </c>
      <c r="D167" t="s">
        <v>38</v>
      </c>
      <c r="E167">
        <v>25700000</v>
      </c>
      <c r="F167">
        <v>5566338</v>
      </c>
      <c r="G167">
        <v>123215.3</v>
      </c>
      <c r="H167">
        <v>248000000</v>
      </c>
      <c r="I167">
        <v>104000000</v>
      </c>
      <c r="J167">
        <v>2547123</v>
      </c>
      <c r="K167" s="2">
        <v>0.1034812</v>
      </c>
      <c r="L167" s="2">
        <v>5.3312100000000001E-2</v>
      </c>
      <c r="M167" s="2">
        <v>4.8374300000000002E-2</v>
      </c>
      <c r="N167" s="3">
        <v>20</v>
      </c>
      <c r="O167">
        <v>23</v>
      </c>
      <c r="P167">
        <v>20</v>
      </c>
      <c r="Q167" s="4">
        <v>23.053570000000001</v>
      </c>
      <c r="R167" s="4">
        <v>23.803570000000001</v>
      </c>
      <c r="S167" s="4">
        <v>22.785720000000001</v>
      </c>
      <c r="T167" s="5">
        <v>0.14775569999999999</v>
      </c>
      <c r="U167" s="5">
        <v>9.1782299999999997E-2</v>
      </c>
      <c r="V167" s="5">
        <v>8.5632399999999997E-2</v>
      </c>
    </row>
    <row r="168" spans="1:22" hidden="1" x14ac:dyDescent="0.2">
      <c r="A168">
        <v>1955</v>
      </c>
      <c r="B168">
        <v>12</v>
      </c>
      <c r="C168">
        <v>29</v>
      </c>
      <c r="D168" t="s">
        <v>39</v>
      </c>
      <c r="E168">
        <v>12800000</v>
      </c>
      <c r="F168">
        <v>3654611</v>
      </c>
      <c r="G168">
        <v>77694.61</v>
      </c>
      <c r="H168">
        <v>95300000</v>
      </c>
      <c r="I168">
        <v>49300000</v>
      </c>
      <c r="J168">
        <v>1149476</v>
      </c>
      <c r="K168" s="2">
        <v>0.13457910000000001</v>
      </c>
      <c r="L168" s="2">
        <v>7.4134500000000006E-2</v>
      </c>
      <c r="M168" s="2">
        <v>6.7591300000000007E-2</v>
      </c>
      <c r="N168" s="3">
        <v>14</v>
      </c>
      <c r="O168">
        <v>14</v>
      </c>
      <c r="P168">
        <v>14</v>
      </c>
      <c r="Q168" s="4">
        <v>17.5</v>
      </c>
      <c r="R168" s="4">
        <v>17.964279999999999</v>
      </c>
      <c r="S168" s="4">
        <v>17.446429999999999</v>
      </c>
      <c r="T168" s="5">
        <v>0.18702070000000001</v>
      </c>
      <c r="U168" s="5">
        <v>0.11943719999999999</v>
      </c>
      <c r="V168" s="5">
        <v>0.1113278</v>
      </c>
    </row>
    <row r="169" spans="1:22" hidden="1" x14ac:dyDescent="0.2">
      <c r="A169">
        <v>1955</v>
      </c>
      <c r="B169">
        <v>13</v>
      </c>
      <c r="C169" t="s">
        <v>40</v>
      </c>
      <c r="D169" t="s">
        <v>41</v>
      </c>
      <c r="E169">
        <v>19600000</v>
      </c>
      <c r="F169">
        <v>4606571</v>
      </c>
      <c r="G169">
        <v>97100.92</v>
      </c>
      <c r="H169">
        <v>136000000</v>
      </c>
      <c r="I169">
        <v>59000000</v>
      </c>
      <c r="J169">
        <v>1412632</v>
      </c>
      <c r="K169" s="2">
        <v>0.14350499999999999</v>
      </c>
      <c r="L169" s="2">
        <v>7.8077199999999999E-2</v>
      </c>
      <c r="M169" s="2">
        <v>6.8737599999999996E-2</v>
      </c>
      <c r="N169" s="3">
        <v>13</v>
      </c>
      <c r="O169">
        <v>13</v>
      </c>
      <c r="P169">
        <v>13</v>
      </c>
      <c r="Q169" s="4">
        <v>8.9642859999999995</v>
      </c>
      <c r="R169" s="4">
        <v>9.5535720000000008</v>
      </c>
      <c r="S169" s="4">
        <v>9.7321419999999996</v>
      </c>
      <c r="T169" s="5">
        <v>0.29336010000000001</v>
      </c>
      <c r="U169" s="5">
        <v>0.19624240000000001</v>
      </c>
      <c r="V169" s="5">
        <v>0.18007609999999999</v>
      </c>
    </row>
    <row r="170" spans="1:22" hidden="1" x14ac:dyDescent="0.2">
      <c r="A170">
        <v>1955</v>
      </c>
      <c r="B170">
        <v>14</v>
      </c>
      <c r="C170" t="s">
        <v>42</v>
      </c>
      <c r="D170" t="s">
        <v>43</v>
      </c>
      <c r="E170">
        <v>22500000</v>
      </c>
      <c r="F170">
        <v>4962687</v>
      </c>
      <c r="G170">
        <v>107752.8</v>
      </c>
      <c r="H170">
        <v>204000000</v>
      </c>
      <c r="I170">
        <v>84800000</v>
      </c>
      <c r="J170">
        <v>2017761</v>
      </c>
      <c r="K170" s="2">
        <v>0.1103122</v>
      </c>
      <c r="L170" s="2">
        <v>5.8554599999999998E-2</v>
      </c>
      <c r="M170" s="2">
        <v>5.3402100000000001E-2</v>
      </c>
      <c r="N170" s="3">
        <v>19</v>
      </c>
      <c r="O170">
        <v>19</v>
      </c>
      <c r="P170">
        <v>18</v>
      </c>
      <c r="Q170" s="4">
        <v>16.25</v>
      </c>
      <c r="R170" s="4">
        <v>16.410720000000001</v>
      </c>
      <c r="S170" s="4">
        <v>15.96429</v>
      </c>
      <c r="T170" s="5">
        <v>0.2025662</v>
      </c>
      <c r="U170" s="5">
        <v>0.14079700000000001</v>
      </c>
      <c r="V170" s="5">
        <v>0.1322035</v>
      </c>
    </row>
    <row r="171" spans="1:22" hidden="1" x14ac:dyDescent="0.2">
      <c r="A171">
        <v>1955</v>
      </c>
      <c r="B171">
        <v>15</v>
      </c>
      <c r="C171" t="s">
        <v>44</v>
      </c>
      <c r="D171" t="s">
        <v>45</v>
      </c>
      <c r="E171">
        <v>6390652</v>
      </c>
      <c r="F171">
        <v>1464382</v>
      </c>
      <c r="G171">
        <v>32617.599999999999</v>
      </c>
      <c r="H171">
        <v>51400000</v>
      </c>
      <c r="I171">
        <v>24100000</v>
      </c>
      <c r="J171">
        <v>627719.9</v>
      </c>
      <c r="K171" s="2">
        <v>0.1243104</v>
      </c>
      <c r="L171" s="2">
        <v>6.08514E-2</v>
      </c>
      <c r="M171" s="2">
        <v>5.1962000000000001E-2</v>
      </c>
      <c r="N171" s="3">
        <v>16</v>
      </c>
      <c r="O171">
        <v>18</v>
      </c>
      <c r="P171">
        <v>19</v>
      </c>
      <c r="Q171" s="4">
        <v>12.928570000000001</v>
      </c>
      <c r="R171" s="4">
        <v>15.196429999999999</v>
      </c>
      <c r="S171" s="4">
        <v>16.017859999999999</v>
      </c>
      <c r="T171" s="5">
        <v>0.2379288</v>
      </c>
      <c r="U171" s="5">
        <v>0.14950550000000001</v>
      </c>
      <c r="V171" s="5">
        <v>0.13474800000000001</v>
      </c>
    </row>
    <row r="172" spans="1:22" hidden="1" x14ac:dyDescent="0.2">
      <c r="A172">
        <v>1955</v>
      </c>
      <c r="B172">
        <v>16</v>
      </c>
      <c r="C172" t="s">
        <v>46</v>
      </c>
      <c r="D172" t="s">
        <v>47</v>
      </c>
      <c r="E172">
        <v>8082473</v>
      </c>
      <c r="F172">
        <v>1825462</v>
      </c>
      <c r="G172">
        <v>48278.32</v>
      </c>
      <c r="H172">
        <v>46800000</v>
      </c>
      <c r="I172">
        <v>18500000</v>
      </c>
      <c r="J172">
        <v>521553.2</v>
      </c>
      <c r="K172" s="2">
        <v>0.1725382</v>
      </c>
      <c r="L172" s="2">
        <v>9.8651900000000001E-2</v>
      </c>
      <c r="M172" s="2">
        <v>9.2566399999999993E-2</v>
      </c>
      <c r="N172" s="3">
        <v>8</v>
      </c>
      <c r="O172">
        <v>7</v>
      </c>
      <c r="P172">
        <v>8</v>
      </c>
      <c r="Q172" s="4">
        <v>14.446429999999999</v>
      </c>
      <c r="R172" s="4">
        <v>12.107139999999999</v>
      </c>
      <c r="S172" s="4">
        <v>11.892860000000001</v>
      </c>
      <c r="T172" s="5">
        <v>0.21637799999999999</v>
      </c>
      <c r="U172" s="5">
        <v>0.16193089999999999</v>
      </c>
      <c r="V172" s="5">
        <v>0.15360219999999999</v>
      </c>
    </row>
    <row r="173" spans="1:22" hidden="1" x14ac:dyDescent="0.2">
      <c r="A173">
        <v>1955</v>
      </c>
      <c r="B173">
        <v>17</v>
      </c>
      <c r="C173" t="s">
        <v>48</v>
      </c>
      <c r="D173" t="s">
        <v>49</v>
      </c>
      <c r="E173">
        <v>23800000</v>
      </c>
      <c r="F173">
        <v>5206075</v>
      </c>
      <c r="G173">
        <v>120161.1</v>
      </c>
      <c r="H173">
        <v>320000000</v>
      </c>
      <c r="I173">
        <v>146000000</v>
      </c>
      <c r="J173">
        <v>3770231</v>
      </c>
      <c r="K173" s="2">
        <v>7.4373800000000004E-2</v>
      </c>
      <c r="L173" s="2">
        <v>3.5723499999999998E-2</v>
      </c>
      <c r="M173" s="2">
        <v>3.1870999999999997E-2</v>
      </c>
      <c r="N173" s="3">
        <v>26</v>
      </c>
      <c r="O173">
        <v>26</v>
      </c>
      <c r="P173">
        <v>25</v>
      </c>
      <c r="Q173" s="4">
        <v>27.928570000000001</v>
      </c>
      <c r="R173" s="4">
        <v>27.214279999999999</v>
      </c>
      <c r="S173" s="4">
        <v>26.392859999999999</v>
      </c>
      <c r="T173" s="5">
        <v>0.112245</v>
      </c>
      <c r="U173" s="5">
        <v>7.6515200000000005E-2</v>
      </c>
      <c r="V173" s="5">
        <v>6.9453699999999993E-2</v>
      </c>
    </row>
    <row r="174" spans="1:22" hidden="1" x14ac:dyDescent="0.2">
      <c r="A174">
        <v>1955</v>
      </c>
      <c r="B174">
        <v>18</v>
      </c>
      <c r="C174">
        <v>51</v>
      </c>
      <c r="D174" t="s">
        <v>50</v>
      </c>
      <c r="E174">
        <v>8400004</v>
      </c>
      <c r="F174">
        <v>1882841</v>
      </c>
      <c r="G174">
        <v>44563.42</v>
      </c>
      <c r="H174">
        <v>86900000</v>
      </c>
      <c r="I174">
        <v>35200000</v>
      </c>
      <c r="J174">
        <v>993356.7</v>
      </c>
      <c r="K174" s="2">
        <v>9.6714099999999997E-2</v>
      </c>
      <c r="L174" s="2">
        <v>5.3483900000000001E-2</v>
      </c>
      <c r="M174" s="2">
        <v>4.4861400000000003E-2</v>
      </c>
      <c r="N174" s="3">
        <v>23</v>
      </c>
      <c r="O174">
        <v>22</v>
      </c>
      <c r="P174">
        <v>23</v>
      </c>
      <c r="Q174" s="4">
        <v>24.071429999999999</v>
      </c>
      <c r="R174" s="4">
        <v>22.017859999999999</v>
      </c>
      <c r="S174" s="4">
        <v>22.303570000000001</v>
      </c>
      <c r="T174" s="5">
        <v>0.1409852</v>
      </c>
      <c r="U174" s="5">
        <v>0.1007874</v>
      </c>
      <c r="V174" s="5">
        <v>8.7338700000000005E-2</v>
      </c>
    </row>
    <row r="175" spans="1:22" hidden="1" x14ac:dyDescent="0.2">
      <c r="A175">
        <v>1955</v>
      </c>
      <c r="B175">
        <v>19</v>
      </c>
      <c r="C175">
        <v>50</v>
      </c>
      <c r="D175" t="s">
        <v>51</v>
      </c>
      <c r="E175">
        <v>36100000</v>
      </c>
      <c r="F175">
        <v>8693596</v>
      </c>
      <c r="G175">
        <v>195236.6</v>
      </c>
      <c r="H175">
        <v>237000000</v>
      </c>
      <c r="I175">
        <v>103000000</v>
      </c>
      <c r="J175">
        <v>2574360</v>
      </c>
      <c r="K175" s="2">
        <v>0.15226139999999999</v>
      </c>
      <c r="L175" s="2">
        <v>8.4665099999999993E-2</v>
      </c>
      <c r="M175" s="2">
        <v>7.5838900000000001E-2</v>
      </c>
      <c r="N175" s="3">
        <v>10</v>
      </c>
      <c r="O175">
        <v>12</v>
      </c>
      <c r="P175">
        <v>12</v>
      </c>
      <c r="Q175" s="4">
        <v>10.392860000000001</v>
      </c>
      <c r="R175" s="4">
        <v>10.5</v>
      </c>
      <c r="S175" s="4">
        <v>10.41071</v>
      </c>
      <c r="T175" s="5">
        <v>0.26292480000000001</v>
      </c>
      <c r="U175" s="5">
        <v>0.1806373</v>
      </c>
      <c r="V175" s="5">
        <v>0.16662879999999999</v>
      </c>
    </row>
    <row r="176" spans="1:22" hidden="1" x14ac:dyDescent="0.2">
      <c r="A176">
        <v>1955</v>
      </c>
      <c r="B176">
        <v>20</v>
      </c>
      <c r="C176">
        <v>52</v>
      </c>
      <c r="D176" t="s">
        <v>52</v>
      </c>
      <c r="E176">
        <v>41100000</v>
      </c>
      <c r="F176">
        <v>13000000</v>
      </c>
      <c r="G176">
        <v>364210</v>
      </c>
      <c r="H176">
        <v>412000000</v>
      </c>
      <c r="I176">
        <v>234000000</v>
      </c>
      <c r="J176">
        <v>7689522</v>
      </c>
      <c r="K176" s="2">
        <v>9.98275E-2</v>
      </c>
      <c r="L176" s="2">
        <v>5.5628700000000003E-2</v>
      </c>
      <c r="M176" s="2">
        <v>4.7364499999999997E-2</v>
      </c>
      <c r="N176" s="3">
        <v>22</v>
      </c>
      <c r="O176">
        <v>21</v>
      </c>
      <c r="P176">
        <v>22</v>
      </c>
      <c r="Q176" s="4">
        <v>19.089279999999999</v>
      </c>
      <c r="R176" s="4">
        <v>19.017859999999999</v>
      </c>
      <c r="S176" s="4">
        <v>19.964279999999999</v>
      </c>
      <c r="T176" s="5">
        <v>0.18043429999999999</v>
      </c>
      <c r="U176" s="5">
        <v>0.1176333</v>
      </c>
      <c r="V176" s="5">
        <v>9.9119799999999994E-2</v>
      </c>
    </row>
    <row r="177" spans="1:22" hidden="1" x14ac:dyDescent="0.2">
      <c r="A177">
        <v>1955</v>
      </c>
      <c r="B177">
        <v>21</v>
      </c>
      <c r="C177" t="s">
        <v>53</v>
      </c>
      <c r="D177" t="s">
        <v>54</v>
      </c>
      <c r="E177">
        <v>7007592</v>
      </c>
      <c r="F177">
        <v>1960914</v>
      </c>
      <c r="G177">
        <v>42031.32</v>
      </c>
      <c r="H177">
        <v>163000000</v>
      </c>
      <c r="I177">
        <v>96500000</v>
      </c>
      <c r="J177">
        <v>2563681</v>
      </c>
      <c r="K177" s="2">
        <v>4.3090799999999999E-2</v>
      </c>
      <c r="L177" s="2">
        <v>2.0324800000000001E-2</v>
      </c>
      <c r="M177" s="2">
        <v>1.63949E-2</v>
      </c>
      <c r="N177" s="3">
        <v>30</v>
      </c>
      <c r="O177">
        <v>28</v>
      </c>
      <c r="P177">
        <v>30</v>
      </c>
      <c r="Q177" s="4">
        <v>28.410720000000001</v>
      </c>
      <c r="R177" s="4">
        <v>28.142859999999999</v>
      </c>
      <c r="S177" s="4">
        <v>29.125</v>
      </c>
      <c r="T177" s="5">
        <v>0.1092814</v>
      </c>
      <c r="U177" s="5">
        <v>7.1718100000000007E-2</v>
      </c>
      <c r="V177" s="5">
        <v>5.6427199999999997E-2</v>
      </c>
    </row>
    <row r="178" spans="1:22" hidden="1" x14ac:dyDescent="0.2">
      <c r="A178">
        <v>1955</v>
      </c>
      <c r="B178">
        <v>22</v>
      </c>
      <c r="C178" t="s">
        <v>55</v>
      </c>
      <c r="D178" t="s">
        <v>56</v>
      </c>
      <c r="E178">
        <v>12900000</v>
      </c>
      <c r="F178">
        <v>3088724</v>
      </c>
      <c r="G178">
        <v>73769.41</v>
      </c>
      <c r="H178">
        <v>247000000</v>
      </c>
      <c r="I178">
        <v>115000000</v>
      </c>
      <c r="J178">
        <v>2875269</v>
      </c>
      <c r="K178" s="2">
        <v>5.2353999999999998E-2</v>
      </c>
      <c r="L178" s="2">
        <v>2.6847300000000001E-2</v>
      </c>
      <c r="M178" s="2">
        <v>2.5656499999999999E-2</v>
      </c>
      <c r="N178" s="3">
        <v>27</v>
      </c>
      <c r="O178">
        <v>27</v>
      </c>
      <c r="P178">
        <v>26</v>
      </c>
      <c r="Q178" s="4">
        <v>24.214279999999999</v>
      </c>
      <c r="R178" s="4">
        <v>22.875</v>
      </c>
      <c r="S178" s="4">
        <v>21.035720000000001</v>
      </c>
      <c r="T178" s="5">
        <v>0.14314279999999999</v>
      </c>
      <c r="U178" s="5">
        <v>0.1009168</v>
      </c>
      <c r="V178" s="5">
        <v>0.1004975</v>
      </c>
    </row>
    <row r="179" spans="1:22" hidden="1" x14ac:dyDescent="0.2">
      <c r="A179">
        <v>1955</v>
      </c>
      <c r="B179">
        <v>23</v>
      </c>
      <c r="C179">
        <v>64</v>
      </c>
      <c r="D179" t="s">
        <v>57</v>
      </c>
      <c r="E179">
        <v>12700000</v>
      </c>
      <c r="F179">
        <v>4032788</v>
      </c>
      <c r="G179">
        <v>83771.83</v>
      </c>
      <c r="H179">
        <v>112000000</v>
      </c>
      <c r="I179">
        <v>64600000</v>
      </c>
      <c r="J179">
        <v>1427010</v>
      </c>
      <c r="K179" s="2">
        <v>0.1141168</v>
      </c>
      <c r="L179" s="2">
        <v>6.2466000000000001E-2</v>
      </c>
      <c r="M179" s="2">
        <v>5.87045E-2</v>
      </c>
      <c r="N179" s="3">
        <v>18</v>
      </c>
      <c r="O179">
        <v>17</v>
      </c>
      <c r="P179">
        <v>17</v>
      </c>
      <c r="Q179" s="4">
        <v>18.160720000000001</v>
      </c>
      <c r="R179" s="4">
        <v>15.571429999999999</v>
      </c>
      <c r="S179" s="4">
        <v>14.96429</v>
      </c>
      <c r="T179" s="5">
        <v>0.19068750000000001</v>
      </c>
      <c r="U179" s="5">
        <v>0.14805309999999999</v>
      </c>
      <c r="V179" s="5">
        <v>0.1392806</v>
      </c>
    </row>
    <row r="180" spans="1:22" hidden="1" x14ac:dyDescent="0.2">
      <c r="A180">
        <v>1955</v>
      </c>
      <c r="B180">
        <v>24</v>
      </c>
      <c r="C180" t="s">
        <v>58</v>
      </c>
      <c r="D180" t="s">
        <v>59</v>
      </c>
      <c r="E180">
        <v>38200000</v>
      </c>
      <c r="F180">
        <v>11100000</v>
      </c>
      <c r="G180">
        <v>252231.3</v>
      </c>
      <c r="H180">
        <v>141000000</v>
      </c>
      <c r="I180">
        <v>68400000</v>
      </c>
      <c r="J180">
        <v>1750607</v>
      </c>
      <c r="K180" s="2">
        <v>0.2712213</v>
      </c>
      <c r="L180" s="2">
        <v>0.1621667</v>
      </c>
      <c r="M180" s="2">
        <v>0.14408219999999999</v>
      </c>
      <c r="N180" s="3">
        <v>5</v>
      </c>
      <c r="O180">
        <v>5</v>
      </c>
      <c r="P180">
        <v>5</v>
      </c>
      <c r="Q180" s="4">
        <v>4.2321429999999998</v>
      </c>
      <c r="R180" s="4">
        <v>4.4107139999999996</v>
      </c>
      <c r="S180" s="4">
        <v>4.6071429999999998</v>
      </c>
      <c r="T180" s="5">
        <v>0.39911069999999998</v>
      </c>
      <c r="U180" s="5">
        <v>0.27091029999999999</v>
      </c>
      <c r="V180" s="5">
        <v>0.2452347</v>
      </c>
    </row>
    <row r="181" spans="1:22" hidden="1" x14ac:dyDescent="0.2">
      <c r="A181">
        <v>1955</v>
      </c>
      <c r="B181">
        <v>25</v>
      </c>
      <c r="C181">
        <v>70</v>
      </c>
      <c r="D181" t="s">
        <v>60</v>
      </c>
      <c r="E181">
        <v>4236900</v>
      </c>
      <c r="F181">
        <v>1617396</v>
      </c>
      <c r="G181">
        <v>38517.440000000002</v>
      </c>
      <c r="H181">
        <v>27900000</v>
      </c>
      <c r="I181">
        <v>18200000</v>
      </c>
      <c r="J181">
        <v>504966.2</v>
      </c>
      <c r="K181" s="2">
        <v>0.15175379999999999</v>
      </c>
      <c r="L181" s="2">
        <v>8.8735700000000001E-2</v>
      </c>
      <c r="M181" s="2">
        <v>7.6277300000000006E-2</v>
      </c>
      <c r="N181" s="3">
        <v>11</v>
      </c>
      <c r="O181">
        <v>11</v>
      </c>
      <c r="P181">
        <v>11</v>
      </c>
      <c r="Q181" s="4">
        <v>7.25</v>
      </c>
      <c r="R181" s="4">
        <v>6.9642860000000004</v>
      </c>
      <c r="S181" s="4">
        <v>7.125</v>
      </c>
      <c r="T181" s="5">
        <v>0.32646009999999998</v>
      </c>
      <c r="U181" s="5">
        <v>0.22816600000000001</v>
      </c>
      <c r="V181" s="5">
        <v>0.20767949999999999</v>
      </c>
    </row>
    <row r="182" spans="1:22" hidden="1" x14ac:dyDescent="0.2">
      <c r="A182">
        <v>1955</v>
      </c>
      <c r="B182">
        <v>26</v>
      </c>
      <c r="C182" t="s">
        <v>61</v>
      </c>
      <c r="D182" t="s">
        <v>62</v>
      </c>
      <c r="E182">
        <v>30300000</v>
      </c>
      <c r="F182">
        <v>24600000</v>
      </c>
      <c r="G182">
        <v>352873</v>
      </c>
      <c r="H182">
        <v>102000000</v>
      </c>
      <c r="I182">
        <v>131000000</v>
      </c>
      <c r="J182">
        <v>1922662</v>
      </c>
      <c r="K182" s="2">
        <v>0.29708079999999998</v>
      </c>
      <c r="L182" s="2">
        <v>0.1873755</v>
      </c>
      <c r="M182" s="2">
        <v>0.18353359999999999</v>
      </c>
      <c r="N182" s="3">
        <v>4</v>
      </c>
      <c r="O182">
        <v>4</v>
      </c>
      <c r="P182">
        <v>4</v>
      </c>
      <c r="Q182" s="4">
        <v>3.214286</v>
      </c>
      <c r="R182" s="4">
        <v>2.964286</v>
      </c>
      <c r="S182" s="4">
        <v>2.8571430000000002</v>
      </c>
      <c r="T182" s="5">
        <v>0.42349140000000002</v>
      </c>
      <c r="U182" s="5">
        <v>0.31467250000000002</v>
      </c>
      <c r="V182" s="5">
        <v>0.28992210000000002</v>
      </c>
    </row>
    <row r="183" spans="1:22" hidden="1" x14ac:dyDescent="0.2">
      <c r="A183">
        <v>1955</v>
      </c>
      <c r="B183">
        <v>27</v>
      </c>
      <c r="C183" t="s">
        <v>63</v>
      </c>
      <c r="D183" t="s">
        <v>64</v>
      </c>
      <c r="E183">
        <v>118000000</v>
      </c>
      <c r="F183">
        <v>51800000</v>
      </c>
      <c r="G183">
        <v>1162332</v>
      </c>
      <c r="H183">
        <v>383000000</v>
      </c>
      <c r="I183">
        <v>250000000</v>
      </c>
      <c r="J183">
        <v>6305936</v>
      </c>
      <c r="K183" s="2">
        <v>0.30782330000000002</v>
      </c>
      <c r="L183" s="2">
        <v>0.2070709</v>
      </c>
      <c r="M183" s="2">
        <v>0.1843234</v>
      </c>
      <c r="N183" s="3">
        <v>3</v>
      </c>
      <c r="O183">
        <v>3</v>
      </c>
      <c r="P183">
        <v>3</v>
      </c>
      <c r="Q183" s="4">
        <v>6.6071429999999998</v>
      </c>
      <c r="R183" s="4">
        <v>7.5892860000000004</v>
      </c>
      <c r="S183" s="4">
        <v>7.8928570000000002</v>
      </c>
      <c r="T183" s="5">
        <v>0.3349144</v>
      </c>
      <c r="U183" s="5">
        <v>0.21915499999999999</v>
      </c>
      <c r="V183" s="5">
        <v>0.20047789999999999</v>
      </c>
    </row>
    <row r="184" spans="1:22" hidden="1" x14ac:dyDescent="0.2">
      <c r="A184">
        <v>1955</v>
      </c>
      <c r="B184">
        <v>28</v>
      </c>
      <c r="C184" t="s">
        <v>65</v>
      </c>
      <c r="D184" t="s">
        <v>66</v>
      </c>
      <c r="E184">
        <v>77700000</v>
      </c>
      <c r="F184">
        <v>49500000</v>
      </c>
      <c r="G184">
        <v>888493.1</v>
      </c>
      <c r="H184">
        <v>160000000</v>
      </c>
      <c r="I184">
        <v>151000000</v>
      </c>
      <c r="J184">
        <v>3063451</v>
      </c>
      <c r="K184" s="2">
        <v>0.4850391</v>
      </c>
      <c r="L184" s="2">
        <v>0.32808569999999998</v>
      </c>
      <c r="M184" s="2">
        <v>0.29003020000000002</v>
      </c>
      <c r="N184" s="3">
        <v>1</v>
      </c>
      <c r="O184">
        <v>1</v>
      </c>
      <c r="P184">
        <v>1</v>
      </c>
      <c r="Q184" s="4">
        <v>1.071429</v>
      </c>
      <c r="R184" s="4">
        <v>1.125</v>
      </c>
      <c r="S184" s="4">
        <v>1.196429</v>
      </c>
      <c r="T184" s="5">
        <v>0.69953770000000004</v>
      </c>
      <c r="U184" s="5">
        <v>0.56415590000000004</v>
      </c>
      <c r="V184" s="5">
        <v>0.50843229999999995</v>
      </c>
    </row>
    <row r="185" spans="1:22" hidden="1" x14ac:dyDescent="0.2">
      <c r="A185">
        <v>1955</v>
      </c>
      <c r="B185">
        <v>29</v>
      </c>
      <c r="C185" t="s">
        <v>67</v>
      </c>
      <c r="D185" t="s">
        <v>68</v>
      </c>
      <c r="E185">
        <v>116000000</v>
      </c>
      <c r="F185">
        <v>48900000</v>
      </c>
      <c r="G185">
        <v>918406.9</v>
      </c>
      <c r="H185">
        <v>284000000</v>
      </c>
      <c r="I185">
        <v>205000000</v>
      </c>
      <c r="J185">
        <v>4337206</v>
      </c>
      <c r="K185" s="2">
        <v>0.40686280000000002</v>
      </c>
      <c r="L185" s="2">
        <v>0.23867150000000001</v>
      </c>
      <c r="M185" s="2">
        <v>0.21175079999999999</v>
      </c>
      <c r="N185" s="3">
        <v>2</v>
      </c>
      <c r="O185">
        <v>2</v>
      </c>
      <c r="P185">
        <v>2</v>
      </c>
      <c r="Q185" s="4">
        <v>3.3035709999999998</v>
      </c>
      <c r="R185" s="4">
        <v>3.660714</v>
      </c>
      <c r="S185" s="4">
        <v>3.8214290000000002</v>
      </c>
      <c r="T185" s="5">
        <v>0.42614590000000002</v>
      </c>
      <c r="U185" s="5">
        <v>0.28862939999999998</v>
      </c>
      <c r="V185" s="5">
        <v>0.26149060000000002</v>
      </c>
    </row>
    <row r="186" spans="1:22" hidden="1" x14ac:dyDescent="0.2">
      <c r="A186">
        <v>1955</v>
      </c>
      <c r="B186">
        <v>30</v>
      </c>
      <c r="C186" t="s">
        <v>69</v>
      </c>
      <c r="D186" t="s">
        <v>70</v>
      </c>
      <c r="E186">
        <v>83400000</v>
      </c>
      <c r="F186">
        <v>6849833</v>
      </c>
      <c r="G186">
        <v>308998.40000000002</v>
      </c>
      <c r="H186">
        <v>453000000</v>
      </c>
      <c r="I186">
        <v>69700000</v>
      </c>
      <c r="J186">
        <v>3303091</v>
      </c>
      <c r="K186" s="2">
        <v>0.18413009999999999</v>
      </c>
      <c r="L186" s="2">
        <v>9.8272700000000004E-2</v>
      </c>
      <c r="M186" s="2">
        <v>9.3548300000000001E-2</v>
      </c>
      <c r="N186" s="3">
        <v>7</v>
      </c>
      <c r="O186">
        <v>8</v>
      </c>
      <c r="P186">
        <v>7</v>
      </c>
      <c r="Q186" s="4">
        <v>12.375</v>
      </c>
      <c r="R186" s="4">
        <v>10.982139999999999</v>
      </c>
      <c r="S186" s="4">
        <v>11.053570000000001</v>
      </c>
      <c r="T186" s="5">
        <v>0.23180239999999999</v>
      </c>
      <c r="U186" s="5">
        <v>0.1739011</v>
      </c>
      <c r="V186" s="5">
        <v>0.16148970000000001</v>
      </c>
    </row>
    <row r="187" spans="1:22" hidden="1" x14ac:dyDescent="0.2">
      <c r="A187">
        <v>1955</v>
      </c>
      <c r="B187">
        <v>31</v>
      </c>
      <c r="C187" t="s">
        <v>71</v>
      </c>
      <c r="D187" t="s">
        <v>72</v>
      </c>
      <c r="E187">
        <v>26600000</v>
      </c>
      <c r="F187">
        <v>903828</v>
      </c>
      <c r="G187">
        <v>34527.51</v>
      </c>
      <c r="H187">
        <v>290000000</v>
      </c>
      <c r="I187">
        <v>15700000</v>
      </c>
      <c r="J187">
        <v>1660101</v>
      </c>
      <c r="K187" s="2">
        <v>9.1794100000000003E-2</v>
      </c>
      <c r="L187" s="2">
        <v>5.7599200000000003E-2</v>
      </c>
      <c r="M187" s="2">
        <v>2.0798400000000002E-2</v>
      </c>
      <c r="N187" s="3">
        <v>24</v>
      </c>
      <c r="O187">
        <v>20</v>
      </c>
      <c r="P187">
        <v>27</v>
      </c>
      <c r="Q187" s="4">
        <v>22.75</v>
      </c>
      <c r="R187" s="4">
        <v>23.339279999999999</v>
      </c>
      <c r="S187" s="4">
        <v>28.553570000000001</v>
      </c>
      <c r="T187" s="5">
        <v>0.1417677</v>
      </c>
      <c r="U187" s="5">
        <v>8.8227299999999995E-2</v>
      </c>
      <c r="V187" s="5">
        <v>5.7606600000000001E-2</v>
      </c>
    </row>
    <row r="188" spans="1:22" hidden="1" x14ac:dyDescent="0.2">
      <c r="A188">
        <v>1956</v>
      </c>
      <c r="B188">
        <v>1</v>
      </c>
      <c r="C188" t="s">
        <v>22</v>
      </c>
      <c r="D188" t="s">
        <v>23</v>
      </c>
      <c r="E188">
        <v>10900000</v>
      </c>
      <c r="F188">
        <v>6864436</v>
      </c>
      <c r="G188">
        <v>126731.7</v>
      </c>
      <c r="H188">
        <v>222000000</v>
      </c>
      <c r="I188">
        <v>335000000</v>
      </c>
      <c r="J188">
        <v>6766626</v>
      </c>
      <c r="K188" s="2">
        <v>4.8838800000000002E-2</v>
      </c>
      <c r="L188" s="2">
        <v>2.04621E-2</v>
      </c>
      <c r="M188" s="2">
        <v>1.87289E-2</v>
      </c>
      <c r="N188" s="3">
        <v>28</v>
      </c>
      <c r="O188">
        <v>28</v>
      </c>
      <c r="P188">
        <v>28</v>
      </c>
      <c r="Q188" s="4">
        <v>26.642859999999999</v>
      </c>
      <c r="R188" s="4">
        <v>27.767859999999999</v>
      </c>
      <c r="S188" s="4">
        <v>26.803570000000001</v>
      </c>
      <c r="T188" s="5">
        <v>0.12112009999999999</v>
      </c>
      <c r="U188" s="5">
        <v>7.4726399999999998E-2</v>
      </c>
      <c r="V188" s="5">
        <v>6.9363800000000003E-2</v>
      </c>
    </row>
    <row r="189" spans="1:22" hidden="1" x14ac:dyDescent="0.2">
      <c r="A189">
        <v>1956</v>
      </c>
      <c r="B189">
        <v>2</v>
      </c>
      <c r="C189" t="s">
        <v>24</v>
      </c>
      <c r="D189" t="s">
        <v>25</v>
      </c>
      <c r="E189">
        <v>9697342</v>
      </c>
      <c r="F189">
        <v>2321405</v>
      </c>
      <c r="G189">
        <v>51484.59</v>
      </c>
      <c r="H189">
        <v>91800000</v>
      </c>
      <c r="I189">
        <v>33900000</v>
      </c>
      <c r="J189">
        <v>824968.1</v>
      </c>
      <c r="K189" s="2">
        <v>0.10569240000000001</v>
      </c>
      <c r="L189" s="2">
        <v>6.8388099999999993E-2</v>
      </c>
      <c r="M189" s="2">
        <v>6.2407999999999998E-2</v>
      </c>
      <c r="N189" s="3">
        <v>21</v>
      </c>
      <c r="O189">
        <v>16</v>
      </c>
      <c r="P189">
        <v>15</v>
      </c>
      <c r="Q189" s="4">
        <v>15.232139999999999</v>
      </c>
      <c r="R189" s="4">
        <v>16.178570000000001</v>
      </c>
      <c r="S189" s="4">
        <v>15.03571</v>
      </c>
      <c r="T189" s="5">
        <v>0.21788350000000001</v>
      </c>
      <c r="U189" s="5">
        <v>0.13342109999999999</v>
      </c>
      <c r="V189" s="5">
        <v>0.13148119999999999</v>
      </c>
    </row>
    <row r="190" spans="1:22" hidden="1" x14ac:dyDescent="0.2">
      <c r="A190">
        <v>1956</v>
      </c>
      <c r="B190">
        <v>3</v>
      </c>
      <c r="C190" t="s">
        <v>26</v>
      </c>
      <c r="D190" t="s">
        <v>27</v>
      </c>
      <c r="E190">
        <v>13600000</v>
      </c>
      <c r="F190">
        <v>3478394</v>
      </c>
      <c r="G190">
        <v>74937.95</v>
      </c>
      <c r="H190">
        <v>150000000</v>
      </c>
      <c r="I190">
        <v>78000000</v>
      </c>
      <c r="J190">
        <v>1966720</v>
      </c>
      <c r="K190" s="2">
        <v>9.0197299999999994E-2</v>
      </c>
      <c r="L190" s="2">
        <v>4.4608000000000002E-2</v>
      </c>
      <c r="M190" s="2">
        <v>3.8102999999999998E-2</v>
      </c>
      <c r="N190" s="3">
        <v>24</v>
      </c>
      <c r="O190">
        <v>25</v>
      </c>
      <c r="P190">
        <v>24</v>
      </c>
      <c r="Q190" s="4">
        <v>20.625</v>
      </c>
      <c r="R190" s="4">
        <v>21.982140000000001</v>
      </c>
      <c r="S190" s="4">
        <v>21.928570000000001</v>
      </c>
      <c r="T190" s="5">
        <v>0.1688759</v>
      </c>
      <c r="U190" s="5">
        <v>0.102105</v>
      </c>
      <c r="V190" s="5">
        <v>8.9834999999999998E-2</v>
      </c>
    </row>
    <row r="191" spans="1:22" hidden="1" x14ac:dyDescent="0.2">
      <c r="A191">
        <v>1956</v>
      </c>
      <c r="B191">
        <v>4</v>
      </c>
      <c r="C191" t="s">
        <v>28</v>
      </c>
      <c r="D191" t="s">
        <v>29</v>
      </c>
      <c r="E191">
        <v>4885421</v>
      </c>
      <c r="F191">
        <v>1222409</v>
      </c>
      <c r="G191">
        <v>31373.47</v>
      </c>
      <c r="H191">
        <v>151000000</v>
      </c>
      <c r="I191">
        <v>86300000</v>
      </c>
      <c r="J191">
        <v>2501513</v>
      </c>
      <c r="K191" s="2">
        <v>3.2306700000000001E-2</v>
      </c>
      <c r="L191" s="2">
        <v>1.41578E-2</v>
      </c>
      <c r="M191" s="2">
        <v>1.2541800000000001E-2</v>
      </c>
      <c r="N191" s="3">
        <v>31</v>
      </c>
      <c r="O191">
        <v>31</v>
      </c>
      <c r="P191">
        <v>31</v>
      </c>
      <c r="Q191" s="4">
        <v>27.964279999999999</v>
      </c>
      <c r="R191" s="4">
        <v>30.160720000000001</v>
      </c>
      <c r="S191" s="4">
        <v>29.982140000000001</v>
      </c>
      <c r="T191" s="5">
        <v>0.11625969999999999</v>
      </c>
      <c r="U191" s="5">
        <v>5.6866399999999998E-2</v>
      </c>
      <c r="V191" s="5">
        <v>5.2430200000000003E-2</v>
      </c>
    </row>
    <row r="192" spans="1:22" hidden="1" x14ac:dyDescent="0.2">
      <c r="A192">
        <v>1956</v>
      </c>
      <c r="B192">
        <v>5</v>
      </c>
      <c r="C192">
        <v>20</v>
      </c>
      <c r="D192" t="s">
        <v>30</v>
      </c>
      <c r="E192">
        <v>3494691</v>
      </c>
      <c r="F192">
        <v>819836.6</v>
      </c>
      <c r="G192">
        <v>18807.32</v>
      </c>
      <c r="H192">
        <v>76500000</v>
      </c>
      <c r="I192">
        <v>40700000</v>
      </c>
      <c r="J192">
        <v>1080627</v>
      </c>
      <c r="K192" s="2">
        <v>4.5708199999999997E-2</v>
      </c>
      <c r="L192" s="2">
        <v>2.01537E-2</v>
      </c>
      <c r="M192" s="2">
        <v>1.7404099999999999E-2</v>
      </c>
      <c r="N192" s="3">
        <v>29</v>
      </c>
      <c r="O192">
        <v>29</v>
      </c>
      <c r="P192">
        <v>29</v>
      </c>
      <c r="Q192" s="4">
        <v>29.660720000000001</v>
      </c>
      <c r="R192" s="4">
        <v>29.589279999999999</v>
      </c>
      <c r="S192" s="4">
        <v>29.178570000000001</v>
      </c>
      <c r="T192" s="5">
        <v>0.1007251</v>
      </c>
      <c r="U192" s="5">
        <v>6.0451900000000003E-2</v>
      </c>
      <c r="V192" s="5">
        <v>5.51151E-2</v>
      </c>
    </row>
    <row r="193" spans="1:22" hidden="1" x14ac:dyDescent="0.2">
      <c r="A193">
        <v>1956</v>
      </c>
      <c r="B193">
        <v>6</v>
      </c>
      <c r="C193" t="s">
        <v>31</v>
      </c>
      <c r="D193" t="s">
        <v>32</v>
      </c>
      <c r="E193">
        <v>19400000</v>
      </c>
      <c r="F193">
        <v>4081729</v>
      </c>
      <c r="G193">
        <v>88732.49</v>
      </c>
      <c r="H193">
        <v>144000000</v>
      </c>
      <c r="I193">
        <v>56400000</v>
      </c>
      <c r="J193">
        <v>1450770</v>
      </c>
      <c r="K193" s="2">
        <v>0.13440189999999999</v>
      </c>
      <c r="L193" s="2">
        <v>7.24297E-2</v>
      </c>
      <c r="M193" s="2">
        <v>6.1162300000000003E-2</v>
      </c>
      <c r="N193" s="3">
        <v>15</v>
      </c>
      <c r="O193">
        <v>15</v>
      </c>
      <c r="P193">
        <v>16</v>
      </c>
      <c r="Q193" s="4">
        <v>12.232139999999999</v>
      </c>
      <c r="R193" s="4">
        <v>11.982139999999999</v>
      </c>
      <c r="S193" s="4">
        <v>12.33929</v>
      </c>
      <c r="T193" s="5">
        <v>0.24312719999999999</v>
      </c>
      <c r="U193" s="5">
        <v>0.16807530000000001</v>
      </c>
      <c r="V193" s="5">
        <v>0.15291469999999999</v>
      </c>
    </row>
    <row r="194" spans="1:22" hidden="1" x14ac:dyDescent="0.2">
      <c r="A194">
        <v>1956</v>
      </c>
      <c r="B194">
        <v>7</v>
      </c>
      <c r="C194">
        <v>23</v>
      </c>
      <c r="D194" t="s">
        <v>33</v>
      </c>
      <c r="E194">
        <v>4927267</v>
      </c>
      <c r="F194">
        <v>968532.5</v>
      </c>
      <c r="G194">
        <v>22186.3</v>
      </c>
      <c r="H194">
        <v>27700000</v>
      </c>
      <c r="I194">
        <v>9454017</v>
      </c>
      <c r="J194">
        <v>233928.2</v>
      </c>
      <c r="K194" s="2">
        <v>0.17765929999999999</v>
      </c>
      <c r="L194" s="2">
        <v>0.1024467</v>
      </c>
      <c r="M194" s="2">
        <v>9.4842300000000004E-2</v>
      </c>
      <c r="N194" s="3">
        <v>8</v>
      </c>
      <c r="O194">
        <v>7</v>
      </c>
      <c r="P194">
        <v>7</v>
      </c>
      <c r="Q194" s="4">
        <v>8.1607140000000005</v>
      </c>
      <c r="R194" s="4">
        <v>7.3392860000000004</v>
      </c>
      <c r="S194" s="4">
        <v>6.9821429999999998</v>
      </c>
      <c r="T194" s="5">
        <v>0.29430689999999998</v>
      </c>
      <c r="U194" s="5">
        <v>0.21289140000000001</v>
      </c>
      <c r="V194" s="5">
        <v>0.2032263</v>
      </c>
    </row>
    <row r="195" spans="1:22" x14ac:dyDescent="0.2">
      <c r="A195">
        <v>1956</v>
      </c>
      <c r="B195">
        <v>8</v>
      </c>
      <c r="C195">
        <v>24</v>
      </c>
      <c r="D195" t="s">
        <v>34</v>
      </c>
      <c r="E195">
        <v>18400000</v>
      </c>
      <c r="F195">
        <v>4125899</v>
      </c>
      <c r="G195">
        <v>94513.12</v>
      </c>
      <c r="H195">
        <v>76800000</v>
      </c>
      <c r="I195">
        <v>31000000</v>
      </c>
      <c r="J195">
        <v>792900.1</v>
      </c>
      <c r="K195" s="2">
        <v>0.23907819999999999</v>
      </c>
      <c r="L195" s="2">
        <v>0.13306870000000001</v>
      </c>
      <c r="M195" s="2">
        <v>0.11919929999999999</v>
      </c>
      <c r="N195" s="3">
        <v>6</v>
      </c>
      <c r="O195">
        <v>6</v>
      </c>
      <c r="P195">
        <v>6</v>
      </c>
      <c r="Q195" s="4">
        <v>5.0714290000000002</v>
      </c>
      <c r="R195" s="4">
        <v>4.875</v>
      </c>
      <c r="S195" s="4">
        <v>4.8035709999999998</v>
      </c>
      <c r="T195" s="5">
        <v>0.36250369999999998</v>
      </c>
      <c r="U195" s="5">
        <v>0.25803540000000003</v>
      </c>
      <c r="V195" s="5">
        <v>0.23824980000000001</v>
      </c>
    </row>
    <row r="196" spans="1:22" hidden="1" x14ac:dyDescent="0.2">
      <c r="A196">
        <v>1956</v>
      </c>
      <c r="B196">
        <v>9</v>
      </c>
      <c r="C196">
        <v>25</v>
      </c>
      <c r="D196" t="s">
        <v>35</v>
      </c>
      <c r="E196">
        <v>5018149</v>
      </c>
      <c r="F196">
        <v>1132143</v>
      </c>
      <c r="G196">
        <v>26494.36</v>
      </c>
      <c r="H196">
        <v>34300000</v>
      </c>
      <c r="I196">
        <v>13100000</v>
      </c>
      <c r="J196">
        <v>343188.5</v>
      </c>
      <c r="K196" s="2">
        <v>0.14611679999999999</v>
      </c>
      <c r="L196" s="2">
        <v>8.6519299999999993E-2</v>
      </c>
      <c r="M196" s="2">
        <v>7.7200599999999994E-2</v>
      </c>
      <c r="N196" s="3">
        <v>13</v>
      </c>
      <c r="O196">
        <v>11</v>
      </c>
      <c r="P196">
        <v>10</v>
      </c>
      <c r="Q196" s="4">
        <v>20.589279999999999</v>
      </c>
      <c r="R196" s="4">
        <v>20.696429999999999</v>
      </c>
      <c r="S196" s="4">
        <v>20.714279999999999</v>
      </c>
      <c r="T196" s="5">
        <v>0.16131490000000001</v>
      </c>
      <c r="U196" s="5">
        <v>0.1034035</v>
      </c>
      <c r="V196" s="5">
        <v>9.3124899999999997E-2</v>
      </c>
    </row>
    <row r="197" spans="1:22" hidden="1" x14ac:dyDescent="0.2">
      <c r="A197">
        <v>1956</v>
      </c>
      <c r="B197">
        <v>10</v>
      </c>
      <c r="C197">
        <v>26</v>
      </c>
      <c r="D197" t="s">
        <v>36</v>
      </c>
      <c r="E197">
        <v>5860153</v>
      </c>
      <c r="F197">
        <v>1214518</v>
      </c>
      <c r="G197">
        <v>26135.200000000001</v>
      </c>
      <c r="H197">
        <v>49400000</v>
      </c>
      <c r="I197">
        <v>22400000</v>
      </c>
      <c r="J197">
        <v>536717.80000000005</v>
      </c>
      <c r="K197" s="2">
        <v>0.11855019999999999</v>
      </c>
      <c r="L197" s="2">
        <v>5.4264899999999998E-2</v>
      </c>
      <c r="M197" s="2">
        <v>4.8694500000000002E-2</v>
      </c>
      <c r="N197" s="3">
        <v>17</v>
      </c>
      <c r="O197">
        <v>22</v>
      </c>
      <c r="P197">
        <v>21</v>
      </c>
      <c r="Q197" s="4">
        <v>23.607140000000001</v>
      </c>
      <c r="R197" s="4">
        <v>24.017859999999999</v>
      </c>
      <c r="S197" s="4">
        <v>23.089279999999999</v>
      </c>
      <c r="T197" s="5">
        <v>0.14236109999999999</v>
      </c>
      <c r="U197" s="5">
        <v>9.1431899999999997E-2</v>
      </c>
      <c r="V197" s="5">
        <v>8.4959199999999999E-2</v>
      </c>
    </row>
    <row r="198" spans="1:22" hidden="1" x14ac:dyDescent="0.2">
      <c r="A198">
        <v>1956</v>
      </c>
      <c r="B198">
        <v>11</v>
      </c>
      <c r="C198" t="s">
        <v>37</v>
      </c>
      <c r="D198" t="s">
        <v>38</v>
      </c>
      <c r="E198">
        <v>29200000</v>
      </c>
      <c r="F198">
        <v>5911396</v>
      </c>
      <c r="G198">
        <v>131511.20000000001</v>
      </c>
      <c r="H198">
        <v>270000000</v>
      </c>
      <c r="I198">
        <v>107000000</v>
      </c>
      <c r="J198">
        <v>2616190</v>
      </c>
      <c r="K198" s="2">
        <v>0.108139</v>
      </c>
      <c r="L198" s="2">
        <v>5.54102E-2</v>
      </c>
      <c r="M198" s="2">
        <v>5.0268199999999999E-2</v>
      </c>
      <c r="N198" s="3">
        <v>20</v>
      </c>
      <c r="O198">
        <v>20</v>
      </c>
      <c r="P198">
        <v>20</v>
      </c>
      <c r="Q198" s="4">
        <v>23.053570000000001</v>
      </c>
      <c r="R198" s="4">
        <v>23.803570000000001</v>
      </c>
      <c r="S198" s="4">
        <v>22.785720000000001</v>
      </c>
      <c r="T198" s="5">
        <v>0.14775569999999999</v>
      </c>
      <c r="U198" s="5">
        <v>9.1782299999999997E-2</v>
      </c>
      <c r="V198" s="5">
        <v>8.5632399999999997E-2</v>
      </c>
    </row>
    <row r="199" spans="1:22" hidden="1" x14ac:dyDescent="0.2">
      <c r="A199">
        <v>1956</v>
      </c>
      <c r="B199">
        <v>12</v>
      </c>
      <c r="C199">
        <v>29</v>
      </c>
      <c r="D199" t="s">
        <v>39</v>
      </c>
      <c r="E199">
        <v>15500000</v>
      </c>
      <c r="F199">
        <v>4034741</v>
      </c>
      <c r="G199">
        <v>86212.87</v>
      </c>
      <c r="H199">
        <v>111000000</v>
      </c>
      <c r="I199">
        <v>53000000</v>
      </c>
      <c r="J199">
        <v>1242211</v>
      </c>
      <c r="K199" s="2">
        <v>0.1399041</v>
      </c>
      <c r="L199" s="2">
        <v>7.6143299999999997E-2</v>
      </c>
      <c r="M199" s="2">
        <v>6.9402800000000001E-2</v>
      </c>
      <c r="N199" s="3">
        <v>14</v>
      </c>
      <c r="O199">
        <v>14</v>
      </c>
      <c r="P199">
        <v>14</v>
      </c>
      <c r="Q199" s="4">
        <v>17.5</v>
      </c>
      <c r="R199" s="4">
        <v>17.964279999999999</v>
      </c>
      <c r="S199" s="4">
        <v>17.446429999999999</v>
      </c>
      <c r="T199" s="5">
        <v>0.18702070000000001</v>
      </c>
      <c r="U199" s="5">
        <v>0.11943719999999999</v>
      </c>
      <c r="V199" s="5">
        <v>0.1113278</v>
      </c>
    </row>
    <row r="200" spans="1:22" hidden="1" x14ac:dyDescent="0.2">
      <c r="A200">
        <v>1956</v>
      </c>
      <c r="B200">
        <v>13</v>
      </c>
      <c r="C200" t="s">
        <v>40</v>
      </c>
      <c r="D200" t="s">
        <v>41</v>
      </c>
      <c r="E200">
        <v>23000000</v>
      </c>
      <c r="F200">
        <v>5036609</v>
      </c>
      <c r="G200">
        <v>106822.6</v>
      </c>
      <c r="H200">
        <v>154000000</v>
      </c>
      <c r="I200">
        <v>62500000</v>
      </c>
      <c r="J200">
        <v>1505818</v>
      </c>
      <c r="K200" s="2">
        <v>0.14976439999999999</v>
      </c>
      <c r="L200" s="2">
        <v>8.0558400000000002E-2</v>
      </c>
      <c r="M200" s="2">
        <v>7.0940000000000003E-2</v>
      </c>
      <c r="N200" s="3">
        <v>12</v>
      </c>
      <c r="O200">
        <v>13</v>
      </c>
      <c r="P200">
        <v>13</v>
      </c>
      <c r="Q200" s="4">
        <v>8.9642859999999995</v>
      </c>
      <c r="R200" s="4">
        <v>9.5535720000000008</v>
      </c>
      <c r="S200" s="4">
        <v>9.7321419999999996</v>
      </c>
      <c r="T200" s="5">
        <v>0.29336010000000001</v>
      </c>
      <c r="U200" s="5">
        <v>0.19624240000000001</v>
      </c>
      <c r="V200" s="5">
        <v>0.18007609999999999</v>
      </c>
    </row>
    <row r="201" spans="1:22" hidden="1" x14ac:dyDescent="0.2">
      <c r="A201">
        <v>1956</v>
      </c>
      <c r="B201">
        <v>14</v>
      </c>
      <c r="C201" t="s">
        <v>42</v>
      </c>
      <c r="D201" t="s">
        <v>43</v>
      </c>
      <c r="E201">
        <v>24500000</v>
      </c>
      <c r="F201">
        <v>5047637</v>
      </c>
      <c r="G201">
        <v>110500.5</v>
      </c>
      <c r="H201">
        <v>209000000</v>
      </c>
      <c r="I201">
        <v>81800000</v>
      </c>
      <c r="J201">
        <v>1956818</v>
      </c>
      <c r="K201" s="2">
        <v>0.1174196</v>
      </c>
      <c r="L201" s="2">
        <v>6.1676300000000003E-2</v>
      </c>
      <c r="M201" s="2">
        <v>5.6469499999999999E-2</v>
      </c>
      <c r="N201" s="3">
        <v>18</v>
      </c>
      <c r="O201">
        <v>18</v>
      </c>
      <c r="P201">
        <v>18</v>
      </c>
      <c r="Q201" s="4">
        <v>16.25</v>
      </c>
      <c r="R201" s="4">
        <v>16.410720000000001</v>
      </c>
      <c r="S201" s="4">
        <v>15.96429</v>
      </c>
      <c r="T201" s="5">
        <v>0.2025662</v>
      </c>
      <c r="U201" s="5">
        <v>0.14079700000000001</v>
      </c>
      <c r="V201" s="5">
        <v>0.1322035</v>
      </c>
    </row>
    <row r="202" spans="1:22" hidden="1" x14ac:dyDescent="0.2">
      <c r="A202">
        <v>1956</v>
      </c>
      <c r="B202">
        <v>15</v>
      </c>
      <c r="C202" t="s">
        <v>44</v>
      </c>
      <c r="D202" t="s">
        <v>45</v>
      </c>
      <c r="E202">
        <v>6944068</v>
      </c>
      <c r="F202">
        <v>1490511</v>
      </c>
      <c r="G202">
        <v>33224.17</v>
      </c>
      <c r="H202">
        <v>55100000</v>
      </c>
      <c r="I202">
        <v>24400000</v>
      </c>
      <c r="J202">
        <v>640328.4</v>
      </c>
      <c r="K202" s="2">
        <v>0.12606609999999999</v>
      </c>
      <c r="L202" s="2">
        <v>6.1018099999999999E-2</v>
      </c>
      <c r="M202" s="2">
        <v>5.1886099999999998E-2</v>
      </c>
      <c r="N202" s="3">
        <v>16</v>
      </c>
      <c r="O202">
        <v>19</v>
      </c>
      <c r="P202">
        <v>19</v>
      </c>
      <c r="Q202" s="4">
        <v>12.928570000000001</v>
      </c>
      <c r="R202" s="4">
        <v>15.196429999999999</v>
      </c>
      <c r="S202" s="4">
        <v>16.017859999999999</v>
      </c>
      <c r="T202" s="5">
        <v>0.2379288</v>
      </c>
      <c r="U202" s="5">
        <v>0.14950550000000001</v>
      </c>
      <c r="V202" s="5">
        <v>0.13474800000000001</v>
      </c>
    </row>
    <row r="203" spans="1:22" hidden="1" x14ac:dyDescent="0.2">
      <c r="A203">
        <v>1956</v>
      </c>
      <c r="B203">
        <v>16</v>
      </c>
      <c r="C203" t="s">
        <v>46</v>
      </c>
      <c r="D203" t="s">
        <v>47</v>
      </c>
      <c r="E203">
        <v>8675022</v>
      </c>
      <c r="F203">
        <v>1837087</v>
      </c>
      <c r="G203">
        <v>48697.45</v>
      </c>
      <c r="H203">
        <v>50400000</v>
      </c>
      <c r="I203">
        <v>18800000</v>
      </c>
      <c r="J203">
        <v>531037</v>
      </c>
      <c r="K203" s="2">
        <v>0.17201720000000001</v>
      </c>
      <c r="L203" s="2">
        <v>9.7756899999999994E-2</v>
      </c>
      <c r="M203" s="2">
        <v>9.1702599999999995E-2</v>
      </c>
      <c r="N203" s="3">
        <v>9</v>
      </c>
      <c r="O203">
        <v>9</v>
      </c>
      <c r="P203">
        <v>9</v>
      </c>
      <c r="Q203" s="4">
        <v>14.446429999999999</v>
      </c>
      <c r="R203" s="4">
        <v>12.107139999999999</v>
      </c>
      <c r="S203" s="4">
        <v>11.892860000000001</v>
      </c>
      <c r="T203" s="5">
        <v>0.21637799999999999</v>
      </c>
      <c r="U203" s="5">
        <v>0.16193089999999999</v>
      </c>
      <c r="V203" s="5">
        <v>0.15360219999999999</v>
      </c>
    </row>
    <row r="204" spans="1:22" hidden="1" x14ac:dyDescent="0.2">
      <c r="A204">
        <v>1956</v>
      </c>
      <c r="B204">
        <v>17</v>
      </c>
      <c r="C204" t="s">
        <v>48</v>
      </c>
      <c r="D204" t="s">
        <v>49</v>
      </c>
      <c r="E204">
        <v>26500000</v>
      </c>
      <c r="F204">
        <v>5424784</v>
      </c>
      <c r="G204">
        <v>122447.3</v>
      </c>
      <c r="H204">
        <v>353000000</v>
      </c>
      <c r="I204">
        <v>152000000</v>
      </c>
      <c r="J204">
        <v>3876008</v>
      </c>
      <c r="K204" s="2">
        <v>7.5219900000000006E-2</v>
      </c>
      <c r="L204" s="2">
        <v>3.5634300000000001E-2</v>
      </c>
      <c r="M204" s="2">
        <v>3.1591099999999997E-2</v>
      </c>
      <c r="N204" s="3">
        <v>26</v>
      </c>
      <c r="O204">
        <v>26</v>
      </c>
      <c r="P204">
        <v>25</v>
      </c>
      <c r="Q204" s="4">
        <v>27.928570000000001</v>
      </c>
      <c r="R204" s="4">
        <v>27.214279999999999</v>
      </c>
      <c r="S204" s="4">
        <v>26.392859999999999</v>
      </c>
      <c r="T204" s="5">
        <v>0.112245</v>
      </c>
      <c r="U204" s="5">
        <v>7.6515200000000005E-2</v>
      </c>
      <c r="V204" s="5">
        <v>6.9453699999999993E-2</v>
      </c>
    </row>
    <row r="205" spans="1:22" hidden="1" x14ac:dyDescent="0.2">
      <c r="A205">
        <v>1956</v>
      </c>
      <c r="B205">
        <v>18</v>
      </c>
      <c r="C205">
        <v>51</v>
      </c>
      <c r="D205" t="s">
        <v>50</v>
      </c>
      <c r="E205">
        <v>9134371</v>
      </c>
      <c r="F205">
        <v>1915261</v>
      </c>
      <c r="G205">
        <v>44646.89</v>
      </c>
      <c r="H205">
        <v>93500000</v>
      </c>
      <c r="I205">
        <v>36100000</v>
      </c>
      <c r="J205">
        <v>1012568</v>
      </c>
      <c r="K205" s="2">
        <v>9.7743300000000005E-2</v>
      </c>
      <c r="L205" s="2">
        <v>5.2981100000000003E-2</v>
      </c>
      <c r="M205" s="2">
        <v>4.4092699999999999E-2</v>
      </c>
      <c r="N205" s="3">
        <v>23</v>
      </c>
      <c r="O205">
        <v>24</v>
      </c>
      <c r="P205">
        <v>23</v>
      </c>
      <c r="Q205" s="4">
        <v>24.071429999999999</v>
      </c>
      <c r="R205" s="4">
        <v>22.017859999999999</v>
      </c>
      <c r="S205" s="4">
        <v>22.303570000000001</v>
      </c>
      <c r="T205" s="5">
        <v>0.1409852</v>
      </c>
      <c r="U205" s="5">
        <v>0.1007874</v>
      </c>
      <c r="V205" s="5">
        <v>8.7338700000000005E-2</v>
      </c>
    </row>
    <row r="206" spans="1:22" hidden="1" x14ac:dyDescent="0.2">
      <c r="A206">
        <v>1956</v>
      </c>
      <c r="B206">
        <v>19</v>
      </c>
      <c r="C206">
        <v>50</v>
      </c>
      <c r="D206" t="s">
        <v>51</v>
      </c>
      <c r="E206">
        <v>41100000</v>
      </c>
      <c r="F206">
        <v>9078935</v>
      </c>
      <c r="G206">
        <v>205207.4</v>
      </c>
      <c r="H206">
        <v>264000000</v>
      </c>
      <c r="I206">
        <v>106000000</v>
      </c>
      <c r="J206">
        <v>2687294</v>
      </c>
      <c r="K206" s="2">
        <v>0.15561820000000001</v>
      </c>
      <c r="L206" s="2">
        <v>8.5347800000000001E-2</v>
      </c>
      <c r="M206" s="2">
        <v>7.6362100000000002E-2</v>
      </c>
      <c r="N206" s="3">
        <v>10</v>
      </c>
      <c r="O206">
        <v>12</v>
      </c>
      <c r="P206">
        <v>12</v>
      </c>
      <c r="Q206" s="4">
        <v>10.392860000000001</v>
      </c>
      <c r="R206" s="4">
        <v>10.5</v>
      </c>
      <c r="S206" s="4">
        <v>10.41071</v>
      </c>
      <c r="T206" s="5">
        <v>0.26292480000000001</v>
      </c>
      <c r="U206" s="5">
        <v>0.1806373</v>
      </c>
      <c r="V206" s="5">
        <v>0.16662879999999999</v>
      </c>
    </row>
    <row r="207" spans="1:22" hidden="1" x14ac:dyDescent="0.2">
      <c r="A207">
        <v>1956</v>
      </c>
      <c r="B207">
        <v>20</v>
      </c>
      <c r="C207">
        <v>52</v>
      </c>
      <c r="D207" t="s">
        <v>52</v>
      </c>
      <c r="E207">
        <v>44500000</v>
      </c>
      <c r="F207">
        <v>13100000</v>
      </c>
      <c r="G207">
        <v>361611.5</v>
      </c>
      <c r="H207">
        <v>444000000</v>
      </c>
      <c r="I207">
        <v>241000000</v>
      </c>
      <c r="J207">
        <v>7833992</v>
      </c>
      <c r="K207" s="2">
        <v>0.10008359999999999</v>
      </c>
      <c r="L207" s="2">
        <v>5.4633599999999997E-2</v>
      </c>
      <c r="M207" s="2">
        <v>4.61593E-2</v>
      </c>
      <c r="N207" s="3">
        <v>22</v>
      </c>
      <c r="O207">
        <v>21</v>
      </c>
      <c r="P207">
        <v>22</v>
      </c>
      <c r="Q207" s="4">
        <v>19.089279999999999</v>
      </c>
      <c r="R207" s="4">
        <v>19.017859999999999</v>
      </c>
      <c r="S207" s="4">
        <v>19.964279999999999</v>
      </c>
      <c r="T207" s="5">
        <v>0.18043429999999999</v>
      </c>
      <c r="U207" s="5">
        <v>0.1176333</v>
      </c>
      <c r="V207" s="5">
        <v>9.9119799999999994E-2</v>
      </c>
    </row>
    <row r="208" spans="1:22" hidden="1" x14ac:dyDescent="0.2">
      <c r="A208">
        <v>1956</v>
      </c>
      <c r="B208">
        <v>21</v>
      </c>
      <c r="C208" t="s">
        <v>53</v>
      </c>
      <c r="D208" t="s">
        <v>54</v>
      </c>
      <c r="E208">
        <v>7372111</v>
      </c>
      <c r="F208">
        <v>1989811</v>
      </c>
      <c r="G208">
        <v>41988.62</v>
      </c>
      <c r="H208">
        <v>173000000</v>
      </c>
      <c r="I208">
        <v>101000000</v>
      </c>
      <c r="J208">
        <v>2644503</v>
      </c>
      <c r="K208" s="2">
        <v>4.2568300000000003E-2</v>
      </c>
      <c r="L208" s="2">
        <v>1.9723600000000001E-2</v>
      </c>
      <c r="M208" s="2">
        <v>1.5877700000000002E-2</v>
      </c>
      <c r="N208" s="3">
        <v>30</v>
      </c>
      <c r="O208">
        <v>30</v>
      </c>
      <c r="P208">
        <v>30</v>
      </c>
      <c r="Q208" s="4">
        <v>28.410720000000001</v>
      </c>
      <c r="R208" s="4">
        <v>28.142859999999999</v>
      </c>
      <c r="S208" s="4">
        <v>29.125</v>
      </c>
      <c r="T208" s="5">
        <v>0.1092814</v>
      </c>
      <c r="U208" s="5">
        <v>7.1718100000000007E-2</v>
      </c>
      <c r="V208" s="5">
        <v>5.6427199999999997E-2</v>
      </c>
    </row>
    <row r="209" spans="1:22" hidden="1" x14ac:dyDescent="0.2">
      <c r="A209">
        <v>1956</v>
      </c>
      <c r="B209">
        <v>22</v>
      </c>
      <c r="C209" t="s">
        <v>55</v>
      </c>
      <c r="D209" t="s">
        <v>56</v>
      </c>
      <c r="E209">
        <v>14300000</v>
      </c>
      <c r="F209">
        <v>3137727</v>
      </c>
      <c r="G209">
        <v>74970.7</v>
      </c>
      <c r="H209">
        <v>268000000</v>
      </c>
      <c r="I209">
        <v>117000000</v>
      </c>
      <c r="J209">
        <v>2918460</v>
      </c>
      <c r="K209" s="2">
        <v>5.3154899999999998E-2</v>
      </c>
      <c r="L209" s="2">
        <v>2.6876500000000001E-2</v>
      </c>
      <c r="M209" s="2">
        <v>2.56884E-2</v>
      </c>
      <c r="N209" s="3">
        <v>27</v>
      </c>
      <c r="O209">
        <v>27</v>
      </c>
      <c r="P209">
        <v>26</v>
      </c>
      <c r="Q209" s="4">
        <v>24.214279999999999</v>
      </c>
      <c r="R209" s="4">
        <v>22.875</v>
      </c>
      <c r="S209" s="4">
        <v>21.035720000000001</v>
      </c>
      <c r="T209" s="5">
        <v>0.14314279999999999</v>
      </c>
      <c r="U209" s="5">
        <v>0.1009168</v>
      </c>
      <c r="V209" s="5">
        <v>0.1004975</v>
      </c>
    </row>
    <row r="210" spans="1:22" hidden="1" x14ac:dyDescent="0.2">
      <c r="A210">
        <v>1956</v>
      </c>
      <c r="B210">
        <v>23</v>
      </c>
      <c r="C210">
        <v>64</v>
      </c>
      <c r="D210" t="s">
        <v>57</v>
      </c>
      <c r="E210">
        <v>14100000</v>
      </c>
      <c r="F210">
        <v>4322135</v>
      </c>
      <c r="G210">
        <v>88243.83</v>
      </c>
      <c r="H210">
        <v>121000000</v>
      </c>
      <c r="I210">
        <v>68100000</v>
      </c>
      <c r="J210">
        <v>1484411</v>
      </c>
      <c r="K210" s="2">
        <v>0.1163757</v>
      </c>
      <c r="L210" s="2">
        <v>6.3509200000000002E-2</v>
      </c>
      <c r="M210" s="2">
        <v>5.9447100000000003E-2</v>
      </c>
      <c r="N210" s="3">
        <v>19</v>
      </c>
      <c r="O210">
        <v>17</v>
      </c>
      <c r="P210">
        <v>17</v>
      </c>
      <c r="Q210" s="4">
        <v>18.160720000000001</v>
      </c>
      <c r="R210" s="4">
        <v>15.571429999999999</v>
      </c>
      <c r="S210" s="4">
        <v>14.96429</v>
      </c>
      <c r="T210" s="5">
        <v>0.19068750000000001</v>
      </c>
      <c r="U210" s="5">
        <v>0.14805309999999999</v>
      </c>
      <c r="V210" s="5">
        <v>0.1392806</v>
      </c>
    </row>
    <row r="211" spans="1:22" hidden="1" x14ac:dyDescent="0.2">
      <c r="A211">
        <v>1956</v>
      </c>
      <c r="B211">
        <v>24</v>
      </c>
      <c r="C211" t="s">
        <v>58</v>
      </c>
      <c r="D211" t="s">
        <v>59</v>
      </c>
      <c r="E211">
        <v>41900000</v>
      </c>
      <c r="F211">
        <v>11600000</v>
      </c>
      <c r="G211">
        <v>263267.09999999998</v>
      </c>
      <c r="H211">
        <v>155000000</v>
      </c>
      <c r="I211">
        <v>71700000</v>
      </c>
      <c r="J211">
        <v>1842973</v>
      </c>
      <c r="K211" s="2">
        <v>0.27125440000000001</v>
      </c>
      <c r="L211" s="2">
        <v>0.1613251</v>
      </c>
      <c r="M211" s="2">
        <v>0.14284910000000001</v>
      </c>
      <c r="N211" s="3">
        <v>5</v>
      </c>
      <c r="O211">
        <v>5</v>
      </c>
      <c r="P211">
        <v>5</v>
      </c>
      <c r="Q211" s="4">
        <v>4.2321429999999998</v>
      </c>
      <c r="R211" s="4">
        <v>4.4107139999999996</v>
      </c>
      <c r="S211" s="4">
        <v>4.6071429999999998</v>
      </c>
      <c r="T211" s="5">
        <v>0.39911069999999998</v>
      </c>
      <c r="U211" s="5">
        <v>0.27091029999999999</v>
      </c>
      <c r="V211" s="5">
        <v>0.2452347</v>
      </c>
    </row>
    <row r="212" spans="1:22" hidden="1" x14ac:dyDescent="0.2">
      <c r="A212">
        <v>1956</v>
      </c>
      <c r="B212">
        <v>25</v>
      </c>
      <c r="C212">
        <v>70</v>
      </c>
      <c r="D212" t="s">
        <v>60</v>
      </c>
      <c r="E212">
        <v>4693818</v>
      </c>
      <c r="F212">
        <v>1670418</v>
      </c>
      <c r="G212">
        <v>40132.620000000003</v>
      </c>
      <c r="H212">
        <v>30400000</v>
      </c>
      <c r="I212">
        <v>18600000</v>
      </c>
      <c r="J212">
        <v>519856.5</v>
      </c>
      <c r="K212" s="2">
        <v>0.15458450000000001</v>
      </c>
      <c r="L212" s="2">
        <v>8.9812699999999995E-2</v>
      </c>
      <c r="M212" s="2">
        <v>7.7199400000000001E-2</v>
      </c>
      <c r="N212" s="3">
        <v>11</v>
      </c>
      <c r="O212">
        <v>10</v>
      </c>
      <c r="P212">
        <v>11</v>
      </c>
      <c r="Q212" s="4">
        <v>7.25</v>
      </c>
      <c r="R212" s="4">
        <v>6.9642860000000004</v>
      </c>
      <c r="S212" s="4">
        <v>7.125</v>
      </c>
      <c r="T212" s="5">
        <v>0.32646009999999998</v>
      </c>
      <c r="U212" s="5">
        <v>0.22816600000000001</v>
      </c>
      <c r="V212" s="5">
        <v>0.20767949999999999</v>
      </c>
    </row>
    <row r="213" spans="1:22" hidden="1" x14ac:dyDescent="0.2">
      <c r="A213">
        <v>1956</v>
      </c>
      <c r="B213">
        <v>26</v>
      </c>
      <c r="C213" t="s">
        <v>61</v>
      </c>
      <c r="D213" t="s">
        <v>62</v>
      </c>
      <c r="E213">
        <v>35800000</v>
      </c>
      <c r="F213">
        <v>26300000</v>
      </c>
      <c r="G213">
        <v>378202.3</v>
      </c>
      <c r="H213">
        <v>118000000</v>
      </c>
      <c r="I213">
        <v>138000000</v>
      </c>
      <c r="J213">
        <v>2051063</v>
      </c>
      <c r="K213" s="2">
        <v>0.30200870000000002</v>
      </c>
      <c r="L213" s="2">
        <v>0.19097210000000001</v>
      </c>
      <c r="M213" s="2">
        <v>0.18439340000000001</v>
      </c>
      <c r="N213" s="3">
        <v>4</v>
      </c>
      <c r="O213">
        <v>4</v>
      </c>
      <c r="P213">
        <v>4</v>
      </c>
      <c r="Q213" s="4">
        <v>3.214286</v>
      </c>
      <c r="R213" s="4">
        <v>2.964286</v>
      </c>
      <c r="S213" s="4">
        <v>2.8571430000000002</v>
      </c>
      <c r="T213" s="5">
        <v>0.42349140000000002</v>
      </c>
      <c r="U213" s="5">
        <v>0.31467250000000002</v>
      </c>
      <c r="V213" s="5">
        <v>0.28992210000000002</v>
      </c>
    </row>
    <row r="214" spans="1:22" hidden="1" x14ac:dyDescent="0.2">
      <c r="A214">
        <v>1956</v>
      </c>
      <c r="B214">
        <v>27</v>
      </c>
      <c r="C214" t="s">
        <v>63</v>
      </c>
      <c r="D214" t="s">
        <v>64</v>
      </c>
      <c r="E214">
        <v>123000000</v>
      </c>
      <c r="F214">
        <v>49900000</v>
      </c>
      <c r="G214">
        <v>1150994</v>
      </c>
      <c r="H214">
        <v>396000000</v>
      </c>
      <c r="I214">
        <v>240000000</v>
      </c>
      <c r="J214">
        <v>6238048</v>
      </c>
      <c r="K214" s="2">
        <v>0.31121320000000002</v>
      </c>
      <c r="L214" s="2">
        <v>0.20768539999999999</v>
      </c>
      <c r="M214" s="2">
        <v>0.18451190000000001</v>
      </c>
      <c r="N214" s="3">
        <v>3</v>
      </c>
      <c r="O214">
        <v>3</v>
      </c>
      <c r="P214">
        <v>3</v>
      </c>
      <c r="Q214" s="4">
        <v>6.6071429999999998</v>
      </c>
      <c r="R214" s="4">
        <v>7.5892860000000004</v>
      </c>
      <c r="S214" s="4">
        <v>7.8928570000000002</v>
      </c>
      <c r="T214" s="5">
        <v>0.3349144</v>
      </c>
      <c r="U214" s="5">
        <v>0.21915499999999999</v>
      </c>
      <c r="V214" s="5">
        <v>0.20047789999999999</v>
      </c>
    </row>
    <row r="215" spans="1:22" hidden="1" x14ac:dyDescent="0.2">
      <c r="A215">
        <v>1956</v>
      </c>
      <c r="B215">
        <v>28</v>
      </c>
      <c r="C215" t="s">
        <v>65</v>
      </c>
      <c r="D215" t="s">
        <v>66</v>
      </c>
      <c r="E215">
        <v>88400000</v>
      </c>
      <c r="F215">
        <v>50700000</v>
      </c>
      <c r="G215">
        <v>938307.8</v>
      </c>
      <c r="H215">
        <v>180000000</v>
      </c>
      <c r="I215">
        <v>154000000</v>
      </c>
      <c r="J215">
        <v>3246106</v>
      </c>
      <c r="K215" s="2">
        <v>0.49020859999999999</v>
      </c>
      <c r="L215" s="2">
        <v>0.32937300000000003</v>
      </c>
      <c r="M215" s="2">
        <v>0.28905649999999999</v>
      </c>
      <c r="N215" s="3">
        <v>1</v>
      </c>
      <c r="O215">
        <v>1</v>
      </c>
      <c r="P215">
        <v>1</v>
      </c>
      <c r="Q215" s="4">
        <v>1.071429</v>
      </c>
      <c r="R215" s="4">
        <v>1.125</v>
      </c>
      <c r="S215" s="4">
        <v>1.196429</v>
      </c>
      <c r="T215" s="5">
        <v>0.69953770000000004</v>
      </c>
      <c r="U215" s="5">
        <v>0.56415590000000004</v>
      </c>
      <c r="V215" s="5">
        <v>0.50843229999999995</v>
      </c>
    </row>
    <row r="216" spans="1:22" hidden="1" x14ac:dyDescent="0.2">
      <c r="A216">
        <v>1956</v>
      </c>
      <c r="B216">
        <v>29</v>
      </c>
      <c r="C216" t="s">
        <v>67</v>
      </c>
      <c r="D216" t="s">
        <v>68</v>
      </c>
      <c r="E216">
        <v>128000000</v>
      </c>
      <c r="F216">
        <v>51100000</v>
      </c>
      <c r="G216">
        <v>961951.8</v>
      </c>
      <c r="H216">
        <v>312000000</v>
      </c>
      <c r="I216">
        <v>214000000</v>
      </c>
      <c r="J216">
        <v>4578480</v>
      </c>
      <c r="K216" s="2">
        <v>0.4103406</v>
      </c>
      <c r="L216" s="2">
        <v>0.23847160000000001</v>
      </c>
      <c r="M216" s="2">
        <v>0.21010290000000001</v>
      </c>
      <c r="N216" s="3">
        <v>2</v>
      </c>
      <c r="O216">
        <v>2</v>
      </c>
      <c r="P216">
        <v>2</v>
      </c>
      <c r="Q216" s="4">
        <v>3.3035709999999998</v>
      </c>
      <c r="R216" s="4">
        <v>3.660714</v>
      </c>
      <c r="S216" s="4">
        <v>3.8214290000000002</v>
      </c>
      <c r="T216" s="5">
        <v>0.42614590000000002</v>
      </c>
      <c r="U216" s="5">
        <v>0.28862939999999998</v>
      </c>
      <c r="V216" s="5">
        <v>0.26149060000000002</v>
      </c>
    </row>
    <row r="217" spans="1:22" hidden="1" x14ac:dyDescent="0.2">
      <c r="A217">
        <v>1956</v>
      </c>
      <c r="B217">
        <v>30</v>
      </c>
      <c r="C217" t="s">
        <v>69</v>
      </c>
      <c r="D217" t="s">
        <v>70</v>
      </c>
      <c r="E217">
        <v>89500000</v>
      </c>
      <c r="F217">
        <v>7156723</v>
      </c>
      <c r="G217">
        <v>325368.3</v>
      </c>
      <c r="H217">
        <v>486000000</v>
      </c>
      <c r="I217">
        <v>72500000</v>
      </c>
      <c r="J217">
        <v>3455593</v>
      </c>
      <c r="K217" s="2">
        <v>0.18410860000000001</v>
      </c>
      <c r="L217" s="2">
        <v>9.8700800000000005E-2</v>
      </c>
      <c r="M217" s="2">
        <v>9.4157000000000005E-2</v>
      </c>
      <c r="N217" s="3">
        <v>7</v>
      </c>
      <c r="O217">
        <v>8</v>
      </c>
      <c r="P217">
        <v>8</v>
      </c>
      <c r="Q217" s="4">
        <v>12.375</v>
      </c>
      <c r="R217" s="4">
        <v>10.982139999999999</v>
      </c>
      <c r="S217" s="4">
        <v>11.053570000000001</v>
      </c>
      <c r="T217" s="5">
        <v>0.23180239999999999</v>
      </c>
      <c r="U217" s="5">
        <v>0.1739011</v>
      </c>
      <c r="V217" s="5">
        <v>0.16148970000000001</v>
      </c>
    </row>
    <row r="218" spans="1:22" hidden="1" x14ac:dyDescent="0.2">
      <c r="A218">
        <v>1956</v>
      </c>
      <c r="B218">
        <v>31</v>
      </c>
      <c r="C218" t="s">
        <v>71</v>
      </c>
      <c r="D218" t="s">
        <v>72</v>
      </c>
      <c r="E218">
        <v>27200000</v>
      </c>
      <c r="F218">
        <v>889686.9</v>
      </c>
      <c r="G218">
        <v>33350.39</v>
      </c>
      <c r="H218">
        <v>310000000</v>
      </c>
      <c r="I218">
        <v>16400000</v>
      </c>
      <c r="J218">
        <v>1757402</v>
      </c>
      <c r="K218" s="2">
        <v>8.76059E-2</v>
      </c>
      <c r="L218" s="2">
        <v>5.4228100000000001E-2</v>
      </c>
      <c r="M218" s="2">
        <v>1.89771E-2</v>
      </c>
      <c r="N218" s="3">
        <v>25</v>
      </c>
      <c r="O218">
        <v>23</v>
      </c>
      <c r="P218">
        <v>27</v>
      </c>
      <c r="Q218" s="4">
        <v>22.75</v>
      </c>
      <c r="R218" s="4">
        <v>23.339279999999999</v>
      </c>
      <c r="S218" s="4">
        <v>28.553570000000001</v>
      </c>
      <c r="T218" s="5">
        <v>0.1417677</v>
      </c>
      <c r="U218" s="5">
        <v>8.8227299999999995E-2</v>
      </c>
      <c r="V218" s="5">
        <v>5.7606600000000001E-2</v>
      </c>
    </row>
    <row r="219" spans="1:22" hidden="1" x14ac:dyDescent="0.2">
      <c r="A219">
        <v>1957</v>
      </c>
      <c r="B219">
        <v>1</v>
      </c>
      <c r="C219" t="s">
        <v>22</v>
      </c>
      <c r="D219" t="s">
        <v>23</v>
      </c>
      <c r="E219">
        <v>11500000</v>
      </c>
      <c r="F219">
        <v>6585767</v>
      </c>
      <c r="G219">
        <v>125517.5</v>
      </c>
      <c r="H219">
        <v>227000000</v>
      </c>
      <c r="I219">
        <v>311000000</v>
      </c>
      <c r="J219">
        <v>6541393</v>
      </c>
      <c r="K219" s="2">
        <v>5.0487999999999998E-2</v>
      </c>
      <c r="L219" s="2">
        <v>2.11574E-2</v>
      </c>
      <c r="M219" s="2">
        <v>1.9188199999999999E-2</v>
      </c>
      <c r="N219" s="3">
        <v>28</v>
      </c>
      <c r="O219">
        <v>29</v>
      </c>
      <c r="P219">
        <v>27</v>
      </c>
      <c r="Q219" s="4">
        <v>26.642859999999999</v>
      </c>
      <c r="R219" s="4">
        <v>27.767859999999999</v>
      </c>
      <c r="S219" s="4">
        <v>26.803570000000001</v>
      </c>
      <c r="T219" s="5">
        <v>0.12112009999999999</v>
      </c>
      <c r="U219" s="5">
        <v>7.4726399999999998E-2</v>
      </c>
      <c r="V219" s="5">
        <v>6.9363800000000003E-2</v>
      </c>
    </row>
    <row r="220" spans="1:22" hidden="1" x14ac:dyDescent="0.2">
      <c r="A220">
        <v>1957</v>
      </c>
      <c r="B220">
        <v>2</v>
      </c>
      <c r="C220" t="s">
        <v>24</v>
      </c>
      <c r="D220" t="s">
        <v>25</v>
      </c>
      <c r="E220">
        <v>10600000</v>
      </c>
      <c r="F220">
        <v>2369801</v>
      </c>
      <c r="G220">
        <v>53194.16</v>
      </c>
      <c r="H220">
        <v>95100000</v>
      </c>
      <c r="I220">
        <v>33300000</v>
      </c>
      <c r="J220">
        <v>818750.1</v>
      </c>
      <c r="K220" s="2">
        <v>0.11104120000000001</v>
      </c>
      <c r="L220" s="2">
        <v>7.1271000000000001E-2</v>
      </c>
      <c r="M220" s="2">
        <v>6.497E-2</v>
      </c>
      <c r="N220" s="3">
        <v>21</v>
      </c>
      <c r="O220">
        <v>16</v>
      </c>
      <c r="P220">
        <v>15</v>
      </c>
      <c r="Q220" s="4">
        <v>15.232139999999999</v>
      </c>
      <c r="R220" s="4">
        <v>16.178570000000001</v>
      </c>
      <c r="S220" s="4">
        <v>15.03571</v>
      </c>
      <c r="T220" s="5">
        <v>0.21788350000000001</v>
      </c>
      <c r="U220" s="5">
        <v>0.13342109999999999</v>
      </c>
      <c r="V220" s="5">
        <v>0.13148119999999999</v>
      </c>
    </row>
    <row r="221" spans="1:22" hidden="1" x14ac:dyDescent="0.2">
      <c r="A221">
        <v>1957</v>
      </c>
      <c r="B221">
        <v>3</v>
      </c>
      <c r="C221" t="s">
        <v>26</v>
      </c>
      <c r="D221" t="s">
        <v>27</v>
      </c>
      <c r="E221">
        <v>14300000</v>
      </c>
      <c r="F221">
        <v>3411192</v>
      </c>
      <c r="G221">
        <v>73986.539999999994</v>
      </c>
      <c r="H221">
        <v>156000000</v>
      </c>
      <c r="I221">
        <v>76300000</v>
      </c>
      <c r="J221">
        <v>1937883</v>
      </c>
      <c r="K221" s="2">
        <v>9.1393199999999994E-2</v>
      </c>
      <c r="L221" s="2">
        <v>4.4691099999999997E-2</v>
      </c>
      <c r="M221" s="2">
        <v>3.8179100000000001E-2</v>
      </c>
      <c r="N221" s="3">
        <v>24</v>
      </c>
      <c r="O221">
        <v>25</v>
      </c>
      <c r="P221">
        <v>24</v>
      </c>
      <c r="Q221" s="4">
        <v>20.625</v>
      </c>
      <c r="R221" s="4">
        <v>21.982140000000001</v>
      </c>
      <c r="S221" s="4">
        <v>21.928570000000001</v>
      </c>
      <c r="T221" s="5">
        <v>0.1688759</v>
      </c>
      <c r="U221" s="5">
        <v>0.102105</v>
      </c>
      <c r="V221" s="5">
        <v>8.9834999999999998E-2</v>
      </c>
    </row>
    <row r="222" spans="1:22" hidden="1" x14ac:dyDescent="0.2">
      <c r="A222">
        <v>1957</v>
      </c>
      <c r="B222">
        <v>4</v>
      </c>
      <c r="C222" t="s">
        <v>28</v>
      </c>
      <c r="D222" t="s">
        <v>29</v>
      </c>
      <c r="E222">
        <v>5219025</v>
      </c>
      <c r="F222">
        <v>1226583</v>
      </c>
      <c r="G222">
        <v>31624.02</v>
      </c>
      <c r="H222">
        <v>151000000</v>
      </c>
      <c r="I222">
        <v>82900000</v>
      </c>
      <c r="J222">
        <v>2423200</v>
      </c>
      <c r="K222" s="2">
        <v>3.4533800000000003E-2</v>
      </c>
      <c r="L222" s="2">
        <v>1.47925E-2</v>
      </c>
      <c r="M222" s="2">
        <v>1.30505E-2</v>
      </c>
      <c r="N222" s="3">
        <v>31</v>
      </c>
      <c r="O222">
        <v>31</v>
      </c>
      <c r="P222">
        <v>31</v>
      </c>
      <c r="Q222" s="4">
        <v>27.964279999999999</v>
      </c>
      <c r="R222" s="4">
        <v>30.160720000000001</v>
      </c>
      <c r="S222" s="4">
        <v>29.982140000000001</v>
      </c>
      <c r="T222" s="5">
        <v>0.11625969999999999</v>
      </c>
      <c r="U222" s="5">
        <v>5.6866399999999998E-2</v>
      </c>
      <c r="V222" s="5">
        <v>5.2430200000000003E-2</v>
      </c>
    </row>
    <row r="223" spans="1:22" hidden="1" x14ac:dyDescent="0.2">
      <c r="A223">
        <v>1957</v>
      </c>
      <c r="B223">
        <v>5</v>
      </c>
      <c r="C223">
        <v>20</v>
      </c>
      <c r="D223" t="s">
        <v>30</v>
      </c>
      <c r="E223">
        <v>3655233</v>
      </c>
      <c r="F223">
        <v>807956.6</v>
      </c>
      <c r="G223">
        <v>18739.900000000001</v>
      </c>
      <c r="H223">
        <v>74700000</v>
      </c>
      <c r="I223">
        <v>37900000</v>
      </c>
      <c r="J223">
        <v>1017774</v>
      </c>
      <c r="K223" s="2">
        <v>4.8906600000000001E-2</v>
      </c>
      <c r="L223" s="2">
        <v>2.1307099999999999E-2</v>
      </c>
      <c r="M223" s="2">
        <v>1.8412600000000001E-2</v>
      </c>
      <c r="N223" s="3">
        <v>29</v>
      </c>
      <c r="O223">
        <v>28</v>
      </c>
      <c r="P223">
        <v>29</v>
      </c>
      <c r="Q223" s="4">
        <v>29.660720000000001</v>
      </c>
      <c r="R223" s="4">
        <v>29.589279999999999</v>
      </c>
      <c r="S223" s="4">
        <v>29.178570000000001</v>
      </c>
      <c r="T223" s="5">
        <v>0.1007251</v>
      </c>
      <c r="U223" s="5">
        <v>6.0451900000000003E-2</v>
      </c>
      <c r="V223" s="5">
        <v>5.51151E-2</v>
      </c>
    </row>
    <row r="224" spans="1:22" hidden="1" x14ac:dyDescent="0.2">
      <c r="A224">
        <v>1957</v>
      </c>
      <c r="B224">
        <v>6</v>
      </c>
      <c r="C224" t="s">
        <v>31</v>
      </c>
      <c r="D224" t="s">
        <v>32</v>
      </c>
      <c r="E224">
        <v>21400000</v>
      </c>
      <c r="F224">
        <v>4252781</v>
      </c>
      <c r="G224">
        <v>92883.29</v>
      </c>
      <c r="H224">
        <v>152000000</v>
      </c>
      <c r="I224">
        <v>56500000</v>
      </c>
      <c r="J224">
        <v>1460119</v>
      </c>
      <c r="K224" s="2">
        <v>0.1403809</v>
      </c>
      <c r="L224" s="2">
        <v>7.5302499999999994E-2</v>
      </c>
      <c r="M224" s="2">
        <v>6.3613500000000003E-2</v>
      </c>
      <c r="N224" s="3">
        <v>15</v>
      </c>
      <c r="O224">
        <v>15</v>
      </c>
      <c r="P224">
        <v>16</v>
      </c>
      <c r="Q224" s="4">
        <v>12.232139999999999</v>
      </c>
      <c r="R224" s="4">
        <v>11.982139999999999</v>
      </c>
      <c r="S224" s="4">
        <v>12.33929</v>
      </c>
      <c r="T224" s="5">
        <v>0.24312719999999999</v>
      </c>
      <c r="U224" s="5">
        <v>0.16807530000000001</v>
      </c>
      <c r="V224" s="5">
        <v>0.15291469999999999</v>
      </c>
    </row>
    <row r="225" spans="1:22" hidden="1" x14ac:dyDescent="0.2">
      <c r="A225">
        <v>1957</v>
      </c>
      <c r="B225">
        <v>7</v>
      </c>
      <c r="C225">
        <v>23</v>
      </c>
      <c r="D225" t="s">
        <v>33</v>
      </c>
      <c r="E225">
        <v>5661952</v>
      </c>
      <c r="F225">
        <v>1036049</v>
      </c>
      <c r="G225">
        <v>23973.72</v>
      </c>
      <c r="H225">
        <v>29800000</v>
      </c>
      <c r="I225">
        <v>9460194</v>
      </c>
      <c r="J225">
        <v>235635.9</v>
      </c>
      <c r="K225" s="2">
        <v>0.19014110000000001</v>
      </c>
      <c r="L225" s="2">
        <v>0.10951669999999999</v>
      </c>
      <c r="M225" s="2">
        <v>0.1017405</v>
      </c>
      <c r="N225" s="3">
        <v>8</v>
      </c>
      <c r="O225">
        <v>7</v>
      </c>
      <c r="P225">
        <v>7</v>
      </c>
      <c r="Q225" s="4">
        <v>8.1607140000000005</v>
      </c>
      <c r="R225" s="4">
        <v>7.3392860000000004</v>
      </c>
      <c r="S225" s="4">
        <v>6.9821429999999998</v>
      </c>
      <c r="T225" s="5">
        <v>0.29430689999999998</v>
      </c>
      <c r="U225" s="5">
        <v>0.21289140000000001</v>
      </c>
      <c r="V225" s="5">
        <v>0.2032263</v>
      </c>
    </row>
    <row r="226" spans="1:22" x14ac:dyDescent="0.2">
      <c r="A226">
        <v>1957</v>
      </c>
      <c r="B226">
        <v>8</v>
      </c>
      <c r="C226">
        <v>24</v>
      </c>
      <c r="D226" t="s">
        <v>34</v>
      </c>
      <c r="E226">
        <v>21100000</v>
      </c>
      <c r="F226">
        <v>4394993</v>
      </c>
      <c r="G226">
        <v>101550</v>
      </c>
      <c r="H226">
        <v>83500000</v>
      </c>
      <c r="I226">
        <v>31300000</v>
      </c>
      <c r="J226">
        <v>806930.7</v>
      </c>
      <c r="K226" s="2">
        <v>0.25261549999999999</v>
      </c>
      <c r="L226" s="2">
        <v>0.140343</v>
      </c>
      <c r="M226" s="2">
        <v>0.12584719999999999</v>
      </c>
      <c r="N226" s="3">
        <v>6</v>
      </c>
      <c r="O226">
        <v>6</v>
      </c>
      <c r="P226">
        <v>6</v>
      </c>
      <c r="Q226" s="4">
        <v>5.0714290000000002</v>
      </c>
      <c r="R226" s="4">
        <v>4.875</v>
      </c>
      <c r="S226" s="4">
        <v>4.8035709999999998</v>
      </c>
      <c r="T226" s="5">
        <v>0.36250369999999998</v>
      </c>
      <c r="U226" s="5">
        <v>0.25803540000000003</v>
      </c>
      <c r="V226" s="5">
        <v>0.23824980000000001</v>
      </c>
    </row>
    <row r="227" spans="1:22" hidden="1" x14ac:dyDescent="0.2">
      <c r="A227">
        <v>1957</v>
      </c>
      <c r="B227">
        <v>9</v>
      </c>
      <c r="C227">
        <v>25</v>
      </c>
      <c r="D227" t="s">
        <v>35</v>
      </c>
      <c r="E227">
        <v>5358180</v>
      </c>
      <c r="F227">
        <v>1092859</v>
      </c>
      <c r="G227">
        <v>25805.17</v>
      </c>
      <c r="H227">
        <v>36800000</v>
      </c>
      <c r="I227">
        <v>13000000</v>
      </c>
      <c r="J227">
        <v>344125.7</v>
      </c>
      <c r="K227" s="2">
        <v>0.1454976</v>
      </c>
      <c r="L227" s="2">
        <v>8.4205799999999997E-2</v>
      </c>
      <c r="M227" s="2">
        <v>7.4987600000000001E-2</v>
      </c>
      <c r="N227" s="3">
        <v>14</v>
      </c>
      <c r="O227">
        <v>13</v>
      </c>
      <c r="P227">
        <v>13</v>
      </c>
      <c r="Q227" s="4">
        <v>20.589279999999999</v>
      </c>
      <c r="R227" s="4">
        <v>20.696429999999999</v>
      </c>
      <c r="S227" s="4">
        <v>20.714279999999999</v>
      </c>
      <c r="T227" s="5">
        <v>0.16131490000000001</v>
      </c>
      <c r="U227" s="5">
        <v>0.1034035</v>
      </c>
      <c r="V227" s="5">
        <v>9.3124899999999997E-2</v>
      </c>
    </row>
    <row r="228" spans="1:22" hidden="1" x14ac:dyDescent="0.2">
      <c r="A228">
        <v>1957</v>
      </c>
      <c r="B228">
        <v>10</v>
      </c>
      <c r="C228">
        <v>26</v>
      </c>
      <c r="D228" t="s">
        <v>36</v>
      </c>
      <c r="E228">
        <v>6385873</v>
      </c>
      <c r="F228">
        <v>1241775</v>
      </c>
      <c r="G228">
        <v>27101.56</v>
      </c>
      <c r="H228">
        <v>51000000</v>
      </c>
      <c r="I228">
        <v>21700000</v>
      </c>
      <c r="J228">
        <v>528585</v>
      </c>
      <c r="K228" s="2">
        <v>0.1252991</v>
      </c>
      <c r="L228" s="2">
        <v>5.7136600000000003E-2</v>
      </c>
      <c r="M228" s="2">
        <v>5.1271900000000002E-2</v>
      </c>
      <c r="N228" s="3">
        <v>18</v>
      </c>
      <c r="O228">
        <v>21</v>
      </c>
      <c r="P228">
        <v>21</v>
      </c>
      <c r="Q228" s="4">
        <v>23.607140000000001</v>
      </c>
      <c r="R228" s="4">
        <v>24.017859999999999</v>
      </c>
      <c r="S228" s="4">
        <v>23.089279999999999</v>
      </c>
      <c r="T228" s="5">
        <v>0.14236109999999999</v>
      </c>
      <c r="U228" s="5">
        <v>9.1431899999999997E-2</v>
      </c>
      <c r="V228" s="5">
        <v>8.4959199999999999E-2</v>
      </c>
    </row>
    <row r="229" spans="1:22" hidden="1" x14ac:dyDescent="0.2">
      <c r="A229">
        <v>1957</v>
      </c>
      <c r="B229">
        <v>11</v>
      </c>
      <c r="C229" t="s">
        <v>37</v>
      </c>
      <c r="D229" t="s">
        <v>38</v>
      </c>
      <c r="E229">
        <v>33100000</v>
      </c>
      <c r="F229">
        <v>6243241</v>
      </c>
      <c r="G229">
        <v>140935.1</v>
      </c>
      <c r="H229">
        <v>287000000</v>
      </c>
      <c r="I229">
        <v>106000000</v>
      </c>
      <c r="J229">
        <v>2629304</v>
      </c>
      <c r="K229" s="2">
        <v>0.11561109999999999</v>
      </c>
      <c r="L229" s="2">
        <v>5.9119199999999997E-2</v>
      </c>
      <c r="M229" s="2">
        <v>5.3601700000000002E-2</v>
      </c>
      <c r="N229" s="3">
        <v>20</v>
      </c>
      <c r="O229">
        <v>20</v>
      </c>
      <c r="P229">
        <v>20</v>
      </c>
      <c r="Q229" s="4">
        <v>23.053570000000001</v>
      </c>
      <c r="R229" s="4">
        <v>23.803570000000001</v>
      </c>
      <c r="S229" s="4">
        <v>22.785720000000001</v>
      </c>
      <c r="T229" s="5">
        <v>0.14775569999999999</v>
      </c>
      <c r="U229" s="5">
        <v>9.1782299999999997E-2</v>
      </c>
      <c r="V229" s="5">
        <v>8.5632399999999997E-2</v>
      </c>
    </row>
    <row r="230" spans="1:22" hidden="1" x14ac:dyDescent="0.2">
      <c r="A230">
        <v>1957</v>
      </c>
      <c r="B230">
        <v>12</v>
      </c>
      <c r="C230">
        <v>29</v>
      </c>
      <c r="D230" t="s">
        <v>39</v>
      </c>
      <c r="E230">
        <v>17100000</v>
      </c>
      <c r="F230">
        <v>4205750</v>
      </c>
      <c r="G230">
        <v>91300.19</v>
      </c>
      <c r="H230">
        <v>115000000</v>
      </c>
      <c r="I230">
        <v>52400000</v>
      </c>
      <c r="J230">
        <v>1246936</v>
      </c>
      <c r="K230" s="2">
        <v>0.14858189999999999</v>
      </c>
      <c r="L230" s="2">
        <v>8.0318399999999998E-2</v>
      </c>
      <c r="M230" s="2">
        <v>7.3219699999999999E-2</v>
      </c>
      <c r="N230" s="3">
        <v>13</v>
      </c>
      <c r="O230">
        <v>14</v>
      </c>
      <c r="P230">
        <v>14</v>
      </c>
      <c r="Q230" s="4">
        <v>17.5</v>
      </c>
      <c r="R230" s="4">
        <v>17.964279999999999</v>
      </c>
      <c r="S230" s="4">
        <v>17.446429999999999</v>
      </c>
      <c r="T230" s="5">
        <v>0.18702070000000001</v>
      </c>
      <c r="U230" s="5">
        <v>0.11943719999999999</v>
      </c>
      <c r="V230" s="5">
        <v>0.1113278</v>
      </c>
    </row>
    <row r="231" spans="1:22" hidden="1" x14ac:dyDescent="0.2">
      <c r="A231">
        <v>1957</v>
      </c>
      <c r="B231">
        <v>13</v>
      </c>
      <c r="C231" t="s">
        <v>40</v>
      </c>
      <c r="D231" t="s">
        <v>41</v>
      </c>
      <c r="E231">
        <v>26300000</v>
      </c>
      <c r="F231">
        <v>5350579</v>
      </c>
      <c r="G231">
        <v>115245</v>
      </c>
      <c r="H231">
        <v>165000000</v>
      </c>
      <c r="I231">
        <v>62800000</v>
      </c>
      <c r="J231">
        <v>1535160</v>
      </c>
      <c r="K231" s="2">
        <v>0.159608</v>
      </c>
      <c r="L231" s="2">
        <v>8.5241899999999995E-2</v>
      </c>
      <c r="M231" s="2">
        <v>7.5070300000000006E-2</v>
      </c>
      <c r="N231" s="3">
        <v>12</v>
      </c>
      <c r="O231">
        <v>12</v>
      </c>
      <c r="P231">
        <v>12</v>
      </c>
      <c r="Q231" s="4">
        <v>8.9642859999999995</v>
      </c>
      <c r="R231" s="4">
        <v>9.5535720000000008</v>
      </c>
      <c r="S231" s="4">
        <v>9.7321419999999996</v>
      </c>
      <c r="T231" s="5">
        <v>0.29336010000000001</v>
      </c>
      <c r="U231" s="5">
        <v>0.19624240000000001</v>
      </c>
      <c r="V231" s="5">
        <v>0.18007609999999999</v>
      </c>
    </row>
    <row r="232" spans="1:22" hidden="1" x14ac:dyDescent="0.2">
      <c r="A232">
        <v>1957</v>
      </c>
      <c r="B232">
        <v>14</v>
      </c>
      <c r="C232" t="s">
        <v>42</v>
      </c>
      <c r="D232" t="s">
        <v>43</v>
      </c>
      <c r="E232">
        <v>27900000</v>
      </c>
      <c r="F232">
        <v>5362722</v>
      </c>
      <c r="G232">
        <v>119412.5</v>
      </c>
      <c r="H232">
        <v>223000000</v>
      </c>
      <c r="I232">
        <v>81600000</v>
      </c>
      <c r="J232">
        <v>1979099</v>
      </c>
      <c r="K232" s="2">
        <v>0.12547449999999999</v>
      </c>
      <c r="L232" s="2">
        <v>6.5754599999999996E-2</v>
      </c>
      <c r="M232" s="2">
        <v>6.0336800000000003E-2</v>
      </c>
      <c r="N232" s="3">
        <v>17</v>
      </c>
      <c r="O232">
        <v>17</v>
      </c>
      <c r="P232">
        <v>18</v>
      </c>
      <c r="Q232" s="4">
        <v>16.25</v>
      </c>
      <c r="R232" s="4">
        <v>16.410720000000001</v>
      </c>
      <c r="S232" s="4">
        <v>15.96429</v>
      </c>
      <c r="T232" s="5">
        <v>0.2025662</v>
      </c>
      <c r="U232" s="5">
        <v>0.14079700000000001</v>
      </c>
      <c r="V232" s="5">
        <v>0.1322035</v>
      </c>
    </row>
    <row r="233" spans="1:22" hidden="1" x14ac:dyDescent="0.2">
      <c r="A233">
        <v>1957</v>
      </c>
      <c r="B233">
        <v>15</v>
      </c>
      <c r="C233" t="s">
        <v>44</v>
      </c>
      <c r="D233" t="s">
        <v>45</v>
      </c>
      <c r="E233">
        <v>7335839</v>
      </c>
      <c r="F233">
        <v>1456789</v>
      </c>
      <c r="G233">
        <v>32860.620000000003</v>
      </c>
      <c r="H233">
        <v>55800000</v>
      </c>
      <c r="I233">
        <v>23000000</v>
      </c>
      <c r="J233">
        <v>611582.6</v>
      </c>
      <c r="K233" s="2">
        <v>0.13135459999999999</v>
      </c>
      <c r="L233" s="2">
        <v>6.3311900000000004E-2</v>
      </c>
      <c r="M233" s="2">
        <v>5.37305E-2</v>
      </c>
      <c r="N233" s="3">
        <v>16</v>
      </c>
      <c r="O233">
        <v>19</v>
      </c>
      <c r="P233">
        <v>19</v>
      </c>
      <c r="Q233" s="4">
        <v>12.928570000000001</v>
      </c>
      <c r="R233" s="4">
        <v>15.196429999999999</v>
      </c>
      <c r="S233" s="4">
        <v>16.017859999999999</v>
      </c>
      <c r="T233" s="5">
        <v>0.2379288</v>
      </c>
      <c r="U233" s="5">
        <v>0.14950550000000001</v>
      </c>
      <c r="V233" s="5">
        <v>0.13474800000000001</v>
      </c>
    </row>
    <row r="234" spans="1:22" hidden="1" x14ac:dyDescent="0.2">
      <c r="A234">
        <v>1957</v>
      </c>
      <c r="B234">
        <v>16</v>
      </c>
      <c r="C234" t="s">
        <v>46</v>
      </c>
      <c r="D234" t="s">
        <v>47</v>
      </c>
      <c r="E234">
        <v>9458124</v>
      </c>
      <c r="F234">
        <v>1890015</v>
      </c>
      <c r="G234">
        <v>50276.800000000003</v>
      </c>
      <c r="H234">
        <v>53700000</v>
      </c>
      <c r="I234">
        <v>18900000</v>
      </c>
      <c r="J234">
        <v>536000.80000000005</v>
      </c>
      <c r="K234" s="2">
        <v>0.17601929999999999</v>
      </c>
      <c r="L234" s="2">
        <v>0.1001208</v>
      </c>
      <c r="M234" s="2">
        <v>9.3799900000000005E-2</v>
      </c>
      <c r="N234" s="3">
        <v>9</v>
      </c>
      <c r="O234">
        <v>9</v>
      </c>
      <c r="P234">
        <v>9</v>
      </c>
      <c r="Q234" s="4">
        <v>14.446429999999999</v>
      </c>
      <c r="R234" s="4">
        <v>12.107139999999999</v>
      </c>
      <c r="S234" s="4">
        <v>11.892860000000001</v>
      </c>
      <c r="T234" s="5">
        <v>0.21637799999999999</v>
      </c>
      <c r="U234" s="5">
        <v>0.16193089999999999</v>
      </c>
      <c r="V234" s="5">
        <v>0.15360219999999999</v>
      </c>
    </row>
    <row r="235" spans="1:22" hidden="1" x14ac:dyDescent="0.2">
      <c r="A235">
        <v>1957</v>
      </c>
      <c r="B235">
        <v>17</v>
      </c>
      <c r="C235" t="s">
        <v>48</v>
      </c>
      <c r="D235" t="s">
        <v>49</v>
      </c>
      <c r="E235">
        <v>28900000</v>
      </c>
      <c r="F235">
        <v>5435693</v>
      </c>
      <c r="G235">
        <v>123316.3</v>
      </c>
      <c r="H235">
        <v>367000000</v>
      </c>
      <c r="I235">
        <v>147000000</v>
      </c>
      <c r="J235">
        <v>3775159</v>
      </c>
      <c r="K235" s="2">
        <v>7.8633900000000007E-2</v>
      </c>
      <c r="L235" s="2">
        <v>3.6921200000000001E-2</v>
      </c>
      <c r="M235" s="2">
        <v>3.2665199999999998E-2</v>
      </c>
      <c r="N235" s="3">
        <v>26</v>
      </c>
      <c r="O235">
        <v>26</v>
      </c>
      <c r="P235">
        <v>25</v>
      </c>
      <c r="Q235" s="4">
        <v>27.928570000000001</v>
      </c>
      <c r="R235" s="4">
        <v>27.214279999999999</v>
      </c>
      <c r="S235" s="4">
        <v>26.392859999999999</v>
      </c>
      <c r="T235" s="5">
        <v>0.112245</v>
      </c>
      <c r="U235" s="5">
        <v>7.6515200000000005E-2</v>
      </c>
      <c r="V235" s="5">
        <v>6.9453699999999993E-2</v>
      </c>
    </row>
    <row r="236" spans="1:22" hidden="1" x14ac:dyDescent="0.2">
      <c r="A236">
        <v>1957</v>
      </c>
      <c r="B236">
        <v>18</v>
      </c>
      <c r="C236">
        <v>51</v>
      </c>
      <c r="D236" t="s">
        <v>50</v>
      </c>
      <c r="E236">
        <v>10000000</v>
      </c>
      <c r="F236">
        <v>1954817</v>
      </c>
      <c r="G236">
        <v>45976.93</v>
      </c>
      <c r="H236">
        <v>99300000</v>
      </c>
      <c r="I236">
        <v>36100000</v>
      </c>
      <c r="J236">
        <v>1026982</v>
      </c>
      <c r="K236" s="2">
        <v>0.1010547</v>
      </c>
      <c r="L236" s="2">
        <v>5.4149200000000001E-2</v>
      </c>
      <c r="M236" s="2">
        <v>4.4769000000000003E-2</v>
      </c>
      <c r="N236" s="3">
        <v>23</v>
      </c>
      <c r="O236">
        <v>23</v>
      </c>
      <c r="P236">
        <v>23</v>
      </c>
      <c r="Q236" s="4">
        <v>24.071429999999999</v>
      </c>
      <c r="R236" s="4">
        <v>22.017859999999999</v>
      </c>
      <c r="S236" s="4">
        <v>22.303570000000001</v>
      </c>
      <c r="T236" s="5">
        <v>0.1409852</v>
      </c>
      <c r="U236" s="5">
        <v>0.1007874</v>
      </c>
      <c r="V236" s="5">
        <v>8.7338700000000005E-2</v>
      </c>
    </row>
    <row r="237" spans="1:22" hidden="1" x14ac:dyDescent="0.2">
      <c r="A237">
        <v>1957</v>
      </c>
      <c r="B237">
        <v>19</v>
      </c>
      <c r="C237">
        <v>50</v>
      </c>
      <c r="D237" t="s">
        <v>51</v>
      </c>
      <c r="E237">
        <v>45600000</v>
      </c>
      <c r="F237">
        <v>9436080</v>
      </c>
      <c r="G237">
        <v>214114.6</v>
      </c>
      <c r="H237">
        <v>281000000</v>
      </c>
      <c r="I237">
        <v>107000000</v>
      </c>
      <c r="J237">
        <v>2709756</v>
      </c>
      <c r="K237" s="2">
        <v>0.1622883</v>
      </c>
      <c r="L237" s="2">
        <v>8.8308399999999995E-2</v>
      </c>
      <c r="M237" s="2">
        <v>7.9016199999999995E-2</v>
      </c>
      <c r="N237" s="3">
        <v>10</v>
      </c>
      <c r="O237">
        <v>11</v>
      </c>
      <c r="P237">
        <v>11</v>
      </c>
      <c r="Q237" s="4">
        <v>10.392860000000001</v>
      </c>
      <c r="R237" s="4">
        <v>10.5</v>
      </c>
      <c r="S237" s="4">
        <v>10.41071</v>
      </c>
      <c r="T237" s="5">
        <v>0.26292480000000001</v>
      </c>
      <c r="U237" s="5">
        <v>0.1806373</v>
      </c>
      <c r="V237" s="5">
        <v>0.16662879999999999</v>
      </c>
    </row>
    <row r="238" spans="1:22" hidden="1" x14ac:dyDescent="0.2">
      <c r="A238">
        <v>1957</v>
      </c>
      <c r="B238">
        <v>20</v>
      </c>
      <c r="C238">
        <v>52</v>
      </c>
      <c r="D238" t="s">
        <v>52</v>
      </c>
      <c r="E238">
        <v>48600000</v>
      </c>
      <c r="F238">
        <v>13400000</v>
      </c>
      <c r="G238">
        <v>369932.4</v>
      </c>
      <c r="H238">
        <v>473000000</v>
      </c>
      <c r="I238">
        <v>241000000</v>
      </c>
      <c r="J238">
        <v>7939828</v>
      </c>
      <c r="K238" s="2">
        <v>0.102898</v>
      </c>
      <c r="L238" s="2">
        <v>5.5488900000000001E-2</v>
      </c>
      <c r="M238" s="2">
        <v>4.6592000000000001E-2</v>
      </c>
      <c r="N238" s="3">
        <v>22</v>
      </c>
      <c r="O238">
        <v>22</v>
      </c>
      <c r="P238">
        <v>22</v>
      </c>
      <c r="Q238" s="4">
        <v>19.089279999999999</v>
      </c>
      <c r="R238" s="4">
        <v>19.017859999999999</v>
      </c>
      <c r="S238" s="4">
        <v>19.964279999999999</v>
      </c>
      <c r="T238" s="5">
        <v>0.18043429999999999</v>
      </c>
      <c r="U238" s="5">
        <v>0.1176333</v>
      </c>
      <c r="V238" s="5">
        <v>9.9119799999999994E-2</v>
      </c>
    </row>
    <row r="239" spans="1:22" hidden="1" x14ac:dyDescent="0.2">
      <c r="A239">
        <v>1957</v>
      </c>
      <c r="B239">
        <v>21</v>
      </c>
      <c r="C239" t="s">
        <v>53</v>
      </c>
      <c r="D239" t="s">
        <v>54</v>
      </c>
      <c r="E239">
        <v>7948848</v>
      </c>
      <c r="F239">
        <v>2042143</v>
      </c>
      <c r="G239">
        <v>42655.95</v>
      </c>
      <c r="H239">
        <v>184000000</v>
      </c>
      <c r="I239">
        <v>103000000</v>
      </c>
      <c r="J239">
        <v>2670109</v>
      </c>
      <c r="K239" s="2">
        <v>4.3256000000000003E-2</v>
      </c>
      <c r="L239" s="2">
        <v>1.98494E-2</v>
      </c>
      <c r="M239" s="2">
        <v>1.5975400000000001E-2</v>
      </c>
      <c r="N239" s="3">
        <v>30</v>
      </c>
      <c r="O239">
        <v>30</v>
      </c>
      <c r="P239">
        <v>30</v>
      </c>
      <c r="Q239" s="4">
        <v>28.410720000000001</v>
      </c>
      <c r="R239" s="4">
        <v>28.142859999999999</v>
      </c>
      <c r="S239" s="4">
        <v>29.125</v>
      </c>
      <c r="T239" s="5">
        <v>0.1092814</v>
      </c>
      <c r="U239" s="5">
        <v>7.1718100000000007E-2</v>
      </c>
      <c r="V239" s="5">
        <v>5.6427199999999997E-2</v>
      </c>
    </row>
    <row r="240" spans="1:22" hidden="1" x14ac:dyDescent="0.2">
      <c r="A240">
        <v>1957</v>
      </c>
      <c r="B240">
        <v>22</v>
      </c>
      <c r="C240" t="s">
        <v>55</v>
      </c>
      <c r="D240" t="s">
        <v>56</v>
      </c>
      <c r="E240">
        <v>15500000</v>
      </c>
      <c r="F240">
        <v>3178505</v>
      </c>
      <c r="G240">
        <v>75478.009999999995</v>
      </c>
      <c r="H240">
        <v>281000000</v>
      </c>
      <c r="I240">
        <v>115000000</v>
      </c>
      <c r="J240">
        <v>2862001</v>
      </c>
      <c r="K240" s="2">
        <v>5.5181500000000001E-2</v>
      </c>
      <c r="L240" s="2">
        <v>2.7572300000000001E-2</v>
      </c>
      <c r="M240" s="2">
        <v>2.63725E-2</v>
      </c>
      <c r="N240" s="3">
        <v>27</v>
      </c>
      <c r="O240">
        <v>27</v>
      </c>
      <c r="P240">
        <v>26</v>
      </c>
      <c r="Q240" s="4">
        <v>24.214279999999999</v>
      </c>
      <c r="R240" s="4">
        <v>22.875</v>
      </c>
      <c r="S240" s="4">
        <v>21.035720000000001</v>
      </c>
      <c r="T240" s="5">
        <v>0.14314279999999999</v>
      </c>
      <c r="U240" s="5">
        <v>0.1009168</v>
      </c>
      <c r="V240" s="5">
        <v>0.1004975</v>
      </c>
    </row>
    <row r="241" spans="1:22" hidden="1" x14ac:dyDescent="0.2">
      <c r="A241">
        <v>1957</v>
      </c>
      <c r="B241">
        <v>23</v>
      </c>
      <c r="C241">
        <v>64</v>
      </c>
      <c r="D241" t="s">
        <v>57</v>
      </c>
      <c r="E241">
        <v>15500000</v>
      </c>
      <c r="F241">
        <v>4567485</v>
      </c>
      <c r="G241">
        <v>93270.51</v>
      </c>
      <c r="H241">
        <v>129000000</v>
      </c>
      <c r="I241">
        <v>69500000</v>
      </c>
      <c r="J241">
        <v>1518707</v>
      </c>
      <c r="K241" s="2">
        <v>0.1203259</v>
      </c>
      <c r="L241" s="2">
        <v>6.5715099999999999E-2</v>
      </c>
      <c r="M241" s="2">
        <v>6.1414400000000001E-2</v>
      </c>
      <c r="N241" s="3">
        <v>19</v>
      </c>
      <c r="O241">
        <v>18</v>
      </c>
      <c r="P241">
        <v>17</v>
      </c>
      <c r="Q241" s="4">
        <v>18.160720000000001</v>
      </c>
      <c r="R241" s="4">
        <v>15.571429999999999</v>
      </c>
      <c r="S241" s="4">
        <v>14.96429</v>
      </c>
      <c r="T241" s="5">
        <v>0.19068750000000001</v>
      </c>
      <c r="U241" s="5">
        <v>0.14805309999999999</v>
      </c>
      <c r="V241" s="5">
        <v>0.1392806</v>
      </c>
    </row>
    <row r="242" spans="1:22" hidden="1" x14ac:dyDescent="0.2">
      <c r="A242">
        <v>1957</v>
      </c>
      <c r="B242">
        <v>24</v>
      </c>
      <c r="C242" t="s">
        <v>58</v>
      </c>
      <c r="D242" t="s">
        <v>59</v>
      </c>
      <c r="E242">
        <v>46400000</v>
      </c>
      <c r="F242">
        <v>12200000</v>
      </c>
      <c r="G242">
        <v>277145.7</v>
      </c>
      <c r="H242">
        <v>168000000</v>
      </c>
      <c r="I242">
        <v>74500000</v>
      </c>
      <c r="J242">
        <v>1912527</v>
      </c>
      <c r="K242" s="2">
        <v>0.27620470000000003</v>
      </c>
      <c r="L242" s="2">
        <v>0.1638628</v>
      </c>
      <c r="M242" s="2">
        <v>0.14491080000000001</v>
      </c>
      <c r="N242" s="3">
        <v>5</v>
      </c>
      <c r="O242">
        <v>5</v>
      </c>
      <c r="P242">
        <v>5</v>
      </c>
      <c r="Q242" s="4">
        <v>4.2321429999999998</v>
      </c>
      <c r="R242" s="4">
        <v>4.4107139999999996</v>
      </c>
      <c r="S242" s="4">
        <v>4.6071429999999998</v>
      </c>
      <c r="T242" s="5">
        <v>0.39911069999999998</v>
      </c>
      <c r="U242" s="5">
        <v>0.27091029999999999</v>
      </c>
      <c r="V242" s="5">
        <v>0.2452347</v>
      </c>
    </row>
    <row r="243" spans="1:22" hidden="1" x14ac:dyDescent="0.2">
      <c r="A243">
        <v>1957</v>
      </c>
      <c r="B243">
        <v>25</v>
      </c>
      <c r="C243">
        <v>70</v>
      </c>
      <c r="D243" t="s">
        <v>60</v>
      </c>
      <c r="E243">
        <v>4923971</v>
      </c>
      <c r="F243">
        <v>1673644</v>
      </c>
      <c r="G243">
        <v>40119.919999999998</v>
      </c>
      <c r="H243">
        <v>30400000</v>
      </c>
      <c r="I243">
        <v>17700000</v>
      </c>
      <c r="J243">
        <v>494272.8</v>
      </c>
      <c r="K243" s="2">
        <v>0.16190389999999999</v>
      </c>
      <c r="L243" s="2">
        <v>9.4307299999999997E-2</v>
      </c>
      <c r="M243" s="2">
        <v>8.1169599999999995E-2</v>
      </c>
      <c r="N243" s="3">
        <v>11</v>
      </c>
      <c r="O243">
        <v>10</v>
      </c>
      <c r="P243">
        <v>10</v>
      </c>
      <c r="Q243" s="4">
        <v>7.25</v>
      </c>
      <c r="R243" s="4">
        <v>6.9642860000000004</v>
      </c>
      <c r="S243" s="4">
        <v>7.125</v>
      </c>
      <c r="T243" s="5">
        <v>0.32646009999999998</v>
      </c>
      <c r="U243" s="5">
        <v>0.22816600000000001</v>
      </c>
      <c r="V243" s="5">
        <v>0.20767949999999999</v>
      </c>
    </row>
    <row r="244" spans="1:22" hidden="1" x14ac:dyDescent="0.2">
      <c r="A244">
        <v>1957</v>
      </c>
      <c r="B244">
        <v>26</v>
      </c>
      <c r="C244" t="s">
        <v>61</v>
      </c>
      <c r="D244" t="s">
        <v>62</v>
      </c>
      <c r="E244">
        <v>41000000</v>
      </c>
      <c r="F244">
        <v>28100000</v>
      </c>
      <c r="G244">
        <v>409662.3</v>
      </c>
      <c r="H244">
        <v>132000000</v>
      </c>
      <c r="I244">
        <v>141000000</v>
      </c>
      <c r="J244">
        <v>2137611</v>
      </c>
      <c r="K244" s="2">
        <v>0.3113747</v>
      </c>
      <c r="L244" s="2">
        <v>0.19969680000000001</v>
      </c>
      <c r="M244" s="2">
        <v>0.19164490000000001</v>
      </c>
      <c r="N244" s="3">
        <v>4</v>
      </c>
      <c r="O244">
        <v>4</v>
      </c>
      <c r="P244">
        <v>3</v>
      </c>
      <c r="Q244" s="4">
        <v>3.214286</v>
      </c>
      <c r="R244" s="4">
        <v>2.964286</v>
      </c>
      <c r="S244" s="4">
        <v>2.8571430000000002</v>
      </c>
      <c r="T244" s="5">
        <v>0.42349140000000002</v>
      </c>
      <c r="U244" s="5">
        <v>0.31467250000000002</v>
      </c>
      <c r="V244" s="5">
        <v>0.28992210000000002</v>
      </c>
    </row>
    <row r="245" spans="1:22" hidden="1" x14ac:dyDescent="0.2">
      <c r="A245">
        <v>1957</v>
      </c>
      <c r="B245">
        <v>27</v>
      </c>
      <c r="C245" t="s">
        <v>63</v>
      </c>
      <c r="D245" t="s">
        <v>64</v>
      </c>
      <c r="E245">
        <v>130000000</v>
      </c>
      <c r="F245">
        <v>50300000</v>
      </c>
      <c r="G245">
        <v>1182588</v>
      </c>
      <c r="H245">
        <v>410000000</v>
      </c>
      <c r="I245">
        <v>238000000</v>
      </c>
      <c r="J245">
        <v>6321185</v>
      </c>
      <c r="K245" s="2">
        <v>0.3171215</v>
      </c>
      <c r="L245" s="2">
        <v>0.21142749999999999</v>
      </c>
      <c r="M245" s="2">
        <v>0.18708330000000001</v>
      </c>
      <c r="N245" s="3">
        <v>3</v>
      </c>
      <c r="O245">
        <v>3</v>
      </c>
      <c r="P245">
        <v>4</v>
      </c>
      <c r="Q245" s="4">
        <v>6.6071429999999998</v>
      </c>
      <c r="R245" s="4">
        <v>7.5892860000000004</v>
      </c>
      <c r="S245" s="4">
        <v>7.8928570000000002</v>
      </c>
      <c r="T245" s="5">
        <v>0.3349144</v>
      </c>
      <c r="U245" s="5">
        <v>0.21915499999999999</v>
      </c>
      <c r="V245" s="5">
        <v>0.20047789999999999</v>
      </c>
    </row>
    <row r="246" spans="1:22" hidden="1" x14ac:dyDescent="0.2">
      <c r="A246">
        <v>1957</v>
      </c>
      <c r="B246">
        <v>28</v>
      </c>
      <c r="C246" t="s">
        <v>65</v>
      </c>
      <c r="D246" t="s">
        <v>66</v>
      </c>
      <c r="E246">
        <v>103000000</v>
      </c>
      <c r="F246">
        <v>53300000</v>
      </c>
      <c r="G246">
        <v>1012972</v>
      </c>
      <c r="H246">
        <v>204000000</v>
      </c>
      <c r="I246">
        <v>157000000</v>
      </c>
      <c r="J246">
        <v>3400498</v>
      </c>
      <c r="K246" s="2">
        <v>0.50345839999999997</v>
      </c>
      <c r="L246" s="2">
        <v>0.33900829999999998</v>
      </c>
      <c r="M246" s="2">
        <v>0.29788940000000003</v>
      </c>
      <c r="N246" s="3">
        <v>1</v>
      </c>
      <c r="O246">
        <v>1</v>
      </c>
      <c r="P246">
        <v>1</v>
      </c>
      <c r="Q246" s="4">
        <v>1.071429</v>
      </c>
      <c r="R246" s="4">
        <v>1.125</v>
      </c>
      <c r="S246" s="4">
        <v>1.196429</v>
      </c>
      <c r="T246" s="5">
        <v>0.69953770000000004</v>
      </c>
      <c r="U246" s="5">
        <v>0.56415590000000004</v>
      </c>
      <c r="V246" s="5">
        <v>0.50843229999999995</v>
      </c>
    </row>
    <row r="247" spans="1:22" hidden="1" x14ac:dyDescent="0.2">
      <c r="A247">
        <v>1957</v>
      </c>
      <c r="B247">
        <v>29</v>
      </c>
      <c r="C247" t="s">
        <v>67</v>
      </c>
      <c r="D247" t="s">
        <v>68</v>
      </c>
      <c r="E247">
        <v>144000000</v>
      </c>
      <c r="F247">
        <v>54300000</v>
      </c>
      <c r="G247">
        <v>1030959</v>
      </c>
      <c r="H247">
        <v>343000000</v>
      </c>
      <c r="I247">
        <v>221000000</v>
      </c>
      <c r="J247">
        <v>4770240</v>
      </c>
      <c r="K247" s="2">
        <v>0.4189544</v>
      </c>
      <c r="L247" s="2">
        <v>0.24551149999999999</v>
      </c>
      <c r="M247" s="2">
        <v>0.21612310000000001</v>
      </c>
      <c r="N247" s="3">
        <v>2</v>
      </c>
      <c r="O247">
        <v>2</v>
      </c>
      <c r="P247">
        <v>2</v>
      </c>
      <c r="Q247" s="4">
        <v>3.3035709999999998</v>
      </c>
      <c r="R247" s="4">
        <v>3.660714</v>
      </c>
      <c r="S247" s="4">
        <v>3.8214290000000002</v>
      </c>
      <c r="T247" s="5">
        <v>0.42614590000000002</v>
      </c>
      <c r="U247" s="5">
        <v>0.28862939999999998</v>
      </c>
      <c r="V247" s="5">
        <v>0.26149060000000002</v>
      </c>
    </row>
    <row r="248" spans="1:22" hidden="1" x14ac:dyDescent="0.2">
      <c r="A248">
        <v>1957</v>
      </c>
      <c r="B248">
        <v>30</v>
      </c>
      <c r="C248" t="s">
        <v>69</v>
      </c>
      <c r="D248" t="s">
        <v>70</v>
      </c>
      <c r="E248">
        <v>95100000</v>
      </c>
      <c r="F248">
        <v>7537000</v>
      </c>
      <c r="G248">
        <v>340511</v>
      </c>
      <c r="H248">
        <v>500000000</v>
      </c>
      <c r="I248">
        <v>73700000</v>
      </c>
      <c r="J248">
        <v>3468339</v>
      </c>
      <c r="K248" s="2">
        <v>0.19042919999999999</v>
      </c>
      <c r="L248" s="2">
        <v>0.1023027</v>
      </c>
      <c r="M248" s="2">
        <v>9.8177E-2</v>
      </c>
      <c r="N248" s="3">
        <v>7</v>
      </c>
      <c r="O248">
        <v>8</v>
      </c>
      <c r="P248">
        <v>8</v>
      </c>
      <c r="Q248" s="4">
        <v>12.375</v>
      </c>
      <c r="R248" s="4">
        <v>10.982139999999999</v>
      </c>
      <c r="S248" s="4">
        <v>11.053570000000001</v>
      </c>
      <c r="T248" s="5">
        <v>0.23180239999999999</v>
      </c>
      <c r="U248" s="5">
        <v>0.1739011</v>
      </c>
      <c r="V248" s="5">
        <v>0.16148970000000001</v>
      </c>
    </row>
    <row r="249" spans="1:22" hidden="1" x14ac:dyDescent="0.2">
      <c r="A249">
        <v>1957</v>
      </c>
      <c r="B249">
        <v>31</v>
      </c>
      <c r="C249" t="s">
        <v>71</v>
      </c>
      <c r="D249" t="s">
        <v>72</v>
      </c>
      <c r="E249">
        <v>27200000</v>
      </c>
      <c r="F249">
        <v>884328</v>
      </c>
      <c r="G249">
        <v>32698.560000000001</v>
      </c>
      <c r="H249">
        <v>318000000</v>
      </c>
      <c r="I249">
        <v>16800000</v>
      </c>
      <c r="J249">
        <v>1771534</v>
      </c>
      <c r="K249" s="2">
        <v>8.5654599999999997E-2</v>
      </c>
      <c r="L249" s="2">
        <v>5.2731199999999999E-2</v>
      </c>
      <c r="M249" s="2">
        <v>1.84578E-2</v>
      </c>
      <c r="N249" s="3">
        <v>25</v>
      </c>
      <c r="O249">
        <v>24</v>
      </c>
      <c r="P249">
        <v>28</v>
      </c>
      <c r="Q249" s="4">
        <v>22.75</v>
      </c>
      <c r="R249" s="4">
        <v>23.339279999999999</v>
      </c>
      <c r="S249" s="4">
        <v>28.553570000000001</v>
      </c>
      <c r="T249" s="5">
        <v>0.1417677</v>
      </c>
      <c r="U249" s="5">
        <v>8.8227299999999995E-2</v>
      </c>
      <c r="V249" s="5">
        <v>5.7606600000000001E-2</v>
      </c>
    </row>
    <row r="250" spans="1:22" hidden="1" x14ac:dyDescent="0.2">
      <c r="A250">
        <v>1958</v>
      </c>
      <c r="B250">
        <v>1</v>
      </c>
      <c r="C250" t="s">
        <v>22</v>
      </c>
      <c r="D250" t="s">
        <v>23</v>
      </c>
      <c r="E250">
        <v>12400000</v>
      </c>
      <c r="F250">
        <v>6585036</v>
      </c>
      <c r="G250">
        <v>128139.4</v>
      </c>
      <c r="H250">
        <v>227000000</v>
      </c>
      <c r="I250">
        <v>295000000</v>
      </c>
      <c r="J250">
        <v>6378548</v>
      </c>
      <c r="K250" s="2">
        <v>5.4596499999999999E-2</v>
      </c>
      <c r="L250" s="2">
        <v>2.23152E-2</v>
      </c>
      <c r="M250" s="2">
        <v>2.0089099999999999E-2</v>
      </c>
      <c r="N250" s="3">
        <v>28</v>
      </c>
      <c r="O250">
        <v>29</v>
      </c>
      <c r="P250">
        <v>27</v>
      </c>
      <c r="Q250" s="4">
        <v>26.642859999999999</v>
      </c>
      <c r="R250" s="4">
        <v>27.767859999999999</v>
      </c>
      <c r="S250" s="4">
        <v>26.803570000000001</v>
      </c>
      <c r="T250" s="5">
        <v>0.12112009999999999</v>
      </c>
      <c r="U250" s="5">
        <v>7.4726399999999998E-2</v>
      </c>
      <c r="V250" s="5">
        <v>6.9363800000000003E-2</v>
      </c>
    </row>
    <row r="251" spans="1:22" hidden="1" x14ac:dyDescent="0.2">
      <c r="A251">
        <v>1958</v>
      </c>
      <c r="B251">
        <v>2</v>
      </c>
      <c r="C251" t="s">
        <v>24</v>
      </c>
      <c r="D251" t="s">
        <v>25</v>
      </c>
      <c r="E251">
        <v>10100000</v>
      </c>
      <c r="F251">
        <v>2214347</v>
      </c>
      <c r="G251">
        <v>50305.42</v>
      </c>
      <c r="H251">
        <v>83600000</v>
      </c>
      <c r="I251">
        <v>29000000</v>
      </c>
      <c r="J251">
        <v>719463.3</v>
      </c>
      <c r="K251" s="2">
        <v>0.121256</v>
      </c>
      <c r="L251" s="2">
        <v>7.6382199999999997E-2</v>
      </c>
      <c r="M251" s="2">
        <v>6.9920800000000005E-2</v>
      </c>
      <c r="N251" s="3">
        <v>21</v>
      </c>
      <c r="O251">
        <v>16</v>
      </c>
      <c r="P251">
        <v>15</v>
      </c>
      <c r="Q251" s="4">
        <v>15.232139999999999</v>
      </c>
      <c r="R251" s="4">
        <v>16.178570000000001</v>
      </c>
      <c r="S251" s="4">
        <v>15.03571</v>
      </c>
      <c r="T251" s="5">
        <v>0.21788350000000001</v>
      </c>
      <c r="U251" s="5">
        <v>0.13342109999999999</v>
      </c>
      <c r="V251" s="5">
        <v>0.13148119999999999</v>
      </c>
    </row>
    <row r="252" spans="1:22" hidden="1" x14ac:dyDescent="0.2">
      <c r="A252">
        <v>1958</v>
      </c>
      <c r="B252">
        <v>3</v>
      </c>
      <c r="C252" t="s">
        <v>26</v>
      </c>
      <c r="D252" t="s">
        <v>27</v>
      </c>
      <c r="E252">
        <v>15000000</v>
      </c>
      <c r="F252">
        <v>3357312</v>
      </c>
      <c r="G252">
        <v>73047.81</v>
      </c>
      <c r="H252">
        <v>159000000</v>
      </c>
      <c r="I252">
        <v>73600000</v>
      </c>
      <c r="J252">
        <v>1872087</v>
      </c>
      <c r="K252" s="2">
        <v>9.4255400000000003E-2</v>
      </c>
      <c r="L252" s="2">
        <v>4.5586799999999997E-2</v>
      </c>
      <c r="M252" s="2">
        <v>3.9019499999999999E-2</v>
      </c>
      <c r="N252" s="3">
        <v>24</v>
      </c>
      <c r="O252">
        <v>25</v>
      </c>
      <c r="P252">
        <v>24</v>
      </c>
      <c r="Q252" s="4">
        <v>20.625</v>
      </c>
      <c r="R252" s="4">
        <v>21.982140000000001</v>
      </c>
      <c r="S252" s="4">
        <v>21.928570000000001</v>
      </c>
      <c r="T252" s="5">
        <v>0.1688759</v>
      </c>
      <c r="U252" s="5">
        <v>0.102105</v>
      </c>
      <c r="V252" s="5">
        <v>8.9834999999999998E-2</v>
      </c>
    </row>
    <row r="253" spans="1:22" hidden="1" x14ac:dyDescent="0.2">
      <c r="A253">
        <v>1958</v>
      </c>
      <c r="B253">
        <v>4</v>
      </c>
      <c r="C253" t="s">
        <v>28</v>
      </c>
      <c r="D253" t="s">
        <v>29</v>
      </c>
      <c r="E253">
        <v>5452456</v>
      </c>
      <c r="F253">
        <v>1225956</v>
      </c>
      <c r="G253">
        <v>31663.58</v>
      </c>
      <c r="H253">
        <v>145000000</v>
      </c>
      <c r="I253">
        <v>78100000</v>
      </c>
      <c r="J253">
        <v>2289142</v>
      </c>
      <c r="K253" s="2">
        <v>3.7615900000000001E-2</v>
      </c>
      <c r="L253" s="2">
        <v>1.5694300000000001E-2</v>
      </c>
      <c r="M253" s="2">
        <v>1.38321E-2</v>
      </c>
      <c r="N253" s="3">
        <v>31</v>
      </c>
      <c r="O253">
        <v>31</v>
      </c>
      <c r="P253">
        <v>31</v>
      </c>
      <c r="Q253" s="4">
        <v>27.964279999999999</v>
      </c>
      <c r="R253" s="4">
        <v>30.160720000000001</v>
      </c>
      <c r="S253" s="4">
        <v>29.982140000000001</v>
      </c>
      <c r="T253" s="5">
        <v>0.11625969999999999</v>
      </c>
      <c r="U253" s="5">
        <v>5.6866399999999998E-2</v>
      </c>
      <c r="V253" s="5">
        <v>5.2430200000000003E-2</v>
      </c>
    </row>
    <row r="254" spans="1:22" hidden="1" x14ac:dyDescent="0.2">
      <c r="A254">
        <v>1958</v>
      </c>
      <c r="B254">
        <v>5</v>
      </c>
      <c r="C254">
        <v>20</v>
      </c>
      <c r="D254" t="s">
        <v>30</v>
      </c>
      <c r="E254">
        <v>3852855</v>
      </c>
      <c r="F254">
        <v>815435.4</v>
      </c>
      <c r="G254">
        <v>19068.05</v>
      </c>
      <c r="H254">
        <v>72900000</v>
      </c>
      <c r="I254">
        <v>35600000</v>
      </c>
      <c r="J254">
        <v>959612.8</v>
      </c>
      <c r="K254" s="2">
        <v>5.2852799999999998E-2</v>
      </c>
      <c r="L254" s="2">
        <v>2.2907299999999998E-2</v>
      </c>
      <c r="M254" s="2">
        <v>1.9870599999999999E-2</v>
      </c>
      <c r="N254" s="3">
        <v>29</v>
      </c>
      <c r="O254">
        <v>28</v>
      </c>
      <c r="P254">
        <v>28</v>
      </c>
      <c r="Q254" s="4">
        <v>29.660720000000001</v>
      </c>
      <c r="R254" s="4">
        <v>29.589279999999999</v>
      </c>
      <c r="S254" s="4">
        <v>29.178570000000001</v>
      </c>
      <c r="T254" s="5">
        <v>0.1007251</v>
      </c>
      <c r="U254" s="5">
        <v>6.0451900000000003E-2</v>
      </c>
      <c r="V254" s="5">
        <v>5.51151E-2</v>
      </c>
    </row>
    <row r="255" spans="1:22" hidden="1" x14ac:dyDescent="0.2">
      <c r="A255">
        <v>1958</v>
      </c>
      <c r="B255">
        <v>6</v>
      </c>
      <c r="C255" t="s">
        <v>31</v>
      </c>
      <c r="D255" t="s">
        <v>32</v>
      </c>
      <c r="E255">
        <v>23000000</v>
      </c>
      <c r="F255">
        <v>4363476</v>
      </c>
      <c r="G255">
        <v>96477.15</v>
      </c>
      <c r="H255">
        <v>155000000</v>
      </c>
      <c r="I255">
        <v>55100000</v>
      </c>
      <c r="J255">
        <v>1437821</v>
      </c>
      <c r="K255" s="2">
        <v>0.14842920000000001</v>
      </c>
      <c r="L255" s="2">
        <v>7.9135999999999998E-2</v>
      </c>
      <c r="M255" s="2">
        <v>6.7099599999999995E-2</v>
      </c>
      <c r="N255" s="3">
        <v>14</v>
      </c>
      <c r="O255">
        <v>15</v>
      </c>
      <c r="P255">
        <v>16</v>
      </c>
      <c r="Q255" s="4">
        <v>12.232139999999999</v>
      </c>
      <c r="R255" s="4">
        <v>11.982139999999999</v>
      </c>
      <c r="S255" s="4">
        <v>12.33929</v>
      </c>
      <c r="T255" s="5">
        <v>0.24312719999999999</v>
      </c>
      <c r="U255" s="5">
        <v>0.16807530000000001</v>
      </c>
      <c r="V255" s="5">
        <v>0.15291469999999999</v>
      </c>
    </row>
    <row r="256" spans="1:22" hidden="1" x14ac:dyDescent="0.2">
      <c r="A256">
        <v>1958</v>
      </c>
      <c r="B256">
        <v>7</v>
      </c>
      <c r="C256">
        <v>23</v>
      </c>
      <c r="D256" t="s">
        <v>33</v>
      </c>
      <c r="E256">
        <v>6029518</v>
      </c>
      <c r="F256">
        <v>1068766</v>
      </c>
      <c r="G256">
        <v>24846.55</v>
      </c>
      <c r="H256">
        <v>29300000</v>
      </c>
      <c r="I256">
        <v>8968445</v>
      </c>
      <c r="J256">
        <v>223576.6</v>
      </c>
      <c r="K256" s="2">
        <v>0.20600360000000001</v>
      </c>
      <c r="L256" s="2">
        <v>0.1191696</v>
      </c>
      <c r="M256" s="2">
        <v>0.1111322</v>
      </c>
      <c r="N256" s="3">
        <v>7</v>
      </c>
      <c r="O256">
        <v>7</v>
      </c>
      <c r="P256">
        <v>7</v>
      </c>
      <c r="Q256" s="4">
        <v>8.1607140000000005</v>
      </c>
      <c r="R256" s="4">
        <v>7.3392860000000004</v>
      </c>
      <c r="S256" s="4">
        <v>6.9821429999999998</v>
      </c>
      <c r="T256" s="5">
        <v>0.29430689999999998</v>
      </c>
      <c r="U256" s="5">
        <v>0.21289140000000001</v>
      </c>
      <c r="V256" s="5">
        <v>0.2032263</v>
      </c>
    </row>
    <row r="257" spans="1:22" x14ac:dyDescent="0.2">
      <c r="A257">
        <v>1958</v>
      </c>
      <c r="B257">
        <v>8</v>
      </c>
      <c r="C257">
        <v>24</v>
      </c>
      <c r="D257" t="s">
        <v>34</v>
      </c>
      <c r="E257">
        <v>22600000</v>
      </c>
      <c r="F257">
        <v>4501503</v>
      </c>
      <c r="G257">
        <v>104413.7</v>
      </c>
      <c r="H257">
        <v>84000000</v>
      </c>
      <c r="I257">
        <v>30000000</v>
      </c>
      <c r="J257">
        <v>773948.3</v>
      </c>
      <c r="K257" s="2">
        <v>0.26920100000000002</v>
      </c>
      <c r="L257" s="2">
        <v>0.15011579999999999</v>
      </c>
      <c r="M257" s="2">
        <v>0.13491049999999999</v>
      </c>
      <c r="N257" s="3">
        <v>6</v>
      </c>
      <c r="O257">
        <v>6</v>
      </c>
      <c r="P257">
        <v>6</v>
      </c>
      <c r="Q257" s="4">
        <v>5.0714290000000002</v>
      </c>
      <c r="R257" s="4">
        <v>4.875</v>
      </c>
      <c r="S257" s="4">
        <v>4.8035709999999998</v>
      </c>
      <c r="T257" s="5">
        <v>0.36250369999999998</v>
      </c>
      <c r="U257" s="5">
        <v>0.25803540000000003</v>
      </c>
      <c r="V257" s="5">
        <v>0.23824980000000001</v>
      </c>
    </row>
    <row r="258" spans="1:22" hidden="1" x14ac:dyDescent="0.2">
      <c r="A258">
        <v>1958</v>
      </c>
      <c r="B258">
        <v>9</v>
      </c>
      <c r="C258">
        <v>25</v>
      </c>
      <c r="D258" t="s">
        <v>35</v>
      </c>
      <c r="E258">
        <v>5156744</v>
      </c>
      <c r="F258">
        <v>1003295</v>
      </c>
      <c r="G258">
        <v>23781.75</v>
      </c>
      <c r="H258">
        <v>35200000</v>
      </c>
      <c r="I258">
        <v>12100000</v>
      </c>
      <c r="J258">
        <v>321554.7</v>
      </c>
      <c r="K258" s="2">
        <v>0.1464463</v>
      </c>
      <c r="L258" s="2">
        <v>8.3148600000000003E-2</v>
      </c>
      <c r="M258" s="2">
        <v>7.3958700000000002E-2</v>
      </c>
      <c r="N258" s="3">
        <v>15</v>
      </c>
      <c r="O258">
        <v>14</v>
      </c>
      <c r="P258">
        <v>14</v>
      </c>
      <c r="Q258" s="4">
        <v>20.589279999999999</v>
      </c>
      <c r="R258" s="4">
        <v>20.696429999999999</v>
      </c>
      <c r="S258" s="4">
        <v>20.714279999999999</v>
      </c>
      <c r="T258" s="5">
        <v>0.16131490000000001</v>
      </c>
      <c r="U258" s="5">
        <v>0.1034035</v>
      </c>
      <c r="V258" s="5">
        <v>9.3124899999999997E-2</v>
      </c>
    </row>
    <row r="259" spans="1:22" hidden="1" x14ac:dyDescent="0.2">
      <c r="A259">
        <v>1958</v>
      </c>
      <c r="B259">
        <v>10</v>
      </c>
      <c r="C259">
        <v>26</v>
      </c>
      <c r="D259" t="s">
        <v>36</v>
      </c>
      <c r="E259">
        <v>6740299</v>
      </c>
      <c r="F259">
        <v>1253483</v>
      </c>
      <c r="G259">
        <v>27513.06</v>
      </c>
      <c r="H259">
        <v>50100000</v>
      </c>
      <c r="I259">
        <v>20500000</v>
      </c>
      <c r="J259">
        <v>500928.1</v>
      </c>
      <c r="K259" s="2">
        <v>0.13451579999999999</v>
      </c>
      <c r="L259" s="2">
        <v>6.11745E-2</v>
      </c>
      <c r="M259" s="2">
        <v>5.4924199999999999E-2</v>
      </c>
      <c r="N259" s="3">
        <v>18</v>
      </c>
      <c r="O259">
        <v>21</v>
      </c>
      <c r="P259">
        <v>21</v>
      </c>
      <c r="Q259" s="4">
        <v>23.607140000000001</v>
      </c>
      <c r="R259" s="4">
        <v>24.017859999999999</v>
      </c>
      <c r="S259" s="4">
        <v>23.089279999999999</v>
      </c>
      <c r="T259" s="5">
        <v>0.14236109999999999</v>
      </c>
      <c r="U259" s="5">
        <v>9.1431899999999997E-2</v>
      </c>
      <c r="V259" s="5">
        <v>8.4959199999999999E-2</v>
      </c>
    </row>
    <row r="260" spans="1:22" hidden="1" x14ac:dyDescent="0.2">
      <c r="A260">
        <v>1958</v>
      </c>
      <c r="B260">
        <v>11</v>
      </c>
      <c r="C260" t="s">
        <v>37</v>
      </c>
      <c r="D260" t="s">
        <v>38</v>
      </c>
      <c r="E260">
        <v>32300000</v>
      </c>
      <c r="F260">
        <v>5904456</v>
      </c>
      <c r="G260">
        <v>134302.5</v>
      </c>
      <c r="H260">
        <v>256000000</v>
      </c>
      <c r="I260">
        <v>91300000</v>
      </c>
      <c r="J260">
        <v>2285260</v>
      </c>
      <c r="K260" s="2">
        <v>0.12623780000000001</v>
      </c>
      <c r="L260" s="2">
        <v>6.4670900000000003E-2</v>
      </c>
      <c r="M260" s="2">
        <v>5.8769000000000002E-2</v>
      </c>
      <c r="N260" s="3">
        <v>19</v>
      </c>
      <c r="O260">
        <v>20</v>
      </c>
      <c r="P260">
        <v>19</v>
      </c>
      <c r="Q260" s="4">
        <v>23.053570000000001</v>
      </c>
      <c r="R260" s="4">
        <v>23.803570000000001</v>
      </c>
      <c r="S260" s="4">
        <v>22.785720000000001</v>
      </c>
      <c r="T260" s="5">
        <v>0.14775569999999999</v>
      </c>
      <c r="U260" s="5">
        <v>9.1782299999999997E-2</v>
      </c>
      <c r="V260" s="5">
        <v>8.5632399999999997E-2</v>
      </c>
    </row>
    <row r="261" spans="1:22" hidden="1" x14ac:dyDescent="0.2">
      <c r="A261">
        <v>1958</v>
      </c>
      <c r="B261">
        <v>12</v>
      </c>
      <c r="C261">
        <v>29</v>
      </c>
      <c r="D261" t="s">
        <v>39</v>
      </c>
      <c r="E261">
        <v>16200000</v>
      </c>
      <c r="F261">
        <v>3865879</v>
      </c>
      <c r="G261">
        <v>84740.63</v>
      </c>
      <c r="H261">
        <v>101000000</v>
      </c>
      <c r="I261">
        <v>44800000</v>
      </c>
      <c r="J261">
        <v>1075260</v>
      </c>
      <c r="K261" s="2">
        <v>0.1600424</v>
      </c>
      <c r="L261" s="2">
        <v>8.62092E-2</v>
      </c>
      <c r="M261" s="2">
        <v>7.8809500000000005E-2</v>
      </c>
      <c r="N261" s="3">
        <v>13</v>
      </c>
      <c r="O261">
        <v>13</v>
      </c>
      <c r="P261">
        <v>13</v>
      </c>
      <c r="Q261" s="4">
        <v>17.5</v>
      </c>
      <c r="R261" s="4">
        <v>17.964279999999999</v>
      </c>
      <c r="S261" s="4">
        <v>17.446429999999999</v>
      </c>
      <c r="T261" s="5">
        <v>0.18702070000000001</v>
      </c>
      <c r="U261" s="5">
        <v>0.11943719999999999</v>
      </c>
      <c r="V261" s="5">
        <v>0.1113278</v>
      </c>
    </row>
    <row r="262" spans="1:22" hidden="1" x14ac:dyDescent="0.2">
      <c r="A262">
        <v>1958</v>
      </c>
      <c r="B262">
        <v>13</v>
      </c>
      <c r="C262" t="s">
        <v>40</v>
      </c>
      <c r="D262" t="s">
        <v>41</v>
      </c>
      <c r="E262">
        <v>27800000</v>
      </c>
      <c r="F262">
        <v>5214306</v>
      </c>
      <c r="G262">
        <v>113254.5</v>
      </c>
      <c r="H262">
        <v>162000000</v>
      </c>
      <c r="I262">
        <v>57000000</v>
      </c>
      <c r="J262">
        <v>1401676</v>
      </c>
      <c r="K262" s="2">
        <v>0.17221719999999999</v>
      </c>
      <c r="L262" s="2">
        <v>9.1540700000000003E-2</v>
      </c>
      <c r="M262" s="2">
        <v>8.0799399999999993E-2</v>
      </c>
      <c r="N262" s="3">
        <v>10</v>
      </c>
      <c r="O262">
        <v>12</v>
      </c>
      <c r="P262">
        <v>12</v>
      </c>
      <c r="Q262" s="4">
        <v>8.9642859999999995</v>
      </c>
      <c r="R262" s="4">
        <v>9.5535720000000008</v>
      </c>
      <c r="S262" s="4">
        <v>9.7321419999999996</v>
      </c>
      <c r="T262" s="5">
        <v>0.29336010000000001</v>
      </c>
      <c r="U262" s="5">
        <v>0.19624240000000001</v>
      </c>
      <c r="V262" s="5">
        <v>0.18007609999999999</v>
      </c>
    </row>
    <row r="263" spans="1:22" hidden="1" x14ac:dyDescent="0.2">
      <c r="A263">
        <v>1958</v>
      </c>
      <c r="B263">
        <v>14</v>
      </c>
      <c r="C263" t="s">
        <v>42</v>
      </c>
      <c r="D263" t="s">
        <v>43</v>
      </c>
      <c r="E263">
        <v>27800000</v>
      </c>
      <c r="F263">
        <v>4914347</v>
      </c>
      <c r="G263">
        <v>110451.7</v>
      </c>
      <c r="H263">
        <v>203000000</v>
      </c>
      <c r="I263">
        <v>68700000</v>
      </c>
      <c r="J263">
        <v>1677207</v>
      </c>
      <c r="K263" s="2">
        <v>0.13679179999999999</v>
      </c>
      <c r="L263" s="2">
        <v>7.14891E-2</v>
      </c>
      <c r="M263" s="2">
        <v>6.5854599999999999E-2</v>
      </c>
      <c r="N263" s="3">
        <v>17</v>
      </c>
      <c r="O263">
        <v>17</v>
      </c>
      <c r="P263">
        <v>17</v>
      </c>
      <c r="Q263" s="4">
        <v>16.25</v>
      </c>
      <c r="R263" s="4">
        <v>16.410720000000001</v>
      </c>
      <c r="S263" s="4">
        <v>15.96429</v>
      </c>
      <c r="T263" s="5">
        <v>0.2025662</v>
      </c>
      <c r="U263" s="5">
        <v>0.14079700000000001</v>
      </c>
      <c r="V263" s="5">
        <v>0.1322035</v>
      </c>
    </row>
    <row r="264" spans="1:22" hidden="1" x14ac:dyDescent="0.2">
      <c r="A264">
        <v>1958</v>
      </c>
      <c r="B264">
        <v>15</v>
      </c>
      <c r="C264" t="s">
        <v>44</v>
      </c>
      <c r="D264" t="s">
        <v>45</v>
      </c>
      <c r="E264">
        <v>7516810</v>
      </c>
      <c r="F264">
        <v>1438462</v>
      </c>
      <c r="G264">
        <v>32599.03</v>
      </c>
      <c r="H264">
        <v>54300000</v>
      </c>
      <c r="I264">
        <v>21600000</v>
      </c>
      <c r="J264">
        <v>577638.30000000005</v>
      </c>
      <c r="K264" s="2">
        <v>0.13830419999999999</v>
      </c>
      <c r="L264" s="2">
        <v>6.6530000000000006E-2</v>
      </c>
      <c r="M264" s="2">
        <v>5.6434999999999999E-2</v>
      </c>
      <c r="N264" s="3">
        <v>16</v>
      </c>
      <c r="O264">
        <v>19</v>
      </c>
      <c r="P264">
        <v>20</v>
      </c>
      <c r="Q264" s="4">
        <v>12.928570000000001</v>
      </c>
      <c r="R264" s="4">
        <v>15.196429999999999</v>
      </c>
      <c r="S264" s="4">
        <v>16.017859999999999</v>
      </c>
      <c r="T264" s="5">
        <v>0.2379288</v>
      </c>
      <c r="U264" s="5">
        <v>0.14950550000000001</v>
      </c>
      <c r="V264" s="5">
        <v>0.13474800000000001</v>
      </c>
    </row>
    <row r="265" spans="1:22" hidden="1" x14ac:dyDescent="0.2">
      <c r="A265">
        <v>1958</v>
      </c>
      <c r="B265">
        <v>16</v>
      </c>
      <c r="C265" t="s">
        <v>46</v>
      </c>
      <c r="D265" t="s">
        <v>47</v>
      </c>
      <c r="E265">
        <v>10600000</v>
      </c>
      <c r="F265">
        <v>2018403</v>
      </c>
      <c r="G265">
        <v>54063.5</v>
      </c>
      <c r="H265">
        <v>57700000</v>
      </c>
      <c r="I265">
        <v>19200000</v>
      </c>
      <c r="J265">
        <v>550329.1</v>
      </c>
      <c r="K265" s="2">
        <v>0.1828467</v>
      </c>
      <c r="L265" s="2">
        <v>0.10503170000000001</v>
      </c>
      <c r="M265" s="2">
        <v>9.8238500000000006E-2</v>
      </c>
      <c r="N265" s="3">
        <v>9</v>
      </c>
      <c r="O265">
        <v>9</v>
      </c>
      <c r="P265">
        <v>9</v>
      </c>
      <c r="Q265" s="4">
        <v>14.446429999999999</v>
      </c>
      <c r="R265" s="4">
        <v>12.107139999999999</v>
      </c>
      <c r="S265" s="4">
        <v>11.892860000000001</v>
      </c>
      <c r="T265" s="5">
        <v>0.21637799999999999</v>
      </c>
      <c r="U265" s="5">
        <v>0.16193089999999999</v>
      </c>
      <c r="V265" s="5">
        <v>0.15360219999999999</v>
      </c>
    </row>
    <row r="266" spans="1:22" hidden="1" x14ac:dyDescent="0.2">
      <c r="A266">
        <v>1958</v>
      </c>
      <c r="B266">
        <v>17</v>
      </c>
      <c r="C266" t="s">
        <v>48</v>
      </c>
      <c r="D266" t="s">
        <v>49</v>
      </c>
      <c r="E266">
        <v>30300000</v>
      </c>
      <c r="F266">
        <v>5583168</v>
      </c>
      <c r="G266">
        <v>127114.9</v>
      </c>
      <c r="H266">
        <v>362000000</v>
      </c>
      <c r="I266">
        <v>143000000</v>
      </c>
      <c r="J266">
        <v>3676417</v>
      </c>
      <c r="K266" s="2">
        <v>8.3737599999999995E-2</v>
      </c>
      <c r="L266" s="2">
        <v>3.90012E-2</v>
      </c>
      <c r="M266" s="2">
        <v>3.4575799999999997E-2</v>
      </c>
      <c r="N266" s="3">
        <v>26</v>
      </c>
      <c r="O266">
        <v>26</v>
      </c>
      <c r="P266">
        <v>25</v>
      </c>
      <c r="Q266" s="4">
        <v>27.928570000000001</v>
      </c>
      <c r="R266" s="4">
        <v>27.214279999999999</v>
      </c>
      <c r="S266" s="4">
        <v>26.392859999999999</v>
      </c>
      <c r="T266" s="5">
        <v>0.112245</v>
      </c>
      <c r="U266" s="5">
        <v>7.6515200000000005E-2</v>
      </c>
      <c r="V266" s="5">
        <v>6.9453699999999993E-2</v>
      </c>
    </row>
    <row r="267" spans="1:22" hidden="1" x14ac:dyDescent="0.2">
      <c r="A267">
        <v>1958</v>
      </c>
      <c r="B267">
        <v>18</v>
      </c>
      <c r="C267">
        <v>51</v>
      </c>
      <c r="D267" t="s">
        <v>50</v>
      </c>
      <c r="E267">
        <v>10700000</v>
      </c>
      <c r="F267">
        <v>2012874</v>
      </c>
      <c r="G267">
        <v>48119.5</v>
      </c>
      <c r="H267">
        <v>101000000</v>
      </c>
      <c r="I267">
        <v>35700000</v>
      </c>
      <c r="J267">
        <v>1037042</v>
      </c>
      <c r="K267" s="2">
        <v>0.1061371</v>
      </c>
      <c r="L267" s="2">
        <v>5.6380899999999998E-2</v>
      </c>
      <c r="M267" s="2">
        <v>4.6400700000000003E-2</v>
      </c>
      <c r="N267" s="3">
        <v>23</v>
      </c>
      <c r="O267">
        <v>23</v>
      </c>
      <c r="P267">
        <v>23</v>
      </c>
      <c r="Q267" s="4">
        <v>24.071429999999999</v>
      </c>
      <c r="R267" s="4">
        <v>22.017859999999999</v>
      </c>
      <c r="S267" s="4">
        <v>22.303570000000001</v>
      </c>
      <c r="T267" s="5">
        <v>0.1409852</v>
      </c>
      <c r="U267" s="5">
        <v>0.1007874</v>
      </c>
      <c r="V267" s="5">
        <v>8.7338700000000005E-2</v>
      </c>
    </row>
    <row r="268" spans="1:22" hidden="1" x14ac:dyDescent="0.2">
      <c r="A268">
        <v>1958</v>
      </c>
      <c r="B268">
        <v>19</v>
      </c>
      <c r="C268">
        <v>50</v>
      </c>
      <c r="D268" t="s">
        <v>51</v>
      </c>
      <c r="E268">
        <v>49400000</v>
      </c>
      <c r="F268">
        <v>9894436</v>
      </c>
      <c r="G268">
        <v>224835.6</v>
      </c>
      <c r="H268">
        <v>288000000</v>
      </c>
      <c r="I268">
        <v>106000000</v>
      </c>
      <c r="J268">
        <v>2694742</v>
      </c>
      <c r="K268" s="2">
        <v>0.171427</v>
      </c>
      <c r="L268" s="2">
        <v>9.3018799999999999E-2</v>
      </c>
      <c r="M268" s="2">
        <v>8.3434900000000006E-2</v>
      </c>
      <c r="N268" s="3">
        <v>11</v>
      </c>
      <c r="O268">
        <v>11</v>
      </c>
      <c r="P268">
        <v>11</v>
      </c>
      <c r="Q268" s="4">
        <v>10.392860000000001</v>
      </c>
      <c r="R268" s="4">
        <v>10.5</v>
      </c>
      <c r="S268" s="4">
        <v>10.41071</v>
      </c>
      <c r="T268" s="5">
        <v>0.26292480000000001</v>
      </c>
      <c r="U268" s="5">
        <v>0.1806373</v>
      </c>
      <c r="V268" s="5">
        <v>0.16662879999999999</v>
      </c>
    </row>
    <row r="269" spans="1:22" hidden="1" x14ac:dyDescent="0.2">
      <c r="A269">
        <v>1958</v>
      </c>
      <c r="B269">
        <v>20</v>
      </c>
      <c r="C269">
        <v>52</v>
      </c>
      <c r="D269" t="s">
        <v>52</v>
      </c>
      <c r="E269">
        <v>51700000</v>
      </c>
      <c r="F269">
        <v>13700000</v>
      </c>
      <c r="G269">
        <v>384516.3</v>
      </c>
      <c r="H269">
        <v>481000000</v>
      </c>
      <c r="I269">
        <v>238000000</v>
      </c>
      <c r="J269">
        <v>8011369</v>
      </c>
      <c r="K269" s="2">
        <v>0.10741589999999999</v>
      </c>
      <c r="L269" s="2">
        <v>5.7398900000000003E-2</v>
      </c>
      <c r="M269" s="2">
        <v>4.7996299999999999E-2</v>
      </c>
      <c r="N269" s="3">
        <v>22</v>
      </c>
      <c r="O269">
        <v>22</v>
      </c>
      <c r="P269">
        <v>22</v>
      </c>
      <c r="Q269" s="4">
        <v>19.089279999999999</v>
      </c>
      <c r="R269" s="4">
        <v>19.017859999999999</v>
      </c>
      <c r="S269" s="4">
        <v>19.964279999999999</v>
      </c>
      <c r="T269" s="5">
        <v>0.18043429999999999</v>
      </c>
      <c r="U269" s="5">
        <v>0.1176333</v>
      </c>
      <c r="V269" s="5">
        <v>9.9119799999999994E-2</v>
      </c>
    </row>
    <row r="270" spans="1:22" hidden="1" x14ac:dyDescent="0.2">
      <c r="A270">
        <v>1958</v>
      </c>
      <c r="B270">
        <v>21</v>
      </c>
      <c r="C270" t="s">
        <v>53</v>
      </c>
      <c r="D270" t="s">
        <v>54</v>
      </c>
      <c r="E270">
        <v>8382961</v>
      </c>
      <c r="F270">
        <v>2138697</v>
      </c>
      <c r="G270">
        <v>43815.519999999997</v>
      </c>
      <c r="H270">
        <v>186000000</v>
      </c>
      <c r="I270">
        <v>104000000</v>
      </c>
      <c r="J270">
        <v>2639416</v>
      </c>
      <c r="K270" s="2">
        <v>4.50956E-2</v>
      </c>
      <c r="L270" s="2">
        <v>2.0473499999999999E-2</v>
      </c>
      <c r="M270" s="2">
        <v>1.6600500000000001E-2</v>
      </c>
      <c r="N270" s="3">
        <v>30</v>
      </c>
      <c r="O270">
        <v>30</v>
      </c>
      <c r="P270">
        <v>30</v>
      </c>
      <c r="Q270" s="4">
        <v>28.410720000000001</v>
      </c>
      <c r="R270" s="4">
        <v>28.142859999999999</v>
      </c>
      <c r="S270" s="4">
        <v>29.125</v>
      </c>
      <c r="T270" s="5">
        <v>0.1092814</v>
      </c>
      <c r="U270" s="5">
        <v>7.1718100000000007E-2</v>
      </c>
      <c r="V270" s="5">
        <v>5.6427199999999997E-2</v>
      </c>
    </row>
    <row r="271" spans="1:22" hidden="1" x14ac:dyDescent="0.2">
      <c r="A271">
        <v>1958</v>
      </c>
      <c r="B271">
        <v>22</v>
      </c>
      <c r="C271" t="s">
        <v>55</v>
      </c>
      <c r="D271" t="s">
        <v>56</v>
      </c>
      <c r="E271">
        <v>15700000</v>
      </c>
      <c r="F271">
        <v>3072453</v>
      </c>
      <c r="G271">
        <v>73142.539999999994</v>
      </c>
      <c r="H271">
        <v>270000000</v>
      </c>
      <c r="I271">
        <v>106000000</v>
      </c>
      <c r="J271">
        <v>2634215</v>
      </c>
      <c r="K271" s="2">
        <v>5.8088800000000003E-2</v>
      </c>
      <c r="L271" s="2">
        <v>2.8876700000000002E-2</v>
      </c>
      <c r="M271" s="2">
        <v>2.77664E-2</v>
      </c>
      <c r="N271" s="3">
        <v>27</v>
      </c>
      <c r="O271">
        <v>27</v>
      </c>
      <c r="P271">
        <v>26</v>
      </c>
      <c r="Q271" s="4">
        <v>24.214279999999999</v>
      </c>
      <c r="R271" s="4">
        <v>22.875</v>
      </c>
      <c r="S271" s="4">
        <v>21.035720000000001</v>
      </c>
      <c r="T271" s="5">
        <v>0.14314279999999999</v>
      </c>
      <c r="U271" s="5">
        <v>0.1009168</v>
      </c>
      <c r="V271" s="5">
        <v>0.1004975</v>
      </c>
    </row>
    <row r="272" spans="1:22" hidden="1" x14ac:dyDescent="0.2">
      <c r="A272">
        <v>1958</v>
      </c>
      <c r="B272">
        <v>23</v>
      </c>
      <c r="C272">
        <v>64</v>
      </c>
      <c r="D272" t="s">
        <v>57</v>
      </c>
      <c r="E272">
        <v>16700000</v>
      </c>
      <c r="F272">
        <v>4589645</v>
      </c>
      <c r="G272">
        <v>95710.01</v>
      </c>
      <c r="H272">
        <v>134000000</v>
      </c>
      <c r="I272">
        <v>66500000</v>
      </c>
      <c r="J272">
        <v>1475676</v>
      </c>
      <c r="K272" s="2">
        <v>0.124683</v>
      </c>
      <c r="L272" s="2">
        <v>6.9068199999999996E-2</v>
      </c>
      <c r="M272" s="2">
        <v>6.4858399999999997E-2</v>
      </c>
      <c r="N272" s="3">
        <v>20</v>
      </c>
      <c r="O272">
        <v>18</v>
      </c>
      <c r="P272">
        <v>18</v>
      </c>
      <c r="Q272" s="4">
        <v>18.160720000000001</v>
      </c>
      <c r="R272" s="4">
        <v>15.571429999999999</v>
      </c>
      <c r="S272" s="4">
        <v>14.96429</v>
      </c>
      <c r="T272" s="5">
        <v>0.19068750000000001</v>
      </c>
      <c r="U272" s="5">
        <v>0.14805309999999999</v>
      </c>
      <c r="V272" s="5">
        <v>0.1392806</v>
      </c>
    </row>
    <row r="273" spans="1:22" hidden="1" x14ac:dyDescent="0.2">
      <c r="A273">
        <v>1958</v>
      </c>
      <c r="B273">
        <v>24</v>
      </c>
      <c r="C273" t="s">
        <v>58</v>
      </c>
      <c r="D273" t="s">
        <v>59</v>
      </c>
      <c r="E273">
        <v>51800000</v>
      </c>
      <c r="F273">
        <v>12900000</v>
      </c>
      <c r="G273">
        <v>293397.7</v>
      </c>
      <c r="H273">
        <v>181000000</v>
      </c>
      <c r="I273">
        <v>76500000</v>
      </c>
      <c r="J273">
        <v>1961030</v>
      </c>
      <c r="K273" s="2">
        <v>0.28643479999999999</v>
      </c>
      <c r="L273" s="2">
        <v>0.1690092</v>
      </c>
      <c r="M273" s="2">
        <v>0.1496141</v>
      </c>
      <c r="N273" s="3">
        <v>5</v>
      </c>
      <c r="O273">
        <v>5</v>
      </c>
      <c r="P273">
        <v>5</v>
      </c>
      <c r="Q273" s="4">
        <v>4.2321429999999998</v>
      </c>
      <c r="R273" s="4">
        <v>4.4107139999999996</v>
      </c>
      <c r="S273" s="4">
        <v>4.6071429999999998</v>
      </c>
      <c r="T273" s="5">
        <v>0.39911069999999998</v>
      </c>
      <c r="U273" s="5">
        <v>0.27091029999999999</v>
      </c>
      <c r="V273" s="5">
        <v>0.2452347</v>
      </c>
    </row>
    <row r="274" spans="1:22" hidden="1" x14ac:dyDescent="0.2">
      <c r="A274">
        <v>1958</v>
      </c>
      <c r="B274">
        <v>25</v>
      </c>
      <c r="C274">
        <v>70</v>
      </c>
      <c r="D274" t="s">
        <v>60</v>
      </c>
      <c r="E274">
        <v>5124427</v>
      </c>
      <c r="F274">
        <v>1751381</v>
      </c>
      <c r="G274">
        <v>41986.39</v>
      </c>
      <c r="H274">
        <v>30000000</v>
      </c>
      <c r="I274">
        <v>17500000</v>
      </c>
      <c r="J274">
        <v>486655.8</v>
      </c>
      <c r="K274" s="2">
        <v>0.17092389999999999</v>
      </c>
      <c r="L274" s="2">
        <v>0.100021</v>
      </c>
      <c r="M274" s="2">
        <v>8.6275299999999999E-2</v>
      </c>
      <c r="N274" s="3">
        <v>12</v>
      </c>
      <c r="O274">
        <v>10</v>
      </c>
      <c r="P274">
        <v>10</v>
      </c>
      <c r="Q274" s="4">
        <v>7.25</v>
      </c>
      <c r="R274" s="4">
        <v>6.9642860000000004</v>
      </c>
      <c r="S274" s="4">
        <v>7.125</v>
      </c>
      <c r="T274" s="5">
        <v>0.32646009999999998</v>
      </c>
      <c r="U274" s="5">
        <v>0.22816600000000001</v>
      </c>
      <c r="V274" s="5">
        <v>0.20767949999999999</v>
      </c>
    </row>
    <row r="275" spans="1:22" hidden="1" x14ac:dyDescent="0.2">
      <c r="A275">
        <v>1958</v>
      </c>
      <c r="B275">
        <v>26</v>
      </c>
      <c r="C275" t="s">
        <v>61</v>
      </c>
      <c r="D275" t="s">
        <v>62</v>
      </c>
      <c r="E275">
        <v>45600000</v>
      </c>
      <c r="F275">
        <v>30400000</v>
      </c>
      <c r="G275">
        <v>439784.5</v>
      </c>
      <c r="H275">
        <v>141000000</v>
      </c>
      <c r="I275">
        <v>144000000</v>
      </c>
      <c r="J275">
        <v>2163071</v>
      </c>
      <c r="K275" s="2">
        <v>0.32366289999999998</v>
      </c>
      <c r="L275" s="2">
        <v>0.21194550000000001</v>
      </c>
      <c r="M275" s="2">
        <v>0.20331489999999999</v>
      </c>
      <c r="N275" s="3">
        <v>4</v>
      </c>
      <c r="O275">
        <v>4</v>
      </c>
      <c r="P275">
        <v>3</v>
      </c>
      <c r="Q275" s="4">
        <v>3.214286</v>
      </c>
      <c r="R275" s="4">
        <v>2.964286</v>
      </c>
      <c r="S275" s="4">
        <v>2.8571430000000002</v>
      </c>
      <c r="T275" s="5">
        <v>0.42349140000000002</v>
      </c>
      <c r="U275" s="5">
        <v>0.31467250000000002</v>
      </c>
      <c r="V275" s="5">
        <v>0.28992210000000002</v>
      </c>
    </row>
    <row r="276" spans="1:22" hidden="1" x14ac:dyDescent="0.2">
      <c r="A276">
        <v>1958</v>
      </c>
      <c r="B276">
        <v>27</v>
      </c>
      <c r="C276" t="s">
        <v>63</v>
      </c>
      <c r="D276" t="s">
        <v>64</v>
      </c>
      <c r="E276">
        <v>141000000</v>
      </c>
      <c r="F276">
        <v>48600000</v>
      </c>
      <c r="G276">
        <v>1155579</v>
      </c>
      <c r="H276">
        <v>432000000</v>
      </c>
      <c r="I276">
        <v>224000000</v>
      </c>
      <c r="J276">
        <v>6032004</v>
      </c>
      <c r="K276" s="2">
        <v>0.32574379999999997</v>
      </c>
      <c r="L276" s="2">
        <v>0.21672230000000001</v>
      </c>
      <c r="M276" s="2">
        <v>0.19157460000000001</v>
      </c>
      <c r="N276" s="3">
        <v>3</v>
      </c>
      <c r="O276">
        <v>3</v>
      </c>
      <c r="P276">
        <v>4</v>
      </c>
      <c r="Q276" s="4">
        <v>6.6071429999999998</v>
      </c>
      <c r="R276" s="4">
        <v>7.5892860000000004</v>
      </c>
      <c r="S276" s="4">
        <v>7.8928570000000002</v>
      </c>
      <c r="T276" s="5">
        <v>0.3349144</v>
      </c>
      <c r="U276" s="5">
        <v>0.21915499999999999</v>
      </c>
      <c r="V276" s="5">
        <v>0.20047789999999999</v>
      </c>
    </row>
    <row r="277" spans="1:22" hidden="1" x14ac:dyDescent="0.2">
      <c r="A277">
        <v>1958</v>
      </c>
      <c r="B277">
        <v>28</v>
      </c>
      <c r="C277" t="s">
        <v>65</v>
      </c>
      <c r="D277" t="s">
        <v>66</v>
      </c>
      <c r="E277">
        <v>117000000</v>
      </c>
      <c r="F277">
        <v>56400000</v>
      </c>
      <c r="G277">
        <v>1100331</v>
      </c>
      <c r="H277">
        <v>226000000</v>
      </c>
      <c r="I277">
        <v>161000000</v>
      </c>
      <c r="J277">
        <v>3556848</v>
      </c>
      <c r="K277" s="2">
        <v>0.51960850000000003</v>
      </c>
      <c r="L277" s="2">
        <v>0.35092519999999999</v>
      </c>
      <c r="M277" s="2">
        <v>0.30935560000000001</v>
      </c>
      <c r="N277" s="3">
        <v>1</v>
      </c>
      <c r="O277">
        <v>1</v>
      </c>
      <c r="P277">
        <v>1</v>
      </c>
      <c r="Q277" s="4">
        <v>1.071429</v>
      </c>
      <c r="R277" s="4">
        <v>1.125</v>
      </c>
      <c r="S277" s="4">
        <v>1.196429</v>
      </c>
      <c r="T277" s="5">
        <v>0.69953770000000004</v>
      </c>
      <c r="U277" s="5">
        <v>0.56415590000000004</v>
      </c>
      <c r="V277" s="5">
        <v>0.50843229999999995</v>
      </c>
    </row>
    <row r="278" spans="1:22" hidden="1" x14ac:dyDescent="0.2">
      <c r="A278">
        <v>1958</v>
      </c>
      <c r="B278">
        <v>29</v>
      </c>
      <c r="C278" t="s">
        <v>67</v>
      </c>
      <c r="D278" t="s">
        <v>68</v>
      </c>
      <c r="E278">
        <v>161000000</v>
      </c>
      <c r="F278">
        <v>58200000</v>
      </c>
      <c r="G278">
        <v>1119958</v>
      </c>
      <c r="H278">
        <v>373000000</v>
      </c>
      <c r="I278">
        <v>228000000</v>
      </c>
      <c r="J278">
        <v>4965540</v>
      </c>
      <c r="K278" s="2">
        <v>0.4302491</v>
      </c>
      <c r="L278" s="2">
        <v>0.25500479999999998</v>
      </c>
      <c r="M278" s="2">
        <v>0.225546</v>
      </c>
      <c r="N278" s="3">
        <v>2</v>
      </c>
      <c r="O278">
        <v>2</v>
      </c>
      <c r="P278">
        <v>2</v>
      </c>
      <c r="Q278" s="4">
        <v>3.3035709999999998</v>
      </c>
      <c r="R278" s="4">
        <v>3.660714</v>
      </c>
      <c r="S278" s="4">
        <v>3.8214290000000002</v>
      </c>
      <c r="T278" s="5">
        <v>0.42614590000000002</v>
      </c>
      <c r="U278" s="5">
        <v>0.28862939999999998</v>
      </c>
      <c r="V278" s="5">
        <v>0.26149060000000002</v>
      </c>
    </row>
    <row r="279" spans="1:22" hidden="1" x14ac:dyDescent="0.2">
      <c r="A279">
        <v>1958</v>
      </c>
      <c r="B279">
        <v>30</v>
      </c>
      <c r="C279" t="s">
        <v>69</v>
      </c>
      <c r="D279" t="s">
        <v>70</v>
      </c>
      <c r="E279">
        <v>105000000</v>
      </c>
      <c r="F279">
        <v>7979407</v>
      </c>
      <c r="G279">
        <v>365251.8</v>
      </c>
      <c r="H279">
        <v>523000000</v>
      </c>
      <c r="I279">
        <v>74300000</v>
      </c>
      <c r="J279">
        <v>3518479</v>
      </c>
      <c r="K279" s="2">
        <v>0.20133309999999999</v>
      </c>
      <c r="L279" s="2">
        <v>0.10739990000000001</v>
      </c>
      <c r="M279" s="2">
        <v>0.1038096</v>
      </c>
      <c r="N279" s="3">
        <v>8</v>
      </c>
      <c r="O279">
        <v>8</v>
      </c>
      <c r="P279">
        <v>8</v>
      </c>
      <c r="Q279" s="4">
        <v>12.375</v>
      </c>
      <c r="R279" s="4">
        <v>10.982139999999999</v>
      </c>
      <c r="S279" s="4">
        <v>11.053570000000001</v>
      </c>
      <c r="T279" s="5">
        <v>0.23180239999999999</v>
      </c>
      <c r="U279" s="5">
        <v>0.1739011</v>
      </c>
      <c r="V279" s="5">
        <v>0.16148970000000001</v>
      </c>
    </row>
    <row r="280" spans="1:22" hidden="1" x14ac:dyDescent="0.2">
      <c r="A280">
        <v>1958</v>
      </c>
      <c r="B280">
        <v>31</v>
      </c>
      <c r="C280" t="s">
        <v>71</v>
      </c>
      <c r="D280" t="s">
        <v>72</v>
      </c>
      <c r="E280">
        <v>28200000</v>
      </c>
      <c r="F280">
        <v>886055</v>
      </c>
      <c r="G280">
        <v>33025.26</v>
      </c>
      <c r="H280">
        <v>333000000</v>
      </c>
      <c r="I280">
        <v>17100000</v>
      </c>
      <c r="J280">
        <v>1815191</v>
      </c>
      <c r="K280" s="2">
        <v>8.4664400000000001E-2</v>
      </c>
      <c r="L280" s="2">
        <v>5.1693700000000002E-2</v>
      </c>
      <c r="M280" s="2">
        <v>1.81938E-2</v>
      </c>
      <c r="N280" s="3">
        <v>25</v>
      </c>
      <c r="O280">
        <v>24</v>
      </c>
      <c r="P280">
        <v>29</v>
      </c>
      <c r="Q280" s="4">
        <v>22.75</v>
      </c>
      <c r="R280" s="4">
        <v>23.339279999999999</v>
      </c>
      <c r="S280" s="4">
        <v>28.553570000000001</v>
      </c>
      <c r="T280" s="5">
        <v>0.1417677</v>
      </c>
      <c r="U280" s="5">
        <v>8.8227299999999995E-2</v>
      </c>
      <c r="V280" s="5">
        <v>5.7606600000000001E-2</v>
      </c>
    </row>
    <row r="281" spans="1:22" hidden="1" x14ac:dyDescent="0.2">
      <c r="A281">
        <v>1959</v>
      </c>
      <c r="B281">
        <v>1</v>
      </c>
      <c r="C281" t="s">
        <v>22</v>
      </c>
      <c r="D281" t="s">
        <v>23</v>
      </c>
      <c r="E281">
        <v>13200000</v>
      </c>
      <c r="F281">
        <v>6457907</v>
      </c>
      <c r="G281">
        <v>121116.3</v>
      </c>
      <c r="H281">
        <v>240000000</v>
      </c>
      <c r="I281">
        <v>294000000</v>
      </c>
      <c r="J281">
        <v>6204635</v>
      </c>
      <c r="K281" s="2">
        <v>5.5041899999999998E-2</v>
      </c>
      <c r="L281" s="2">
        <v>2.19851E-2</v>
      </c>
      <c r="M281" s="2">
        <v>1.9520300000000001E-2</v>
      </c>
      <c r="N281" s="3">
        <v>28</v>
      </c>
      <c r="O281">
        <v>29</v>
      </c>
      <c r="P281">
        <v>28</v>
      </c>
      <c r="Q281" s="4">
        <v>26.642859999999999</v>
      </c>
      <c r="R281" s="4">
        <v>27.767859999999999</v>
      </c>
      <c r="S281" s="4">
        <v>26.803570000000001</v>
      </c>
      <c r="T281" s="5">
        <v>0.12112009999999999</v>
      </c>
      <c r="U281" s="5">
        <v>7.4726399999999998E-2</v>
      </c>
      <c r="V281" s="5">
        <v>6.9363800000000003E-2</v>
      </c>
    </row>
    <row r="282" spans="1:22" hidden="1" x14ac:dyDescent="0.2">
      <c r="A282">
        <v>1959</v>
      </c>
      <c r="B282">
        <v>2</v>
      </c>
      <c r="C282" t="s">
        <v>24</v>
      </c>
      <c r="D282" t="s">
        <v>25</v>
      </c>
      <c r="E282">
        <v>10700000</v>
      </c>
      <c r="F282">
        <v>2244366</v>
      </c>
      <c r="G282">
        <v>50054.85</v>
      </c>
      <c r="H282">
        <v>85600000</v>
      </c>
      <c r="I282">
        <v>28700000</v>
      </c>
      <c r="J282">
        <v>699832.4</v>
      </c>
      <c r="K282" s="2">
        <v>0.12497610000000001</v>
      </c>
      <c r="L282" s="2">
        <v>7.8231899999999993E-2</v>
      </c>
      <c r="M282" s="2">
        <v>7.1524099999999993E-2</v>
      </c>
      <c r="N282" s="3">
        <v>21</v>
      </c>
      <c r="O282">
        <v>16</v>
      </c>
      <c r="P282">
        <v>14</v>
      </c>
      <c r="Q282" s="4">
        <v>15.232139999999999</v>
      </c>
      <c r="R282" s="4">
        <v>16.178570000000001</v>
      </c>
      <c r="S282" s="4">
        <v>15.03571</v>
      </c>
      <c r="T282" s="5">
        <v>0.21788350000000001</v>
      </c>
      <c r="U282" s="5">
        <v>0.13342109999999999</v>
      </c>
      <c r="V282" s="5">
        <v>0.13148119999999999</v>
      </c>
    </row>
    <row r="283" spans="1:22" hidden="1" x14ac:dyDescent="0.2">
      <c r="A283">
        <v>1959</v>
      </c>
      <c r="B283">
        <v>3</v>
      </c>
      <c r="C283" t="s">
        <v>26</v>
      </c>
      <c r="D283" t="s">
        <v>27</v>
      </c>
      <c r="E283">
        <v>15600000</v>
      </c>
      <c r="F283">
        <v>3319433</v>
      </c>
      <c r="G283">
        <v>70680.86</v>
      </c>
      <c r="H283">
        <v>169000000</v>
      </c>
      <c r="I283">
        <v>75600000</v>
      </c>
      <c r="J283">
        <v>1882617</v>
      </c>
      <c r="K283" s="2">
        <v>9.2056899999999997E-2</v>
      </c>
      <c r="L283" s="2">
        <v>4.3919800000000002E-2</v>
      </c>
      <c r="M283" s="2">
        <v>3.7543899999999998E-2</v>
      </c>
      <c r="N283" s="3">
        <v>24</v>
      </c>
      <c r="O283">
        <v>25</v>
      </c>
      <c r="P283">
        <v>24</v>
      </c>
      <c r="Q283" s="4">
        <v>20.625</v>
      </c>
      <c r="R283" s="4">
        <v>21.982140000000001</v>
      </c>
      <c r="S283" s="4">
        <v>21.928570000000001</v>
      </c>
      <c r="T283" s="5">
        <v>0.1688759</v>
      </c>
      <c r="U283" s="5">
        <v>0.102105</v>
      </c>
      <c r="V283" s="5">
        <v>8.9834999999999998E-2</v>
      </c>
    </row>
    <row r="284" spans="1:22" hidden="1" x14ac:dyDescent="0.2">
      <c r="A284">
        <v>1959</v>
      </c>
      <c r="B284">
        <v>4</v>
      </c>
      <c r="C284" t="s">
        <v>28</v>
      </c>
      <c r="D284" t="s">
        <v>29</v>
      </c>
      <c r="E284">
        <v>6238738</v>
      </c>
      <c r="F284">
        <v>1299680</v>
      </c>
      <c r="G284">
        <v>32721.91</v>
      </c>
      <c r="H284">
        <v>162000000</v>
      </c>
      <c r="I284">
        <v>83000000</v>
      </c>
      <c r="J284">
        <v>2384708</v>
      </c>
      <c r="K284" s="2">
        <v>3.8582400000000003E-2</v>
      </c>
      <c r="L284" s="2">
        <v>1.5654700000000001E-2</v>
      </c>
      <c r="M284" s="2">
        <v>1.37216E-2</v>
      </c>
      <c r="N284" s="3">
        <v>31</v>
      </c>
      <c r="O284">
        <v>31</v>
      </c>
      <c r="P284">
        <v>31</v>
      </c>
      <c r="Q284" s="4">
        <v>27.964279999999999</v>
      </c>
      <c r="R284" s="4">
        <v>30.160720000000001</v>
      </c>
      <c r="S284" s="4">
        <v>29.982140000000001</v>
      </c>
      <c r="T284" s="5">
        <v>0.11625969999999999</v>
      </c>
      <c r="U284" s="5">
        <v>5.6866399999999998E-2</v>
      </c>
      <c r="V284" s="5">
        <v>5.2430200000000003E-2</v>
      </c>
    </row>
    <row r="285" spans="1:22" hidden="1" x14ac:dyDescent="0.2">
      <c r="A285">
        <v>1959</v>
      </c>
      <c r="B285">
        <v>5</v>
      </c>
      <c r="C285">
        <v>20</v>
      </c>
      <c r="D285" t="s">
        <v>30</v>
      </c>
      <c r="E285">
        <v>4406041</v>
      </c>
      <c r="F285">
        <v>873305.3</v>
      </c>
      <c r="G285">
        <v>20026.54</v>
      </c>
      <c r="H285">
        <v>82300000</v>
      </c>
      <c r="I285">
        <v>38200000</v>
      </c>
      <c r="J285">
        <v>1012605</v>
      </c>
      <c r="K285" s="2">
        <v>5.3515E-2</v>
      </c>
      <c r="L285" s="2">
        <v>2.2835100000000001E-2</v>
      </c>
      <c r="M285" s="2">
        <v>1.9777300000000001E-2</v>
      </c>
      <c r="N285" s="3">
        <v>29</v>
      </c>
      <c r="O285">
        <v>28</v>
      </c>
      <c r="P285">
        <v>27</v>
      </c>
      <c r="Q285" s="4">
        <v>29.660720000000001</v>
      </c>
      <c r="R285" s="4">
        <v>29.589279999999999</v>
      </c>
      <c r="S285" s="4">
        <v>29.178570000000001</v>
      </c>
      <c r="T285" s="5">
        <v>0.1007251</v>
      </c>
      <c r="U285" s="5">
        <v>6.0451900000000003E-2</v>
      </c>
      <c r="V285" s="5">
        <v>5.51151E-2</v>
      </c>
    </row>
    <row r="286" spans="1:22" hidden="1" x14ac:dyDescent="0.2">
      <c r="A286">
        <v>1959</v>
      </c>
      <c r="B286">
        <v>6</v>
      </c>
      <c r="C286" t="s">
        <v>31</v>
      </c>
      <c r="D286" t="s">
        <v>32</v>
      </c>
      <c r="E286">
        <v>25100000</v>
      </c>
      <c r="F286">
        <v>4500026</v>
      </c>
      <c r="G286">
        <v>98287.99</v>
      </c>
      <c r="H286">
        <v>168000000</v>
      </c>
      <c r="I286">
        <v>57200000</v>
      </c>
      <c r="J286">
        <v>1475026</v>
      </c>
      <c r="K286" s="2">
        <v>0.14925269999999999</v>
      </c>
      <c r="L286" s="2">
        <v>7.87027E-2</v>
      </c>
      <c r="M286" s="2">
        <v>6.6634799999999994E-2</v>
      </c>
      <c r="N286" s="3">
        <v>14</v>
      </c>
      <c r="O286">
        <v>14</v>
      </c>
      <c r="P286">
        <v>16</v>
      </c>
      <c r="Q286" s="4">
        <v>12.232139999999999</v>
      </c>
      <c r="R286" s="4">
        <v>11.982139999999999</v>
      </c>
      <c r="S286" s="4">
        <v>12.33929</v>
      </c>
      <c r="T286" s="5">
        <v>0.24312719999999999</v>
      </c>
      <c r="U286" s="5">
        <v>0.16807530000000001</v>
      </c>
      <c r="V286" s="5">
        <v>0.15291469999999999</v>
      </c>
    </row>
    <row r="287" spans="1:22" hidden="1" x14ac:dyDescent="0.2">
      <c r="A287">
        <v>1959</v>
      </c>
      <c r="B287">
        <v>7</v>
      </c>
      <c r="C287">
        <v>23</v>
      </c>
      <c r="D287" t="s">
        <v>33</v>
      </c>
      <c r="E287">
        <v>6364181</v>
      </c>
      <c r="F287">
        <v>1084740</v>
      </c>
      <c r="G287">
        <v>24673.33</v>
      </c>
      <c r="H287">
        <v>30000000</v>
      </c>
      <c r="I287">
        <v>8851559</v>
      </c>
      <c r="J287">
        <v>215316.3</v>
      </c>
      <c r="K287" s="2">
        <v>0.21184159999999999</v>
      </c>
      <c r="L287" s="2">
        <v>0.1225479</v>
      </c>
      <c r="M287" s="2">
        <v>0.1145911</v>
      </c>
      <c r="N287" s="3">
        <v>7</v>
      </c>
      <c r="O287">
        <v>7</v>
      </c>
      <c r="P287">
        <v>7</v>
      </c>
      <c r="Q287" s="4">
        <v>8.1607140000000005</v>
      </c>
      <c r="R287" s="4">
        <v>7.3392860000000004</v>
      </c>
      <c r="S287" s="4">
        <v>6.9821429999999998</v>
      </c>
      <c r="T287" s="5">
        <v>0.29430689999999998</v>
      </c>
      <c r="U287" s="5">
        <v>0.21289140000000001</v>
      </c>
      <c r="V287" s="5">
        <v>0.2032263</v>
      </c>
    </row>
    <row r="288" spans="1:22" x14ac:dyDescent="0.2">
      <c r="A288">
        <v>1959</v>
      </c>
      <c r="B288">
        <v>8</v>
      </c>
      <c r="C288">
        <v>24</v>
      </c>
      <c r="D288" t="s">
        <v>34</v>
      </c>
      <c r="E288">
        <v>25200000</v>
      </c>
      <c r="F288">
        <v>4817932</v>
      </c>
      <c r="G288">
        <v>109457.7</v>
      </c>
      <c r="H288">
        <v>91100000</v>
      </c>
      <c r="I288">
        <v>31400000</v>
      </c>
      <c r="J288">
        <v>792085.4</v>
      </c>
      <c r="K288" s="2">
        <v>0.27612900000000001</v>
      </c>
      <c r="L288" s="2">
        <v>0.1536699</v>
      </c>
      <c r="M288" s="2">
        <v>0.13818920000000001</v>
      </c>
      <c r="N288" s="3">
        <v>6</v>
      </c>
      <c r="O288">
        <v>6</v>
      </c>
      <c r="P288">
        <v>6</v>
      </c>
      <c r="Q288" s="4">
        <v>5.0714290000000002</v>
      </c>
      <c r="R288" s="4">
        <v>4.875</v>
      </c>
      <c r="S288" s="4">
        <v>4.8035709999999998</v>
      </c>
      <c r="T288" s="5">
        <v>0.36250369999999998</v>
      </c>
      <c r="U288" s="5">
        <v>0.25803540000000003</v>
      </c>
      <c r="V288" s="5">
        <v>0.23824980000000001</v>
      </c>
    </row>
    <row r="289" spans="1:22" hidden="1" x14ac:dyDescent="0.2">
      <c r="A289">
        <v>1959</v>
      </c>
      <c r="B289">
        <v>9</v>
      </c>
      <c r="C289">
        <v>25</v>
      </c>
      <c r="D289" t="s">
        <v>35</v>
      </c>
      <c r="E289">
        <v>5770749</v>
      </c>
      <c r="F289">
        <v>1040615</v>
      </c>
      <c r="G289">
        <v>24132.92</v>
      </c>
      <c r="H289">
        <v>40600000</v>
      </c>
      <c r="I289">
        <v>13200000</v>
      </c>
      <c r="J289">
        <v>346047.5</v>
      </c>
      <c r="K289" s="2">
        <v>0.14203979999999999</v>
      </c>
      <c r="L289" s="2">
        <v>7.8687499999999994E-2</v>
      </c>
      <c r="M289" s="2">
        <v>6.9738800000000004E-2</v>
      </c>
      <c r="N289" s="3">
        <v>15</v>
      </c>
      <c r="O289">
        <v>15</v>
      </c>
      <c r="P289">
        <v>15</v>
      </c>
      <c r="Q289" s="4">
        <v>20.589279999999999</v>
      </c>
      <c r="R289" s="4">
        <v>20.696429999999999</v>
      </c>
      <c r="S289" s="4">
        <v>20.714279999999999</v>
      </c>
      <c r="T289" s="5">
        <v>0.16131490000000001</v>
      </c>
      <c r="U289" s="5">
        <v>0.1034035</v>
      </c>
      <c r="V289" s="5">
        <v>9.3124899999999997E-2</v>
      </c>
    </row>
    <row r="290" spans="1:22" hidden="1" x14ac:dyDescent="0.2">
      <c r="A290">
        <v>1959</v>
      </c>
      <c r="B290">
        <v>10</v>
      </c>
      <c r="C290">
        <v>26</v>
      </c>
      <c r="D290" t="s">
        <v>36</v>
      </c>
      <c r="E290">
        <v>7786914</v>
      </c>
      <c r="F290">
        <v>1381768</v>
      </c>
      <c r="G290">
        <v>29701.37</v>
      </c>
      <c r="H290">
        <v>57100000</v>
      </c>
      <c r="I290">
        <v>22400000</v>
      </c>
      <c r="J290">
        <v>537372.1</v>
      </c>
      <c r="K290" s="2">
        <v>0.13637150000000001</v>
      </c>
      <c r="L290" s="2">
        <v>6.1561299999999999E-2</v>
      </c>
      <c r="M290" s="2">
        <v>5.5271500000000001E-2</v>
      </c>
      <c r="N290" s="3">
        <v>18</v>
      </c>
      <c r="O290">
        <v>21</v>
      </c>
      <c r="P290">
        <v>21</v>
      </c>
      <c r="Q290" s="4">
        <v>23.607140000000001</v>
      </c>
      <c r="R290" s="4">
        <v>24.017859999999999</v>
      </c>
      <c r="S290" s="4">
        <v>23.089279999999999</v>
      </c>
      <c r="T290" s="5">
        <v>0.14236109999999999</v>
      </c>
      <c r="U290" s="5">
        <v>9.1431899999999997E-2</v>
      </c>
      <c r="V290" s="5">
        <v>8.4959199999999999E-2</v>
      </c>
    </row>
    <row r="291" spans="1:22" hidden="1" x14ac:dyDescent="0.2">
      <c r="A291">
        <v>1959</v>
      </c>
      <c r="B291">
        <v>11</v>
      </c>
      <c r="C291" t="s">
        <v>37</v>
      </c>
      <c r="D291" t="s">
        <v>38</v>
      </c>
      <c r="E291">
        <v>37100000</v>
      </c>
      <c r="F291">
        <v>6427764</v>
      </c>
      <c r="G291">
        <v>143319.70000000001</v>
      </c>
      <c r="H291">
        <v>286000000</v>
      </c>
      <c r="I291">
        <v>96500000</v>
      </c>
      <c r="J291">
        <v>2368684</v>
      </c>
      <c r="K291" s="2">
        <v>0.12974769999999999</v>
      </c>
      <c r="L291" s="2">
        <v>6.6603099999999998E-2</v>
      </c>
      <c r="M291" s="2">
        <v>6.0505999999999997E-2</v>
      </c>
      <c r="N291" s="3">
        <v>19</v>
      </c>
      <c r="O291">
        <v>19</v>
      </c>
      <c r="P291">
        <v>19</v>
      </c>
      <c r="Q291" s="4">
        <v>23.053570000000001</v>
      </c>
      <c r="R291" s="4">
        <v>23.803570000000001</v>
      </c>
      <c r="S291" s="4">
        <v>22.785720000000001</v>
      </c>
      <c r="T291" s="5">
        <v>0.14775569999999999</v>
      </c>
      <c r="U291" s="5">
        <v>9.1782299999999997E-2</v>
      </c>
      <c r="V291" s="5">
        <v>8.5632399999999997E-2</v>
      </c>
    </row>
    <row r="292" spans="1:22" hidden="1" x14ac:dyDescent="0.2">
      <c r="A292">
        <v>1959</v>
      </c>
      <c r="B292">
        <v>12</v>
      </c>
      <c r="C292">
        <v>29</v>
      </c>
      <c r="D292" t="s">
        <v>39</v>
      </c>
      <c r="E292">
        <v>19200000</v>
      </c>
      <c r="F292">
        <v>4321798</v>
      </c>
      <c r="G292">
        <v>92871.24</v>
      </c>
      <c r="H292">
        <v>117000000</v>
      </c>
      <c r="I292">
        <v>49000000</v>
      </c>
      <c r="J292">
        <v>1153411</v>
      </c>
      <c r="K292" s="2">
        <v>0.164685</v>
      </c>
      <c r="L292" s="2">
        <v>8.8142300000000007E-2</v>
      </c>
      <c r="M292" s="2">
        <v>8.0518800000000001E-2</v>
      </c>
      <c r="N292" s="3">
        <v>13</v>
      </c>
      <c r="O292">
        <v>13</v>
      </c>
      <c r="P292">
        <v>13</v>
      </c>
      <c r="Q292" s="4">
        <v>17.5</v>
      </c>
      <c r="R292" s="4">
        <v>17.964279999999999</v>
      </c>
      <c r="S292" s="4">
        <v>17.446429999999999</v>
      </c>
      <c r="T292" s="5">
        <v>0.18702070000000001</v>
      </c>
      <c r="U292" s="5">
        <v>0.11943719999999999</v>
      </c>
      <c r="V292" s="5">
        <v>0.1113278</v>
      </c>
    </row>
    <row r="293" spans="1:22" hidden="1" x14ac:dyDescent="0.2">
      <c r="A293">
        <v>1959</v>
      </c>
      <c r="B293">
        <v>13</v>
      </c>
      <c r="C293" t="s">
        <v>40</v>
      </c>
      <c r="D293" t="s">
        <v>41</v>
      </c>
      <c r="E293">
        <v>34700000</v>
      </c>
      <c r="F293">
        <v>6152295</v>
      </c>
      <c r="G293">
        <v>130971.9</v>
      </c>
      <c r="H293">
        <v>196000000</v>
      </c>
      <c r="I293">
        <v>65600000</v>
      </c>
      <c r="J293">
        <v>1584634</v>
      </c>
      <c r="K293" s="2">
        <v>0.17731060000000001</v>
      </c>
      <c r="L293" s="2">
        <v>9.3728900000000004E-2</v>
      </c>
      <c r="M293" s="2">
        <v>8.2651199999999994E-2</v>
      </c>
      <c r="N293" s="3">
        <v>10</v>
      </c>
      <c r="O293">
        <v>11</v>
      </c>
      <c r="P293">
        <v>12</v>
      </c>
      <c r="Q293" s="4">
        <v>8.9642859999999995</v>
      </c>
      <c r="R293" s="4">
        <v>9.5535720000000008</v>
      </c>
      <c r="S293" s="4">
        <v>9.7321419999999996</v>
      </c>
      <c r="T293" s="5">
        <v>0.29336010000000001</v>
      </c>
      <c r="U293" s="5">
        <v>0.19624240000000001</v>
      </c>
      <c r="V293" s="5">
        <v>0.18007609999999999</v>
      </c>
    </row>
    <row r="294" spans="1:22" hidden="1" x14ac:dyDescent="0.2">
      <c r="A294">
        <v>1959</v>
      </c>
      <c r="B294">
        <v>14</v>
      </c>
      <c r="C294" t="s">
        <v>42</v>
      </c>
      <c r="D294" t="s">
        <v>43</v>
      </c>
      <c r="E294">
        <v>31000000</v>
      </c>
      <c r="F294">
        <v>5278113</v>
      </c>
      <c r="G294">
        <v>116304.3</v>
      </c>
      <c r="H294">
        <v>223000000</v>
      </c>
      <c r="I294">
        <v>74000000</v>
      </c>
      <c r="J294">
        <v>1772122</v>
      </c>
      <c r="K294" s="2">
        <v>0.13876630000000001</v>
      </c>
      <c r="L294" s="2">
        <v>7.1345500000000006E-2</v>
      </c>
      <c r="M294" s="2">
        <v>6.5629999999999994E-2</v>
      </c>
      <c r="N294" s="3">
        <v>17</v>
      </c>
      <c r="O294">
        <v>17</v>
      </c>
      <c r="P294">
        <v>18</v>
      </c>
      <c r="Q294" s="4">
        <v>16.25</v>
      </c>
      <c r="R294" s="4">
        <v>16.410720000000001</v>
      </c>
      <c r="S294" s="4">
        <v>15.96429</v>
      </c>
      <c r="T294" s="5">
        <v>0.2025662</v>
      </c>
      <c r="U294" s="5">
        <v>0.14079700000000001</v>
      </c>
      <c r="V294" s="5">
        <v>0.1322035</v>
      </c>
    </row>
    <row r="295" spans="1:22" hidden="1" x14ac:dyDescent="0.2">
      <c r="A295">
        <v>1959</v>
      </c>
      <c r="B295">
        <v>15</v>
      </c>
      <c r="C295" t="s">
        <v>44</v>
      </c>
      <c r="D295" t="s">
        <v>45</v>
      </c>
      <c r="E295">
        <v>8235135</v>
      </c>
      <c r="F295">
        <v>1520526</v>
      </c>
      <c r="G295">
        <v>33704.25</v>
      </c>
      <c r="H295">
        <v>59100000</v>
      </c>
      <c r="I295">
        <v>22800000</v>
      </c>
      <c r="J295">
        <v>598601.6</v>
      </c>
      <c r="K295" s="2">
        <v>0.13926259999999999</v>
      </c>
      <c r="L295" s="2">
        <v>6.65684E-2</v>
      </c>
      <c r="M295" s="2">
        <v>5.6305000000000001E-2</v>
      </c>
      <c r="N295" s="3">
        <v>16</v>
      </c>
      <c r="O295">
        <v>20</v>
      </c>
      <c r="P295">
        <v>20</v>
      </c>
      <c r="Q295" s="4">
        <v>12.928570000000001</v>
      </c>
      <c r="R295" s="4">
        <v>15.196429999999999</v>
      </c>
      <c r="S295" s="4">
        <v>16.017859999999999</v>
      </c>
      <c r="T295" s="5">
        <v>0.2379288</v>
      </c>
      <c r="U295" s="5">
        <v>0.14950550000000001</v>
      </c>
      <c r="V295" s="5">
        <v>0.13474800000000001</v>
      </c>
    </row>
    <row r="296" spans="1:22" hidden="1" x14ac:dyDescent="0.2">
      <c r="A296">
        <v>1959</v>
      </c>
      <c r="B296">
        <v>16</v>
      </c>
      <c r="C296" t="s">
        <v>46</v>
      </c>
      <c r="D296" t="s">
        <v>47</v>
      </c>
      <c r="E296">
        <v>11300000</v>
      </c>
      <c r="F296">
        <v>2030031</v>
      </c>
      <c r="G296">
        <v>54750.01</v>
      </c>
      <c r="H296">
        <v>61400000</v>
      </c>
      <c r="I296">
        <v>19200000</v>
      </c>
      <c r="J296">
        <v>552036</v>
      </c>
      <c r="K296" s="2">
        <v>0.18354480000000001</v>
      </c>
      <c r="L296" s="2">
        <v>0.1056594</v>
      </c>
      <c r="M296" s="2">
        <v>9.9178299999999997E-2</v>
      </c>
      <c r="N296" s="3">
        <v>9</v>
      </c>
      <c r="O296">
        <v>9</v>
      </c>
      <c r="P296">
        <v>9</v>
      </c>
      <c r="Q296" s="4">
        <v>14.446429999999999</v>
      </c>
      <c r="R296" s="4">
        <v>12.107139999999999</v>
      </c>
      <c r="S296" s="4">
        <v>11.892860000000001</v>
      </c>
      <c r="T296" s="5">
        <v>0.21637799999999999</v>
      </c>
      <c r="U296" s="5">
        <v>0.16193089999999999</v>
      </c>
      <c r="V296" s="5">
        <v>0.15360219999999999</v>
      </c>
    </row>
    <row r="297" spans="1:22" hidden="1" x14ac:dyDescent="0.2">
      <c r="A297">
        <v>1959</v>
      </c>
      <c r="B297">
        <v>17</v>
      </c>
      <c r="C297" t="s">
        <v>48</v>
      </c>
      <c r="D297" t="s">
        <v>49</v>
      </c>
      <c r="E297">
        <v>33200000</v>
      </c>
      <c r="F297">
        <v>5756769</v>
      </c>
      <c r="G297">
        <v>129205.1</v>
      </c>
      <c r="H297">
        <v>397000000</v>
      </c>
      <c r="I297">
        <v>150000000</v>
      </c>
      <c r="J297">
        <v>3797990</v>
      </c>
      <c r="K297" s="2">
        <v>8.36094E-2</v>
      </c>
      <c r="L297" s="2">
        <v>3.85017E-2</v>
      </c>
      <c r="M297" s="2">
        <v>3.4019300000000002E-2</v>
      </c>
      <c r="N297" s="3">
        <v>25</v>
      </c>
      <c r="O297">
        <v>26</v>
      </c>
      <c r="P297">
        <v>25</v>
      </c>
      <c r="Q297" s="4">
        <v>27.928570000000001</v>
      </c>
      <c r="R297" s="4">
        <v>27.214279999999999</v>
      </c>
      <c r="S297" s="4">
        <v>26.392859999999999</v>
      </c>
      <c r="T297" s="5">
        <v>0.112245</v>
      </c>
      <c r="U297" s="5">
        <v>7.6515200000000005E-2</v>
      </c>
      <c r="V297" s="5">
        <v>6.9453699999999993E-2</v>
      </c>
    </row>
    <row r="298" spans="1:22" hidden="1" x14ac:dyDescent="0.2">
      <c r="A298">
        <v>1959</v>
      </c>
      <c r="B298">
        <v>18</v>
      </c>
      <c r="C298">
        <v>51</v>
      </c>
      <c r="D298" t="s">
        <v>50</v>
      </c>
      <c r="E298">
        <v>11400000</v>
      </c>
      <c r="F298">
        <v>2032353</v>
      </c>
      <c r="G298">
        <v>47507.1</v>
      </c>
      <c r="H298">
        <v>109000000</v>
      </c>
      <c r="I298">
        <v>36800000</v>
      </c>
      <c r="J298">
        <v>1050051</v>
      </c>
      <c r="K298" s="2">
        <v>0.1049923</v>
      </c>
      <c r="L298" s="2">
        <v>5.5246900000000002E-2</v>
      </c>
      <c r="M298" s="2">
        <v>4.5242699999999997E-2</v>
      </c>
      <c r="N298" s="3">
        <v>23</v>
      </c>
      <c r="O298">
        <v>23</v>
      </c>
      <c r="P298">
        <v>23</v>
      </c>
      <c r="Q298" s="4">
        <v>24.071429999999999</v>
      </c>
      <c r="R298" s="4">
        <v>22.017859999999999</v>
      </c>
      <c r="S298" s="4">
        <v>22.303570000000001</v>
      </c>
      <c r="T298" s="5">
        <v>0.1409852</v>
      </c>
      <c r="U298" s="5">
        <v>0.1007874</v>
      </c>
      <c r="V298" s="5">
        <v>8.7338700000000005E-2</v>
      </c>
    </row>
    <row r="299" spans="1:22" hidden="1" x14ac:dyDescent="0.2">
      <c r="A299">
        <v>1959</v>
      </c>
      <c r="B299">
        <v>19</v>
      </c>
      <c r="C299">
        <v>50</v>
      </c>
      <c r="D299" t="s">
        <v>51</v>
      </c>
      <c r="E299">
        <v>54200000</v>
      </c>
      <c r="F299">
        <v>10200000</v>
      </c>
      <c r="G299">
        <v>230162.5</v>
      </c>
      <c r="H299">
        <v>313000000</v>
      </c>
      <c r="I299">
        <v>110000000</v>
      </c>
      <c r="J299">
        <v>2748936</v>
      </c>
      <c r="K299" s="2">
        <v>0.1733925</v>
      </c>
      <c r="L299" s="2">
        <v>9.3429999999999999E-2</v>
      </c>
      <c r="M299" s="2">
        <v>8.3727800000000005E-2</v>
      </c>
      <c r="N299" s="3">
        <v>12</v>
      </c>
      <c r="O299">
        <v>12</v>
      </c>
      <c r="P299">
        <v>11</v>
      </c>
      <c r="Q299" s="4">
        <v>10.392860000000001</v>
      </c>
      <c r="R299" s="4">
        <v>10.5</v>
      </c>
      <c r="S299" s="4">
        <v>10.41071</v>
      </c>
      <c r="T299" s="5">
        <v>0.26292480000000001</v>
      </c>
      <c r="U299" s="5">
        <v>0.1806373</v>
      </c>
      <c r="V299" s="5">
        <v>0.16662879999999999</v>
      </c>
    </row>
    <row r="300" spans="1:22" hidden="1" x14ac:dyDescent="0.2">
      <c r="A300">
        <v>1959</v>
      </c>
      <c r="B300">
        <v>20</v>
      </c>
      <c r="C300">
        <v>52</v>
      </c>
      <c r="D300" t="s">
        <v>52</v>
      </c>
      <c r="E300">
        <v>55200000</v>
      </c>
      <c r="F300">
        <v>13700000</v>
      </c>
      <c r="G300">
        <v>377671.9</v>
      </c>
      <c r="H300">
        <v>518000000</v>
      </c>
      <c r="I300">
        <v>244000000</v>
      </c>
      <c r="J300">
        <v>8100000</v>
      </c>
      <c r="K300" s="2">
        <v>0.1065319</v>
      </c>
      <c r="L300" s="2">
        <v>5.6192100000000002E-2</v>
      </c>
      <c r="M300" s="2">
        <v>4.66262E-2</v>
      </c>
      <c r="N300" s="3">
        <v>22</v>
      </c>
      <c r="O300">
        <v>22</v>
      </c>
      <c r="P300">
        <v>22</v>
      </c>
      <c r="Q300" s="4">
        <v>19.089279999999999</v>
      </c>
      <c r="R300" s="4">
        <v>19.017859999999999</v>
      </c>
      <c r="S300" s="4">
        <v>19.964279999999999</v>
      </c>
      <c r="T300" s="5">
        <v>0.18043429999999999</v>
      </c>
      <c r="U300" s="5">
        <v>0.1176333</v>
      </c>
      <c r="V300" s="5">
        <v>9.9119799999999994E-2</v>
      </c>
    </row>
    <row r="301" spans="1:22" hidden="1" x14ac:dyDescent="0.2">
      <c r="A301">
        <v>1959</v>
      </c>
      <c r="B301">
        <v>21</v>
      </c>
      <c r="C301" t="s">
        <v>53</v>
      </c>
      <c r="D301" t="s">
        <v>54</v>
      </c>
      <c r="E301">
        <v>8874180</v>
      </c>
      <c r="F301">
        <v>2127468</v>
      </c>
      <c r="G301">
        <v>43366.79</v>
      </c>
      <c r="H301">
        <v>201000000</v>
      </c>
      <c r="I301">
        <v>108000000</v>
      </c>
      <c r="J301">
        <v>2724837</v>
      </c>
      <c r="K301" s="2">
        <v>4.4074799999999997E-2</v>
      </c>
      <c r="L301" s="2">
        <v>1.97593E-2</v>
      </c>
      <c r="M301" s="2">
        <v>1.59154E-2</v>
      </c>
      <c r="N301" s="3">
        <v>30</v>
      </c>
      <c r="O301">
        <v>30</v>
      </c>
      <c r="P301">
        <v>30</v>
      </c>
      <c r="Q301" s="4">
        <v>28.410720000000001</v>
      </c>
      <c r="R301" s="4">
        <v>28.142859999999999</v>
      </c>
      <c r="S301" s="4">
        <v>29.125</v>
      </c>
      <c r="T301" s="5">
        <v>0.1092814</v>
      </c>
      <c r="U301" s="5">
        <v>7.1718100000000007E-2</v>
      </c>
      <c r="V301" s="5">
        <v>5.6427199999999997E-2</v>
      </c>
    </row>
    <row r="302" spans="1:22" hidden="1" x14ac:dyDescent="0.2">
      <c r="A302">
        <v>1959</v>
      </c>
      <c r="B302">
        <v>22</v>
      </c>
      <c r="C302" t="s">
        <v>55</v>
      </c>
      <c r="D302" t="s">
        <v>56</v>
      </c>
      <c r="E302">
        <v>16700000</v>
      </c>
      <c r="F302">
        <v>3074450</v>
      </c>
      <c r="G302">
        <v>72568.09</v>
      </c>
      <c r="H302">
        <v>291000000</v>
      </c>
      <c r="I302">
        <v>109000000</v>
      </c>
      <c r="J302">
        <v>2665447</v>
      </c>
      <c r="K302" s="2">
        <v>5.73199E-2</v>
      </c>
      <c r="L302" s="2">
        <v>2.8269800000000001E-2</v>
      </c>
      <c r="M302" s="2">
        <v>2.72255E-2</v>
      </c>
      <c r="N302" s="3">
        <v>27</v>
      </c>
      <c r="O302">
        <v>27</v>
      </c>
      <c r="P302">
        <v>26</v>
      </c>
      <c r="Q302" s="4">
        <v>24.214279999999999</v>
      </c>
      <c r="R302" s="4">
        <v>22.875</v>
      </c>
      <c r="S302" s="4">
        <v>21.035720000000001</v>
      </c>
      <c r="T302" s="5">
        <v>0.14314279999999999</v>
      </c>
      <c r="U302" s="5">
        <v>0.1009168</v>
      </c>
      <c r="V302" s="5">
        <v>0.1004975</v>
      </c>
    </row>
    <row r="303" spans="1:22" hidden="1" x14ac:dyDescent="0.2">
      <c r="A303">
        <v>1959</v>
      </c>
      <c r="B303">
        <v>23</v>
      </c>
      <c r="C303">
        <v>64</v>
      </c>
      <c r="D303" t="s">
        <v>57</v>
      </c>
      <c r="E303">
        <v>17900000</v>
      </c>
      <c r="F303">
        <v>4657669</v>
      </c>
      <c r="G303">
        <v>97386.23</v>
      </c>
      <c r="H303">
        <v>141000000</v>
      </c>
      <c r="I303">
        <v>65700000</v>
      </c>
      <c r="J303">
        <v>1464738</v>
      </c>
      <c r="K303" s="2">
        <v>0.1270743</v>
      </c>
      <c r="L303" s="2">
        <v>7.0852999999999999E-2</v>
      </c>
      <c r="M303" s="2">
        <v>6.6487099999999993E-2</v>
      </c>
      <c r="N303" s="3">
        <v>20</v>
      </c>
      <c r="O303">
        <v>18</v>
      </c>
      <c r="P303">
        <v>17</v>
      </c>
      <c r="Q303" s="4">
        <v>18.160720000000001</v>
      </c>
      <c r="R303" s="4">
        <v>15.571429999999999</v>
      </c>
      <c r="S303" s="4">
        <v>14.96429</v>
      </c>
      <c r="T303" s="5">
        <v>0.19068750000000001</v>
      </c>
      <c r="U303" s="5">
        <v>0.14805309999999999</v>
      </c>
      <c r="V303" s="5">
        <v>0.1392806</v>
      </c>
    </row>
    <row r="304" spans="1:22" hidden="1" x14ac:dyDescent="0.2">
      <c r="A304">
        <v>1959</v>
      </c>
      <c r="B304">
        <v>24</v>
      </c>
      <c r="C304" t="s">
        <v>58</v>
      </c>
      <c r="D304" t="s">
        <v>59</v>
      </c>
      <c r="E304">
        <v>57700000</v>
      </c>
      <c r="F304">
        <v>13300000</v>
      </c>
      <c r="G304">
        <v>302101.09999999998</v>
      </c>
      <c r="H304">
        <v>198000000</v>
      </c>
      <c r="I304">
        <v>78400000</v>
      </c>
      <c r="J304">
        <v>2009875</v>
      </c>
      <c r="K304" s="2">
        <v>0.29090100000000002</v>
      </c>
      <c r="L304" s="2">
        <v>0.1700836</v>
      </c>
      <c r="M304" s="2">
        <v>0.15030840000000001</v>
      </c>
      <c r="N304" s="3">
        <v>5</v>
      </c>
      <c r="O304">
        <v>5</v>
      </c>
      <c r="P304">
        <v>5</v>
      </c>
      <c r="Q304" s="4">
        <v>4.2321429999999998</v>
      </c>
      <c r="R304" s="4">
        <v>4.4107139999999996</v>
      </c>
      <c r="S304" s="4">
        <v>4.6071429999999998</v>
      </c>
      <c r="T304" s="5">
        <v>0.39911069999999998</v>
      </c>
      <c r="U304" s="5">
        <v>0.27091029999999999</v>
      </c>
      <c r="V304" s="5">
        <v>0.2452347</v>
      </c>
    </row>
    <row r="305" spans="1:22" hidden="1" x14ac:dyDescent="0.2">
      <c r="A305">
        <v>1959</v>
      </c>
      <c r="B305">
        <v>25</v>
      </c>
      <c r="C305">
        <v>70</v>
      </c>
      <c r="D305" t="s">
        <v>60</v>
      </c>
      <c r="E305">
        <v>5712903</v>
      </c>
      <c r="F305">
        <v>1831930</v>
      </c>
      <c r="G305">
        <v>43928.24</v>
      </c>
      <c r="H305">
        <v>32800000</v>
      </c>
      <c r="I305">
        <v>18000000</v>
      </c>
      <c r="J305">
        <v>500433.4</v>
      </c>
      <c r="K305" s="2">
        <v>0.1740874</v>
      </c>
      <c r="L305" s="2">
        <v>0.1017975</v>
      </c>
      <c r="M305" s="2">
        <v>8.7780399999999995E-2</v>
      </c>
      <c r="N305" s="3">
        <v>11</v>
      </c>
      <c r="O305">
        <v>10</v>
      </c>
      <c r="P305">
        <v>10</v>
      </c>
      <c r="Q305" s="4">
        <v>7.25</v>
      </c>
      <c r="R305" s="4">
        <v>6.9642860000000004</v>
      </c>
      <c r="S305" s="4">
        <v>7.125</v>
      </c>
      <c r="T305" s="5">
        <v>0.32646009999999998</v>
      </c>
      <c r="U305" s="5">
        <v>0.22816600000000001</v>
      </c>
      <c r="V305" s="5">
        <v>0.20767949999999999</v>
      </c>
    </row>
    <row r="306" spans="1:22" hidden="1" x14ac:dyDescent="0.2">
      <c r="A306">
        <v>1959</v>
      </c>
      <c r="B306">
        <v>26</v>
      </c>
      <c r="C306" t="s">
        <v>61</v>
      </c>
      <c r="D306" t="s">
        <v>62</v>
      </c>
      <c r="E306">
        <v>53000000</v>
      </c>
      <c r="F306">
        <v>32000000</v>
      </c>
      <c r="G306">
        <v>473956.1</v>
      </c>
      <c r="H306">
        <v>161000000</v>
      </c>
      <c r="I306">
        <v>148000000</v>
      </c>
      <c r="J306">
        <v>2314422</v>
      </c>
      <c r="K306" s="2">
        <v>0.3291249</v>
      </c>
      <c r="L306" s="2">
        <v>0.21536420000000001</v>
      </c>
      <c r="M306" s="2">
        <v>0.20478379999999999</v>
      </c>
      <c r="N306" s="3">
        <v>3</v>
      </c>
      <c r="O306">
        <v>4</v>
      </c>
      <c r="P306">
        <v>3</v>
      </c>
      <c r="Q306" s="4">
        <v>3.214286</v>
      </c>
      <c r="R306" s="4">
        <v>2.964286</v>
      </c>
      <c r="S306" s="4">
        <v>2.8571430000000002</v>
      </c>
      <c r="T306" s="5">
        <v>0.42349140000000002</v>
      </c>
      <c r="U306" s="5">
        <v>0.31467250000000002</v>
      </c>
      <c r="V306" s="5">
        <v>0.28992210000000002</v>
      </c>
    </row>
    <row r="307" spans="1:22" hidden="1" x14ac:dyDescent="0.2">
      <c r="A307">
        <v>1959</v>
      </c>
      <c r="B307">
        <v>27</v>
      </c>
      <c r="C307" t="s">
        <v>63</v>
      </c>
      <c r="D307" t="s">
        <v>64</v>
      </c>
      <c r="E307">
        <v>146000000</v>
      </c>
      <c r="F307">
        <v>47500000</v>
      </c>
      <c r="G307">
        <v>1155681</v>
      </c>
      <c r="H307">
        <v>446000000</v>
      </c>
      <c r="I307">
        <v>219000000</v>
      </c>
      <c r="J307">
        <v>6018225</v>
      </c>
      <c r="K307" s="2">
        <v>0.32741179999999998</v>
      </c>
      <c r="L307" s="2">
        <v>0.21701090000000001</v>
      </c>
      <c r="M307" s="2">
        <v>0.19203020000000001</v>
      </c>
      <c r="N307" s="3">
        <v>4</v>
      </c>
      <c r="O307">
        <v>3</v>
      </c>
      <c r="P307">
        <v>4</v>
      </c>
      <c r="Q307" s="4">
        <v>6.6071429999999998</v>
      </c>
      <c r="R307" s="4">
        <v>7.5892860000000004</v>
      </c>
      <c r="S307" s="4">
        <v>7.8928570000000002</v>
      </c>
      <c r="T307" s="5">
        <v>0.3349144</v>
      </c>
      <c r="U307" s="5">
        <v>0.21915499999999999</v>
      </c>
      <c r="V307" s="5">
        <v>0.20047789999999999</v>
      </c>
    </row>
    <row r="308" spans="1:22" hidden="1" x14ac:dyDescent="0.2">
      <c r="A308">
        <v>1959</v>
      </c>
      <c r="B308">
        <v>28</v>
      </c>
      <c r="C308" t="s">
        <v>65</v>
      </c>
      <c r="D308" t="s">
        <v>66</v>
      </c>
      <c r="E308">
        <v>131000000</v>
      </c>
      <c r="F308">
        <v>55600000</v>
      </c>
      <c r="G308">
        <v>1119676</v>
      </c>
      <c r="H308">
        <v>251000000</v>
      </c>
      <c r="I308">
        <v>159000000</v>
      </c>
      <c r="J308">
        <v>3648789</v>
      </c>
      <c r="K308" s="2">
        <v>0.52345220000000003</v>
      </c>
      <c r="L308" s="2">
        <v>0.35053869999999998</v>
      </c>
      <c r="M308" s="2">
        <v>0.30686239999999998</v>
      </c>
      <c r="N308" s="3">
        <v>1</v>
      </c>
      <c r="O308">
        <v>1</v>
      </c>
      <c r="P308">
        <v>1</v>
      </c>
      <c r="Q308" s="4">
        <v>1.071429</v>
      </c>
      <c r="R308" s="4">
        <v>1.125</v>
      </c>
      <c r="S308" s="4">
        <v>1.196429</v>
      </c>
      <c r="T308" s="5">
        <v>0.69953770000000004</v>
      </c>
      <c r="U308" s="5">
        <v>0.56415590000000004</v>
      </c>
      <c r="V308" s="5">
        <v>0.50843229999999995</v>
      </c>
    </row>
    <row r="309" spans="1:22" hidden="1" x14ac:dyDescent="0.2">
      <c r="A309">
        <v>1959</v>
      </c>
      <c r="B309">
        <v>29</v>
      </c>
      <c r="C309" t="s">
        <v>67</v>
      </c>
      <c r="D309" t="s">
        <v>68</v>
      </c>
      <c r="E309">
        <v>172000000</v>
      </c>
      <c r="F309">
        <v>59800000</v>
      </c>
      <c r="G309">
        <v>1159010</v>
      </c>
      <c r="H309">
        <v>399000000</v>
      </c>
      <c r="I309">
        <v>234000000</v>
      </c>
      <c r="J309">
        <v>5148802</v>
      </c>
      <c r="K309" s="2">
        <v>0.43030869999999999</v>
      </c>
      <c r="L309" s="2">
        <v>0.25552989999999998</v>
      </c>
      <c r="M309" s="2">
        <v>0.225103</v>
      </c>
      <c r="N309" s="3">
        <v>2</v>
      </c>
      <c r="O309">
        <v>2</v>
      </c>
      <c r="P309">
        <v>2</v>
      </c>
      <c r="Q309" s="4">
        <v>3.3035709999999998</v>
      </c>
      <c r="R309" s="4">
        <v>3.660714</v>
      </c>
      <c r="S309" s="4">
        <v>3.8214290000000002</v>
      </c>
      <c r="T309" s="5">
        <v>0.42614590000000002</v>
      </c>
      <c r="U309" s="5">
        <v>0.28862939999999998</v>
      </c>
      <c r="V309" s="5">
        <v>0.26149060000000002</v>
      </c>
    </row>
    <row r="310" spans="1:22" hidden="1" x14ac:dyDescent="0.2">
      <c r="A310">
        <v>1959</v>
      </c>
      <c r="B310">
        <v>30</v>
      </c>
      <c r="C310" t="s">
        <v>69</v>
      </c>
      <c r="D310" t="s">
        <v>70</v>
      </c>
      <c r="E310">
        <v>107000000</v>
      </c>
      <c r="F310">
        <v>8196360</v>
      </c>
      <c r="G310">
        <v>376903.4</v>
      </c>
      <c r="H310">
        <v>538000000</v>
      </c>
      <c r="I310">
        <v>76000000</v>
      </c>
      <c r="J310">
        <v>3616493</v>
      </c>
      <c r="K310" s="2">
        <v>0.1987814</v>
      </c>
      <c r="L310" s="2">
        <v>0.1078432</v>
      </c>
      <c r="M310" s="2">
        <v>0.1042179</v>
      </c>
      <c r="N310" s="3">
        <v>8</v>
      </c>
      <c r="O310">
        <v>8</v>
      </c>
      <c r="P310">
        <v>8</v>
      </c>
      <c r="Q310" s="4">
        <v>12.375</v>
      </c>
      <c r="R310" s="4">
        <v>10.982139999999999</v>
      </c>
      <c r="S310" s="4">
        <v>11.053570000000001</v>
      </c>
      <c r="T310" s="5">
        <v>0.23180239999999999</v>
      </c>
      <c r="U310" s="5">
        <v>0.1739011</v>
      </c>
      <c r="V310" s="5">
        <v>0.16148970000000001</v>
      </c>
    </row>
    <row r="311" spans="1:22" hidden="1" x14ac:dyDescent="0.2">
      <c r="A311">
        <v>1959</v>
      </c>
      <c r="B311">
        <v>31</v>
      </c>
      <c r="C311" t="s">
        <v>71</v>
      </c>
      <c r="D311" t="s">
        <v>72</v>
      </c>
      <c r="E311">
        <v>27500000</v>
      </c>
      <c r="F311">
        <v>864768.8</v>
      </c>
      <c r="G311">
        <v>32058.53</v>
      </c>
      <c r="H311">
        <v>340000000</v>
      </c>
      <c r="I311">
        <v>17600000</v>
      </c>
      <c r="J311">
        <v>1870952</v>
      </c>
      <c r="K311" s="2">
        <v>8.1050399999999995E-2</v>
      </c>
      <c r="L311" s="2">
        <v>4.9170199999999997E-2</v>
      </c>
      <c r="M311" s="2">
        <v>1.7134900000000002E-2</v>
      </c>
      <c r="N311" s="3">
        <v>26</v>
      </c>
      <c r="O311">
        <v>24</v>
      </c>
      <c r="P311">
        <v>29</v>
      </c>
      <c r="Q311" s="4">
        <v>22.75</v>
      </c>
      <c r="R311" s="4">
        <v>23.339279999999999</v>
      </c>
      <c r="S311" s="4">
        <v>28.553570000000001</v>
      </c>
      <c r="T311" s="5">
        <v>0.1417677</v>
      </c>
      <c r="U311" s="5">
        <v>8.8227299999999995E-2</v>
      </c>
      <c r="V311" s="5">
        <v>5.7606600000000001E-2</v>
      </c>
    </row>
    <row r="312" spans="1:22" hidden="1" x14ac:dyDescent="0.2">
      <c r="A312">
        <v>1960</v>
      </c>
      <c r="B312">
        <v>1</v>
      </c>
      <c r="C312" t="s">
        <v>22</v>
      </c>
      <c r="D312" t="s">
        <v>23</v>
      </c>
      <c r="E312">
        <v>13100000</v>
      </c>
      <c r="F312">
        <v>6382400</v>
      </c>
      <c r="G312">
        <v>114189.6</v>
      </c>
      <c r="H312">
        <v>246000000</v>
      </c>
      <c r="I312">
        <v>287000000</v>
      </c>
      <c r="J312">
        <v>5880982</v>
      </c>
      <c r="K312" s="2">
        <v>5.3278600000000002E-2</v>
      </c>
      <c r="L312" s="2">
        <v>2.2255899999999999E-2</v>
      </c>
      <c r="M312" s="2">
        <v>1.9416800000000001E-2</v>
      </c>
      <c r="N312" s="3">
        <v>28</v>
      </c>
      <c r="O312">
        <v>29</v>
      </c>
      <c r="P312">
        <v>28</v>
      </c>
      <c r="Q312" s="4">
        <v>26.642859999999999</v>
      </c>
      <c r="R312" s="4">
        <v>27.767859999999999</v>
      </c>
      <c r="S312" s="4">
        <v>26.803570000000001</v>
      </c>
      <c r="T312" s="5">
        <v>0.12112009999999999</v>
      </c>
      <c r="U312" s="5">
        <v>7.4726399999999998E-2</v>
      </c>
      <c r="V312" s="5">
        <v>6.9363800000000003E-2</v>
      </c>
    </row>
    <row r="313" spans="1:22" hidden="1" x14ac:dyDescent="0.2">
      <c r="A313">
        <v>1960</v>
      </c>
      <c r="B313">
        <v>2</v>
      </c>
      <c r="C313" t="s">
        <v>24</v>
      </c>
      <c r="D313" t="s">
        <v>25</v>
      </c>
      <c r="E313">
        <v>10600000</v>
      </c>
      <c r="F313">
        <v>2216140</v>
      </c>
      <c r="G313">
        <v>50071.93</v>
      </c>
      <c r="H313">
        <v>86300000</v>
      </c>
      <c r="I313">
        <v>28000000</v>
      </c>
      <c r="J313">
        <v>688582.3</v>
      </c>
      <c r="K313" s="2">
        <v>0.1223918</v>
      </c>
      <c r="L313" s="2">
        <v>7.92268E-2</v>
      </c>
      <c r="M313" s="2">
        <v>7.2717400000000001E-2</v>
      </c>
      <c r="N313" s="3">
        <v>21</v>
      </c>
      <c r="O313">
        <v>15</v>
      </c>
      <c r="P313">
        <v>14</v>
      </c>
      <c r="Q313" s="4">
        <v>15.232139999999999</v>
      </c>
      <c r="R313" s="4">
        <v>16.178570000000001</v>
      </c>
      <c r="S313" s="4">
        <v>15.03571</v>
      </c>
      <c r="T313" s="5">
        <v>0.21788350000000001</v>
      </c>
      <c r="U313" s="5">
        <v>0.13342109999999999</v>
      </c>
      <c r="V313" s="5">
        <v>0.13148119999999999</v>
      </c>
    </row>
    <row r="314" spans="1:22" hidden="1" x14ac:dyDescent="0.2">
      <c r="A314">
        <v>1960</v>
      </c>
      <c r="B314">
        <v>3</v>
      </c>
      <c r="C314" t="s">
        <v>26</v>
      </c>
      <c r="D314" t="s">
        <v>27</v>
      </c>
      <c r="E314">
        <v>15500000</v>
      </c>
      <c r="F314">
        <v>3334967</v>
      </c>
      <c r="G314">
        <v>71759.08</v>
      </c>
      <c r="H314">
        <v>177000000</v>
      </c>
      <c r="I314">
        <v>75700000</v>
      </c>
      <c r="J314">
        <v>1908442</v>
      </c>
      <c r="K314" s="2">
        <v>8.7305499999999994E-2</v>
      </c>
      <c r="L314" s="2">
        <v>4.4080000000000001E-2</v>
      </c>
      <c r="M314" s="2">
        <v>3.76009E-2</v>
      </c>
      <c r="N314" s="3">
        <v>24</v>
      </c>
      <c r="O314">
        <v>25</v>
      </c>
      <c r="P314">
        <v>24</v>
      </c>
      <c r="Q314" s="4">
        <v>20.625</v>
      </c>
      <c r="R314" s="4">
        <v>21.982140000000001</v>
      </c>
      <c r="S314" s="4">
        <v>21.928570000000001</v>
      </c>
      <c r="T314" s="5">
        <v>0.1688759</v>
      </c>
      <c r="U314" s="5">
        <v>0.102105</v>
      </c>
      <c r="V314" s="5">
        <v>8.9834999999999998E-2</v>
      </c>
    </row>
    <row r="315" spans="1:22" hidden="1" x14ac:dyDescent="0.2">
      <c r="A315">
        <v>1960</v>
      </c>
      <c r="B315">
        <v>4</v>
      </c>
      <c r="C315" t="s">
        <v>28</v>
      </c>
      <c r="D315" t="s">
        <v>29</v>
      </c>
      <c r="E315">
        <v>6230549</v>
      </c>
      <c r="F315">
        <v>1343452</v>
      </c>
      <c r="G315">
        <v>34083.9</v>
      </c>
      <c r="H315">
        <v>162000000</v>
      </c>
      <c r="I315">
        <v>81600000</v>
      </c>
      <c r="J315">
        <v>2377060</v>
      </c>
      <c r="K315" s="2">
        <v>3.84035E-2</v>
      </c>
      <c r="L315" s="2">
        <v>1.6464800000000002E-2</v>
      </c>
      <c r="M315" s="2">
        <v>1.4338699999999999E-2</v>
      </c>
      <c r="N315" s="3">
        <v>31</v>
      </c>
      <c r="O315">
        <v>31</v>
      </c>
      <c r="P315">
        <v>31</v>
      </c>
      <c r="Q315" s="4">
        <v>27.964279999999999</v>
      </c>
      <c r="R315" s="4">
        <v>30.160720000000001</v>
      </c>
      <c r="S315" s="4">
        <v>29.982140000000001</v>
      </c>
      <c r="T315" s="5">
        <v>0.11625969999999999</v>
      </c>
      <c r="U315" s="5">
        <v>5.6866399999999998E-2</v>
      </c>
      <c r="V315" s="5">
        <v>5.2430200000000003E-2</v>
      </c>
    </row>
    <row r="316" spans="1:22" hidden="1" x14ac:dyDescent="0.2">
      <c r="A316">
        <v>1960</v>
      </c>
      <c r="B316">
        <v>5</v>
      </c>
      <c r="C316">
        <v>20</v>
      </c>
      <c r="D316" t="s">
        <v>30</v>
      </c>
      <c r="E316">
        <v>4343688</v>
      </c>
      <c r="F316">
        <v>906357.1</v>
      </c>
      <c r="G316">
        <v>21036.7</v>
      </c>
      <c r="H316">
        <v>81800000</v>
      </c>
      <c r="I316">
        <v>37000000</v>
      </c>
      <c r="J316">
        <v>993272.9</v>
      </c>
      <c r="K316" s="2">
        <v>5.3098100000000002E-2</v>
      </c>
      <c r="L316" s="2">
        <v>2.4470599999999999E-2</v>
      </c>
      <c r="M316" s="2">
        <v>2.1179199999999999E-2</v>
      </c>
      <c r="N316" s="3">
        <v>29</v>
      </c>
      <c r="O316">
        <v>28</v>
      </c>
      <c r="P316">
        <v>27</v>
      </c>
      <c r="Q316" s="4">
        <v>29.660720000000001</v>
      </c>
      <c r="R316" s="4">
        <v>29.589279999999999</v>
      </c>
      <c r="S316" s="4">
        <v>29.178570000000001</v>
      </c>
      <c r="T316" s="5">
        <v>0.1007251</v>
      </c>
      <c r="U316" s="5">
        <v>6.0451900000000003E-2</v>
      </c>
      <c r="V316" s="5">
        <v>5.51151E-2</v>
      </c>
    </row>
    <row r="317" spans="1:22" hidden="1" x14ac:dyDescent="0.2">
      <c r="A317">
        <v>1960</v>
      </c>
      <c r="B317">
        <v>6</v>
      </c>
      <c r="C317" t="s">
        <v>31</v>
      </c>
      <c r="D317" t="s">
        <v>32</v>
      </c>
      <c r="E317">
        <v>25800000</v>
      </c>
      <c r="F317">
        <v>4648969</v>
      </c>
      <c r="G317">
        <v>102886.6</v>
      </c>
      <c r="H317">
        <v>177000000</v>
      </c>
      <c r="I317">
        <v>57700000</v>
      </c>
      <c r="J317">
        <v>1510571</v>
      </c>
      <c r="K317" s="2">
        <v>0.14611360000000001</v>
      </c>
      <c r="L317" s="2">
        <v>8.0622399999999997E-2</v>
      </c>
      <c r="M317" s="2">
        <v>6.8111000000000005E-2</v>
      </c>
      <c r="N317" s="3">
        <v>14</v>
      </c>
      <c r="O317">
        <v>14</v>
      </c>
      <c r="P317">
        <v>16</v>
      </c>
      <c r="Q317" s="4">
        <v>12.232139999999999</v>
      </c>
      <c r="R317" s="4">
        <v>11.982139999999999</v>
      </c>
      <c r="S317" s="4">
        <v>12.33929</v>
      </c>
      <c r="T317" s="5">
        <v>0.24312719999999999</v>
      </c>
      <c r="U317" s="5">
        <v>0.16807530000000001</v>
      </c>
      <c r="V317" s="5">
        <v>0.15291469999999999</v>
      </c>
    </row>
    <row r="318" spans="1:22" hidden="1" x14ac:dyDescent="0.2">
      <c r="A318">
        <v>1960</v>
      </c>
      <c r="B318">
        <v>7</v>
      </c>
      <c r="C318">
        <v>23</v>
      </c>
      <c r="D318" t="s">
        <v>33</v>
      </c>
      <c r="E318">
        <v>6244622</v>
      </c>
      <c r="F318">
        <v>1114045</v>
      </c>
      <c r="G318">
        <v>25666.28</v>
      </c>
      <c r="H318">
        <v>29500000</v>
      </c>
      <c r="I318">
        <v>8637562</v>
      </c>
      <c r="J318">
        <v>212437.3</v>
      </c>
      <c r="K318" s="2">
        <v>0.21175069999999999</v>
      </c>
      <c r="L318" s="2">
        <v>0.1289768</v>
      </c>
      <c r="M318" s="2">
        <v>0.1208181</v>
      </c>
      <c r="N318" s="3">
        <v>7</v>
      </c>
      <c r="O318">
        <v>7</v>
      </c>
      <c r="P318">
        <v>7</v>
      </c>
      <c r="Q318" s="4">
        <v>8.1607140000000005</v>
      </c>
      <c r="R318" s="4">
        <v>7.3392860000000004</v>
      </c>
      <c r="S318" s="4">
        <v>6.9821429999999998</v>
      </c>
      <c r="T318" s="5">
        <v>0.29430689999999998</v>
      </c>
      <c r="U318" s="5">
        <v>0.21289140000000001</v>
      </c>
      <c r="V318" s="5">
        <v>0.2032263</v>
      </c>
    </row>
    <row r="319" spans="1:22" x14ac:dyDescent="0.2">
      <c r="A319">
        <v>1960</v>
      </c>
      <c r="B319">
        <v>8</v>
      </c>
      <c r="C319">
        <v>24</v>
      </c>
      <c r="D319" t="s">
        <v>34</v>
      </c>
      <c r="E319">
        <v>26100000</v>
      </c>
      <c r="F319">
        <v>5041968</v>
      </c>
      <c r="G319">
        <v>116208.1</v>
      </c>
      <c r="H319">
        <v>95700000</v>
      </c>
      <c r="I319">
        <v>31600000</v>
      </c>
      <c r="J319">
        <v>810476.4</v>
      </c>
      <c r="K319" s="2">
        <v>0.27301829999999999</v>
      </c>
      <c r="L319" s="2">
        <v>0.1593474</v>
      </c>
      <c r="M319" s="2">
        <v>0.14338239999999999</v>
      </c>
      <c r="N319" s="3">
        <v>6</v>
      </c>
      <c r="O319">
        <v>6</v>
      </c>
      <c r="P319">
        <v>6</v>
      </c>
      <c r="Q319" s="4">
        <v>5.0714290000000002</v>
      </c>
      <c r="R319" s="4">
        <v>4.875</v>
      </c>
      <c r="S319" s="4">
        <v>4.8035709999999998</v>
      </c>
      <c r="T319" s="5">
        <v>0.36250369999999998</v>
      </c>
      <c r="U319" s="5">
        <v>0.25803540000000003</v>
      </c>
      <c r="V319" s="5">
        <v>0.23824980000000001</v>
      </c>
    </row>
    <row r="320" spans="1:22" hidden="1" x14ac:dyDescent="0.2">
      <c r="A320">
        <v>1960</v>
      </c>
      <c r="B320">
        <v>9</v>
      </c>
      <c r="C320">
        <v>25</v>
      </c>
      <c r="D320" t="s">
        <v>35</v>
      </c>
      <c r="E320">
        <v>5438728</v>
      </c>
      <c r="F320">
        <v>990435.2</v>
      </c>
      <c r="G320">
        <v>23297.58</v>
      </c>
      <c r="H320">
        <v>41600000</v>
      </c>
      <c r="I320">
        <v>13200000</v>
      </c>
      <c r="J320">
        <v>352443</v>
      </c>
      <c r="K320" s="2">
        <v>0.1307779</v>
      </c>
      <c r="L320" s="2">
        <v>7.4801400000000004E-2</v>
      </c>
      <c r="M320" s="2">
        <v>6.6103099999999998E-2</v>
      </c>
      <c r="N320" s="3">
        <v>18</v>
      </c>
      <c r="O320">
        <v>17</v>
      </c>
      <c r="P320">
        <v>18</v>
      </c>
      <c r="Q320" s="4">
        <v>20.589279999999999</v>
      </c>
      <c r="R320" s="4">
        <v>20.696429999999999</v>
      </c>
      <c r="S320" s="4">
        <v>20.714279999999999</v>
      </c>
      <c r="T320" s="5">
        <v>0.16131490000000001</v>
      </c>
      <c r="U320" s="5">
        <v>0.1034035</v>
      </c>
      <c r="V320" s="5">
        <v>9.3124899999999997E-2</v>
      </c>
    </row>
    <row r="321" spans="1:22" hidden="1" x14ac:dyDescent="0.2">
      <c r="A321">
        <v>1960</v>
      </c>
      <c r="B321">
        <v>10</v>
      </c>
      <c r="C321">
        <v>26</v>
      </c>
      <c r="D321" t="s">
        <v>36</v>
      </c>
      <c r="E321">
        <v>7943122</v>
      </c>
      <c r="F321">
        <v>1436750</v>
      </c>
      <c r="G321">
        <v>31298.23</v>
      </c>
      <c r="H321">
        <v>58800000</v>
      </c>
      <c r="I321">
        <v>22100000</v>
      </c>
      <c r="J321">
        <v>538419.69999999995</v>
      </c>
      <c r="K321" s="2">
        <v>0.13505919999999999</v>
      </c>
      <c r="L321" s="2">
        <v>6.4887700000000006E-2</v>
      </c>
      <c r="M321" s="2">
        <v>5.8129800000000002E-2</v>
      </c>
      <c r="N321" s="3">
        <v>16</v>
      </c>
      <c r="O321">
        <v>21</v>
      </c>
      <c r="P321">
        <v>20</v>
      </c>
      <c r="Q321" s="4">
        <v>23.607140000000001</v>
      </c>
      <c r="R321" s="4">
        <v>24.017859999999999</v>
      </c>
      <c r="S321" s="4">
        <v>23.089279999999999</v>
      </c>
      <c r="T321" s="5">
        <v>0.14236109999999999</v>
      </c>
      <c r="U321" s="5">
        <v>9.1431899999999997E-2</v>
      </c>
      <c r="V321" s="5">
        <v>8.4959199999999999E-2</v>
      </c>
    </row>
    <row r="322" spans="1:22" hidden="1" x14ac:dyDescent="0.2">
      <c r="A322">
        <v>1960</v>
      </c>
      <c r="B322">
        <v>11</v>
      </c>
      <c r="C322" t="s">
        <v>37</v>
      </c>
      <c r="D322" t="s">
        <v>38</v>
      </c>
      <c r="E322">
        <v>38700000</v>
      </c>
      <c r="F322">
        <v>6801896</v>
      </c>
      <c r="G322">
        <v>154235.1</v>
      </c>
      <c r="H322">
        <v>298000000</v>
      </c>
      <c r="I322">
        <v>96700000</v>
      </c>
      <c r="J322">
        <v>2415368</v>
      </c>
      <c r="K322" s="2">
        <v>0.12993840000000001</v>
      </c>
      <c r="L322" s="2">
        <v>7.0351800000000006E-2</v>
      </c>
      <c r="M322" s="2">
        <v>6.3855800000000004E-2</v>
      </c>
      <c r="N322" s="3">
        <v>20</v>
      </c>
      <c r="O322">
        <v>19</v>
      </c>
      <c r="P322">
        <v>19</v>
      </c>
      <c r="Q322" s="4">
        <v>23.053570000000001</v>
      </c>
      <c r="R322" s="4">
        <v>23.803570000000001</v>
      </c>
      <c r="S322" s="4">
        <v>22.785720000000001</v>
      </c>
      <c r="T322" s="5">
        <v>0.14775569999999999</v>
      </c>
      <c r="U322" s="5">
        <v>9.1782299999999997E-2</v>
      </c>
      <c r="V322" s="5">
        <v>8.5632399999999997E-2</v>
      </c>
    </row>
    <row r="323" spans="1:22" hidden="1" x14ac:dyDescent="0.2">
      <c r="A323">
        <v>1960</v>
      </c>
      <c r="B323">
        <v>12</v>
      </c>
      <c r="C323">
        <v>29</v>
      </c>
      <c r="D323" t="s">
        <v>39</v>
      </c>
      <c r="E323">
        <v>19900000</v>
      </c>
      <c r="F323">
        <v>4495941</v>
      </c>
      <c r="G323">
        <v>98262.32</v>
      </c>
      <c r="H323">
        <v>121000000</v>
      </c>
      <c r="I323">
        <v>48600000</v>
      </c>
      <c r="J323">
        <v>1164957</v>
      </c>
      <c r="K323" s="2">
        <v>0.1645596</v>
      </c>
      <c r="L323" s="2">
        <v>9.2418200000000006E-2</v>
      </c>
      <c r="M323" s="2">
        <v>8.4348400000000004E-2</v>
      </c>
      <c r="N323" s="3">
        <v>13</v>
      </c>
      <c r="O323">
        <v>13</v>
      </c>
      <c r="P323">
        <v>13</v>
      </c>
      <c r="Q323" s="4">
        <v>17.5</v>
      </c>
      <c r="R323" s="4">
        <v>17.964279999999999</v>
      </c>
      <c r="S323" s="4">
        <v>17.446429999999999</v>
      </c>
      <c r="T323" s="5">
        <v>0.18702070000000001</v>
      </c>
      <c r="U323" s="5">
        <v>0.11943719999999999</v>
      </c>
      <c r="V323" s="5">
        <v>0.1113278</v>
      </c>
    </row>
    <row r="324" spans="1:22" hidden="1" x14ac:dyDescent="0.2">
      <c r="A324">
        <v>1960</v>
      </c>
      <c r="B324">
        <v>13</v>
      </c>
      <c r="C324" t="s">
        <v>40</v>
      </c>
      <c r="D324" t="s">
        <v>41</v>
      </c>
      <c r="E324">
        <v>37500000</v>
      </c>
      <c r="F324">
        <v>6656889</v>
      </c>
      <c r="G324">
        <v>144364.9</v>
      </c>
      <c r="H324">
        <v>211000000</v>
      </c>
      <c r="I324">
        <v>67900000</v>
      </c>
      <c r="J324">
        <v>1669245</v>
      </c>
      <c r="K324" s="2">
        <v>0.1774927</v>
      </c>
      <c r="L324" s="2">
        <v>9.8064999999999999E-2</v>
      </c>
      <c r="M324" s="2">
        <v>8.6485199999999998E-2</v>
      </c>
      <c r="N324" s="3">
        <v>10</v>
      </c>
      <c r="O324">
        <v>11</v>
      </c>
      <c r="P324">
        <v>12</v>
      </c>
      <c r="Q324" s="4">
        <v>8.9642859999999995</v>
      </c>
      <c r="R324" s="4">
        <v>9.5535720000000008</v>
      </c>
      <c r="S324" s="4">
        <v>9.7321419999999996</v>
      </c>
      <c r="T324" s="5">
        <v>0.29336010000000001</v>
      </c>
      <c r="U324" s="5">
        <v>0.19624240000000001</v>
      </c>
      <c r="V324" s="5">
        <v>0.18007609999999999</v>
      </c>
    </row>
    <row r="325" spans="1:22" hidden="1" x14ac:dyDescent="0.2">
      <c r="A325">
        <v>1960</v>
      </c>
      <c r="B325">
        <v>14</v>
      </c>
      <c r="C325" t="s">
        <v>42</v>
      </c>
      <c r="D325" t="s">
        <v>43</v>
      </c>
      <c r="E325">
        <v>31200000</v>
      </c>
      <c r="F325">
        <v>5220230</v>
      </c>
      <c r="G325">
        <v>116850.9</v>
      </c>
      <c r="H325">
        <v>228000000</v>
      </c>
      <c r="I325">
        <v>71900000</v>
      </c>
      <c r="J325">
        <v>1754928</v>
      </c>
      <c r="K325" s="2">
        <v>0.1367343</v>
      </c>
      <c r="L325" s="2">
        <v>7.2591299999999997E-2</v>
      </c>
      <c r="M325" s="2">
        <v>6.6584400000000002E-2</v>
      </c>
      <c r="N325" s="3">
        <v>15</v>
      </c>
      <c r="O325">
        <v>18</v>
      </c>
      <c r="P325">
        <v>17</v>
      </c>
      <c r="Q325" s="4">
        <v>16.25</v>
      </c>
      <c r="R325" s="4">
        <v>16.410720000000001</v>
      </c>
      <c r="S325" s="4">
        <v>15.96429</v>
      </c>
      <c r="T325" s="5">
        <v>0.2025662</v>
      </c>
      <c r="U325" s="5">
        <v>0.14079700000000001</v>
      </c>
      <c r="V325" s="5">
        <v>0.1322035</v>
      </c>
    </row>
    <row r="326" spans="1:22" hidden="1" x14ac:dyDescent="0.2">
      <c r="A326">
        <v>1960</v>
      </c>
      <c r="B326">
        <v>15</v>
      </c>
      <c r="C326" t="s">
        <v>44</v>
      </c>
      <c r="D326" t="s">
        <v>45</v>
      </c>
      <c r="E326">
        <v>8185939</v>
      </c>
      <c r="F326">
        <v>1545428</v>
      </c>
      <c r="G326">
        <v>34647.1</v>
      </c>
      <c r="H326">
        <v>60900000</v>
      </c>
      <c r="I326">
        <v>22600000</v>
      </c>
      <c r="J326">
        <v>602136.4</v>
      </c>
      <c r="K326" s="2">
        <v>0.1344206</v>
      </c>
      <c r="L326" s="2">
        <v>6.8336099999999997E-2</v>
      </c>
      <c r="M326" s="2">
        <v>5.7540300000000003E-2</v>
      </c>
      <c r="N326" s="3">
        <v>17</v>
      </c>
      <c r="O326">
        <v>20</v>
      </c>
      <c r="P326">
        <v>21</v>
      </c>
      <c r="Q326" s="4">
        <v>12.928570000000001</v>
      </c>
      <c r="R326" s="4">
        <v>15.196429999999999</v>
      </c>
      <c r="S326" s="4">
        <v>16.017859999999999</v>
      </c>
      <c r="T326" s="5">
        <v>0.2379288</v>
      </c>
      <c r="U326" s="5">
        <v>0.14950550000000001</v>
      </c>
      <c r="V326" s="5">
        <v>0.13474800000000001</v>
      </c>
    </row>
    <row r="327" spans="1:22" hidden="1" x14ac:dyDescent="0.2">
      <c r="A327">
        <v>1960</v>
      </c>
      <c r="B327">
        <v>16</v>
      </c>
      <c r="C327" t="s">
        <v>46</v>
      </c>
      <c r="D327" t="s">
        <v>47</v>
      </c>
      <c r="E327">
        <v>11400000</v>
      </c>
      <c r="F327">
        <v>2043511</v>
      </c>
      <c r="G327">
        <v>55050.32</v>
      </c>
      <c r="H327">
        <v>64100000</v>
      </c>
      <c r="I327">
        <v>19300000</v>
      </c>
      <c r="J327">
        <v>553779.80000000005</v>
      </c>
      <c r="K327" s="2">
        <v>0.1781131</v>
      </c>
      <c r="L327" s="2">
        <v>0.1060526</v>
      </c>
      <c r="M327" s="2">
        <v>9.9408300000000005E-2</v>
      </c>
      <c r="N327" s="3">
        <v>9</v>
      </c>
      <c r="O327">
        <v>9</v>
      </c>
      <c r="P327">
        <v>9</v>
      </c>
      <c r="Q327" s="4">
        <v>14.446429999999999</v>
      </c>
      <c r="R327" s="4">
        <v>12.107139999999999</v>
      </c>
      <c r="S327" s="4">
        <v>11.892860000000001</v>
      </c>
      <c r="T327" s="5">
        <v>0.21637799999999999</v>
      </c>
      <c r="U327" s="5">
        <v>0.16193089999999999</v>
      </c>
      <c r="V327" s="5">
        <v>0.15360219999999999</v>
      </c>
    </row>
    <row r="328" spans="1:22" hidden="1" x14ac:dyDescent="0.2">
      <c r="A328">
        <v>1960</v>
      </c>
      <c r="B328">
        <v>17</v>
      </c>
      <c r="C328" t="s">
        <v>48</v>
      </c>
      <c r="D328" t="s">
        <v>49</v>
      </c>
      <c r="E328">
        <v>33000000</v>
      </c>
      <c r="F328">
        <v>5809100</v>
      </c>
      <c r="G328">
        <v>129895.6</v>
      </c>
      <c r="H328">
        <v>412000000</v>
      </c>
      <c r="I328">
        <v>148000000</v>
      </c>
      <c r="J328">
        <v>3760590</v>
      </c>
      <c r="K328" s="2">
        <v>8.0123899999999998E-2</v>
      </c>
      <c r="L328" s="2">
        <v>3.9278399999999998E-2</v>
      </c>
      <c r="M328" s="2">
        <v>3.4541299999999997E-2</v>
      </c>
      <c r="N328" s="3">
        <v>26</v>
      </c>
      <c r="O328">
        <v>26</v>
      </c>
      <c r="P328">
        <v>25</v>
      </c>
      <c r="Q328" s="4">
        <v>27.928570000000001</v>
      </c>
      <c r="R328" s="4">
        <v>27.214279999999999</v>
      </c>
      <c r="S328" s="4">
        <v>26.392859999999999</v>
      </c>
      <c r="T328" s="5">
        <v>0.112245</v>
      </c>
      <c r="U328" s="5">
        <v>7.6515200000000005E-2</v>
      </c>
      <c r="V328" s="5">
        <v>6.9453699999999993E-2</v>
      </c>
    </row>
    <row r="329" spans="1:22" hidden="1" x14ac:dyDescent="0.2">
      <c r="A329">
        <v>1960</v>
      </c>
      <c r="B329">
        <v>18</v>
      </c>
      <c r="C329">
        <v>51</v>
      </c>
      <c r="D329" t="s">
        <v>50</v>
      </c>
      <c r="E329">
        <v>11600000</v>
      </c>
      <c r="F329">
        <v>2093526</v>
      </c>
      <c r="G329">
        <v>48439.64</v>
      </c>
      <c r="H329">
        <v>115000000</v>
      </c>
      <c r="I329">
        <v>37500000</v>
      </c>
      <c r="J329">
        <v>1062896</v>
      </c>
      <c r="K329" s="2">
        <v>0.1006917</v>
      </c>
      <c r="L329" s="2">
        <v>5.5882399999999999E-2</v>
      </c>
      <c r="M329" s="2">
        <v>4.5573299999999997E-2</v>
      </c>
      <c r="N329" s="3">
        <v>23</v>
      </c>
      <c r="O329">
        <v>23</v>
      </c>
      <c r="P329">
        <v>23</v>
      </c>
      <c r="Q329" s="4">
        <v>24.071429999999999</v>
      </c>
      <c r="R329" s="4">
        <v>22.017859999999999</v>
      </c>
      <c r="S329" s="4">
        <v>22.303570000000001</v>
      </c>
      <c r="T329" s="5">
        <v>0.1409852</v>
      </c>
      <c r="U329" s="5">
        <v>0.1007874</v>
      </c>
      <c r="V329" s="5">
        <v>8.7338700000000005E-2</v>
      </c>
    </row>
    <row r="330" spans="1:22" hidden="1" x14ac:dyDescent="0.2">
      <c r="A330">
        <v>1960</v>
      </c>
      <c r="B330">
        <v>19</v>
      </c>
      <c r="C330">
        <v>50</v>
      </c>
      <c r="D330" t="s">
        <v>51</v>
      </c>
      <c r="E330">
        <v>56600000</v>
      </c>
      <c r="F330">
        <v>10900000</v>
      </c>
      <c r="G330">
        <v>244142.3</v>
      </c>
      <c r="H330">
        <v>331000000</v>
      </c>
      <c r="I330">
        <v>112000000</v>
      </c>
      <c r="J330">
        <v>2817828</v>
      </c>
      <c r="K330" s="2">
        <v>0.17138030000000001</v>
      </c>
      <c r="L330" s="2">
        <v>9.6786999999999998E-2</v>
      </c>
      <c r="M330" s="2">
        <v>8.6641999999999997E-2</v>
      </c>
      <c r="N330" s="3">
        <v>11</v>
      </c>
      <c r="O330">
        <v>12</v>
      </c>
      <c r="P330">
        <v>11</v>
      </c>
      <c r="Q330" s="4">
        <v>10.392860000000001</v>
      </c>
      <c r="R330" s="4">
        <v>10.5</v>
      </c>
      <c r="S330" s="4">
        <v>10.41071</v>
      </c>
      <c r="T330" s="5">
        <v>0.26292480000000001</v>
      </c>
      <c r="U330" s="5">
        <v>0.1806373</v>
      </c>
      <c r="V330" s="5">
        <v>0.16662879999999999</v>
      </c>
    </row>
    <row r="331" spans="1:22" hidden="1" x14ac:dyDescent="0.2">
      <c r="A331">
        <v>1960</v>
      </c>
      <c r="B331">
        <v>20</v>
      </c>
      <c r="C331">
        <v>52</v>
      </c>
      <c r="D331" t="s">
        <v>52</v>
      </c>
      <c r="E331">
        <v>56000000</v>
      </c>
      <c r="F331">
        <v>14100000</v>
      </c>
      <c r="G331">
        <v>384556.79999999999</v>
      </c>
      <c r="H331">
        <v>545000000</v>
      </c>
      <c r="I331">
        <v>248000000</v>
      </c>
      <c r="J331">
        <v>8183782</v>
      </c>
      <c r="K331" s="2">
        <v>0.102854</v>
      </c>
      <c r="L331" s="2">
        <v>5.6989600000000001E-2</v>
      </c>
      <c r="M331" s="2">
        <v>4.69901E-2</v>
      </c>
      <c r="N331" s="3">
        <v>22</v>
      </c>
      <c r="O331">
        <v>22</v>
      </c>
      <c r="P331">
        <v>22</v>
      </c>
      <c r="Q331" s="4">
        <v>19.089279999999999</v>
      </c>
      <c r="R331" s="4">
        <v>19.017859999999999</v>
      </c>
      <c r="S331" s="4">
        <v>19.964279999999999</v>
      </c>
      <c r="T331" s="5">
        <v>0.18043429999999999</v>
      </c>
      <c r="U331" s="5">
        <v>0.1176333</v>
      </c>
      <c r="V331" s="5">
        <v>9.9119799999999994E-2</v>
      </c>
    </row>
    <row r="332" spans="1:22" hidden="1" x14ac:dyDescent="0.2">
      <c r="A332">
        <v>1960</v>
      </c>
      <c r="B332">
        <v>21</v>
      </c>
      <c r="C332" t="s">
        <v>53</v>
      </c>
      <c r="D332" t="s">
        <v>54</v>
      </c>
      <c r="E332">
        <v>8870545</v>
      </c>
      <c r="F332">
        <v>2202666</v>
      </c>
      <c r="G332">
        <v>44763.86</v>
      </c>
      <c r="H332">
        <v>213000000</v>
      </c>
      <c r="I332">
        <v>111000000</v>
      </c>
      <c r="J332">
        <v>2793325</v>
      </c>
      <c r="K332" s="2">
        <v>4.1589800000000003E-2</v>
      </c>
      <c r="L332" s="2">
        <v>1.9900899999999999E-2</v>
      </c>
      <c r="M332" s="2">
        <v>1.6025299999999999E-2</v>
      </c>
      <c r="N332" s="3">
        <v>30</v>
      </c>
      <c r="O332">
        <v>30</v>
      </c>
      <c r="P332">
        <v>30</v>
      </c>
      <c r="Q332" s="4">
        <v>28.410720000000001</v>
      </c>
      <c r="R332" s="4">
        <v>28.142859999999999</v>
      </c>
      <c r="S332" s="4">
        <v>29.125</v>
      </c>
      <c r="T332" s="5">
        <v>0.1092814</v>
      </c>
      <c r="U332" s="5">
        <v>7.1718100000000007E-2</v>
      </c>
      <c r="V332" s="5">
        <v>5.6427199999999997E-2</v>
      </c>
    </row>
    <row r="333" spans="1:22" hidden="1" x14ac:dyDescent="0.2">
      <c r="A333">
        <v>1960</v>
      </c>
      <c r="B333">
        <v>22</v>
      </c>
      <c r="C333" t="s">
        <v>55</v>
      </c>
      <c r="D333" t="s">
        <v>56</v>
      </c>
      <c r="E333">
        <v>16800000</v>
      </c>
      <c r="F333">
        <v>3140980</v>
      </c>
      <c r="G333">
        <v>74481.919999999998</v>
      </c>
      <c r="H333">
        <v>299000000</v>
      </c>
      <c r="I333">
        <v>108000000</v>
      </c>
      <c r="J333">
        <v>2666345</v>
      </c>
      <c r="K333" s="2">
        <v>5.6124599999999997E-2</v>
      </c>
      <c r="L333" s="2">
        <v>2.9047199999999999E-2</v>
      </c>
      <c r="M333" s="2">
        <v>2.79341E-2</v>
      </c>
      <c r="N333" s="3">
        <v>27</v>
      </c>
      <c r="O333">
        <v>27</v>
      </c>
      <c r="P333">
        <v>26</v>
      </c>
      <c r="Q333" s="4">
        <v>24.214279999999999</v>
      </c>
      <c r="R333" s="4">
        <v>22.875</v>
      </c>
      <c r="S333" s="4">
        <v>21.035720000000001</v>
      </c>
      <c r="T333" s="5">
        <v>0.14314279999999999</v>
      </c>
      <c r="U333" s="5">
        <v>0.1009168</v>
      </c>
      <c r="V333" s="5">
        <v>0.1004975</v>
      </c>
    </row>
    <row r="334" spans="1:22" hidden="1" x14ac:dyDescent="0.2">
      <c r="A334">
        <v>1960</v>
      </c>
      <c r="B334">
        <v>23</v>
      </c>
      <c r="C334">
        <v>64</v>
      </c>
      <c r="D334" t="s">
        <v>57</v>
      </c>
      <c r="E334">
        <v>19400000</v>
      </c>
      <c r="F334">
        <v>5036365</v>
      </c>
      <c r="G334">
        <v>104110.8</v>
      </c>
      <c r="H334">
        <v>149000000</v>
      </c>
      <c r="I334">
        <v>67100000</v>
      </c>
      <c r="J334">
        <v>1482943</v>
      </c>
      <c r="K334" s="2">
        <v>0.13019339999999999</v>
      </c>
      <c r="L334" s="2">
        <v>7.5098399999999996E-2</v>
      </c>
      <c r="M334" s="2">
        <v>7.0205500000000004E-2</v>
      </c>
      <c r="N334" s="3">
        <v>19</v>
      </c>
      <c r="O334">
        <v>16</v>
      </c>
      <c r="P334">
        <v>15</v>
      </c>
      <c r="Q334" s="4">
        <v>18.160720000000001</v>
      </c>
      <c r="R334" s="4">
        <v>15.571429999999999</v>
      </c>
      <c r="S334" s="4">
        <v>14.96429</v>
      </c>
      <c r="T334" s="5">
        <v>0.19068750000000001</v>
      </c>
      <c r="U334" s="5">
        <v>0.14805309999999999</v>
      </c>
      <c r="V334" s="5">
        <v>0.1392806</v>
      </c>
    </row>
    <row r="335" spans="1:22" hidden="1" x14ac:dyDescent="0.2">
      <c r="A335">
        <v>1960</v>
      </c>
      <c r="B335">
        <v>24</v>
      </c>
      <c r="C335" t="s">
        <v>58</v>
      </c>
      <c r="D335" t="s">
        <v>59</v>
      </c>
      <c r="E335">
        <v>59200000</v>
      </c>
      <c r="F335">
        <v>14000000</v>
      </c>
      <c r="G335">
        <v>317578.40000000002</v>
      </c>
      <c r="H335">
        <v>211000000</v>
      </c>
      <c r="I335">
        <v>81300000</v>
      </c>
      <c r="J335">
        <v>2088318</v>
      </c>
      <c r="K335" s="2">
        <v>0.28057140000000003</v>
      </c>
      <c r="L335" s="2">
        <v>0.1725836</v>
      </c>
      <c r="M335" s="2">
        <v>0.15207380000000001</v>
      </c>
      <c r="N335" s="3">
        <v>5</v>
      </c>
      <c r="O335">
        <v>5</v>
      </c>
      <c r="P335">
        <v>5</v>
      </c>
      <c r="Q335" s="4">
        <v>4.2321429999999998</v>
      </c>
      <c r="R335" s="4">
        <v>4.4107139999999996</v>
      </c>
      <c r="S335" s="4">
        <v>4.6071429999999998</v>
      </c>
      <c r="T335" s="5">
        <v>0.39911069999999998</v>
      </c>
      <c r="U335" s="5">
        <v>0.27091029999999999</v>
      </c>
      <c r="V335" s="5">
        <v>0.2452347</v>
      </c>
    </row>
    <row r="336" spans="1:22" hidden="1" x14ac:dyDescent="0.2">
      <c r="A336">
        <v>1960</v>
      </c>
      <c r="B336">
        <v>25</v>
      </c>
      <c r="C336">
        <v>70</v>
      </c>
      <c r="D336" t="s">
        <v>60</v>
      </c>
      <c r="E336">
        <v>5533952</v>
      </c>
      <c r="F336">
        <v>1845105</v>
      </c>
      <c r="G336">
        <v>44356.959999999999</v>
      </c>
      <c r="H336">
        <v>33300000</v>
      </c>
      <c r="I336">
        <v>18000000</v>
      </c>
      <c r="J336">
        <v>499898.2</v>
      </c>
      <c r="K336" s="2">
        <v>0.16636770000000001</v>
      </c>
      <c r="L336" s="2">
        <v>0.1027856</v>
      </c>
      <c r="M336" s="2">
        <v>8.8732000000000005E-2</v>
      </c>
      <c r="N336" s="3">
        <v>12</v>
      </c>
      <c r="O336">
        <v>10</v>
      </c>
      <c r="P336">
        <v>10</v>
      </c>
      <c r="Q336" s="4">
        <v>7.25</v>
      </c>
      <c r="R336" s="4">
        <v>6.9642860000000004</v>
      </c>
      <c r="S336" s="4">
        <v>7.125</v>
      </c>
      <c r="T336" s="5">
        <v>0.32646009999999998</v>
      </c>
      <c r="U336" s="5">
        <v>0.22816600000000001</v>
      </c>
      <c r="V336" s="5">
        <v>0.20767949999999999</v>
      </c>
    </row>
    <row r="337" spans="1:22" hidden="1" x14ac:dyDescent="0.2">
      <c r="A337">
        <v>1960</v>
      </c>
      <c r="B337">
        <v>26</v>
      </c>
      <c r="C337" t="s">
        <v>61</v>
      </c>
      <c r="D337" t="s">
        <v>62</v>
      </c>
      <c r="E337">
        <v>58500000</v>
      </c>
      <c r="F337">
        <v>34200000</v>
      </c>
      <c r="G337">
        <v>512589.1</v>
      </c>
      <c r="H337">
        <v>179000000</v>
      </c>
      <c r="I337">
        <v>154000000</v>
      </c>
      <c r="J337">
        <v>2446948</v>
      </c>
      <c r="K337" s="2">
        <v>0.32595210000000002</v>
      </c>
      <c r="L337" s="2">
        <v>0.22208120000000001</v>
      </c>
      <c r="M337" s="2">
        <v>0.209481</v>
      </c>
      <c r="N337" s="3">
        <v>4</v>
      </c>
      <c r="O337">
        <v>3</v>
      </c>
      <c r="P337">
        <v>3</v>
      </c>
      <c r="Q337" s="4">
        <v>3.214286</v>
      </c>
      <c r="R337" s="4">
        <v>2.964286</v>
      </c>
      <c r="S337" s="4">
        <v>2.8571430000000002</v>
      </c>
      <c r="T337" s="5">
        <v>0.42349140000000002</v>
      </c>
      <c r="U337" s="5">
        <v>0.31467250000000002</v>
      </c>
      <c r="V337" s="5">
        <v>0.28992210000000002</v>
      </c>
    </row>
    <row r="338" spans="1:22" hidden="1" x14ac:dyDescent="0.2">
      <c r="A338">
        <v>1960</v>
      </c>
      <c r="B338">
        <v>27</v>
      </c>
      <c r="C338" t="s">
        <v>63</v>
      </c>
      <c r="D338" t="s">
        <v>64</v>
      </c>
      <c r="E338">
        <v>152000000</v>
      </c>
      <c r="F338">
        <v>47500000</v>
      </c>
      <c r="G338">
        <v>1167527</v>
      </c>
      <c r="H338">
        <v>465000000</v>
      </c>
      <c r="I338">
        <v>218000000</v>
      </c>
      <c r="J338">
        <v>6046414</v>
      </c>
      <c r="K338" s="2">
        <v>0.32755269999999997</v>
      </c>
      <c r="L338" s="2">
        <v>0.2180339</v>
      </c>
      <c r="M338" s="2">
        <v>0.19309409999999999</v>
      </c>
      <c r="N338" s="3">
        <v>3</v>
      </c>
      <c r="O338">
        <v>4</v>
      </c>
      <c r="P338">
        <v>4</v>
      </c>
      <c r="Q338" s="4">
        <v>6.6071429999999998</v>
      </c>
      <c r="R338" s="4">
        <v>7.5892860000000004</v>
      </c>
      <c r="S338" s="4">
        <v>7.8928570000000002</v>
      </c>
      <c r="T338" s="5">
        <v>0.3349144</v>
      </c>
      <c r="U338" s="5">
        <v>0.21915499999999999</v>
      </c>
      <c r="V338" s="5">
        <v>0.20047789999999999</v>
      </c>
    </row>
    <row r="339" spans="1:22" hidden="1" x14ac:dyDescent="0.2">
      <c r="A339">
        <v>1960</v>
      </c>
      <c r="B339">
        <v>28</v>
      </c>
      <c r="C339" t="s">
        <v>65</v>
      </c>
      <c r="D339" t="s">
        <v>66</v>
      </c>
      <c r="E339">
        <v>144000000</v>
      </c>
      <c r="F339">
        <v>57400000</v>
      </c>
      <c r="G339">
        <v>1173445</v>
      </c>
      <c r="H339">
        <v>281000000</v>
      </c>
      <c r="I339">
        <v>164000000</v>
      </c>
      <c r="J339">
        <v>3824073</v>
      </c>
      <c r="K339" s="2">
        <v>0.51319060000000005</v>
      </c>
      <c r="L339" s="2">
        <v>0.35066550000000002</v>
      </c>
      <c r="M339" s="2">
        <v>0.3068574</v>
      </c>
      <c r="N339" s="3">
        <v>1</v>
      </c>
      <c r="O339">
        <v>1</v>
      </c>
      <c r="P339">
        <v>1</v>
      </c>
      <c r="Q339" s="4">
        <v>1.071429</v>
      </c>
      <c r="R339" s="4">
        <v>1.125</v>
      </c>
      <c r="S339" s="4">
        <v>1.196429</v>
      </c>
      <c r="T339" s="5">
        <v>0.69953770000000004</v>
      </c>
      <c r="U339" s="5">
        <v>0.56415590000000004</v>
      </c>
      <c r="V339" s="5">
        <v>0.50843229999999995</v>
      </c>
    </row>
    <row r="340" spans="1:22" hidden="1" x14ac:dyDescent="0.2">
      <c r="A340">
        <v>1960</v>
      </c>
      <c r="B340">
        <v>29</v>
      </c>
      <c r="C340" t="s">
        <v>67</v>
      </c>
      <c r="D340" t="s">
        <v>68</v>
      </c>
      <c r="E340">
        <v>178000000</v>
      </c>
      <c r="F340">
        <v>63200000</v>
      </c>
      <c r="G340">
        <v>1225432</v>
      </c>
      <c r="H340">
        <v>427000000</v>
      </c>
      <c r="I340">
        <v>244000000</v>
      </c>
      <c r="J340">
        <v>5376642</v>
      </c>
      <c r="K340" s="2">
        <v>0.41750150000000003</v>
      </c>
      <c r="L340" s="2">
        <v>0.25873570000000001</v>
      </c>
      <c r="M340" s="2">
        <v>0.2279177</v>
      </c>
      <c r="N340" s="3">
        <v>2</v>
      </c>
      <c r="O340">
        <v>2</v>
      </c>
      <c r="P340">
        <v>2</v>
      </c>
      <c r="Q340" s="4">
        <v>3.3035709999999998</v>
      </c>
      <c r="R340" s="4">
        <v>3.660714</v>
      </c>
      <c r="S340" s="4">
        <v>3.8214290000000002</v>
      </c>
      <c r="T340" s="5">
        <v>0.42614590000000002</v>
      </c>
      <c r="U340" s="5">
        <v>0.28862939999999998</v>
      </c>
      <c r="V340" s="5">
        <v>0.26149060000000002</v>
      </c>
    </row>
    <row r="341" spans="1:22" hidden="1" x14ac:dyDescent="0.2">
      <c r="A341">
        <v>1960</v>
      </c>
      <c r="B341">
        <v>30</v>
      </c>
      <c r="C341" t="s">
        <v>69</v>
      </c>
      <c r="D341" t="s">
        <v>70</v>
      </c>
      <c r="E341">
        <v>113000000</v>
      </c>
      <c r="F341">
        <v>8764508</v>
      </c>
      <c r="G341">
        <v>398005.7</v>
      </c>
      <c r="H341">
        <v>573000000</v>
      </c>
      <c r="I341">
        <v>78400000</v>
      </c>
      <c r="J341">
        <v>3693245</v>
      </c>
      <c r="K341" s="2">
        <v>0.19746839999999999</v>
      </c>
      <c r="L341" s="2">
        <v>0.1117397</v>
      </c>
      <c r="M341" s="2">
        <v>0.1077659</v>
      </c>
      <c r="N341" s="3">
        <v>8</v>
      </c>
      <c r="O341">
        <v>8</v>
      </c>
      <c r="P341">
        <v>8</v>
      </c>
      <c r="Q341" s="4">
        <v>12.375</v>
      </c>
      <c r="R341" s="4">
        <v>10.982139999999999</v>
      </c>
      <c r="S341" s="4">
        <v>11.053570000000001</v>
      </c>
      <c r="T341" s="5">
        <v>0.23180239999999999</v>
      </c>
      <c r="U341" s="5">
        <v>0.1739011</v>
      </c>
      <c r="V341" s="5">
        <v>0.16148970000000001</v>
      </c>
    </row>
    <row r="342" spans="1:22" hidden="1" x14ac:dyDescent="0.2">
      <c r="A342">
        <v>1960</v>
      </c>
      <c r="B342">
        <v>31</v>
      </c>
      <c r="C342" t="s">
        <v>71</v>
      </c>
      <c r="D342" t="s">
        <v>72</v>
      </c>
      <c r="E342">
        <v>29100000</v>
      </c>
      <c r="F342">
        <v>927153.3</v>
      </c>
      <c r="G342">
        <v>33521.120000000003</v>
      </c>
      <c r="H342">
        <v>363000000</v>
      </c>
      <c r="I342">
        <v>18300000</v>
      </c>
      <c r="J342">
        <v>1912238</v>
      </c>
      <c r="K342" s="2">
        <v>8.02755E-2</v>
      </c>
      <c r="L342" s="2">
        <v>5.0679099999999998E-2</v>
      </c>
      <c r="M342" s="2">
        <v>1.7529800000000002E-2</v>
      </c>
      <c r="N342" s="3">
        <v>25</v>
      </c>
      <c r="O342">
        <v>24</v>
      </c>
      <c r="P342">
        <v>29</v>
      </c>
      <c r="Q342" s="4">
        <v>22.75</v>
      </c>
      <c r="R342" s="4">
        <v>23.339279999999999</v>
      </c>
      <c r="S342" s="4">
        <v>28.553570000000001</v>
      </c>
      <c r="T342" s="5">
        <v>0.1417677</v>
      </c>
      <c r="U342" s="5">
        <v>8.8227299999999995E-2</v>
      </c>
      <c r="V342" s="5">
        <v>5.7606600000000001E-2</v>
      </c>
    </row>
    <row r="343" spans="1:22" hidden="1" x14ac:dyDescent="0.2">
      <c r="A343">
        <v>1961</v>
      </c>
      <c r="B343">
        <v>1</v>
      </c>
      <c r="C343" t="s">
        <v>22</v>
      </c>
      <c r="D343" t="s">
        <v>23</v>
      </c>
      <c r="E343">
        <v>12600000</v>
      </c>
      <c r="F343">
        <v>6311907</v>
      </c>
      <c r="G343">
        <v>114549.4</v>
      </c>
      <c r="H343">
        <v>250000000</v>
      </c>
      <c r="I343">
        <v>276000000</v>
      </c>
      <c r="J343">
        <v>5634257</v>
      </c>
      <c r="K343" s="2">
        <v>5.0409799999999998E-2</v>
      </c>
      <c r="L343" s="2">
        <v>2.2873299999999999E-2</v>
      </c>
      <c r="M343" s="2">
        <v>2.0330899999999999E-2</v>
      </c>
      <c r="N343" s="3">
        <v>29</v>
      </c>
      <c r="O343">
        <v>29</v>
      </c>
      <c r="P343">
        <v>28</v>
      </c>
      <c r="Q343" s="4">
        <v>26.642859999999999</v>
      </c>
      <c r="R343" s="4">
        <v>27.767859999999999</v>
      </c>
      <c r="S343" s="4">
        <v>26.803570000000001</v>
      </c>
      <c r="T343" s="5">
        <v>0.12112009999999999</v>
      </c>
      <c r="U343" s="5">
        <v>7.4726399999999998E-2</v>
      </c>
      <c r="V343" s="5">
        <v>6.9363800000000003E-2</v>
      </c>
    </row>
    <row r="344" spans="1:22" hidden="1" x14ac:dyDescent="0.2">
      <c r="A344">
        <v>1961</v>
      </c>
      <c r="B344">
        <v>2</v>
      </c>
      <c r="C344" t="s">
        <v>24</v>
      </c>
      <c r="D344" t="s">
        <v>25</v>
      </c>
      <c r="E344">
        <v>10400000</v>
      </c>
      <c r="F344">
        <v>2123548</v>
      </c>
      <c r="G344">
        <v>48311.72</v>
      </c>
      <c r="H344">
        <v>84500000</v>
      </c>
      <c r="I344">
        <v>26700000</v>
      </c>
      <c r="J344">
        <v>651428.1</v>
      </c>
      <c r="K344" s="2">
        <v>0.1230112</v>
      </c>
      <c r="L344" s="2">
        <v>7.95955E-2</v>
      </c>
      <c r="M344" s="2">
        <v>7.4162800000000001E-2</v>
      </c>
      <c r="N344" s="3">
        <v>18</v>
      </c>
      <c r="O344">
        <v>15</v>
      </c>
      <c r="P344">
        <v>14</v>
      </c>
      <c r="Q344" s="4">
        <v>15.232139999999999</v>
      </c>
      <c r="R344" s="4">
        <v>16.178570000000001</v>
      </c>
      <c r="S344" s="4">
        <v>15.03571</v>
      </c>
      <c r="T344" s="5">
        <v>0.21788350000000001</v>
      </c>
      <c r="U344" s="5">
        <v>0.13342109999999999</v>
      </c>
      <c r="V344" s="5">
        <v>0.13148119999999999</v>
      </c>
    </row>
    <row r="345" spans="1:22" hidden="1" x14ac:dyDescent="0.2">
      <c r="A345">
        <v>1961</v>
      </c>
      <c r="B345">
        <v>3</v>
      </c>
      <c r="C345" t="s">
        <v>26</v>
      </c>
      <c r="D345" t="s">
        <v>27</v>
      </c>
      <c r="E345">
        <v>17200000</v>
      </c>
      <c r="F345">
        <v>3728018</v>
      </c>
      <c r="G345">
        <v>79795.179999999993</v>
      </c>
      <c r="H345">
        <v>182000000</v>
      </c>
      <c r="I345">
        <v>75300000</v>
      </c>
      <c r="J345">
        <v>1888953</v>
      </c>
      <c r="K345" s="2">
        <v>9.4410599999999997E-2</v>
      </c>
      <c r="L345" s="2">
        <v>4.9510999999999999E-2</v>
      </c>
      <c r="M345" s="2">
        <v>4.2243099999999999E-2</v>
      </c>
      <c r="N345" s="3">
        <v>23</v>
      </c>
      <c r="O345">
        <v>25</v>
      </c>
      <c r="P345">
        <v>24</v>
      </c>
      <c r="Q345" s="4">
        <v>20.625</v>
      </c>
      <c r="R345" s="4">
        <v>21.982140000000001</v>
      </c>
      <c r="S345" s="4">
        <v>21.928570000000001</v>
      </c>
      <c r="T345" s="5">
        <v>0.1688759</v>
      </c>
      <c r="U345" s="5">
        <v>0.102105</v>
      </c>
      <c r="V345" s="5">
        <v>8.9834999999999998E-2</v>
      </c>
    </row>
    <row r="346" spans="1:22" hidden="1" x14ac:dyDescent="0.2">
      <c r="A346">
        <v>1961</v>
      </c>
      <c r="B346">
        <v>4</v>
      </c>
      <c r="C346" t="s">
        <v>28</v>
      </c>
      <c r="D346" t="s">
        <v>29</v>
      </c>
      <c r="E346">
        <v>7219922</v>
      </c>
      <c r="F346">
        <v>1563945</v>
      </c>
      <c r="G346">
        <v>39611.79</v>
      </c>
      <c r="H346">
        <v>163000000</v>
      </c>
      <c r="I346">
        <v>79700000</v>
      </c>
      <c r="J346">
        <v>2326798</v>
      </c>
      <c r="K346" s="2">
        <v>4.4307100000000002E-2</v>
      </c>
      <c r="L346" s="2">
        <v>1.9625900000000002E-2</v>
      </c>
      <c r="M346" s="2">
        <v>1.70242E-2</v>
      </c>
      <c r="N346" s="3">
        <v>30</v>
      </c>
      <c r="O346">
        <v>31</v>
      </c>
      <c r="P346">
        <v>31</v>
      </c>
      <c r="Q346" s="4">
        <v>27.964279999999999</v>
      </c>
      <c r="R346" s="4">
        <v>30.160720000000001</v>
      </c>
      <c r="S346" s="4">
        <v>29.982140000000001</v>
      </c>
      <c r="T346" s="5">
        <v>0.11625969999999999</v>
      </c>
      <c r="U346" s="5">
        <v>5.6866399999999998E-2</v>
      </c>
      <c r="V346" s="5">
        <v>5.2430200000000003E-2</v>
      </c>
    </row>
    <row r="347" spans="1:22" hidden="1" x14ac:dyDescent="0.2">
      <c r="A347">
        <v>1961</v>
      </c>
      <c r="B347">
        <v>5</v>
      </c>
      <c r="C347">
        <v>20</v>
      </c>
      <c r="D347" t="s">
        <v>30</v>
      </c>
      <c r="E347">
        <v>4455217</v>
      </c>
      <c r="F347">
        <v>1004503</v>
      </c>
      <c r="G347">
        <v>23562.48</v>
      </c>
      <c r="H347">
        <v>79700000</v>
      </c>
      <c r="I347">
        <v>34800000</v>
      </c>
      <c r="J347">
        <v>932258.8</v>
      </c>
      <c r="K347" s="2">
        <v>5.5900999999999999E-2</v>
      </c>
      <c r="L347" s="2">
        <v>2.88378E-2</v>
      </c>
      <c r="M347" s="2">
        <v>2.5274600000000001E-2</v>
      </c>
      <c r="N347" s="3">
        <v>28</v>
      </c>
      <c r="O347">
        <v>28</v>
      </c>
      <c r="P347">
        <v>27</v>
      </c>
      <c r="Q347" s="4">
        <v>29.660720000000001</v>
      </c>
      <c r="R347" s="4">
        <v>29.589279999999999</v>
      </c>
      <c r="S347" s="4">
        <v>29.178570000000001</v>
      </c>
      <c r="T347" s="5">
        <v>0.1007251</v>
      </c>
      <c r="U347" s="5">
        <v>6.0451900000000003E-2</v>
      </c>
      <c r="V347" s="5">
        <v>5.51151E-2</v>
      </c>
    </row>
    <row r="348" spans="1:22" hidden="1" x14ac:dyDescent="0.2">
      <c r="A348">
        <v>1961</v>
      </c>
      <c r="B348">
        <v>6</v>
      </c>
      <c r="C348" t="s">
        <v>31</v>
      </c>
      <c r="D348" t="s">
        <v>32</v>
      </c>
      <c r="E348">
        <v>27600000</v>
      </c>
      <c r="F348">
        <v>5001836</v>
      </c>
      <c r="G348">
        <v>112280.6</v>
      </c>
      <c r="H348">
        <v>185000000</v>
      </c>
      <c r="I348">
        <v>57800000</v>
      </c>
      <c r="J348">
        <v>1523136</v>
      </c>
      <c r="K348" s="2">
        <v>0.14956330000000001</v>
      </c>
      <c r="L348" s="2">
        <v>8.6500800000000003E-2</v>
      </c>
      <c r="M348" s="2">
        <v>7.3716699999999996E-2</v>
      </c>
      <c r="N348" s="3">
        <v>13</v>
      </c>
      <c r="O348">
        <v>13</v>
      </c>
      <c r="P348">
        <v>15</v>
      </c>
      <c r="Q348" s="4">
        <v>12.232139999999999</v>
      </c>
      <c r="R348" s="4">
        <v>11.982139999999999</v>
      </c>
      <c r="S348" s="4">
        <v>12.33929</v>
      </c>
      <c r="T348" s="5">
        <v>0.24312719999999999</v>
      </c>
      <c r="U348" s="5">
        <v>0.16807530000000001</v>
      </c>
      <c r="V348" s="5">
        <v>0.15291469999999999</v>
      </c>
    </row>
    <row r="349" spans="1:22" hidden="1" x14ac:dyDescent="0.2">
      <c r="A349">
        <v>1961</v>
      </c>
      <c r="B349">
        <v>7</v>
      </c>
      <c r="C349">
        <v>23</v>
      </c>
      <c r="D349" t="s">
        <v>33</v>
      </c>
      <c r="E349">
        <v>6630911</v>
      </c>
      <c r="F349">
        <v>1158367</v>
      </c>
      <c r="G349">
        <v>26590.58</v>
      </c>
      <c r="H349">
        <v>29900000</v>
      </c>
      <c r="I349">
        <v>8247820</v>
      </c>
      <c r="J349">
        <v>201139.3</v>
      </c>
      <c r="K349" s="2">
        <v>0.22155620000000001</v>
      </c>
      <c r="L349" s="2">
        <v>0.1404453</v>
      </c>
      <c r="M349" s="2">
        <v>0.13219980000000001</v>
      </c>
      <c r="N349" s="3">
        <v>7</v>
      </c>
      <c r="O349">
        <v>7</v>
      </c>
      <c r="P349">
        <v>7</v>
      </c>
      <c r="Q349" s="4">
        <v>8.1607140000000005</v>
      </c>
      <c r="R349" s="4">
        <v>7.3392860000000004</v>
      </c>
      <c r="S349" s="4">
        <v>6.9821429999999998</v>
      </c>
      <c r="T349" s="5">
        <v>0.29430689999999998</v>
      </c>
      <c r="U349" s="5">
        <v>0.21289140000000001</v>
      </c>
      <c r="V349" s="5">
        <v>0.2032263</v>
      </c>
    </row>
    <row r="350" spans="1:22" x14ac:dyDescent="0.2">
      <c r="A350">
        <v>1961</v>
      </c>
      <c r="B350">
        <v>8</v>
      </c>
      <c r="C350">
        <v>24</v>
      </c>
      <c r="D350" t="s">
        <v>34</v>
      </c>
      <c r="E350">
        <v>28400000</v>
      </c>
      <c r="F350">
        <v>5584936</v>
      </c>
      <c r="G350">
        <v>128436.6</v>
      </c>
      <c r="H350">
        <v>99600000</v>
      </c>
      <c r="I350">
        <v>31800000</v>
      </c>
      <c r="J350">
        <v>811222.6</v>
      </c>
      <c r="K350" s="2">
        <v>0.28483029999999998</v>
      </c>
      <c r="L350" s="2">
        <v>0.1755274</v>
      </c>
      <c r="M350" s="2">
        <v>0.15832470000000001</v>
      </c>
      <c r="N350" s="3">
        <v>5</v>
      </c>
      <c r="O350">
        <v>6</v>
      </c>
      <c r="P350">
        <v>5</v>
      </c>
      <c r="Q350" s="4">
        <v>5.0714290000000002</v>
      </c>
      <c r="R350" s="4">
        <v>4.875</v>
      </c>
      <c r="S350" s="4">
        <v>4.8035709999999998</v>
      </c>
      <c r="T350" s="5">
        <v>0.36250369999999998</v>
      </c>
      <c r="U350" s="5">
        <v>0.25803540000000003</v>
      </c>
      <c r="V350" s="5">
        <v>0.23824980000000001</v>
      </c>
    </row>
    <row r="351" spans="1:22" hidden="1" x14ac:dyDescent="0.2">
      <c r="A351">
        <v>1961</v>
      </c>
      <c r="B351">
        <v>9</v>
      </c>
      <c r="C351">
        <v>25</v>
      </c>
      <c r="D351" t="s">
        <v>35</v>
      </c>
      <c r="E351">
        <v>4841464</v>
      </c>
      <c r="F351">
        <v>936624.3</v>
      </c>
      <c r="G351">
        <v>21599.83</v>
      </c>
      <c r="H351">
        <v>42500000</v>
      </c>
      <c r="I351">
        <v>13300000</v>
      </c>
      <c r="J351">
        <v>348281.1</v>
      </c>
      <c r="K351" s="2">
        <v>0.1138192</v>
      </c>
      <c r="L351" s="2">
        <v>7.0202500000000001E-2</v>
      </c>
      <c r="M351" s="2">
        <v>6.2018400000000001E-2</v>
      </c>
      <c r="N351" s="3">
        <v>20</v>
      </c>
      <c r="O351">
        <v>20</v>
      </c>
      <c r="P351">
        <v>19</v>
      </c>
      <c r="Q351" s="4">
        <v>20.589279999999999</v>
      </c>
      <c r="R351" s="4">
        <v>20.696429999999999</v>
      </c>
      <c r="S351" s="4">
        <v>20.714279999999999</v>
      </c>
      <c r="T351" s="5">
        <v>0.16131490000000001</v>
      </c>
      <c r="U351" s="5">
        <v>0.1034035</v>
      </c>
      <c r="V351" s="5">
        <v>9.3124899999999997E-2</v>
      </c>
    </row>
    <row r="352" spans="1:22" hidden="1" x14ac:dyDescent="0.2">
      <c r="A352">
        <v>1961</v>
      </c>
      <c r="B352">
        <v>10</v>
      </c>
      <c r="C352">
        <v>26</v>
      </c>
      <c r="D352" t="s">
        <v>36</v>
      </c>
      <c r="E352">
        <v>6521505</v>
      </c>
      <c r="F352">
        <v>1321790</v>
      </c>
      <c r="G352">
        <v>28974.57</v>
      </c>
      <c r="H352">
        <v>58400000</v>
      </c>
      <c r="I352">
        <v>21300000</v>
      </c>
      <c r="J352">
        <v>518819</v>
      </c>
      <c r="K352" s="2">
        <v>0.11176270000000001</v>
      </c>
      <c r="L352" s="2">
        <v>6.2096400000000003E-2</v>
      </c>
      <c r="M352" s="2">
        <v>5.58472E-2</v>
      </c>
      <c r="N352" s="3">
        <v>21</v>
      </c>
      <c r="O352">
        <v>21</v>
      </c>
      <c r="P352">
        <v>21</v>
      </c>
      <c r="Q352" s="4">
        <v>23.607140000000001</v>
      </c>
      <c r="R352" s="4">
        <v>24.017859999999999</v>
      </c>
      <c r="S352" s="4">
        <v>23.089279999999999</v>
      </c>
      <c r="T352" s="5">
        <v>0.14236109999999999</v>
      </c>
      <c r="U352" s="5">
        <v>9.1431899999999997E-2</v>
      </c>
      <c r="V352" s="5">
        <v>8.4959199999999999E-2</v>
      </c>
    </row>
    <row r="353" spans="1:22" hidden="1" x14ac:dyDescent="0.2">
      <c r="A353">
        <v>1961</v>
      </c>
      <c r="B353">
        <v>11</v>
      </c>
      <c r="C353" t="s">
        <v>37</v>
      </c>
      <c r="D353" t="s">
        <v>38</v>
      </c>
      <c r="E353">
        <v>37500000</v>
      </c>
      <c r="F353">
        <v>6504311</v>
      </c>
      <c r="G353">
        <v>147253.6</v>
      </c>
      <c r="H353">
        <v>291000000</v>
      </c>
      <c r="I353">
        <v>92300000</v>
      </c>
      <c r="J353">
        <v>2295160</v>
      </c>
      <c r="K353" s="2">
        <v>0.12860659999999999</v>
      </c>
      <c r="L353" s="2">
        <v>7.0488400000000007E-2</v>
      </c>
      <c r="M353" s="2">
        <v>6.4158300000000001E-2</v>
      </c>
      <c r="N353" s="3">
        <v>17</v>
      </c>
      <c r="O353">
        <v>19</v>
      </c>
      <c r="P353">
        <v>18</v>
      </c>
      <c r="Q353" s="4">
        <v>23.053570000000001</v>
      </c>
      <c r="R353" s="4">
        <v>23.803570000000001</v>
      </c>
      <c r="S353" s="4">
        <v>22.785720000000001</v>
      </c>
      <c r="T353" s="5">
        <v>0.14775569999999999</v>
      </c>
      <c r="U353" s="5">
        <v>9.1782299999999997E-2</v>
      </c>
      <c r="V353" s="5">
        <v>8.5632399999999997E-2</v>
      </c>
    </row>
    <row r="354" spans="1:22" hidden="1" x14ac:dyDescent="0.2">
      <c r="A354">
        <v>1961</v>
      </c>
      <c r="B354">
        <v>12</v>
      </c>
      <c r="C354">
        <v>29</v>
      </c>
      <c r="D354" t="s">
        <v>39</v>
      </c>
      <c r="E354">
        <v>17900000</v>
      </c>
      <c r="F354">
        <v>3981566</v>
      </c>
      <c r="G354">
        <v>86738.36</v>
      </c>
      <c r="H354">
        <v>121000000</v>
      </c>
      <c r="I354">
        <v>47000000</v>
      </c>
      <c r="J354">
        <v>1120813</v>
      </c>
      <c r="K354" s="2">
        <v>0.1481555</v>
      </c>
      <c r="L354" s="2">
        <v>8.4742999999999999E-2</v>
      </c>
      <c r="M354" s="2">
        <v>7.7388799999999994E-2</v>
      </c>
      <c r="N354" s="3">
        <v>14</v>
      </c>
      <c r="O354">
        <v>14</v>
      </c>
      <c r="P354">
        <v>13</v>
      </c>
      <c r="Q354" s="4">
        <v>17.5</v>
      </c>
      <c r="R354" s="4">
        <v>17.964279999999999</v>
      </c>
      <c r="S354" s="4">
        <v>17.446429999999999</v>
      </c>
      <c r="T354" s="5">
        <v>0.18702070000000001</v>
      </c>
      <c r="U354" s="5">
        <v>0.11943719999999999</v>
      </c>
      <c r="V354" s="5">
        <v>0.1113278</v>
      </c>
    </row>
    <row r="355" spans="1:22" hidden="1" x14ac:dyDescent="0.2">
      <c r="A355">
        <v>1961</v>
      </c>
      <c r="B355">
        <v>13</v>
      </c>
      <c r="C355" t="s">
        <v>40</v>
      </c>
      <c r="D355" t="s">
        <v>41</v>
      </c>
      <c r="E355">
        <v>39000000</v>
      </c>
      <c r="F355">
        <v>6909913</v>
      </c>
      <c r="G355">
        <v>149890.5</v>
      </c>
      <c r="H355">
        <v>220000000</v>
      </c>
      <c r="I355">
        <v>68100000</v>
      </c>
      <c r="J355">
        <v>1674085</v>
      </c>
      <c r="K355" s="2">
        <v>0.17739740000000001</v>
      </c>
      <c r="L355" s="2">
        <v>0.10147929999999999</v>
      </c>
      <c r="M355" s="2">
        <v>8.9535799999999999E-2</v>
      </c>
      <c r="N355" s="3">
        <v>9</v>
      </c>
      <c r="O355">
        <v>10</v>
      </c>
      <c r="P355">
        <v>11</v>
      </c>
      <c r="Q355" s="4">
        <v>8.9642859999999995</v>
      </c>
      <c r="R355" s="4">
        <v>9.5535720000000008</v>
      </c>
      <c r="S355" s="4">
        <v>9.7321419999999996</v>
      </c>
      <c r="T355" s="5">
        <v>0.29336010000000001</v>
      </c>
      <c r="U355" s="5">
        <v>0.19624240000000001</v>
      </c>
      <c r="V355" s="5">
        <v>0.18007609999999999</v>
      </c>
    </row>
    <row r="356" spans="1:22" hidden="1" x14ac:dyDescent="0.2">
      <c r="A356">
        <v>1961</v>
      </c>
      <c r="B356">
        <v>14</v>
      </c>
      <c r="C356" t="s">
        <v>42</v>
      </c>
      <c r="D356" t="s">
        <v>43</v>
      </c>
      <c r="E356">
        <v>30500000</v>
      </c>
      <c r="F356">
        <v>5114376</v>
      </c>
      <c r="G356">
        <v>114986.2</v>
      </c>
      <c r="H356">
        <v>220000000</v>
      </c>
      <c r="I356">
        <v>66800000</v>
      </c>
      <c r="J356">
        <v>1634899</v>
      </c>
      <c r="K356" s="2">
        <v>0.13858309999999999</v>
      </c>
      <c r="L356" s="2">
        <v>7.6600500000000002E-2</v>
      </c>
      <c r="M356" s="2">
        <v>7.03323E-2</v>
      </c>
      <c r="N356" s="3">
        <v>15</v>
      </c>
      <c r="O356">
        <v>16</v>
      </c>
      <c r="P356">
        <v>16</v>
      </c>
      <c r="Q356" s="4">
        <v>16.25</v>
      </c>
      <c r="R356" s="4">
        <v>16.410720000000001</v>
      </c>
      <c r="S356" s="4">
        <v>15.96429</v>
      </c>
      <c r="T356" s="5">
        <v>0.2025662</v>
      </c>
      <c r="U356" s="5">
        <v>0.14079700000000001</v>
      </c>
      <c r="V356" s="5">
        <v>0.1322035</v>
      </c>
    </row>
    <row r="357" spans="1:22" hidden="1" x14ac:dyDescent="0.2">
      <c r="A357">
        <v>1961</v>
      </c>
      <c r="B357">
        <v>15</v>
      </c>
      <c r="C357" t="s">
        <v>44</v>
      </c>
      <c r="D357" t="s">
        <v>45</v>
      </c>
      <c r="E357">
        <v>8488792</v>
      </c>
      <c r="F357">
        <v>1578901</v>
      </c>
      <c r="G357">
        <v>35889.519999999997</v>
      </c>
      <c r="H357">
        <v>61400000</v>
      </c>
      <c r="I357">
        <v>21900000</v>
      </c>
      <c r="J357">
        <v>586799.69999999995</v>
      </c>
      <c r="K357" s="2">
        <v>0.13826240000000001</v>
      </c>
      <c r="L357" s="2">
        <v>7.2118399999999999E-2</v>
      </c>
      <c r="M357" s="2">
        <v>6.1161399999999998E-2</v>
      </c>
      <c r="N357" s="3">
        <v>16</v>
      </c>
      <c r="O357">
        <v>18</v>
      </c>
      <c r="P357">
        <v>20</v>
      </c>
      <c r="Q357" s="4">
        <v>12.928570000000001</v>
      </c>
      <c r="R357" s="4">
        <v>15.196429999999999</v>
      </c>
      <c r="S357" s="4">
        <v>16.017859999999999</v>
      </c>
      <c r="T357" s="5">
        <v>0.2379288</v>
      </c>
      <c r="U357" s="5">
        <v>0.14950550000000001</v>
      </c>
      <c r="V357" s="5">
        <v>0.13474800000000001</v>
      </c>
    </row>
    <row r="358" spans="1:22" hidden="1" x14ac:dyDescent="0.2">
      <c r="A358">
        <v>1961</v>
      </c>
      <c r="B358">
        <v>16</v>
      </c>
      <c r="C358" t="s">
        <v>46</v>
      </c>
      <c r="D358" t="s">
        <v>47</v>
      </c>
      <c r="E358">
        <v>10700000</v>
      </c>
      <c r="F358">
        <v>1941241</v>
      </c>
      <c r="G358">
        <v>52129.35</v>
      </c>
      <c r="H358">
        <v>67400000</v>
      </c>
      <c r="I358">
        <v>19400000</v>
      </c>
      <c r="J358">
        <v>556238.80000000005</v>
      </c>
      <c r="K358" s="2">
        <v>0.15895429999999999</v>
      </c>
      <c r="L358" s="2">
        <v>0.1001795</v>
      </c>
      <c r="M358" s="2">
        <v>9.3717599999999998E-2</v>
      </c>
      <c r="N358" s="3">
        <v>12</v>
      </c>
      <c r="O358">
        <v>11</v>
      </c>
      <c r="P358">
        <v>9</v>
      </c>
      <c r="Q358" s="4">
        <v>14.446429999999999</v>
      </c>
      <c r="R358" s="4">
        <v>12.107139999999999</v>
      </c>
      <c r="S358" s="4">
        <v>11.892860000000001</v>
      </c>
      <c r="T358" s="5">
        <v>0.21637799999999999</v>
      </c>
      <c r="U358" s="5">
        <v>0.16193089999999999</v>
      </c>
      <c r="V358" s="5">
        <v>0.15360219999999999</v>
      </c>
    </row>
    <row r="359" spans="1:22" hidden="1" x14ac:dyDescent="0.2">
      <c r="A359">
        <v>1961</v>
      </c>
      <c r="B359">
        <v>17</v>
      </c>
      <c r="C359" t="s">
        <v>48</v>
      </c>
      <c r="D359" t="s">
        <v>49</v>
      </c>
      <c r="E359">
        <v>33900000</v>
      </c>
      <c r="F359">
        <v>6075651</v>
      </c>
      <c r="G359">
        <v>133638.20000000001</v>
      </c>
      <c r="H359">
        <v>430000000</v>
      </c>
      <c r="I359">
        <v>149000000</v>
      </c>
      <c r="J359">
        <v>3737180</v>
      </c>
      <c r="K359" s="2">
        <v>7.8793000000000002E-2</v>
      </c>
      <c r="L359" s="2">
        <v>4.0857999999999998E-2</v>
      </c>
      <c r="M359" s="2">
        <v>3.5759100000000002E-2</v>
      </c>
      <c r="N359" s="3">
        <v>26</v>
      </c>
      <c r="O359">
        <v>26</v>
      </c>
      <c r="P359">
        <v>25</v>
      </c>
      <c r="Q359" s="4">
        <v>27.928570000000001</v>
      </c>
      <c r="R359" s="4">
        <v>27.214279999999999</v>
      </c>
      <c r="S359" s="4">
        <v>26.392859999999999</v>
      </c>
      <c r="T359" s="5">
        <v>0.112245</v>
      </c>
      <c r="U359" s="5">
        <v>7.6515200000000005E-2</v>
      </c>
      <c r="V359" s="5">
        <v>6.9453699999999993E-2</v>
      </c>
    </row>
    <row r="360" spans="1:22" hidden="1" x14ac:dyDescent="0.2">
      <c r="A360">
        <v>1961</v>
      </c>
      <c r="B360">
        <v>18</v>
      </c>
      <c r="C360">
        <v>51</v>
      </c>
      <c r="D360" t="s">
        <v>50</v>
      </c>
      <c r="E360">
        <v>10900000</v>
      </c>
      <c r="F360">
        <v>2068693</v>
      </c>
      <c r="G360">
        <v>48874.62</v>
      </c>
      <c r="H360">
        <v>117000000</v>
      </c>
      <c r="I360">
        <v>36900000</v>
      </c>
      <c r="J360">
        <v>1071853</v>
      </c>
      <c r="K360" s="2">
        <v>9.3653E-2</v>
      </c>
      <c r="L360" s="2">
        <v>5.6101900000000003E-2</v>
      </c>
      <c r="M360" s="2">
        <v>4.5598199999999998E-2</v>
      </c>
      <c r="N360" s="3">
        <v>24</v>
      </c>
      <c r="O360">
        <v>23</v>
      </c>
      <c r="P360">
        <v>23</v>
      </c>
      <c r="Q360" s="4">
        <v>24.071429999999999</v>
      </c>
      <c r="R360" s="4">
        <v>22.017859999999999</v>
      </c>
      <c r="S360" s="4">
        <v>22.303570000000001</v>
      </c>
      <c r="T360" s="5">
        <v>0.1409852</v>
      </c>
      <c r="U360" s="5">
        <v>0.1007874</v>
      </c>
      <c r="V360" s="5">
        <v>8.7338700000000005E-2</v>
      </c>
    </row>
    <row r="361" spans="1:22" hidden="1" x14ac:dyDescent="0.2">
      <c r="A361">
        <v>1961</v>
      </c>
      <c r="B361">
        <v>19</v>
      </c>
      <c r="C361">
        <v>50</v>
      </c>
      <c r="D361" t="s">
        <v>51</v>
      </c>
      <c r="E361">
        <v>57700000</v>
      </c>
      <c r="F361">
        <v>11100000</v>
      </c>
      <c r="G361">
        <v>249700</v>
      </c>
      <c r="H361">
        <v>344000000</v>
      </c>
      <c r="I361">
        <v>113000000</v>
      </c>
      <c r="J361">
        <v>2829998</v>
      </c>
      <c r="K361" s="2">
        <v>0.1677978</v>
      </c>
      <c r="L361" s="2">
        <v>9.86036E-2</v>
      </c>
      <c r="M361" s="2">
        <v>8.8233300000000001E-2</v>
      </c>
      <c r="N361" s="3">
        <v>11</v>
      </c>
      <c r="O361">
        <v>12</v>
      </c>
      <c r="P361">
        <v>12</v>
      </c>
      <c r="Q361" s="4">
        <v>10.392860000000001</v>
      </c>
      <c r="R361" s="4">
        <v>10.5</v>
      </c>
      <c r="S361" s="4">
        <v>10.41071</v>
      </c>
      <c r="T361" s="5">
        <v>0.26292480000000001</v>
      </c>
      <c r="U361" s="5">
        <v>0.1806373</v>
      </c>
      <c r="V361" s="5">
        <v>0.16662879999999999</v>
      </c>
    </row>
    <row r="362" spans="1:22" hidden="1" x14ac:dyDescent="0.2">
      <c r="A362">
        <v>1961</v>
      </c>
      <c r="B362">
        <v>20</v>
      </c>
      <c r="C362">
        <v>52</v>
      </c>
      <c r="D362" t="s">
        <v>52</v>
      </c>
      <c r="E362">
        <v>57000000</v>
      </c>
      <c r="F362">
        <v>14400000</v>
      </c>
      <c r="G362">
        <v>395095.9</v>
      </c>
      <c r="H362">
        <v>557000000</v>
      </c>
      <c r="I362">
        <v>244000000</v>
      </c>
      <c r="J362">
        <v>8231521</v>
      </c>
      <c r="K362" s="2">
        <v>0.1022981</v>
      </c>
      <c r="L362" s="2">
        <v>5.8857899999999998E-2</v>
      </c>
      <c r="M362" s="2">
        <v>4.7997900000000003E-2</v>
      </c>
      <c r="N362" s="3">
        <v>22</v>
      </c>
      <c r="O362">
        <v>22</v>
      </c>
      <c r="P362">
        <v>22</v>
      </c>
      <c r="Q362" s="4">
        <v>19.089279999999999</v>
      </c>
      <c r="R362" s="4">
        <v>19.017859999999999</v>
      </c>
      <c r="S362" s="4">
        <v>19.964279999999999</v>
      </c>
      <c r="T362" s="5">
        <v>0.18043429999999999</v>
      </c>
      <c r="U362" s="5">
        <v>0.1176333</v>
      </c>
      <c r="V362" s="5">
        <v>9.9119799999999994E-2</v>
      </c>
    </row>
    <row r="363" spans="1:22" hidden="1" x14ac:dyDescent="0.2">
      <c r="A363">
        <v>1961</v>
      </c>
      <c r="B363">
        <v>21</v>
      </c>
      <c r="C363" t="s">
        <v>53</v>
      </c>
      <c r="D363" t="s">
        <v>54</v>
      </c>
      <c r="E363">
        <v>8967412</v>
      </c>
      <c r="F363">
        <v>2545155</v>
      </c>
      <c r="G363">
        <v>51421.64</v>
      </c>
      <c r="H363">
        <v>217000000</v>
      </c>
      <c r="I363">
        <v>112000000</v>
      </c>
      <c r="J363">
        <v>2798100</v>
      </c>
      <c r="K363" s="2">
        <v>4.1326000000000002E-2</v>
      </c>
      <c r="L363" s="2">
        <v>2.2717500000000002E-2</v>
      </c>
      <c r="M363" s="2">
        <v>1.8377299999999999E-2</v>
      </c>
      <c r="N363" s="3">
        <v>31</v>
      </c>
      <c r="O363">
        <v>30</v>
      </c>
      <c r="P363">
        <v>30</v>
      </c>
      <c r="Q363" s="4">
        <v>28.410720000000001</v>
      </c>
      <c r="R363" s="4">
        <v>28.142859999999999</v>
      </c>
      <c r="S363" s="4">
        <v>29.125</v>
      </c>
      <c r="T363" s="5">
        <v>0.1092814</v>
      </c>
      <c r="U363" s="5">
        <v>7.1718100000000007E-2</v>
      </c>
      <c r="V363" s="5">
        <v>5.6427199999999997E-2</v>
      </c>
    </row>
    <row r="364" spans="1:22" hidden="1" x14ac:dyDescent="0.2">
      <c r="A364">
        <v>1961</v>
      </c>
      <c r="B364">
        <v>22</v>
      </c>
      <c r="C364" t="s">
        <v>55</v>
      </c>
      <c r="D364" t="s">
        <v>56</v>
      </c>
      <c r="E364">
        <v>18200000</v>
      </c>
      <c r="F364">
        <v>3614626</v>
      </c>
      <c r="G364">
        <v>85644.2</v>
      </c>
      <c r="H364">
        <v>300000000</v>
      </c>
      <c r="I364">
        <v>105000000</v>
      </c>
      <c r="J364">
        <v>2573251</v>
      </c>
      <c r="K364" s="2">
        <v>6.0695899999999997E-2</v>
      </c>
      <c r="L364" s="2">
        <v>3.4381000000000002E-2</v>
      </c>
      <c r="M364" s="2">
        <v>3.32825E-2</v>
      </c>
      <c r="N364" s="3">
        <v>27</v>
      </c>
      <c r="O364">
        <v>27</v>
      </c>
      <c r="P364">
        <v>26</v>
      </c>
      <c r="Q364" s="4">
        <v>24.214279999999999</v>
      </c>
      <c r="R364" s="4">
        <v>22.875</v>
      </c>
      <c r="S364" s="4">
        <v>21.035720000000001</v>
      </c>
      <c r="T364" s="5">
        <v>0.14314279999999999</v>
      </c>
      <c r="U364" s="5">
        <v>0.1009168</v>
      </c>
      <c r="V364" s="5">
        <v>0.1004975</v>
      </c>
    </row>
    <row r="365" spans="1:22" hidden="1" x14ac:dyDescent="0.2">
      <c r="A365">
        <v>1961</v>
      </c>
      <c r="B365">
        <v>23</v>
      </c>
      <c r="C365">
        <v>64</v>
      </c>
      <c r="D365" t="s">
        <v>57</v>
      </c>
      <c r="E365">
        <v>19200000</v>
      </c>
      <c r="F365">
        <v>4948380</v>
      </c>
      <c r="G365">
        <v>102474.8</v>
      </c>
      <c r="H365">
        <v>157000000</v>
      </c>
      <c r="I365">
        <v>66600000</v>
      </c>
      <c r="J365">
        <v>1486253</v>
      </c>
      <c r="K365" s="2">
        <v>0.1222114</v>
      </c>
      <c r="L365" s="2">
        <v>7.4260999999999994E-2</v>
      </c>
      <c r="M365" s="2">
        <v>6.8948400000000007E-2</v>
      </c>
      <c r="N365" s="3">
        <v>19</v>
      </c>
      <c r="O365">
        <v>17</v>
      </c>
      <c r="P365">
        <v>17</v>
      </c>
      <c r="Q365" s="4">
        <v>18.160720000000001</v>
      </c>
      <c r="R365" s="4">
        <v>15.571429999999999</v>
      </c>
      <c r="S365" s="4">
        <v>14.96429</v>
      </c>
      <c r="T365" s="5">
        <v>0.19068750000000001</v>
      </c>
      <c r="U365" s="5">
        <v>0.14805309999999999</v>
      </c>
      <c r="V365" s="5">
        <v>0.1392806</v>
      </c>
    </row>
    <row r="366" spans="1:22" hidden="1" x14ac:dyDescent="0.2">
      <c r="A366">
        <v>1961</v>
      </c>
      <c r="B366">
        <v>24</v>
      </c>
      <c r="C366" t="s">
        <v>58</v>
      </c>
      <c r="D366" t="s">
        <v>59</v>
      </c>
      <c r="E366">
        <v>62500000</v>
      </c>
      <c r="F366">
        <v>14800000</v>
      </c>
      <c r="G366">
        <v>331446.3</v>
      </c>
      <c r="H366">
        <v>229000000</v>
      </c>
      <c r="I366">
        <v>84100000</v>
      </c>
      <c r="J366">
        <v>2150788</v>
      </c>
      <c r="K366" s="2">
        <v>0.27368540000000002</v>
      </c>
      <c r="L366" s="2">
        <v>0.17560770000000001</v>
      </c>
      <c r="M366" s="2">
        <v>0.15410450000000001</v>
      </c>
      <c r="N366" s="3">
        <v>6</v>
      </c>
      <c r="O366">
        <v>5</v>
      </c>
      <c r="P366">
        <v>6</v>
      </c>
      <c r="Q366" s="4">
        <v>4.2321429999999998</v>
      </c>
      <c r="R366" s="4">
        <v>4.4107139999999996</v>
      </c>
      <c r="S366" s="4">
        <v>4.6071429999999998</v>
      </c>
      <c r="T366" s="5">
        <v>0.39911069999999998</v>
      </c>
      <c r="U366" s="5">
        <v>0.27091029999999999</v>
      </c>
      <c r="V366" s="5">
        <v>0.2452347</v>
      </c>
    </row>
    <row r="367" spans="1:22" hidden="1" x14ac:dyDescent="0.2">
      <c r="A367">
        <v>1961</v>
      </c>
      <c r="B367">
        <v>25</v>
      </c>
      <c r="C367">
        <v>70</v>
      </c>
      <c r="D367" t="s">
        <v>60</v>
      </c>
      <c r="E367">
        <v>5933901</v>
      </c>
      <c r="F367">
        <v>1883074</v>
      </c>
      <c r="G367">
        <v>45855.93</v>
      </c>
      <c r="H367">
        <v>34500000</v>
      </c>
      <c r="I367">
        <v>17500000</v>
      </c>
      <c r="J367">
        <v>492353.1</v>
      </c>
      <c r="K367" s="2">
        <v>0.17195940000000001</v>
      </c>
      <c r="L367" s="2">
        <v>0.1074677</v>
      </c>
      <c r="M367" s="2">
        <v>9.3136300000000005E-2</v>
      </c>
      <c r="N367" s="3">
        <v>10</v>
      </c>
      <c r="O367">
        <v>9</v>
      </c>
      <c r="P367">
        <v>10</v>
      </c>
      <c r="Q367" s="4">
        <v>7.25</v>
      </c>
      <c r="R367" s="4">
        <v>6.9642860000000004</v>
      </c>
      <c r="S367" s="4">
        <v>7.125</v>
      </c>
      <c r="T367" s="5">
        <v>0.32646009999999998</v>
      </c>
      <c r="U367" s="5">
        <v>0.22816600000000001</v>
      </c>
      <c r="V367" s="5">
        <v>0.20767949999999999</v>
      </c>
    </row>
    <row r="368" spans="1:22" hidden="1" x14ac:dyDescent="0.2">
      <c r="A368">
        <v>1961</v>
      </c>
      <c r="B368">
        <v>26</v>
      </c>
      <c r="C368" t="s">
        <v>61</v>
      </c>
      <c r="D368" t="s">
        <v>62</v>
      </c>
      <c r="E368">
        <v>61400000</v>
      </c>
      <c r="F368">
        <v>32800000</v>
      </c>
      <c r="G368">
        <v>500305</v>
      </c>
      <c r="H368">
        <v>199000000</v>
      </c>
      <c r="I368">
        <v>157000000</v>
      </c>
      <c r="J368">
        <v>2544411</v>
      </c>
      <c r="K368" s="2">
        <v>0.30891540000000001</v>
      </c>
      <c r="L368" s="2">
        <v>0.20930489999999999</v>
      </c>
      <c r="M368" s="2">
        <v>0.196629</v>
      </c>
      <c r="N368" s="3">
        <v>3</v>
      </c>
      <c r="O368">
        <v>3</v>
      </c>
      <c r="P368">
        <v>3</v>
      </c>
      <c r="Q368" s="4">
        <v>3.214286</v>
      </c>
      <c r="R368" s="4">
        <v>2.964286</v>
      </c>
      <c r="S368" s="4">
        <v>2.8571430000000002</v>
      </c>
      <c r="T368" s="5">
        <v>0.42349140000000002</v>
      </c>
      <c r="U368" s="5">
        <v>0.31467250000000002</v>
      </c>
      <c r="V368" s="5">
        <v>0.28992210000000002</v>
      </c>
    </row>
    <row r="369" spans="1:22" hidden="1" x14ac:dyDescent="0.2">
      <c r="A369">
        <v>1961</v>
      </c>
      <c r="B369">
        <v>27</v>
      </c>
      <c r="C369" t="s">
        <v>63</v>
      </c>
      <c r="D369" t="s">
        <v>64</v>
      </c>
      <c r="E369">
        <v>147000000</v>
      </c>
      <c r="F369">
        <v>44500000</v>
      </c>
      <c r="G369">
        <v>1099200</v>
      </c>
      <c r="H369">
        <v>487000000</v>
      </c>
      <c r="I369">
        <v>223000000</v>
      </c>
      <c r="J369">
        <v>6172225</v>
      </c>
      <c r="K369" s="2">
        <v>0.3017822</v>
      </c>
      <c r="L369" s="2">
        <v>0.19894490000000001</v>
      </c>
      <c r="M369" s="2">
        <v>0.1780881</v>
      </c>
      <c r="N369" s="3">
        <v>4</v>
      </c>
      <c r="O369">
        <v>4</v>
      </c>
      <c r="P369">
        <v>4</v>
      </c>
      <c r="Q369" s="4">
        <v>6.6071429999999998</v>
      </c>
      <c r="R369" s="4">
        <v>7.5892860000000004</v>
      </c>
      <c r="S369" s="4">
        <v>7.8928570000000002</v>
      </c>
      <c r="T369" s="5">
        <v>0.3349144</v>
      </c>
      <c r="U369" s="5">
        <v>0.21915499999999999</v>
      </c>
      <c r="V369" s="5">
        <v>0.20047789999999999</v>
      </c>
    </row>
    <row r="370" spans="1:22" hidden="1" x14ac:dyDescent="0.2">
      <c r="A370">
        <v>1961</v>
      </c>
      <c r="B370">
        <v>28</v>
      </c>
      <c r="C370" t="s">
        <v>65</v>
      </c>
      <c r="D370" t="s">
        <v>66</v>
      </c>
      <c r="E370">
        <v>187000000</v>
      </c>
      <c r="F370">
        <v>74000000</v>
      </c>
      <c r="G370">
        <v>1558728</v>
      </c>
      <c r="H370">
        <v>312000000</v>
      </c>
      <c r="I370">
        <v>167000000</v>
      </c>
      <c r="J370">
        <v>3993273</v>
      </c>
      <c r="K370" s="2">
        <v>0.59988520000000001</v>
      </c>
      <c r="L370" s="2">
        <v>0.44380049999999999</v>
      </c>
      <c r="M370" s="2">
        <v>0.39033849999999998</v>
      </c>
      <c r="N370" s="3">
        <v>1</v>
      </c>
      <c r="O370">
        <v>1</v>
      </c>
      <c r="P370">
        <v>1</v>
      </c>
      <c r="Q370" s="4">
        <v>1.071429</v>
      </c>
      <c r="R370" s="4">
        <v>1.125</v>
      </c>
      <c r="S370" s="4">
        <v>1.196429</v>
      </c>
      <c r="T370" s="5">
        <v>0.69953770000000004</v>
      </c>
      <c r="U370" s="5">
        <v>0.56415590000000004</v>
      </c>
      <c r="V370" s="5">
        <v>0.50843229999999995</v>
      </c>
    </row>
    <row r="371" spans="1:22" hidden="1" x14ac:dyDescent="0.2">
      <c r="A371">
        <v>1961</v>
      </c>
      <c r="B371">
        <v>29</v>
      </c>
      <c r="C371" t="s">
        <v>67</v>
      </c>
      <c r="D371" t="s">
        <v>68</v>
      </c>
      <c r="E371">
        <v>179000000</v>
      </c>
      <c r="F371">
        <v>66600000</v>
      </c>
      <c r="G371">
        <v>1275747</v>
      </c>
      <c r="H371">
        <v>463000000</v>
      </c>
      <c r="I371">
        <v>255000000</v>
      </c>
      <c r="J371">
        <v>5579305</v>
      </c>
      <c r="K371" s="2">
        <v>0.38644830000000002</v>
      </c>
      <c r="L371" s="2">
        <v>0.26119029999999999</v>
      </c>
      <c r="M371" s="2">
        <v>0.228657</v>
      </c>
      <c r="N371" s="3">
        <v>2</v>
      </c>
      <c r="O371">
        <v>2</v>
      </c>
      <c r="P371">
        <v>2</v>
      </c>
      <c r="Q371" s="4">
        <v>3.3035709999999998</v>
      </c>
      <c r="R371" s="4">
        <v>3.660714</v>
      </c>
      <c r="S371" s="4">
        <v>3.8214290000000002</v>
      </c>
      <c r="T371" s="5">
        <v>0.42614590000000002</v>
      </c>
      <c r="U371" s="5">
        <v>0.28862939999999998</v>
      </c>
      <c r="V371" s="5">
        <v>0.26149060000000002</v>
      </c>
    </row>
    <row r="372" spans="1:22" hidden="1" x14ac:dyDescent="0.2">
      <c r="A372">
        <v>1961</v>
      </c>
      <c r="B372">
        <v>30</v>
      </c>
      <c r="C372" t="s">
        <v>69</v>
      </c>
      <c r="D372" t="s">
        <v>70</v>
      </c>
      <c r="E372">
        <v>110000000</v>
      </c>
      <c r="F372">
        <v>9598509</v>
      </c>
      <c r="G372">
        <v>455756</v>
      </c>
      <c r="H372">
        <v>568000000</v>
      </c>
      <c r="I372">
        <v>78900000</v>
      </c>
      <c r="J372">
        <v>3796926</v>
      </c>
      <c r="K372" s="2">
        <v>0.1937962</v>
      </c>
      <c r="L372" s="2">
        <v>0.1216503</v>
      </c>
      <c r="M372" s="2">
        <v>0.1200329</v>
      </c>
      <c r="N372" s="3">
        <v>8</v>
      </c>
      <c r="O372">
        <v>8</v>
      </c>
      <c r="P372">
        <v>8</v>
      </c>
      <c r="Q372" s="4">
        <v>12.375</v>
      </c>
      <c r="R372" s="4">
        <v>10.982139999999999</v>
      </c>
      <c r="S372" s="4">
        <v>11.053570000000001</v>
      </c>
      <c r="T372" s="5">
        <v>0.23180239999999999</v>
      </c>
      <c r="U372" s="5">
        <v>0.1739011</v>
      </c>
      <c r="V372" s="5">
        <v>0.16148970000000001</v>
      </c>
    </row>
    <row r="373" spans="1:22" hidden="1" x14ac:dyDescent="0.2">
      <c r="A373">
        <v>1961</v>
      </c>
      <c r="B373">
        <v>31</v>
      </c>
      <c r="C373" t="s">
        <v>71</v>
      </c>
      <c r="D373" t="s">
        <v>72</v>
      </c>
      <c r="E373">
        <v>31000000</v>
      </c>
      <c r="F373">
        <v>1029698</v>
      </c>
      <c r="G373">
        <v>37731.93</v>
      </c>
      <c r="H373">
        <v>363000000</v>
      </c>
      <c r="I373">
        <v>19000000</v>
      </c>
      <c r="J373">
        <v>1992481</v>
      </c>
      <c r="K373" s="2">
        <v>8.5362300000000002E-2</v>
      </c>
      <c r="L373" s="2">
        <v>5.4265599999999997E-2</v>
      </c>
      <c r="M373" s="2">
        <v>1.8937200000000001E-2</v>
      </c>
      <c r="N373" s="3">
        <v>25</v>
      </c>
      <c r="O373">
        <v>24</v>
      </c>
      <c r="P373">
        <v>29</v>
      </c>
      <c r="Q373" s="4">
        <v>22.75</v>
      </c>
      <c r="R373" s="4">
        <v>23.339279999999999</v>
      </c>
      <c r="S373" s="4">
        <v>28.553570000000001</v>
      </c>
      <c r="T373" s="5">
        <v>0.1417677</v>
      </c>
      <c r="U373" s="5">
        <v>8.8227299999999995E-2</v>
      </c>
      <c r="V373" s="5">
        <v>5.7606600000000001E-2</v>
      </c>
    </row>
    <row r="374" spans="1:22" hidden="1" x14ac:dyDescent="0.2">
      <c r="A374">
        <v>1962</v>
      </c>
      <c r="B374">
        <v>1</v>
      </c>
      <c r="C374" t="s">
        <v>22</v>
      </c>
      <c r="D374" t="s">
        <v>23</v>
      </c>
      <c r="E374">
        <v>12500000</v>
      </c>
      <c r="F374">
        <v>6334824</v>
      </c>
      <c r="G374">
        <v>115060.3</v>
      </c>
      <c r="H374">
        <v>265000000</v>
      </c>
      <c r="I374">
        <v>268000000</v>
      </c>
      <c r="J374">
        <v>5374272</v>
      </c>
      <c r="K374" s="2">
        <v>4.7329099999999999E-2</v>
      </c>
      <c r="L374" s="2">
        <v>2.3680199999999998E-2</v>
      </c>
      <c r="M374" s="2">
        <v>2.1409500000000001E-2</v>
      </c>
      <c r="N374" s="3">
        <v>30</v>
      </c>
      <c r="O374">
        <v>30</v>
      </c>
      <c r="P374">
        <v>28</v>
      </c>
      <c r="Q374" s="4">
        <v>26.642859999999999</v>
      </c>
      <c r="R374" s="4">
        <v>27.767859999999999</v>
      </c>
      <c r="S374" s="4">
        <v>26.803570000000001</v>
      </c>
      <c r="T374" s="5">
        <v>0.12112009999999999</v>
      </c>
      <c r="U374" s="5">
        <v>7.4726399999999998E-2</v>
      </c>
      <c r="V374" s="5">
        <v>6.9363800000000003E-2</v>
      </c>
    </row>
    <row r="375" spans="1:22" hidden="1" x14ac:dyDescent="0.2">
      <c r="A375">
        <v>1962</v>
      </c>
      <c r="B375">
        <v>2</v>
      </c>
      <c r="C375" t="s">
        <v>24</v>
      </c>
      <c r="D375" t="s">
        <v>25</v>
      </c>
      <c r="E375">
        <v>10500000</v>
      </c>
      <c r="F375">
        <v>2066758</v>
      </c>
      <c r="G375">
        <v>47098.76</v>
      </c>
      <c r="H375">
        <v>85800000</v>
      </c>
      <c r="I375">
        <v>26300000</v>
      </c>
      <c r="J375">
        <v>633278.19999999995</v>
      </c>
      <c r="K375" s="2">
        <v>0.1219153</v>
      </c>
      <c r="L375" s="2">
        <v>7.8710100000000005E-2</v>
      </c>
      <c r="M375" s="2">
        <v>7.4372900000000006E-2</v>
      </c>
      <c r="N375" s="3">
        <v>18</v>
      </c>
      <c r="O375">
        <v>15</v>
      </c>
      <c r="P375">
        <v>14</v>
      </c>
      <c r="Q375" s="4">
        <v>15.232139999999999</v>
      </c>
      <c r="R375" s="4">
        <v>16.178570000000001</v>
      </c>
      <c r="S375" s="4">
        <v>15.03571</v>
      </c>
      <c r="T375" s="5">
        <v>0.21788350000000001</v>
      </c>
      <c r="U375" s="5">
        <v>0.13342109999999999</v>
      </c>
      <c r="V375" s="5">
        <v>0.13148119999999999</v>
      </c>
    </row>
    <row r="376" spans="1:22" hidden="1" x14ac:dyDescent="0.2">
      <c r="A376">
        <v>1962</v>
      </c>
      <c r="B376">
        <v>3</v>
      </c>
      <c r="C376" t="s">
        <v>26</v>
      </c>
      <c r="D376" t="s">
        <v>27</v>
      </c>
      <c r="E376">
        <v>19200000</v>
      </c>
      <c r="F376">
        <v>4168830</v>
      </c>
      <c r="G376">
        <v>88473.68</v>
      </c>
      <c r="H376">
        <v>189000000</v>
      </c>
      <c r="I376">
        <v>75700000</v>
      </c>
      <c r="J376">
        <v>1882666</v>
      </c>
      <c r="K376" s="2">
        <v>0.1014458</v>
      </c>
      <c r="L376" s="2">
        <v>5.5043000000000002E-2</v>
      </c>
      <c r="M376" s="2">
        <v>4.6993800000000002E-2</v>
      </c>
      <c r="N376" s="3">
        <v>20</v>
      </c>
      <c r="O376">
        <v>24</v>
      </c>
      <c r="P376">
        <v>23</v>
      </c>
      <c r="Q376" s="4">
        <v>20.625</v>
      </c>
      <c r="R376" s="4">
        <v>21.982140000000001</v>
      </c>
      <c r="S376" s="4">
        <v>21.928570000000001</v>
      </c>
      <c r="T376" s="5">
        <v>0.1688759</v>
      </c>
      <c r="U376" s="5">
        <v>0.102105</v>
      </c>
      <c r="V376" s="5">
        <v>8.9834999999999998E-2</v>
      </c>
    </row>
    <row r="377" spans="1:22" hidden="1" x14ac:dyDescent="0.2">
      <c r="A377">
        <v>1962</v>
      </c>
      <c r="B377">
        <v>4</v>
      </c>
      <c r="C377" t="s">
        <v>28</v>
      </c>
      <c r="D377" t="s">
        <v>29</v>
      </c>
      <c r="E377">
        <v>8732855</v>
      </c>
      <c r="F377">
        <v>1857890</v>
      </c>
      <c r="G377">
        <v>46960.39</v>
      </c>
      <c r="H377">
        <v>176000000</v>
      </c>
      <c r="I377">
        <v>82000000</v>
      </c>
      <c r="J377">
        <v>2393451</v>
      </c>
      <c r="K377" s="2">
        <v>4.9648400000000002E-2</v>
      </c>
      <c r="L377" s="2">
        <v>2.2649300000000001E-2</v>
      </c>
      <c r="M377" s="2">
        <v>1.96204E-2</v>
      </c>
      <c r="N377" s="3">
        <v>29</v>
      </c>
      <c r="O377">
        <v>31</v>
      </c>
      <c r="P377">
        <v>31</v>
      </c>
      <c r="Q377" s="4">
        <v>27.964279999999999</v>
      </c>
      <c r="R377" s="4">
        <v>30.160720000000001</v>
      </c>
      <c r="S377" s="4">
        <v>29.982140000000001</v>
      </c>
      <c r="T377" s="5">
        <v>0.11625969999999999</v>
      </c>
      <c r="U377" s="5">
        <v>5.6866399999999998E-2</v>
      </c>
      <c r="V377" s="5">
        <v>5.2430200000000003E-2</v>
      </c>
    </row>
    <row r="378" spans="1:22" hidden="1" x14ac:dyDescent="0.2">
      <c r="A378">
        <v>1962</v>
      </c>
      <c r="B378">
        <v>5</v>
      </c>
      <c r="C378">
        <v>20</v>
      </c>
      <c r="D378" t="s">
        <v>30</v>
      </c>
      <c r="E378">
        <v>4778172</v>
      </c>
      <c r="F378">
        <v>1207306</v>
      </c>
      <c r="G378">
        <v>28344.16</v>
      </c>
      <c r="H378">
        <v>85800000</v>
      </c>
      <c r="I378">
        <v>36200000</v>
      </c>
      <c r="J378">
        <v>963045.5</v>
      </c>
      <c r="K378" s="2">
        <v>5.5718999999999998E-2</v>
      </c>
      <c r="L378" s="2">
        <v>3.33204E-2</v>
      </c>
      <c r="M378" s="2">
        <v>2.9431800000000001E-2</v>
      </c>
      <c r="N378" s="3">
        <v>28</v>
      </c>
      <c r="O378">
        <v>28</v>
      </c>
      <c r="P378">
        <v>27</v>
      </c>
      <c r="Q378" s="4">
        <v>29.660720000000001</v>
      </c>
      <c r="R378" s="4">
        <v>29.589279999999999</v>
      </c>
      <c r="S378" s="4">
        <v>29.178570000000001</v>
      </c>
      <c r="T378" s="5">
        <v>0.1007251</v>
      </c>
      <c r="U378" s="5">
        <v>6.0451900000000003E-2</v>
      </c>
      <c r="V378" s="5">
        <v>5.51151E-2</v>
      </c>
    </row>
    <row r="379" spans="1:22" hidden="1" x14ac:dyDescent="0.2">
      <c r="A379">
        <v>1962</v>
      </c>
      <c r="B379">
        <v>6</v>
      </c>
      <c r="C379" t="s">
        <v>31</v>
      </c>
      <c r="D379" t="s">
        <v>32</v>
      </c>
      <c r="E379">
        <v>29600000</v>
      </c>
      <c r="F379">
        <v>5422095</v>
      </c>
      <c r="G379">
        <v>122812.7</v>
      </c>
      <c r="H379">
        <v>194000000</v>
      </c>
      <c r="I379">
        <v>59000000</v>
      </c>
      <c r="J379">
        <v>1552195</v>
      </c>
      <c r="K379" s="2">
        <v>0.1523573</v>
      </c>
      <c r="L379" s="2">
        <v>9.1955400000000007E-2</v>
      </c>
      <c r="M379" s="2">
        <v>7.9121999999999998E-2</v>
      </c>
      <c r="N379" s="3">
        <v>12</v>
      </c>
      <c r="O379">
        <v>13</v>
      </c>
      <c r="P379">
        <v>13</v>
      </c>
      <c r="Q379" s="4">
        <v>12.232139999999999</v>
      </c>
      <c r="R379" s="4">
        <v>11.982139999999999</v>
      </c>
      <c r="S379" s="4">
        <v>12.33929</v>
      </c>
      <c r="T379" s="5">
        <v>0.24312719999999999</v>
      </c>
      <c r="U379" s="5">
        <v>0.16807530000000001</v>
      </c>
      <c r="V379" s="5">
        <v>0.15291469999999999</v>
      </c>
    </row>
    <row r="380" spans="1:22" hidden="1" x14ac:dyDescent="0.2">
      <c r="A380">
        <v>1962</v>
      </c>
      <c r="B380">
        <v>7</v>
      </c>
      <c r="C380">
        <v>23</v>
      </c>
      <c r="D380" t="s">
        <v>33</v>
      </c>
      <c r="E380">
        <v>6835596</v>
      </c>
      <c r="F380">
        <v>1232265</v>
      </c>
      <c r="G380">
        <v>28031.61</v>
      </c>
      <c r="H380">
        <v>29600000</v>
      </c>
      <c r="I380">
        <v>8078369</v>
      </c>
      <c r="J380">
        <v>194303.7</v>
      </c>
      <c r="K380" s="2">
        <v>0.23103950000000001</v>
      </c>
      <c r="L380" s="2">
        <v>0.15253890000000001</v>
      </c>
      <c r="M380" s="2">
        <v>0.1442669</v>
      </c>
      <c r="N380" s="3">
        <v>7</v>
      </c>
      <c r="O380">
        <v>7</v>
      </c>
      <c r="P380">
        <v>7</v>
      </c>
      <c r="Q380" s="4">
        <v>8.1607140000000005</v>
      </c>
      <c r="R380" s="4">
        <v>7.3392860000000004</v>
      </c>
      <c r="S380" s="4">
        <v>6.9821429999999998</v>
      </c>
      <c r="T380" s="5">
        <v>0.29430689999999998</v>
      </c>
      <c r="U380" s="5">
        <v>0.21289140000000001</v>
      </c>
      <c r="V380" s="5">
        <v>0.2032263</v>
      </c>
    </row>
    <row r="381" spans="1:22" x14ac:dyDescent="0.2">
      <c r="A381">
        <v>1962</v>
      </c>
      <c r="B381">
        <v>8</v>
      </c>
      <c r="C381">
        <v>24</v>
      </c>
      <c r="D381" t="s">
        <v>34</v>
      </c>
      <c r="E381">
        <v>31100000</v>
      </c>
      <c r="F381">
        <v>6208703</v>
      </c>
      <c r="G381">
        <v>141897</v>
      </c>
      <c r="H381">
        <v>106000000</v>
      </c>
      <c r="I381">
        <v>32600000</v>
      </c>
      <c r="J381">
        <v>823707.1</v>
      </c>
      <c r="K381" s="2">
        <v>0.29401480000000002</v>
      </c>
      <c r="L381" s="2">
        <v>0.1905733</v>
      </c>
      <c r="M381" s="2">
        <v>0.17226630000000001</v>
      </c>
      <c r="N381" s="3">
        <v>3</v>
      </c>
      <c r="O381">
        <v>4</v>
      </c>
      <c r="P381">
        <v>4</v>
      </c>
      <c r="Q381" s="4">
        <v>5.0714290000000002</v>
      </c>
      <c r="R381" s="4">
        <v>4.875</v>
      </c>
      <c r="S381" s="4">
        <v>4.8035709999999998</v>
      </c>
      <c r="T381" s="5">
        <v>0.36250369999999998</v>
      </c>
      <c r="U381" s="5">
        <v>0.25803540000000003</v>
      </c>
      <c r="V381" s="5">
        <v>0.23824980000000001</v>
      </c>
    </row>
    <row r="382" spans="1:22" hidden="1" x14ac:dyDescent="0.2">
      <c r="A382">
        <v>1962</v>
      </c>
      <c r="B382">
        <v>9</v>
      </c>
      <c r="C382">
        <v>25</v>
      </c>
      <c r="D382" t="s">
        <v>35</v>
      </c>
      <c r="E382">
        <v>4797298</v>
      </c>
      <c r="F382">
        <v>971715.7</v>
      </c>
      <c r="G382">
        <v>21894.57</v>
      </c>
      <c r="H382">
        <v>48700000</v>
      </c>
      <c r="I382">
        <v>14700000</v>
      </c>
      <c r="J382">
        <v>375572.9</v>
      </c>
      <c r="K382" s="2">
        <v>9.8564299999999994E-2</v>
      </c>
      <c r="L382" s="2">
        <v>6.6020400000000007E-2</v>
      </c>
      <c r="M382" s="2">
        <v>5.8296500000000001E-2</v>
      </c>
      <c r="N382" s="3">
        <v>22</v>
      </c>
      <c r="O382">
        <v>20</v>
      </c>
      <c r="P382">
        <v>20</v>
      </c>
      <c r="Q382" s="4">
        <v>20.589279999999999</v>
      </c>
      <c r="R382" s="4">
        <v>20.696429999999999</v>
      </c>
      <c r="S382" s="4">
        <v>20.714279999999999</v>
      </c>
      <c r="T382" s="5">
        <v>0.16131490000000001</v>
      </c>
      <c r="U382" s="5">
        <v>0.1034035</v>
      </c>
      <c r="V382" s="5">
        <v>9.3124899999999997E-2</v>
      </c>
    </row>
    <row r="383" spans="1:22" hidden="1" x14ac:dyDescent="0.2">
      <c r="A383">
        <v>1962</v>
      </c>
      <c r="B383">
        <v>10</v>
      </c>
      <c r="C383">
        <v>26</v>
      </c>
      <c r="D383" t="s">
        <v>36</v>
      </c>
      <c r="E383">
        <v>5744139</v>
      </c>
      <c r="F383">
        <v>1292594</v>
      </c>
      <c r="G383">
        <v>28333.439999999999</v>
      </c>
      <c r="H383">
        <v>62300000</v>
      </c>
      <c r="I383">
        <v>21800000</v>
      </c>
      <c r="J383">
        <v>529339.19999999995</v>
      </c>
      <c r="K383" s="2">
        <v>9.2158699999999996E-2</v>
      </c>
      <c r="L383" s="2">
        <v>5.9251699999999997E-2</v>
      </c>
      <c r="M383" s="2">
        <v>5.35261E-2</v>
      </c>
      <c r="N383" s="3">
        <v>23</v>
      </c>
      <c r="O383">
        <v>22</v>
      </c>
      <c r="P383">
        <v>21</v>
      </c>
      <c r="Q383" s="4">
        <v>23.607140000000001</v>
      </c>
      <c r="R383" s="4">
        <v>24.017859999999999</v>
      </c>
      <c r="S383" s="4">
        <v>23.089279999999999</v>
      </c>
      <c r="T383" s="5">
        <v>0.14236109999999999</v>
      </c>
      <c r="U383" s="5">
        <v>9.1431899999999997E-2</v>
      </c>
      <c r="V383" s="5">
        <v>8.4959199999999999E-2</v>
      </c>
    </row>
    <row r="384" spans="1:22" hidden="1" x14ac:dyDescent="0.2">
      <c r="A384">
        <v>1962</v>
      </c>
      <c r="B384">
        <v>11</v>
      </c>
      <c r="C384" t="s">
        <v>37</v>
      </c>
      <c r="D384" t="s">
        <v>38</v>
      </c>
      <c r="E384">
        <v>40000000</v>
      </c>
      <c r="F384">
        <v>6824185</v>
      </c>
      <c r="G384">
        <v>153171.29999999999</v>
      </c>
      <c r="H384">
        <v>317000000</v>
      </c>
      <c r="I384">
        <v>97000000</v>
      </c>
      <c r="J384">
        <v>2386518</v>
      </c>
      <c r="K384" s="2">
        <v>0.12620290000000001</v>
      </c>
      <c r="L384" s="2">
        <v>7.0358799999999999E-2</v>
      </c>
      <c r="M384" s="2">
        <v>6.41819E-2</v>
      </c>
      <c r="N384" s="3">
        <v>17</v>
      </c>
      <c r="O384">
        <v>19</v>
      </c>
      <c r="P384">
        <v>19</v>
      </c>
      <c r="Q384" s="4">
        <v>23.053570000000001</v>
      </c>
      <c r="R384" s="4">
        <v>23.803570000000001</v>
      </c>
      <c r="S384" s="4">
        <v>22.785720000000001</v>
      </c>
      <c r="T384" s="5">
        <v>0.14775569999999999</v>
      </c>
      <c r="U384" s="5">
        <v>9.1782299999999997E-2</v>
      </c>
      <c r="V384" s="5">
        <v>8.5632399999999997E-2</v>
      </c>
    </row>
    <row r="385" spans="1:22" hidden="1" x14ac:dyDescent="0.2">
      <c r="A385">
        <v>1962</v>
      </c>
      <c r="B385">
        <v>12</v>
      </c>
      <c r="C385">
        <v>29</v>
      </c>
      <c r="D385" t="s">
        <v>39</v>
      </c>
      <c r="E385">
        <v>17800000</v>
      </c>
      <c r="F385">
        <v>3864627</v>
      </c>
      <c r="G385">
        <v>83276.41</v>
      </c>
      <c r="H385">
        <v>135000000</v>
      </c>
      <c r="I385">
        <v>50100000</v>
      </c>
      <c r="J385">
        <v>1182427</v>
      </c>
      <c r="K385" s="2">
        <v>0.1321116</v>
      </c>
      <c r="L385" s="2">
        <v>7.7140500000000001E-2</v>
      </c>
      <c r="M385" s="2">
        <v>7.0428400000000002E-2</v>
      </c>
      <c r="N385" s="3">
        <v>16</v>
      </c>
      <c r="O385">
        <v>16</v>
      </c>
      <c r="P385">
        <v>16</v>
      </c>
      <c r="Q385" s="4">
        <v>17.5</v>
      </c>
      <c r="R385" s="4">
        <v>17.964279999999999</v>
      </c>
      <c r="S385" s="4">
        <v>17.446429999999999</v>
      </c>
      <c r="T385" s="5">
        <v>0.18702070000000001</v>
      </c>
      <c r="U385" s="5">
        <v>0.11943719999999999</v>
      </c>
      <c r="V385" s="5">
        <v>0.1113278</v>
      </c>
    </row>
    <row r="386" spans="1:22" hidden="1" x14ac:dyDescent="0.2">
      <c r="A386">
        <v>1962</v>
      </c>
      <c r="B386">
        <v>13</v>
      </c>
      <c r="C386" t="s">
        <v>40</v>
      </c>
      <c r="D386" t="s">
        <v>41</v>
      </c>
      <c r="E386">
        <v>43100000</v>
      </c>
      <c r="F386">
        <v>7661880</v>
      </c>
      <c r="G386">
        <v>165307.4</v>
      </c>
      <c r="H386">
        <v>244000000</v>
      </c>
      <c r="I386">
        <v>73400000</v>
      </c>
      <c r="J386">
        <v>1794899</v>
      </c>
      <c r="K386" s="2">
        <v>0.1764897</v>
      </c>
      <c r="L386" s="2">
        <v>0.1043226</v>
      </c>
      <c r="M386" s="2">
        <v>9.2098399999999997E-2</v>
      </c>
      <c r="N386" s="3">
        <v>9</v>
      </c>
      <c r="O386">
        <v>10</v>
      </c>
      <c r="P386">
        <v>10</v>
      </c>
      <c r="Q386" s="4">
        <v>8.9642859999999995</v>
      </c>
      <c r="R386" s="4">
        <v>9.5535720000000008</v>
      </c>
      <c r="S386" s="4">
        <v>9.7321419999999996</v>
      </c>
      <c r="T386" s="5">
        <v>0.29336010000000001</v>
      </c>
      <c r="U386" s="5">
        <v>0.19624240000000001</v>
      </c>
      <c r="V386" s="5">
        <v>0.18007609999999999</v>
      </c>
    </row>
    <row r="387" spans="1:22" hidden="1" x14ac:dyDescent="0.2">
      <c r="A387">
        <v>1962</v>
      </c>
      <c r="B387">
        <v>14</v>
      </c>
      <c r="C387" t="s">
        <v>42</v>
      </c>
      <c r="D387" t="s">
        <v>43</v>
      </c>
      <c r="E387">
        <v>34400000</v>
      </c>
      <c r="F387">
        <v>5703905</v>
      </c>
      <c r="G387">
        <v>127716.1</v>
      </c>
      <c r="H387">
        <v>254000000</v>
      </c>
      <c r="I387">
        <v>72400000</v>
      </c>
      <c r="J387">
        <v>1766670</v>
      </c>
      <c r="K387" s="2">
        <v>0.13571630000000001</v>
      </c>
      <c r="L387" s="2">
        <v>7.8818600000000003E-2</v>
      </c>
      <c r="M387" s="2">
        <v>7.2291999999999995E-2</v>
      </c>
      <c r="N387" s="3">
        <v>15</v>
      </c>
      <c r="O387">
        <v>14</v>
      </c>
      <c r="P387">
        <v>15</v>
      </c>
      <c r="Q387" s="4">
        <v>16.25</v>
      </c>
      <c r="R387" s="4">
        <v>16.410720000000001</v>
      </c>
      <c r="S387" s="4">
        <v>15.96429</v>
      </c>
      <c r="T387" s="5">
        <v>0.2025662</v>
      </c>
      <c r="U387" s="5">
        <v>0.14079700000000001</v>
      </c>
      <c r="V387" s="5">
        <v>0.1322035</v>
      </c>
    </row>
    <row r="388" spans="1:22" hidden="1" x14ac:dyDescent="0.2">
      <c r="A388">
        <v>1962</v>
      </c>
      <c r="B388">
        <v>15</v>
      </c>
      <c r="C388" t="s">
        <v>44</v>
      </c>
      <c r="D388" t="s">
        <v>45</v>
      </c>
      <c r="E388">
        <v>9144721</v>
      </c>
      <c r="F388">
        <v>1702513</v>
      </c>
      <c r="G388">
        <v>39116.120000000003</v>
      </c>
      <c r="H388">
        <v>65500000</v>
      </c>
      <c r="I388">
        <v>22600000</v>
      </c>
      <c r="J388">
        <v>607732.6</v>
      </c>
      <c r="K388" s="2">
        <v>0.13970630000000001</v>
      </c>
      <c r="L388" s="2">
        <v>7.5290200000000002E-2</v>
      </c>
      <c r="M388" s="2">
        <v>6.4364000000000005E-2</v>
      </c>
      <c r="N388" s="3">
        <v>14</v>
      </c>
      <c r="O388">
        <v>17</v>
      </c>
      <c r="P388">
        <v>18</v>
      </c>
      <c r="Q388" s="4">
        <v>12.928570000000001</v>
      </c>
      <c r="R388" s="4">
        <v>15.196429999999999</v>
      </c>
      <c r="S388" s="4">
        <v>16.017859999999999</v>
      </c>
      <c r="T388" s="5">
        <v>0.2379288</v>
      </c>
      <c r="U388" s="5">
        <v>0.14950550000000001</v>
      </c>
      <c r="V388" s="5">
        <v>0.13474800000000001</v>
      </c>
    </row>
    <row r="389" spans="1:22" hidden="1" x14ac:dyDescent="0.2">
      <c r="A389">
        <v>1962</v>
      </c>
      <c r="B389">
        <v>16</v>
      </c>
      <c r="C389" t="s">
        <v>46</v>
      </c>
      <c r="D389" t="s">
        <v>47</v>
      </c>
      <c r="E389">
        <v>10000000</v>
      </c>
      <c r="F389">
        <v>1819153</v>
      </c>
      <c r="G389">
        <v>48855.74</v>
      </c>
      <c r="H389">
        <v>70200000</v>
      </c>
      <c r="I389">
        <v>19300000</v>
      </c>
      <c r="J389">
        <v>553566.5</v>
      </c>
      <c r="K389" s="2">
        <v>0.1428999</v>
      </c>
      <c r="L389" s="2">
        <v>9.4152299999999994E-2</v>
      </c>
      <c r="M389" s="2">
        <v>8.8256299999999996E-2</v>
      </c>
      <c r="N389" s="3">
        <v>13</v>
      </c>
      <c r="O389">
        <v>12</v>
      </c>
      <c r="P389">
        <v>12</v>
      </c>
      <c r="Q389" s="4">
        <v>14.446429999999999</v>
      </c>
      <c r="R389" s="4">
        <v>12.107139999999999</v>
      </c>
      <c r="S389" s="4">
        <v>11.892860000000001</v>
      </c>
      <c r="T389" s="5">
        <v>0.21637799999999999</v>
      </c>
      <c r="U389" s="5">
        <v>0.16193089999999999</v>
      </c>
      <c r="V389" s="5">
        <v>0.15360219999999999</v>
      </c>
    </row>
    <row r="390" spans="1:22" hidden="1" x14ac:dyDescent="0.2">
      <c r="A390">
        <v>1962</v>
      </c>
      <c r="B390">
        <v>17</v>
      </c>
      <c r="C390" t="s">
        <v>48</v>
      </c>
      <c r="D390" t="s">
        <v>49</v>
      </c>
      <c r="E390">
        <v>35000000</v>
      </c>
      <c r="F390">
        <v>6386907</v>
      </c>
      <c r="G390">
        <v>140738.6</v>
      </c>
      <c r="H390">
        <v>458000000</v>
      </c>
      <c r="I390">
        <v>152000000</v>
      </c>
      <c r="J390">
        <v>3821082</v>
      </c>
      <c r="K390" s="2">
        <v>7.6437000000000005E-2</v>
      </c>
      <c r="L390" s="2">
        <v>4.2090900000000001E-2</v>
      </c>
      <c r="M390" s="2">
        <v>3.68321E-2</v>
      </c>
      <c r="N390" s="3">
        <v>26</v>
      </c>
      <c r="O390">
        <v>26</v>
      </c>
      <c r="P390">
        <v>26</v>
      </c>
      <c r="Q390" s="4">
        <v>27.928570000000001</v>
      </c>
      <c r="R390" s="4">
        <v>27.214279999999999</v>
      </c>
      <c r="S390" s="4">
        <v>26.392859999999999</v>
      </c>
      <c r="T390" s="5">
        <v>0.112245</v>
      </c>
      <c r="U390" s="5">
        <v>7.6515200000000005E-2</v>
      </c>
      <c r="V390" s="5">
        <v>6.9453699999999993E-2</v>
      </c>
    </row>
    <row r="391" spans="1:22" hidden="1" x14ac:dyDescent="0.2">
      <c r="A391">
        <v>1962</v>
      </c>
      <c r="B391">
        <v>18</v>
      </c>
      <c r="C391">
        <v>51</v>
      </c>
      <c r="D391" t="s">
        <v>50</v>
      </c>
      <c r="E391">
        <v>10600000</v>
      </c>
      <c r="F391">
        <v>2086743</v>
      </c>
      <c r="G391">
        <v>49566.74</v>
      </c>
      <c r="H391">
        <v>123000000</v>
      </c>
      <c r="I391">
        <v>37300000</v>
      </c>
      <c r="J391">
        <v>1085650</v>
      </c>
      <c r="K391" s="2">
        <v>8.6439799999999997E-2</v>
      </c>
      <c r="L391" s="2">
        <v>5.6017200000000003E-2</v>
      </c>
      <c r="M391" s="2">
        <v>4.5656299999999997E-2</v>
      </c>
      <c r="N391" s="3">
        <v>24</v>
      </c>
      <c r="O391">
        <v>23</v>
      </c>
      <c r="P391">
        <v>24</v>
      </c>
      <c r="Q391" s="4">
        <v>24.071429999999999</v>
      </c>
      <c r="R391" s="4">
        <v>22.017859999999999</v>
      </c>
      <c r="S391" s="4">
        <v>22.303570000000001</v>
      </c>
      <c r="T391" s="5">
        <v>0.1409852</v>
      </c>
      <c r="U391" s="5">
        <v>0.1007874</v>
      </c>
      <c r="V391" s="5">
        <v>8.7338700000000005E-2</v>
      </c>
    </row>
    <row r="392" spans="1:22" hidden="1" x14ac:dyDescent="0.2">
      <c r="A392">
        <v>1962</v>
      </c>
      <c r="B392">
        <v>19</v>
      </c>
      <c r="C392">
        <v>50</v>
      </c>
      <c r="D392" t="s">
        <v>51</v>
      </c>
      <c r="E392">
        <v>59700000</v>
      </c>
      <c r="F392">
        <v>11500000</v>
      </c>
      <c r="G392">
        <v>258876.6</v>
      </c>
      <c r="H392">
        <v>364000000</v>
      </c>
      <c r="I392">
        <v>115000000</v>
      </c>
      <c r="J392">
        <v>2880567</v>
      </c>
      <c r="K392" s="2">
        <v>0.16401969999999999</v>
      </c>
      <c r="L392" s="2">
        <v>0.1003864</v>
      </c>
      <c r="M392" s="2">
        <v>8.9870000000000005E-2</v>
      </c>
      <c r="N392" s="3">
        <v>11</v>
      </c>
      <c r="O392">
        <v>11</v>
      </c>
      <c r="P392">
        <v>11</v>
      </c>
      <c r="Q392" s="4">
        <v>10.392860000000001</v>
      </c>
      <c r="R392" s="4">
        <v>10.5</v>
      </c>
      <c r="S392" s="4">
        <v>10.41071</v>
      </c>
      <c r="T392" s="5">
        <v>0.26292480000000001</v>
      </c>
      <c r="U392" s="5">
        <v>0.1806373</v>
      </c>
      <c r="V392" s="5">
        <v>0.16662879999999999</v>
      </c>
    </row>
    <row r="393" spans="1:22" hidden="1" x14ac:dyDescent="0.2">
      <c r="A393">
        <v>1962</v>
      </c>
      <c r="B393">
        <v>20</v>
      </c>
      <c r="C393">
        <v>52</v>
      </c>
      <c r="D393" t="s">
        <v>52</v>
      </c>
      <c r="E393">
        <v>58700000</v>
      </c>
      <c r="F393">
        <v>14800000</v>
      </c>
      <c r="G393">
        <v>408385.6</v>
      </c>
      <c r="H393">
        <v>583000000</v>
      </c>
      <c r="I393">
        <v>244000000</v>
      </c>
      <c r="J393">
        <v>8318786</v>
      </c>
      <c r="K393" s="2">
        <v>0.1006132</v>
      </c>
      <c r="L393" s="2">
        <v>6.0674100000000002E-2</v>
      </c>
      <c r="M393" s="2">
        <v>4.9091999999999997E-2</v>
      </c>
      <c r="N393" s="3">
        <v>21</v>
      </c>
      <c r="O393">
        <v>21</v>
      </c>
      <c r="P393">
        <v>22</v>
      </c>
      <c r="Q393" s="4">
        <v>19.089279999999999</v>
      </c>
      <c r="R393" s="4">
        <v>19.017859999999999</v>
      </c>
      <c r="S393" s="4">
        <v>19.964279999999999</v>
      </c>
      <c r="T393" s="5">
        <v>0.18043429999999999</v>
      </c>
      <c r="U393" s="5">
        <v>0.1176333</v>
      </c>
      <c r="V393" s="5">
        <v>9.9119799999999994E-2</v>
      </c>
    </row>
    <row r="394" spans="1:22" hidden="1" x14ac:dyDescent="0.2">
      <c r="A394">
        <v>1962</v>
      </c>
      <c r="B394">
        <v>21</v>
      </c>
      <c r="C394" t="s">
        <v>53</v>
      </c>
      <c r="D394" t="s">
        <v>54</v>
      </c>
      <c r="E394">
        <v>9271785</v>
      </c>
      <c r="F394">
        <v>2889596</v>
      </c>
      <c r="G394">
        <v>59015.11</v>
      </c>
      <c r="H394">
        <v>228000000</v>
      </c>
      <c r="I394">
        <v>113000000</v>
      </c>
      <c r="J394">
        <v>2848340</v>
      </c>
      <c r="K394" s="2">
        <v>4.0727899999999997E-2</v>
      </c>
      <c r="L394" s="2">
        <v>2.5568899999999999E-2</v>
      </c>
      <c r="M394" s="2">
        <v>2.0719100000000001E-2</v>
      </c>
      <c r="N394" s="3">
        <v>31</v>
      </c>
      <c r="O394">
        <v>29</v>
      </c>
      <c r="P394">
        <v>29</v>
      </c>
      <c r="Q394" s="4">
        <v>28.410720000000001</v>
      </c>
      <c r="R394" s="4">
        <v>28.142859999999999</v>
      </c>
      <c r="S394" s="4">
        <v>29.125</v>
      </c>
      <c r="T394" s="5">
        <v>0.1092814</v>
      </c>
      <c r="U394" s="5">
        <v>7.1718100000000007E-2</v>
      </c>
      <c r="V394" s="5">
        <v>5.6427199999999997E-2</v>
      </c>
    </row>
    <row r="395" spans="1:22" hidden="1" x14ac:dyDescent="0.2">
      <c r="A395">
        <v>1962</v>
      </c>
      <c r="B395">
        <v>22</v>
      </c>
      <c r="C395" t="s">
        <v>55</v>
      </c>
      <c r="D395" t="s">
        <v>56</v>
      </c>
      <c r="E395">
        <v>20000000</v>
      </c>
      <c r="F395">
        <v>4179589</v>
      </c>
      <c r="G395">
        <v>99406.74</v>
      </c>
      <c r="H395">
        <v>313000000</v>
      </c>
      <c r="I395">
        <v>105000000</v>
      </c>
      <c r="J395">
        <v>2585244</v>
      </c>
      <c r="K395" s="2">
        <v>6.3985299999999995E-2</v>
      </c>
      <c r="L395" s="2">
        <v>3.9620500000000003E-2</v>
      </c>
      <c r="M395" s="2">
        <v>3.8451600000000002E-2</v>
      </c>
      <c r="N395" s="3">
        <v>27</v>
      </c>
      <c r="O395">
        <v>27</v>
      </c>
      <c r="P395">
        <v>25</v>
      </c>
      <c r="Q395" s="4">
        <v>24.214279999999999</v>
      </c>
      <c r="R395" s="4">
        <v>22.875</v>
      </c>
      <c r="S395" s="4">
        <v>21.035720000000001</v>
      </c>
      <c r="T395" s="5">
        <v>0.14314279999999999</v>
      </c>
      <c r="U395" s="5">
        <v>0.1009168</v>
      </c>
      <c r="V395" s="5">
        <v>0.1004975</v>
      </c>
    </row>
    <row r="396" spans="1:22" hidden="1" x14ac:dyDescent="0.2">
      <c r="A396">
        <v>1962</v>
      </c>
      <c r="B396">
        <v>23</v>
      </c>
      <c r="C396">
        <v>64</v>
      </c>
      <c r="D396" t="s">
        <v>57</v>
      </c>
      <c r="E396">
        <v>18800000</v>
      </c>
      <c r="F396">
        <v>4887845</v>
      </c>
      <c r="G396">
        <v>100274.8</v>
      </c>
      <c r="H396">
        <v>165000000</v>
      </c>
      <c r="I396">
        <v>67200000</v>
      </c>
      <c r="J396">
        <v>1497207</v>
      </c>
      <c r="K396" s="2">
        <v>0.1138136</v>
      </c>
      <c r="L396" s="2">
        <v>7.2720800000000002E-2</v>
      </c>
      <c r="M396" s="2">
        <v>6.6974500000000006E-2</v>
      </c>
      <c r="N396" s="3">
        <v>19</v>
      </c>
      <c r="O396">
        <v>18</v>
      </c>
      <c r="P396">
        <v>17</v>
      </c>
      <c r="Q396" s="4">
        <v>18.160720000000001</v>
      </c>
      <c r="R396" s="4">
        <v>15.571429999999999</v>
      </c>
      <c r="S396" s="4">
        <v>14.96429</v>
      </c>
      <c r="T396" s="5">
        <v>0.19068750000000001</v>
      </c>
      <c r="U396" s="5">
        <v>0.14805309999999999</v>
      </c>
      <c r="V396" s="5">
        <v>0.1392806</v>
      </c>
    </row>
    <row r="397" spans="1:22" hidden="1" x14ac:dyDescent="0.2">
      <c r="A397">
        <v>1962</v>
      </c>
      <c r="B397">
        <v>24</v>
      </c>
      <c r="C397" t="s">
        <v>58</v>
      </c>
      <c r="D397" t="s">
        <v>59</v>
      </c>
      <c r="E397">
        <v>63200000</v>
      </c>
      <c r="F397">
        <v>15300000</v>
      </c>
      <c r="G397">
        <v>343069.6</v>
      </c>
      <c r="H397">
        <v>242000000</v>
      </c>
      <c r="I397">
        <v>86000000</v>
      </c>
      <c r="J397">
        <v>2201684</v>
      </c>
      <c r="K397" s="2">
        <v>0.2618897</v>
      </c>
      <c r="L397" s="2">
        <v>0.17795610000000001</v>
      </c>
      <c r="M397" s="2">
        <v>0.1558214</v>
      </c>
      <c r="N397" s="3">
        <v>6</v>
      </c>
      <c r="O397">
        <v>6</v>
      </c>
      <c r="P397">
        <v>6</v>
      </c>
      <c r="Q397" s="4">
        <v>4.2321429999999998</v>
      </c>
      <c r="R397" s="4">
        <v>4.4107139999999996</v>
      </c>
      <c r="S397" s="4">
        <v>4.6071429999999998</v>
      </c>
      <c r="T397" s="5">
        <v>0.39911069999999998</v>
      </c>
      <c r="U397" s="5">
        <v>0.27091029999999999</v>
      </c>
      <c r="V397" s="5">
        <v>0.2452347</v>
      </c>
    </row>
    <row r="398" spans="1:22" hidden="1" x14ac:dyDescent="0.2">
      <c r="A398">
        <v>1962</v>
      </c>
      <c r="B398">
        <v>25</v>
      </c>
      <c r="C398">
        <v>70</v>
      </c>
      <c r="D398" t="s">
        <v>60</v>
      </c>
      <c r="E398">
        <v>6497193</v>
      </c>
      <c r="F398">
        <v>1987054</v>
      </c>
      <c r="G398">
        <v>49311.94</v>
      </c>
      <c r="H398">
        <v>36800000</v>
      </c>
      <c r="I398">
        <v>17800000</v>
      </c>
      <c r="J398">
        <v>506433.1</v>
      </c>
      <c r="K398" s="2">
        <v>0.17642969999999999</v>
      </c>
      <c r="L398" s="2">
        <v>0.1119348</v>
      </c>
      <c r="M398" s="2">
        <v>9.7371100000000002E-2</v>
      </c>
      <c r="N398" s="3">
        <v>10</v>
      </c>
      <c r="O398">
        <v>9</v>
      </c>
      <c r="P398">
        <v>9</v>
      </c>
      <c r="Q398" s="4">
        <v>7.25</v>
      </c>
      <c r="R398" s="4">
        <v>6.9642860000000004</v>
      </c>
      <c r="S398" s="4">
        <v>7.125</v>
      </c>
      <c r="T398" s="5">
        <v>0.32646009999999998</v>
      </c>
      <c r="U398" s="5">
        <v>0.22816600000000001</v>
      </c>
      <c r="V398" s="5">
        <v>0.20767949999999999</v>
      </c>
    </row>
    <row r="399" spans="1:22" hidden="1" x14ac:dyDescent="0.2">
      <c r="A399">
        <v>1962</v>
      </c>
      <c r="B399">
        <v>26</v>
      </c>
      <c r="C399" t="s">
        <v>61</v>
      </c>
      <c r="D399" t="s">
        <v>62</v>
      </c>
      <c r="E399">
        <v>62900000</v>
      </c>
      <c r="F399">
        <v>31000000</v>
      </c>
      <c r="G399">
        <v>487245.7</v>
      </c>
      <c r="H399">
        <v>222000000</v>
      </c>
      <c r="I399">
        <v>161000000</v>
      </c>
      <c r="J399">
        <v>2702805</v>
      </c>
      <c r="K399" s="2">
        <v>0.28294340000000001</v>
      </c>
      <c r="L399" s="2">
        <v>0.1920839</v>
      </c>
      <c r="M399" s="2">
        <v>0.18027409999999999</v>
      </c>
      <c r="N399" s="3">
        <v>4</v>
      </c>
      <c r="O399">
        <v>3</v>
      </c>
      <c r="P399">
        <v>3</v>
      </c>
      <c r="Q399" s="4">
        <v>3.214286</v>
      </c>
      <c r="R399" s="4">
        <v>2.964286</v>
      </c>
      <c r="S399" s="4">
        <v>2.8571430000000002</v>
      </c>
      <c r="T399" s="5">
        <v>0.42349140000000002</v>
      </c>
      <c r="U399" s="5">
        <v>0.31467250000000002</v>
      </c>
      <c r="V399" s="5">
        <v>0.28992210000000002</v>
      </c>
    </row>
    <row r="400" spans="1:22" hidden="1" x14ac:dyDescent="0.2">
      <c r="A400">
        <v>1962</v>
      </c>
      <c r="B400">
        <v>27</v>
      </c>
      <c r="C400" t="s">
        <v>63</v>
      </c>
      <c r="D400" t="s">
        <v>64</v>
      </c>
      <c r="E400">
        <v>145000000</v>
      </c>
      <c r="F400">
        <v>42400000</v>
      </c>
      <c r="G400">
        <v>1036153</v>
      </c>
      <c r="H400">
        <v>522000000</v>
      </c>
      <c r="I400">
        <v>235000000</v>
      </c>
      <c r="J400">
        <v>6316568</v>
      </c>
      <c r="K400" s="2">
        <v>0.2772886</v>
      </c>
      <c r="L400" s="2">
        <v>0.1802031</v>
      </c>
      <c r="M400" s="2">
        <v>0.1640374</v>
      </c>
      <c r="N400" s="3">
        <v>5</v>
      </c>
      <c r="O400">
        <v>5</v>
      </c>
      <c r="P400">
        <v>5</v>
      </c>
      <c r="Q400" s="4">
        <v>6.6071429999999998</v>
      </c>
      <c r="R400" s="4">
        <v>7.5892860000000004</v>
      </c>
      <c r="S400" s="4">
        <v>7.8928570000000002</v>
      </c>
      <c r="T400" s="5">
        <v>0.3349144</v>
      </c>
      <c r="U400" s="5">
        <v>0.21915499999999999</v>
      </c>
      <c r="V400" s="5">
        <v>0.20047789999999999</v>
      </c>
    </row>
    <row r="401" spans="1:22" hidden="1" x14ac:dyDescent="0.2">
      <c r="A401">
        <v>1962</v>
      </c>
      <c r="B401">
        <v>28</v>
      </c>
      <c r="C401" t="s">
        <v>65</v>
      </c>
      <c r="D401" t="s">
        <v>66</v>
      </c>
      <c r="E401">
        <v>230000000</v>
      </c>
      <c r="F401">
        <v>88400000</v>
      </c>
      <c r="G401">
        <v>1930630</v>
      </c>
      <c r="H401">
        <v>347000000</v>
      </c>
      <c r="I401">
        <v>170000000</v>
      </c>
      <c r="J401">
        <v>4160689</v>
      </c>
      <c r="K401" s="2">
        <v>0.66263649999999996</v>
      </c>
      <c r="L401" s="2">
        <v>0.52092590000000005</v>
      </c>
      <c r="M401" s="2">
        <v>0.46401680000000001</v>
      </c>
      <c r="N401" s="3">
        <v>1</v>
      </c>
      <c r="O401">
        <v>1</v>
      </c>
      <c r="P401">
        <v>1</v>
      </c>
      <c r="Q401" s="4">
        <v>1.071429</v>
      </c>
      <c r="R401" s="4">
        <v>1.125</v>
      </c>
      <c r="S401" s="4">
        <v>1.196429</v>
      </c>
      <c r="T401" s="5">
        <v>0.69953770000000004</v>
      </c>
      <c r="U401" s="5">
        <v>0.56415590000000004</v>
      </c>
      <c r="V401" s="5">
        <v>0.50843229999999995</v>
      </c>
    </row>
    <row r="402" spans="1:22" hidden="1" x14ac:dyDescent="0.2">
      <c r="A402">
        <v>1962</v>
      </c>
      <c r="B402">
        <v>29</v>
      </c>
      <c r="C402" t="s">
        <v>67</v>
      </c>
      <c r="D402" t="s">
        <v>68</v>
      </c>
      <c r="E402">
        <v>173000000</v>
      </c>
      <c r="F402">
        <v>69900000</v>
      </c>
      <c r="G402">
        <v>1325320</v>
      </c>
      <c r="H402">
        <v>493000000</v>
      </c>
      <c r="I402">
        <v>268000000</v>
      </c>
      <c r="J402">
        <v>5795399</v>
      </c>
      <c r="K402" s="2">
        <v>0.35188760000000002</v>
      </c>
      <c r="L402" s="2">
        <v>0.26049929999999999</v>
      </c>
      <c r="M402" s="2">
        <v>0.22868479999999999</v>
      </c>
      <c r="N402" s="3">
        <v>2</v>
      </c>
      <c r="O402">
        <v>2</v>
      </c>
      <c r="P402">
        <v>2</v>
      </c>
      <c r="Q402" s="4">
        <v>3.3035709999999998</v>
      </c>
      <c r="R402" s="4">
        <v>3.660714</v>
      </c>
      <c r="S402" s="4">
        <v>3.8214290000000002</v>
      </c>
      <c r="T402" s="5">
        <v>0.42614590000000002</v>
      </c>
      <c r="U402" s="5">
        <v>0.28862939999999998</v>
      </c>
      <c r="V402" s="5">
        <v>0.26149060000000002</v>
      </c>
    </row>
    <row r="403" spans="1:22" hidden="1" x14ac:dyDescent="0.2">
      <c r="A403">
        <v>1962</v>
      </c>
      <c r="B403">
        <v>30</v>
      </c>
      <c r="C403" t="s">
        <v>69</v>
      </c>
      <c r="D403" t="s">
        <v>70</v>
      </c>
      <c r="E403">
        <v>111000000</v>
      </c>
      <c r="F403">
        <v>10600000</v>
      </c>
      <c r="G403">
        <v>516460.3</v>
      </c>
      <c r="H403">
        <v>584000000</v>
      </c>
      <c r="I403">
        <v>80400000</v>
      </c>
      <c r="J403">
        <v>3920177</v>
      </c>
      <c r="K403" s="2">
        <v>0.1901196</v>
      </c>
      <c r="L403" s="2">
        <v>0.1320788</v>
      </c>
      <c r="M403" s="2">
        <v>0.1317441</v>
      </c>
      <c r="N403" s="3">
        <v>8</v>
      </c>
      <c r="O403">
        <v>8</v>
      </c>
      <c r="P403">
        <v>8</v>
      </c>
      <c r="Q403" s="4">
        <v>12.375</v>
      </c>
      <c r="R403" s="4">
        <v>10.982139999999999</v>
      </c>
      <c r="S403" s="4">
        <v>11.053570000000001</v>
      </c>
      <c r="T403" s="5">
        <v>0.23180239999999999</v>
      </c>
      <c r="U403" s="5">
        <v>0.1739011</v>
      </c>
      <c r="V403" s="5">
        <v>0.16148970000000001</v>
      </c>
    </row>
    <row r="404" spans="1:22" hidden="1" x14ac:dyDescent="0.2">
      <c r="A404">
        <v>1962</v>
      </c>
      <c r="B404">
        <v>31</v>
      </c>
      <c r="C404" t="s">
        <v>71</v>
      </c>
      <c r="D404" t="s">
        <v>72</v>
      </c>
      <c r="E404">
        <v>30700000</v>
      </c>
      <c r="F404">
        <v>1048344</v>
      </c>
      <c r="G404">
        <v>39999.74</v>
      </c>
      <c r="H404">
        <v>367000000</v>
      </c>
      <c r="I404">
        <v>19300000</v>
      </c>
      <c r="J404">
        <v>2023995</v>
      </c>
      <c r="K404" s="2">
        <v>8.3686200000000002E-2</v>
      </c>
      <c r="L404" s="2">
        <v>5.4248200000000003E-2</v>
      </c>
      <c r="M404" s="2">
        <v>1.9762800000000001E-2</v>
      </c>
      <c r="N404" s="3">
        <v>25</v>
      </c>
      <c r="O404">
        <v>25</v>
      </c>
      <c r="P404">
        <v>30</v>
      </c>
      <c r="Q404" s="4">
        <v>22.75</v>
      </c>
      <c r="R404" s="4">
        <v>23.339279999999999</v>
      </c>
      <c r="S404" s="4">
        <v>28.553570000000001</v>
      </c>
      <c r="T404" s="5">
        <v>0.1417677</v>
      </c>
      <c r="U404" s="5">
        <v>8.8227299999999995E-2</v>
      </c>
      <c r="V404" s="5">
        <v>5.7606600000000001E-2</v>
      </c>
    </row>
    <row r="405" spans="1:22" hidden="1" x14ac:dyDescent="0.2">
      <c r="A405">
        <v>1963</v>
      </c>
      <c r="B405">
        <v>1</v>
      </c>
      <c r="C405" t="s">
        <v>22</v>
      </c>
      <c r="D405" t="s">
        <v>23</v>
      </c>
      <c r="E405">
        <v>12000000</v>
      </c>
      <c r="F405">
        <v>6398634</v>
      </c>
      <c r="G405">
        <v>116626.1</v>
      </c>
      <c r="H405">
        <v>272000000</v>
      </c>
      <c r="I405">
        <v>259000000</v>
      </c>
      <c r="J405">
        <v>5112999</v>
      </c>
      <c r="K405" s="2">
        <v>4.4178700000000001E-2</v>
      </c>
      <c r="L405" s="2">
        <v>2.4710099999999999E-2</v>
      </c>
      <c r="M405" s="2">
        <v>2.2809699999999999E-2</v>
      </c>
      <c r="N405" s="3">
        <v>30</v>
      </c>
      <c r="O405">
        <v>31</v>
      </c>
      <c r="P405">
        <v>30</v>
      </c>
      <c r="Q405" s="4">
        <v>26.642859999999999</v>
      </c>
      <c r="R405" s="4">
        <v>27.767859999999999</v>
      </c>
      <c r="S405" s="4">
        <v>26.803570000000001</v>
      </c>
      <c r="T405" s="5">
        <v>0.12112009999999999</v>
      </c>
      <c r="U405" s="5">
        <v>7.4726399999999998E-2</v>
      </c>
      <c r="V405" s="5">
        <v>6.9363800000000003E-2</v>
      </c>
    </row>
    <row r="406" spans="1:22" hidden="1" x14ac:dyDescent="0.2">
      <c r="A406">
        <v>1963</v>
      </c>
      <c r="B406">
        <v>2</v>
      </c>
      <c r="C406" t="s">
        <v>24</v>
      </c>
      <c r="D406" t="s">
        <v>25</v>
      </c>
      <c r="E406">
        <v>10500000</v>
      </c>
      <c r="F406">
        <v>1995668</v>
      </c>
      <c r="G406">
        <v>45885.94</v>
      </c>
      <c r="H406">
        <v>86900000</v>
      </c>
      <c r="I406">
        <v>25900000</v>
      </c>
      <c r="J406">
        <v>620582.19999999995</v>
      </c>
      <c r="K406" s="2">
        <v>0.1204117</v>
      </c>
      <c r="L406" s="2">
        <v>7.7133300000000002E-2</v>
      </c>
      <c r="M406" s="2">
        <v>7.3940199999999998E-2</v>
      </c>
      <c r="N406" s="3">
        <v>17</v>
      </c>
      <c r="O406">
        <v>16</v>
      </c>
      <c r="P406">
        <v>14</v>
      </c>
      <c r="Q406" s="4">
        <v>15.232139999999999</v>
      </c>
      <c r="R406" s="4">
        <v>16.178570000000001</v>
      </c>
      <c r="S406" s="4">
        <v>15.03571</v>
      </c>
      <c r="T406" s="5">
        <v>0.21788350000000001</v>
      </c>
      <c r="U406" s="5">
        <v>0.13342109999999999</v>
      </c>
      <c r="V406" s="5">
        <v>0.13148119999999999</v>
      </c>
    </row>
    <row r="407" spans="1:22" hidden="1" x14ac:dyDescent="0.2">
      <c r="A407">
        <v>1963</v>
      </c>
      <c r="B407">
        <v>3</v>
      </c>
      <c r="C407" t="s">
        <v>26</v>
      </c>
      <c r="D407" t="s">
        <v>27</v>
      </c>
      <c r="E407">
        <v>21000000</v>
      </c>
      <c r="F407">
        <v>4576239</v>
      </c>
      <c r="G407">
        <v>97237.45</v>
      </c>
      <c r="H407">
        <v>194000000</v>
      </c>
      <c r="I407">
        <v>75400000</v>
      </c>
      <c r="J407">
        <v>1875107</v>
      </c>
      <c r="K407" s="2">
        <v>0.1084436</v>
      </c>
      <c r="L407" s="2">
        <v>6.0654300000000001E-2</v>
      </c>
      <c r="M407" s="2">
        <v>5.1857E-2</v>
      </c>
      <c r="N407" s="3">
        <v>19</v>
      </c>
      <c r="O407">
        <v>23</v>
      </c>
      <c r="P407">
        <v>21</v>
      </c>
      <c r="Q407" s="4">
        <v>20.625</v>
      </c>
      <c r="R407" s="4">
        <v>21.982140000000001</v>
      </c>
      <c r="S407" s="4">
        <v>21.928570000000001</v>
      </c>
      <c r="T407" s="5">
        <v>0.1688759</v>
      </c>
      <c r="U407" s="5">
        <v>0.102105</v>
      </c>
      <c r="V407" s="5">
        <v>8.9834999999999998E-2</v>
      </c>
    </row>
    <row r="408" spans="1:22" hidden="1" x14ac:dyDescent="0.2">
      <c r="A408">
        <v>1963</v>
      </c>
      <c r="B408">
        <v>4</v>
      </c>
      <c r="C408" t="s">
        <v>28</v>
      </c>
      <c r="D408" t="s">
        <v>29</v>
      </c>
      <c r="E408">
        <v>9881230</v>
      </c>
      <c r="F408">
        <v>2081958</v>
      </c>
      <c r="G408">
        <v>53297.1</v>
      </c>
      <c r="H408">
        <v>180000000</v>
      </c>
      <c r="I408">
        <v>81100000</v>
      </c>
      <c r="J408">
        <v>2394498</v>
      </c>
      <c r="K408" s="2">
        <v>5.4806199999999999E-2</v>
      </c>
      <c r="L408" s="2">
        <v>2.56581E-2</v>
      </c>
      <c r="M408" s="2">
        <v>2.2258199999999999E-2</v>
      </c>
      <c r="N408" s="3">
        <v>28</v>
      </c>
      <c r="O408">
        <v>30</v>
      </c>
      <c r="P408">
        <v>31</v>
      </c>
      <c r="Q408" s="4">
        <v>27.964279999999999</v>
      </c>
      <c r="R408" s="4">
        <v>30.160720000000001</v>
      </c>
      <c r="S408" s="4">
        <v>29.982140000000001</v>
      </c>
      <c r="T408" s="5">
        <v>0.11625969999999999</v>
      </c>
      <c r="U408" s="5">
        <v>5.6866399999999998E-2</v>
      </c>
      <c r="V408" s="5">
        <v>5.2430200000000003E-2</v>
      </c>
    </row>
    <row r="409" spans="1:22" hidden="1" x14ac:dyDescent="0.2">
      <c r="A409">
        <v>1963</v>
      </c>
      <c r="B409">
        <v>5</v>
      </c>
      <c r="C409">
        <v>20</v>
      </c>
      <c r="D409" t="s">
        <v>30</v>
      </c>
      <c r="E409">
        <v>4824282</v>
      </c>
      <c r="F409">
        <v>1400470</v>
      </c>
      <c r="G409">
        <v>32925.480000000003</v>
      </c>
      <c r="H409">
        <v>89900000</v>
      </c>
      <c r="I409">
        <v>36900000</v>
      </c>
      <c r="J409">
        <v>973641.1</v>
      </c>
      <c r="K409" s="2">
        <v>5.3686699999999997E-2</v>
      </c>
      <c r="L409" s="2">
        <v>3.7994699999999999E-2</v>
      </c>
      <c r="M409" s="2">
        <v>3.3816899999999997E-2</v>
      </c>
      <c r="N409" s="3">
        <v>29</v>
      </c>
      <c r="O409">
        <v>28</v>
      </c>
      <c r="P409">
        <v>27</v>
      </c>
      <c r="Q409" s="4">
        <v>29.660720000000001</v>
      </c>
      <c r="R409" s="4">
        <v>29.589279999999999</v>
      </c>
      <c r="S409" s="4">
        <v>29.178570000000001</v>
      </c>
      <c r="T409" s="5">
        <v>0.1007251</v>
      </c>
      <c r="U409" s="5">
        <v>6.0451900000000003E-2</v>
      </c>
      <c r="V409" s="5">
        <v>5.51151E-2</v>
      </c>
    </row>
    <row r="410" spans="1:22" hidden="1" x14ac:dyDescent="0.2">
      <c r="A410">
        <v>1963</v>
      </c>
      <c r="B410">
        <v>6</v>
      </c>
      <c r="C410" t="s">
        <v>31</v>
      </c>
      <c r="D410" t="s">
        <v>32</v>
      </c>
      <c r="E410">
        <v>31300000</v>
      </c>
      <c r="F410">
        <v>5754048</v>
      </c>
      <c r="G410">
        <v>132765.1</v>
      </c>
      <c r="H410">
        <v>202000000</v>
      </c>
      <c r="I410">
        <v>59100000</v>
      </c>
      <c r="J410">
        <v>1566993</v>
      </c>
      <c r="K410" s="2">
        <v>0.15532209999999999</v>
      </c>
      <c r="L410" s="2">
        <v>9.7401299999999996E-2</v>
      </c>
      <c r="M410" s="2">
        <v>8.4725999999999996E-2</v>
      </c>
      <c r="N410" s="3">
        <v>12</v>
      </c>
      <c r="O410">
        <v>12</v>
      </c>
      <c r="P410">
        <v>12</v>
      </c>
      <c r="Q410" s="4">
        <v>12.232139999999999</v>
      </c>
      <c r="R410" s="4">
        <v>11.982139999999999</v>
      </c>
      <c r="S410" s="4">
        <v>12.33929</v>
      </c>
      <c r="T410" s="5">
        <v>0.24312719999999999</v>
      </c>
      <c r="U410" s="5">
        <v>0.16807530000000001</v>
      </c>
      <c r="V410" s="5">
        <v>0.15291469999999999</v>
      </c>
    </row>
    <row r="411" spans="1:22" hidden="1" x14ac:dyDescent="0.2">
      <c r="A411">
        <v>1963</v>
      </c>
      <c r="B411">
        <v>7</v>
      </c>
      <c r="C411">
        <v>23</v>
      </c>
      <c r="D411" t="s">
        <v>33</v>
      </c>
      <c r="E411">
        <v>7245040</v>
      </c>
      <c r="F411">
        <v>1294231</v>
      </c>
      <c r="G411">
        <v>29484.67</v>
      </c>
      <c r="H411">
        <v>30100000</v>
      </c>
      <c r="I411">
        <v>7823866</v>
      </c>
      <c r="J411">
        <v>187639.7</v>
      </c>
      <c r="K411" s="2">
        <v>0.24071809999999999</v>
      </c>
      <c r="L411" s="2">
        <v>0.16542100000000001</v>
      </c>
      <c r="M411" s="2">
        <v>0.15713450000000001</v>
      </c>
      <c r="N411" s="3">
        <v>7</v>
      </c>
      <c r="O411">
        <v>6</v>
      </c>
      <c r="P411">
        <v>5</v>
      </c>
      <c r="Q411" s="4">
        <v>8.1607140000000005</v>
      </c>
      <c r="R411" s="4">
        <v>7.3392860000000004</v>
      </c>
      <c r="S411" s="4">
        <v>6.9821429999999998</v>
      </c>
      <c r="T411" s="5">
        <v>0.29430689999999998</v>
      </c>
      <c r="U411" s="5">
        <v>0.21289140000000001</v>
      </c>
      <c r="V411" s="5">
        <v>0.2032263</v>
      </c>
    </row>
    <row r="412" spans="1:22" x14ac:dyDescent="0.2">
      <c r="A412">
        <v>1963</v>
      </c>
      <c r="B412">
        <v>8</v>
      </c>
      <c r="C412">
        <v>24</v>
      </c>
      <c r="D412" t="s">
        <v>34</v>
      </c>
      <c r="E412">
        <v>33700000</v>
      </c>
      <c r="F412">
        <v>6821631</v>
      </c>
      <c r="G412">
        <v>156942.70000000001</v>
      </c>
      <c r="H412">
        <v>111000000</v>
      </c>
      <c r="I412">
        <v>33200000</v>
      </c>
      <c r="J412">
        <v>842726.8</v>
      </c>
      <c r="K412" s="2">
        <v>0.30244510000000002</v>
      </c>
      <c r="L412" s="2">
        <v>0.20561450000000001</v>
      </c>
      <c r="M412" s="2">
        <v>0.18623200000000001</v>
      </c>
      <c r="N412" s="3">
        <v>3</v>
      </c>
      <c r="O412">
        <v>3</v>
      </c>
      <c r="P412">
        <v>3</v>
      </c>
      <c r="Q412" s="4">
        <v>5.0714290000000002</v>
      </c>
      <c r="R412" s="4">
        <v>4.875</v>
      </c>
      <c r="S412" s="4">
        <v>4.8035709999999998</v>
      </c>
      <c r="T412" s="5">
        <v>0.36250369999999998</v>
      </c>
      <c r="U412" s="5">
        <v>0.25803540000000003</v>
      </c>
      <c r="V412" s="5">
        <v>0.23824980000000001</v>
      </c>
    </row>
    <row r="413" spans="1:22" hidden="1" x14ac:dyDescent="0.2">
      <c r="A413">
        <v>1963</v>
      </c>
      <c r="B413">
        <v>9</v>
      </c>
      <c r="C413">
        <v>25</v>
      </c>
      <c r="D413" t="s">
        <v>35</v>
      </c>
      <c r="E413">
        <v>4333646</v>
      </c>
      <c r="F413">
        <v>945616.1</v>
      </c>
      <c r="G413">
        <v>21101.55</v>
      </c>
      <c r="H413">
        <v>51200000</v>
      </c>
      <c r="I413">
        <v>15200000</v>
      </c>
      <c r="J413">
        <v>385078.5</v>
      </c>
      <c r="K413" s="2">
        <v>8.4676699999999994E-2</v>
      </c>
      <c r="L413" s="2">
        <v>6.2077500000000001E-2</v>
      </c>
      <c r="M413" s="2">
        <v>5.4797999999999999E-2</v>
      </c>
      <c r="N413" s="3">
        <v>23</v>
      </c>
      <c r="O413">
        <v>22</v>
      </c>
      <c r="P413">
        <v>20</v>
      </c>
      <c r="Q413" s="4">
        <v>20.589279999999999</v>
      </c>
      <c r="R413" s="4">
        <v>20.696429999999999</v>
      </c>
      <c r="S413" s="4">
        <v>20.714279999999999</v>
      </c>
      <c r="T413" s="5">
        <v>0.16131490000000001</v>
      </c>
      <c r="U413" s="5">
        <v>0.1034035</v>
      </c>
      <c r="V413" s="5">
        <v>9.3124899999999997E-2</v>
      </c>
    </row>
    <row r="414" spans="1:22" hidden="1" x14ac:dyDescent="0.2">
      <c r="A414">
        <v>1963</v>
      </c>
      <c r="B414">
        <v>10</v>
      </c>
      <c r="C414">
        <v>26</v>
      </c>
      <c r="D414" t="s">
        <v>36</v>
      </c>
      <c r="E414">
        <v>5034399</v>
      </c>
      <c r="F414">
        <v>1252532</v>
      </c>
      <c r="G414">
        <v>27717</v>
      </c>
      <c r="H414">
        <v>65900000</v>
      </c>
      <c r="I414">
        <v>22100000</v>
      </c>
      <c r="J414">
        <v>538409.80000000005</v>
      </c>
      <c r="K414" s="2">
        <v>7.6354599999999995E-2</v>
      </c>
      <c r="L414" s="2">
        <v>5.6621600000000001E-2</v>
      </c>
      <c r="M414" s="2">
        <v>5.1479400000000002E-2</v>
      </c>
      <c r="N414" s="3">
        <v>25</v>
      </c>
      <c r="O414">
        <v>24</v>
      </c>
      <c r="P414">
        <v>22</v>
      </c>
      <c r="Q414" s="4">
        <v>23.607140000000001</v>
      </c>
      <c r="R414" s="4">
        <v>24.017859999999999</v>
      </c>
      <c r="S414" s="4">
        <v>23.089279999999999</v>
      </c>
      <c r="T414" s="5">
        <v>0.14236109999999999</v>
      </c>
      <c r="U414" s="5">
        <v>9.1431899999999997E-2</v>
      </c>
      <c r="V414" s="5">
        <v>8.4959199999999999E-2</v>
      </c>
    </row>
    <row r="415" spans="1:22" hidden="1" x14ac:dyDescent="0.2">
      <c r="A415">
        <v>1963</v>
      </c>
      <c r="B415">
        <v>11</v>
      </c>
      <c r="C415" t="s">
        <v>37</v>
      </c>
      <c r="D415" t="s">
        <v>38</v>
      </c>
      <c r="E415">
        <v>40700000</v>
      </c>
      <c r="F415">
        <v>6931584</v>
      </c>
      <c r="G415">
        <v>155542.6</v>
      </c>
      <c r="H415">
        <v>330000000</v>
      </c>
      <c r="I415">
        <v>98800000</v>
      </c>
      <c r="J415">
        <v>2422305</v>
      </c>
      <c r="K415" s="2">
        <v>0.1233002</v>
      </c>
      <c r="L415" s="2">
        <v>7.0182099999999997E-2</v>
      </c>
      <c r="M415" s="2">
        <v>6.4212599999999995E-2</v>
      </c>
      <c r="N415" s="3">
        <v>16</v>
      </c>
      <c r="O415">
        <v>19</v>
      </c>
      <c r="P415">
        <v>18</v>
      </c>
      <c r="Q415" s="4">
        <v>23.053570000000001</v>
      </c>
      <c r="R415" s="4">
        <v>23.803570000000001</v>
      </c>
      <c r="S415" s="4">
        <v>22.785720000000001</v>
      </c>
      <c r="T415" s="5">
        <v>0.14775569999999999</v>
      </c>
      <c r="U415" s="5">
        <v>9.1782299999999997E-2</v>
      </c>
      <c r="V415" s="5">
        <v>8.5632399999999997E-2</v>
      </c>
    </row>
    <row r="416" spans="1:22" hidden="1" x14ac:dyDescent="0.2">
      <c r="A416">
        <v>1963</v>
      </c>
      <c r="B416">
        <v>12</v>
      </c>
      <c r="C416">
        <v>29</v>
      </c>
      <c r="D416" t="s">
        <v>39</v>
      </c>
      <c r="E416">
        <v>16700000</v>
      </c>
      <c r="F416">
        <v>3620984</v>
      </c>
      <c r="G416">
        <v>77784.210000000006</v>
      </c>
      <c r="H416">
        <v>142000000</v>
      </c>
      <c r="I416">
        <v>51700000</v>
      </c>
      <c r="J416">
        <v>1215905</v>
      </c>
      <c r="K416" s="2">
        <v>0.11751490000000001</v>
      </c>
      <c r="L416" s="2">
        <v>7.0019799999999993E-2</v>
      </c>
      <c r="M416" s="2">
        <v>6.3972299999999996E-2</v>
      </c>
      <c r="N416" s="3">
        <v>18</v>
      </c>
      <c r="O416">
        <v>20</v>
      </c>
      <c r="P416">
        <v>19</v>
      </c>
      <c r="Q416" s="4">
        <v>17.5</v>
      </c>
      <c r="R416" s="4">
        <v>17.964279999999999</v>
      </c>
      <c r="S416" s="4">
        <v>17.446429999999999</v>
      </c>
      <c r="T416" s="5">
        <v>0.18702070000000001</v>
      </c>
      <c r="U416" s="5">
        <v>0.11943719999999999</v>
      </c>
      <c r="V416" s="5">
        <v>0.1113278</v>
      </c>
    </row>
    <row r="417" spans="1:22" hidden="1" x14ac:dyDescent="0.2">
      <c r="A417">
        <v>1963</v>
      </c>
      <c r="B417">
        <v>13</v>
      </c>
      <c r="C417" t="s">
        <v>40</v>
      </c>
      <c r="D417" t="s">
        <v>41</v>
      </c>
      <c r="E417">
        <v>43700000</v>
      </c>
      <c r="F417">
        <v>7775512</v>
      </c>
      <c r="G417">
        <v>168660.5</v>
      </c>
      <c r="H417">
        <v>247000000</v>
      </c>
      <c r="I417">
        <v>72200000</v>
      </c>
      <c r="J417">
        <v>1770760</v>
      </c>
      <c r="K417" s="2">
        <v>0.1771672</v>
      </c>
      <c r="L417" s="2">
        <v>0.1077095</v>
      </c>
      <c r="M417" s="2">
        <v>9.5247499999999999E-2</v>
      </c>
      <c r="N417" s="3">
        <v>10</v>
      </c>
      <c r="O417">
        <v>10</v>
      </c>
      <c r="P417">
        <v>10</v>
      </c>
      <c r="Q417" s="4">
        <v>8.9642859999999995</v>
      </c>
      <c r="R417" s="4">
        <v>9.5535720000000008</v>
      </c>
      <c r="S417" s="4">
        <v>9.7321419999999996</v>
      </c>
      <c r="T417" s="5">
        <v>0.29336010000000001</v>
      </c>
      <c r="U417" s="5">
        <v>0.19624240000000001</v>
      </c>
      <c r="V417" s="5">
        <v>0.18007609999999999</v>
      </c>
    </row>
    <row r="418" spans="1:22" hidden="1" x14ac:dyDescent="0.2">
      <c r="A418">
        <v>1963</v>
      </c>
      <c r="B418">
        <v>14</v>
      </c>
      <c r="C418" t="s">
        <v>42</v>
      </c>
      <c r="D418" t="s">
        <v>43</v>
      </c>
      <c r="E418">
        <v>36900000</v>
      </c>
      <c r="F418">
        <v>6005085</v>
      </c>
      <c r="G418">
        <v>135200.6</v>
      </c>
      <c r="H418">
        <v>279000000</v>
      </c>
      <c r="I418">
        <v>74900000</v>
      </c>
      <c r="J418">
        <v>1839847</v>
      </c>
      <c r="K418" s="2">
        <v>0.13251940000000001</v>
      </c>
      <c r="L418" s="2">
        <v>8.0221100000000004E-2</v>
      </c>
      <c r="M418" s="2">
        <v>7.34847E-2</v>
      </c>
      <c r="N418" s="3">
        <v>14</v>
      </c>
      <c r="O418">
        <v>14</v>
      </c>
      <c r="P418">
        <v>15</v>
      </c>
      <c r="Q418" s="4">
        <v>16.25</v>
      </c>
      <c r="R418" s="4">
        <v>16.410720000000001</v>
      </c>
      <c r="S418" s="4">
        <v>15.96429</v>
      </c>
      <c r="T418" s="5">
        <v>0.2025662</v>
      </c>
      <c r="U418" s="5">
        <v>0.14079700000000001</v>
      </c>
      <c r="V418" s="5">
        <v>0.1322035</v>
      </c>
    </row>
    <row r="419" spans="1:22" hidden="1" x14ac:dyDescent="0.2">
      <c r="A419">
        <v>1963</v>
      </c>
      <c r="B419">
        <v>15</v>
      </c>
      <c r="C419" t="s">
        <v>44</v>
      </c>
      <c r="D419" t="s">
        <v>45</v>
      </c>
      <c r="E419">
        <v>9497857</v>
      </c>
      <c r="F419">
        <v>1771641</v>
      </c>
      <c r="G419">
        <v>41412.14</v>
      </c>
      <c r="H419">
        <v>67300000</v>
      </c>
      <c r="I419">
        <v>22400000</v>
      </c>
      <c r="J419">
        <v>608090.9</v>
      </c>
      <c r="K419" s="2">
        <v>0.1410322</v>
      </c>
      <c r="L419" s="2">
        <v>7.90072E-2</v>
      </c>
      <c r="M419" s="2">
        <v>6.8101900000000007E-2</v>
      </c>
      <c r="N419" s="3">
        <v>13</v>
      </c>
      <c r="O419">
        <v>15</v>
      </c>
      <c r="P419">
        <v>16</v>
      </c>
      <c r="Q419" s="4">
        <v>12.928570000000001</v>
      </c>
      <c r="R419" s="4">
        <v>15.196429999999999</v>
      </c>
      <c r="S419" s="4">
        <v>16.017859999999999</v>
      </c>
      <c r="T419" s="5">
        <v>0.2379288</v>
      </c>
      <c r="U419" s="5">
        <v>0.14950550000000001</v>
      </c>
      <c r="V419" s="5">
        <v>0.13474800000000001</v>
      </c>
    </row>
    <row r="420" spans="1:22" hidden="1" x14ac:dyDescent="0.2">
      <c r="A420">
        <v>1963</v>
      </c>
      <c r="B420">
        <v>16</v>
      </c>
      <c r="C420" t="s">
        <v>46</v>
      </c>
      <c r="D420" t="s">
        <v>47</v>
      </c>
      <c r="E420">
        <v>9430944</v>
      </c>
      <c r="F420">
        <v>1722046</v>
      </c>
      <c r="G420">
        <v>46410.5</v>
      </c>
      <c r="H420">
        <v>73400000</v>
      </c>
      <c r="I420">
        <v>19400000</v>
      </c>
      <c r="J420">
        <v>554026.9</v>
      </c>
      <c r="K420" s="2">
        <v>0.12855220000000001</v>
      </c>
      <c r="L420" s="2">
        <v>8.8950399999999999E-2</v>
      </c>
      <c r="M420" s="2">
        <v>8.3769399999999994E-2</v>
      </c>
      <c r="N420" s="3">
        <v>15</v>
      </c>
      <c r="O420">
        <v>13</v>
      </c>
      <c r="P420">
        <v>13</v>
      </c>
      <c r="Q420" s="4">
        <v>14.446429999999999</v>
      </c>
      <c r="R420" s="4">
        <v>12.107139999999999</v>
      </c>
      <c r="S420" s="4">
        <v>11.892860000000001</v>
      </c>
      <c r="T420" s="5">
        <v>0.21637799999999999</v>
      </c>
      <c r="U420" s="5">
        <v>0.16193089999999999</v>
      </c>
      <c r="V420" s="5">
        <v>0.15360219999999999</v>
      </c>
    </row>
    <row r="421" spans="1:22" hidden="1" x14ac:dyDescent="0.2">
      <c r="A421">
        <v>1963</v>
      </c>
      <c r="B421">
        <v>17</v>
      </c>
      <c r="C421" t="s">
        <v>48</v>
      </c>
      <c r="D421" t="s">
        <v>49</v>
      </c>
      <c r="E421">
        <v>35900000</v>
      </c>
      <c r="F421">
        <v>6738562</v>
      </c>
      <c r="G421">
        <v>148415.79999999999</v>
      </c>
      <c r="H421">
        <v>485000000</v>
      </c>
      <c r="I421">
        <v>156000000</v>
      </c>
      <c r="J421">
        <v>3917955</v>
      </c>
      <c r="K421" s="2">
        <v>7.3870400000000003E-2</v>
      </c>
      <c r="L421" s="2">
        <v>4.3273300000000001E-2</v>
      </c>
      <c r="M421" s="2">
        <v>3.7880900000000002E-2</v>
      </c>
      <c r="N421" s="3">
        <v>26</v>
      </c>
      <c r="O421">
        <v>27</v>
      </c>
      <c r="P421">
        <v>26</v>
      </c>
      <c r="Q421" s="4">
        <v>27.928570000000001</v>
      </c>
      <c r="R421" s="4">
        <v>27.214279999999999</v>
      </c>
      <c r="S421" s="4">
        <v>26.392859999999999</v>
      </c>
      <c r="T421" s="5">
        <v>0.112245</v>
      </c>
      <c r="U421" s="5">
        <v>7.6515200000000005E-2</v>
      </c>
      <c r="V421" s="5">
        <v>6.9453699999999993E-2</v>
      </c>
    </row>
    <row r="422" spans="1:22" hidden="1" x14ac:dyDescent="0.2">
      <c r="A422">
        <v>1963</v>
      </c>
      <c r="B422">
        <v>18</v>
      </c>
      <c r="C422">
        <v>51</v>
      </c>
      <c r="D422" t="s">
        <v>50</v>
      </c>
      <c r="E422">
        <v>10200000</v>
      </c>
      <c r="F422">
        <v>2090223</v>
      </c>
      <c r="G422">
        <v>50400.45</v>
      </c>
      <c r="H422">
        <v>127000000</v>
      </c>
      <c r="I422">
        <v>37300000</v>
      </c>
      <c r="J422">
        <v>1100184</v>
      </c>
      <c r="K422" s="2">
        <v>7.9784800000000003E-2</v>
      </c>
      <c r="L422" s="2">
        <v>5.5982799999999999E-2</v>
      </c>
      <c r="M422" s="2">
        <v>4.5810900000000002E-2</v>
      </c>
      <c r="N422" s="3">
        <v>24</v>
      </c>
      <c r="O422">
        <v>25</v>
      </c>
      <c r="P422">
        <v>24</v>
      </c>
      <c r="Q422" s="4">
        <v>24.071429999999999</v>
      </c>
      <c r="R422" s="4">
        <v>22.017859999999999</v>
      </c>
      <c r="S422" s="4">
        <v>22.303570000000001</v>
      </c>
      <c r="T422" s="5">
        <v>0.1409852</v>
      </c>
      <c r="U422" s="5">
        <v>0.1007874</v>
      </c>
      <c r="V422" s="5">
        <v>8.7338700000000005E-2</v>
      </c>
    </row>
    <row r="423" spans="1:22" hidden="1" x14ac:dyDescent="0.2">
      <c r="A423">
        <v>1963</v>
      </c>
      <c r="B423">
        <v>19</v>
      </c>
      <c r="C423">
        <v>50</v>
      </c>
      <c r="D423" t="s">
        <v>51</v>
      </c>
      <c r="E423">
        <v>61100000</v>
      </c>
      <c r="F423">
        <v>11800000</v>
      </c>
      <c r="G423">
        <v>267649.09999999998</v>
      </c>
      <c r="H423">
        <v>382000000</v>
      </c>
      <c r="I423">
        <v>115000000</v>
      </c>
      <c r="J423">
        <v>2924987</v>
      </c>
      <c r="K423" s="2">
        <v>0.159856</v>
      </c>
      <c r="L423" s="2">
        <v>0.1020407</v>
      </c>
      <c r="M423" s="2">
        <v>9.15044E-2</v>
      </c>
      <c r="N423" s="3">
        <v>11</v>
      </c>
      <c r="O423">
        <v>11</v>
      </c>
      <c r="P423">
        <v>11</v>
      </c>
      <c r="Q423" s="4">
        <v>10.392860000000001</v>
      </c>
      <c r="R423" s="4">
        <v>10.5</v>
      </c>
      <c r="S423" s="4">
        <v>10.41071</v>
      </c>
      <c r="T423" s="5">
        <v>0.26292480000000001</v>
      </c>
      <c r="U423" s="5">
        <v>0.1806373</v>
      </c>
      <c r="V423" s="5">
        <v>0.16662879999999999</v>
      </c>
    </row>
    <row r="424" spans="1:22" hidden="1" x14ac:dyDescent="0.2">
      <c r="A424">
        <v>1963</v>
      </c>
      <c r="B424">
        <v>20</v>
      </c>
      <c r="C424">
        <v>52</v>
      </c>
      <c r="D424" t="s">
        <v>52</v>
      </c>
      <c r="E424">
        <v>60200000</v>
      </c>
      <c r="F424">
        <v>15300000</v>
      </c>
      <c r="G424">
        <v>423298</v>
      </c>
      <c r="H424">
        <v>606000000</v>
      </c>
      <c r="I424">
        <v>244000000</v>
      </c>
      <c r="J424">
        <v>8410841</v>
      </c>
      <c r="K424" s="2">
        <v>9.9305299999999999E-2</v>
      </c>
      <c r="L424" s="2">
        <v>6.27336E-2</v>
      </c>
      <c r="M424" s="2">
        <v>5.0327700000000003E-2</v>
      </c>
      <c r="N424" s="3">
        <v>22</v>
      </c>
      <c r="O424">
        <v>21</v>
      </c>
      <c r="P424">
        <v>23</v>
      </c>
      <c r="Q424" s="4">
        <v>19.089279999999999</v>
      </c>
      <c r="R424" s="4">
        <v>19.017859999999999</v>
      </c>
      <c r="S424" s="4">
        <v>19.964279999999999</v>
      </c>
      <c r="T424" s="5">
        <v>0.18043429999999999</v>
      </c>
      <c r="U424" s="5">
        <v>0.1176333</v>
      </c>
      <c r="V424" s="5">
        <v>9.9119799999999994E-2</v>
      </c>
    </row>
    <row r="425" spans="1:22" hidden="1" x14ac:dyDescent="0.2">
      <c r="A425">
        <v>1963</v>
      </c>
      <c r="B425">
        <v>21</v>
      </c>
      <c r="C425" t="s">
        <v>53</v>
      </c>
      <c r="D425" t="s">
        <v>54</v>
      </c>
      <c r="E425">
        <v>9453781</v>
      </c>
      <c r="F425">
        <v>3230641</v>
      </c>
      <c r="G425">
        <v>66822.61</v>
      </c>
      <c r="H425">
        <v>238000000</v>
      </c>
      <c r="I425">
        <v>113000000</v>
      </c>
      <c r="J425">
        <v>2883036</v>
      </c>
      <c r="K425" s="2">
        <v>3.9750399999999998E-2</v>
      </c>
      <c r="L425" s="2">
        <v>2.8615499999999999E-2</v>
      </c>
      <c r="M425" s="2">
        <v>2.3177900000000001E-2</v>
      </c>
      <c r="N425" s="3">
        <v>31</v>
      </c>
      <c r="O425">
        <v>29</v>
      </c>
      <c r="P425">
        <v>29</v>
      </c>
      <c r="Q425" s="4">
        <v>28.410720000000001</v>
      </c>
      <c r="R425" s="4">
        <v>28.142859999999999</v>
      </c>
      <c r="S425" s="4">
        <v>29.125</v>
      </c>
      <c r="T425" s="5">
        <v>0.1092814</v>
      </c>
      <c r="U425" s="5">
        <v>7.1718100000000007E-2</v>
      </c>
      <c r="V425" s="5">
        <v>5.6427199999999997E-2</v>
      </c>
    </row>
    <row r="426" spans="1:22" hidden="1" x14ac:dyDescent="0.2">
      <c r="A426">
        <v>1963</v>
      </c>
      <c r="B426">
        <v>22</v>
      </c>
      <c r="C426" t="s">
        <v>55</v>
      </c>
      <c r="D426" t="s">
        <v>56</v>
      </c>
      <c r="E426">
        <v>21500000</v>
      </c>
      <c r="F426">
        <v>4746007</v>
      </c>
      <c r="G426">
        <v>114011.4</v>
      </c>
      <c r="H426">
        <v>322000000</v>
      </c>
      <c r="I426">
        <v>105000000</v>
      </c>
      <c r="J426">
        <v>2586954</v>
      </c>
      <c r="K426" s="2">
        <v>6.6815700000000006E-2</v>
      </c>
      <c r="L426" s="2">
        <v>4.5116400000000001E-2</v>
      </c>
      <c r="M426" s="2">
        <v>4.4071699999999998E-2</v>
      </c>
      <c r="N426" s="3">
        <v>27</v>
      </c>
      <c r="O426">
        <v>26</v>
      </c>
      <c r="P426">
        <v>25</v>
      </c>
      <c r="Q426" s="4">
        <v>24.214279999999999</v>
      </c>
      <c r="R426" s="4">
        <v>22.875</v>
      </c>
      <c r="S426" s="4">
        <v>21.035720000000001</v>
      </c>
      <c r="T426" s="5">
        <v>0.14314279999999999</v>
      </c>
      <c r="U426" s="5">
        <v>0.1009168</v>
      </c>
      <c r="V426" s="5">
        <v>0.1004975</v>
      </c>
    </row>
    <row r="427" spans="1:22" hidden="1" x14ac:dyDescent="0.2">
      <c r="A427">
        <v>1963</v>
      </c>
      <c r="B427">
        <v>23</v>
      </c>
      <c r="C427">
        <v>64</v>
      </c>
      <c r="D427" t="s">
        <v>57</v>
      </c>
      <c r="E427">
        <v>18900000</v>
      </c>
      <c r="F427">
        <v>4873524</v>
      </c>
      <c r="G427">
        <v>100443.9</v>
      </c>
      <c r="H427">
        <v>176000000</v>
      </c>
      <c r="I427">
        <v>67400000</v>
      </c>
      <c r="J427">
        <v>1507894</v>
      </c>
      <c r="K427" s="2">
        <v>0.1069956</v>
      </c>
      <c r="L427" s="2">
        <v>7.2334800000000005E-2</v>
      </c>
      <c r="M427" s="2">
        <v>6.6612099999999994E-2</v>
      </c>
      <c r="N427" s="3">
        <v>20</v>
      </c>
      <c r="O427">
        <v>18</v>
      </c>
      <c r="P427">
        <v>17</v>
      </c>
      <c r="Q427" s="4">
        <v>18.160720000000001</v>
      </c>
      <c r="R427" s="4">
        <v>15.571429999999999</v>
      </c>
      <c r="S427" s="4">
        <v>14.96429</v>
      </c>
      <c r="T427" s="5">
        <v>0.19068750000000001</v>
      </c>
      <c r="U427" s="5">
        <v>0.14805309999999999</v>
      </c>
      <c r="V427" s="5">
        <v>0.1392806</v>
      </c>
    </row>
    <row r="428" spans="1:22" hidden="1" x14ac:dyDescent="0.2">
      <c r="A428">
        <v>1963</v>
      </c>
      <c r="B428">
        <v>24</v>
      </c>
      <c r="C428" t="s">
        <v>58</v>
      </c>
      <c r="D428" t="s">
        <v>59</v>
      </c>
      <c r="E428">
        <v>64600000</v>
      </c>
      <c r="F428">
        <v>15800000</v>
      </c>
      <c r="G428">
        <v>354878.8</v>
      </c>
      <c r="H428">
        <v>257000000</v>
      </c>
      <c r="I428">
        <v>88400000</v>
      </c>
      <c r="J428">
        <v>2263277</v>
      </c>
      <c r="K428" s="2">
        <v>0.2516332</v>
      </c>
      <c r="L428" s="2">
        <v>0.17924109999999999</v>
      </c>
      <c r="M428" s="2">
        <v>0.15679870000000001</v>
      </c>
      <c r="N428" s="3">
        <v>6</v>
      </c>
      <c r="O428">
        <v>4</v>
      </c>
      <c r="P428">
        <v>6</v>
      </c>
      <c r="Q428" s="4">
        <v>4.2321429999999998</v>
      </c>
      <c r="R428" s="4">
        <v>4.4107139999999996</v>
      </c>
      <c r="S428" s="4">
        <v>4.6071429999999998</v>
      </c>
      <c r="T428" s="5">
        <v>0.39911069999999998</v>
      </c>
      <c r="U428" s="5">
        <v>0.27091029999999999</v>
      </c>
      <c r="V428" s="5">
        <v>0.2452347</v>
      </c>
    </row>
    <row r="429" spans="1:22" hidden="1" x14ac:dyDescent="0.2">
      <c r="A429">
        <v>1963</v>
      </c>
      <c r="B429">
        <v>25</v>
      </c>
      <c r="C429">
        <v>70</v>
      </c>
      <c r="D429" t="s">
        <v>60</v>
      </c>
      <c r="E429">
        <v>7138890</v>
      </c>
      <c r="F429">
        <v>2086389</v>
      </c>
      <c r="G429">
        <v>53076.82</v>
      </c>
      <c r="H429">
        <v>39600000</v>
      </c>
      <c r="I429">
        <v>17900000</v>
      </c>
      <c r="J429">
        <v>522686.8</v>
      </c>
      <c r="K429" s="2">
        <v>0.18033660000000001</v>
      </c>
      <c r="L429" s="2">
        <v>0.1162855</v>
      </c>
      <c r="M429" s="2">
        <v>0.1015461</v>
      </c>
      <c r="N429" s="3">
        <v>9</v>
      </c>
      <c r="O429">
        <v>9</v>
      </c>
      <c r="P429">
        <v>9</v>
      </c>
      <c r="Q429" s="4">
        <v>7.25</v>
      </c>
      <c r="R429" s="4">
        <v>6.9642860000000004</v>
      </c>
      <c r="S429" s="4">
        <v>7.125</v>
      </c>
      <c r="T429" s="5">
        <v>0.32646009999999998</v>
      </c>
      <c r="U429" s="5">
        <v>0.22816600000000001</v>
      </c>
      <c r="V429" s="5">
        <v>0.20767949999999999</v>
      </c>
    </row>
    <row r="430" spans="1:22" hidden="1" x14ac:dyDescent="0.2">
      <c r="A430">
        <v>1963</v>
      </c>
      <c r="B430">
        <v>26</v>
      </c>
      <c r="C430" t="s">
        <v>61</v>
      </c>
      <c r="D430" t="s">
        <v>62</v>
      </c>
      <c r="E430">
        <v>62500000</v>
      </c>
      <c r="F430">
        <v>29200000</v>
      </c>
      <c r="G430">
        <v>464652.79999999999</v>
      </c>
      <c r="H430">
        <v>241000000</v>
      </c>
      <c r="I430">
        <v>165000000</v>
      </c>
      <c r="J430">
        <v>2816936</v>
      </c>
      <c r="K430" s="2">
        <v>0.25939509999999999</v>
      </c>
      <c r="L430" s="2">
        <v>0.17649770000000001</v>
      </c>
      <c r="M430" s="2">
        <v>0.1649497</v>
      </c>
      <c r="N430" s="3">
        <v>4</v>
      </c>
      <c r="O430">
        <v>5</v>
      </c>
      <c r="P430">
        <v>4</v>
      </c>
      <c r="Q430" s="4">
        <v>3.214286</v>
      </c>
      <c r="R430" s="4">
        <v>2.964286</v>
      </c>
      <c r="S430" s="4">
        <v>2.8571430000000002</v>
      </c>
      <c r="T430" s="5">
        <v>0.42349140000000002</v>
      </c>
      <c r="U430" s="5">
        <v>0.31467250000000002</v>
      </c>
      <c r="V430" s="5">
        <v>0.28992210000000002</v>
      </c>
    </row>
    <row r="431" spans="1:22" hidden="1" x14ac:dyDescent="0.2">
      <c r="A431">
        <v>1963</v>
      </c>
      <c r="B431">
        <v>27</v>
      </c>
      <c r="C431" t="s">
        <v>63</v>
      </c>
      <c r="D431" t="s">
        <v>64</v>
      </c>
      <c r="E431">
        <v>141000000</v>
      </c>
      <c r="F431">
        <v>37600000</v>
      </c>
      <c r="G431">
        <v>939081</v>
      </c>
      <c r="H431">
        <v>551000000</v>
      </c>
      <c r="I431">
        <v>231000000</v>
      </c>
      <c r="J431">
        <v>6247776</v>
      </c>
      <c r="K431" s="2">
        <v>0.25524560000000002</v>
      </c>
      <c r="L431" s="2">
        <v>0.1628339</v>
      </c>
      <c r="M431" s="2">
        <v>0.15030640000000001</v>
      </c>
      <c r="N431" s="3">
        <v>5</v>
      </c>
      <c r="O431">
        <v>7</v>
      </c>
      <c r="P431">
        <v>7</v>
      </c>
      <c r="Q431" s="4">
        <v>6.6071429999999998</v>
      </c>
      <c r="R431" s="4">
        <v>7.5892860000000004</v>
      </c>
      <c r="S431" s="4">
        <v>7.8928570000000002</v>
      </c>
      <c r="T431" s="5">
        <v>0.3349144</v>
      </c>
      <c r="U431" s="5">
        <v>0.21915499999999999</v>
      </c>
      <c r="V431" s="5">
        <v>0.20047789999999999</v>
      </c>
    </row>
    <row r="432" spans="1:22" hidden="1" x14ac:dyDescent="0.2">
      <c r="A432">
        <v>1963</v>
      </c>
      <c r="B432">
        <v>28</v>
      </c>
      <c r="C432" t="s">
        <v>65</v>
      </c>
      <c r="D432" t="s">
        <v>66</v>
      </c>
      <c r="E432">
        <v>274000000</v>
      </c>
      <c r="F432">
        <v>99500000</v>
      </c>
      <c r="G432">
        <v>2311714</v>
      </c>
      <c r="H432">
        <v>385000000</v>
      </c>
      <c r="I432">
        <v>170000000</v>
      </c>
      <c r="J432">
        <v>4365087</v>
      </c>
      <c r="K432" s="2">
        <v>0.71194650000000004</v>
      </c>
      <c r="L432" s="2">
        <v>0.58545809999999998</v>
      </c>
      <c r="M432" s="2">
        <v>0.5295917</v>
      </c>
      <c r="N432" s="3">
        <v>1</v>
      </c>
      <c r="O432">
        <v>1</v>
      </c>
      <c r="P432">
        <v>1</v>
      </c>
      <c r="Q432" s="4">
        <v>1.071429</v>
      </c>
      <c r="R432" s="4">
        <v>1.125</v>
      </c>
      <c r="S432" s="4">
        <v>1.196429</v>
      </c>
      <c r="T432" s="5">
        <v>0.69953770000000004</v>
      </c>
      <c r="U432" s="5">
        <v>0.56415590000000004</v>
      </c>
      <c r="V432" s="5">
        <v>0.50843229999999995</v>
      </c>
    </row>
    <row r="433" spans="1:22" hidden="1" x14ac:dyDescent="0.2">
      <c r="A433">
        <v>1963</v>
      </c>
      <c r="B433">
        <v>29</v>
      </c>
      <c r="C433" t="s">
        <v>67</v>
      </c>
      <c r="D433" t="s">
        <v>68</v>
      </c>
      <c r="E433">
        <v>171000000</v>
      </c>
      <c r="F433">
        <v>73500000</v>
      </c>
      <c r="G433">
        <v>1375756</v>
      </c>
      <c r="H433">
        <v>531000000</v>
      </c>
      <c r="I433">
        <v>282000000</v>
      </c>
      <c r="J433">
        <v>6060946</v>
      </c>
      <c r="K433" s="2">
        <v>0.3216022</v>
      </c>
      <c r="L433" s="2">
        <v>0.26032810000000001</v>
      </c>
      <c r="M433" s="2">
        <v>0.22698699999999999</v>
      </c>
      <c r="N433" s="3">
        <v>2</v>
      </c>
      <c r="O433">
        <v>2</v>
      </c>
      <c r="P433">
        <v>2</v>
      </c>
      <c r="Q433" s="4">
        <v>3.3035709999999998</v>
      </c>
      <c r="R433" s="4">
        <v>3.660714</v>
      </c>
      <c r="S433" s="4">
        <v>3.8214290000000002</v>
      </c>
      <c r="T433" s="5">
        <v>0.42614590000000002</v>
      </c>
      <c r="U433" s="5">
        <v>0.28862939999999998</v>
      </c>
      <c r="V433" s="5">
        <v>0.26149060000000002</v>
      </c>
    </row>
    <row r="434" spans="1:22" hidden="1" x14ac:dyDescent="0.2">
      <c r="A434">
        <v>1963</v>
      </c>
      <c r="B434">
        <v>30</v>
      </c>
      <c r="C434" t="s">
        <v>69</v>
      </c>
      <c r="D434" t="s">
        <v>70</v>
      </c>
      <c r="E434">
        <v>110000000</v>
      </c>
      <c r="F434">
        <v>11700000</v>
      </c>
      <c r="G434">
        <v>563326.69999999995</v>
      </c>
      <c r="H434">
        <v>594000000</v>
      </c>
      <c r="I434">
        <v>82600000</v>
      </c>
      <c r="J434">
        <v>3997104</v>
      </c>
      <c r="K434" s="2">
        <v>0.18454699999999999</v>
      </c>
      <c r="L434" s="2">
        <v>0.14159930000000001</v>
      </c>
      <c r="M434" s="2">
        <v>0.1409337</v>
      </c>
      <c r="N434" s="3">
        <v>8</v>
      </c>
      <c r="O434">
        <v>8</v>
      </c>
      <c r="P434">
        <v>8</v>
      </c>
      <c r="Q434" s="4">
        <v>12.375</v>
      </c>
      <c r="R434" s="4">
        <v>10.982139999999999</v>
      </c>
      <c r="S434" s="4">
        <v>11.053570000000001</v>
      </c>
      <c r="T434" s="5">
        <v>0.23180239999999999</v>
      </c>
      <c r="U434" s="5">
        <v>0.1739011</v>
      </c>
      <c r="V434" s="5">
        <v>0.16148970000000001</v>
      </c>
    </row>
    <row r="435" spans="1:22" hidden="1" x14ac:dyDescent="0.2">
      <c r="A435">
        <v>1963</v>
      </c>
      <c r="B435">
        <v>31</v>
      </c>
      <c r="C435" t="s">
        <v>71</v>
      </c>
      <c r="D435" t="s">
        <v>72</v>
      </c>
      <c r="E435">
        <v>38900000</v>
      </c>
      <c r="F435">
        <v>1416773</v>
      </c>
      <c r="G435">
        <v>54066.559999999998</v>
      </c>
      <c r="H435">
        <v>365000000</v>
      </c>
      <c r="I435">
        <v>19300000</v>
      </c>
      <c r="J435">
        <v>1996830</v>
      </c>
      <c r="K435" s="2">
        <v>0.1065546</v>
      </c>
      <c r="L435" s="2">
        <v>7.32984E-2</v>
      </c>
      <c r="M435" s="2">
        <v>2.7076200000000002E-2</v>
      </c>
      <c r="N435" s="3">
        <v>21</v>
      </c>
      <c r="O435">
        <v>17</v>
      </c>
      <c r="P435">
        <v>28</v>
      </c>
      <c r="Q435" s="4">
        <v>22.75</v>
      </c>
      <c r="R435" s="4">
        <v>23.339279999999999</v>
      </c>
      <c r="S435" s="4">
        <v>28.553570000000001</v>
      </c>
      <c r="T435" s="5">
        <v>0.1417677</v>
      </c>
      <c r="U435" s="5">
        <v>8.8227299999999995E-2</v>
      </c>
      <c r="V435" s="5">
        <v>5.7606600000000001E-2</v>
      </c>
    </row>
    <row r="436" spans="1:22" hidden="1" x14ac:dyDescent="0.2">
      <c r="A436">
        <v>1964</v>
      </c>
      <c r="B436">
        <v>1</v>
      </c>
      <c r="C436" t="s">
        <v>22</v>
      </c>
      <c r="D436" t="s">
        <v>23</v>
      </c>
      <c r="E436">
        <v>12900000</v>
      </c>
      <c r="F436">
        <v>6355713</v>
      </c>
      <c r="G436">
        <v>118934.8</v>
      </c>
      <c r="H436">
        <v>299000000</v>
      </c>
      <c r="I436">
        <v>242000000</v>
      </c>
      <c r="J436">
        <v>4910132</v>
      </c>
      <c r="K436" s="2">
        <v>4.3217800000000001E-2</v>
      </c>
      <c r="L436" s="2">
        <v>2.6302300000000001E-2</v>
      </c>
      <c r="M436" s="2">
        <v>2.4222299999999999E-2</v>
      </c>
      <c r="N436" s="3">
        <v>30</v>
      </c>
      <c r="O436">
        <v>31</v>
      </c>
      <c r="P436">
        <v>31</v>
      </c>
      <c r="Q436" s="4">
        <v>26.642859999999999</v>
      </c>
      <c r="R436" s="4">
        <v>27.767859999999999</v>
      </c>
      <c r="S436" s="4">
        <v>26.803570000000001</v>
      </c>
      <c r="T436" s="5">
        <v>0.12112009999999999</v>
      </c>
      <c r="U436" s="5">
        <v>7.4726399999999998E-2</v>
      </c>
      <c r="V436" s="5">
        <v>6.9363800000000003E-2</v>
      </c>
    </row>
    <row r="437" spans="1:22" hidden="1" x14ac:dyDescent="0.2">
      <c r="A437">
        <v>1964</v>
      </c>
      <c r="B437">
        <v>2</v>
      </c>
      <c r="C437" t="s">
        <v>24</v>
      </c>
      <c r="D437" t="s">
        <v>25</v>
      </c>
      <c r="E437">
        <v>11200000</v>
      </c>
      <c r="F437">
        <v>1966409</v>
      </c>
      <c r="G437">
        <v>45551.69</v>
      </c>
      <c r="H437">
        <v>91300000</v>
      </c>
      <c r="I437">
        <v>25800000</v>
      </c>
      <c r="J437">
        <v>619161</v>
      </c>
      <c r="K437" s="2">
        <v>0.1225094</v>
      </c>
      <c r="L437" s="2">
        <v>7.6127E-2</v>
      </c>
      <c r="M437" s="2">
        <v>7.3569999999999997E-2</v>
      </c>
      <c r="N437" s="3">
        <v>15</v>
      </c>
      <c r="O437">
        <v>16</v>
      </c>
      <c r="P437">
        <v>15</v>
      </c>
      <c r="Q437" s="4">
        <v>15.232139999999999</v>
      </c>
      <c r="R437" s="4">
        <v>16.178570000000001</v>
      </c>
      <c r="S437" s="4">
        <v>15.03571</v>
      </c>
      <c r="T437" s="5">
        <v>0.21788350000000001</v>
      </c>
      <c r="U437" s="5">
        <v>0.13342109999999999</v>
      </c>
      <c r="V437" s="5">
        <v>0.13148119999999999</v>
      </c>
    </row>
    <row r="438" spans="1:22" hidden="1" x14ac:dyDescent="0.2">
      <c r="A438">
        <v>1964</v>
      </c>
      <c r="B438">
        <v>3</v>
      </c>
      <c r="C438" t="s">
        <v>26</v>
      </c>
      <c r="D438" t="s">
        <v>27</v>
      </c>
      <c r="E438">
        <v>24100000</v>
      </c>
      <c r="F438">
        <v>5058250</v>
      </c>
      <c r="G438">
        <v>106844</v>
      </c>
      <c r="H438">
        <v>204000000</v>
      </c>
      <c r="I438">
        <v>76200000</v>
      </c>
      <c r="J438">
        <v>1881737</v>
      </c>
      <c r="K438" s="2">
        <v>0.11788179999999999</v>
      </c>
      <c r="L438" s="2">
        <v>6.6398899999999997E-2</v>
      </c>
      <c r="M438" s="2">
        <v>5.6779499999999997E-2</v>
      </c>
      <c r="N438" s="3">
        <v>17</v>
      </c>
      <c r="O438">
        <v>20</v>
      </c>
      <c r="P438">
        <v>20</v>
      </c>
      <c r="Q438" s="4">
        <v>20.625</v>
      </c>
      <c r="R438" s="4">
        <v>21.982140000000001</v>
      </c>
      <c r="S438" s="4">
        <v>21.928570000000001</v>
      </c>
      <c r="T438" s="5">
        <v>0.1688759</v>
      </c>
      <c r="U438" s="5">
        <v>0.102105</v>
      </c>
      <c r="V438" s="5">
        <v>8.9834999999999998E-2</v>
      </c>
    </row>
    <row r="439" spans="1:22" hidden="1" x14ac:dyDescent="0.2">
      <c r="A439">
        <v>1964</v>
      </c>
      <c r="B439">
        <v>4</v>
      </c>
      <c r="C439" t="s">
        <v>28</v>
      </c>
      <c r="D439" t="s">
        <v>29</v>
      </c>
      <c r="E439">
        <v>11900000</v>
      </c>
      <c r="F439">
        <v>2345423</v>
      </c>
      <c r="G439">
        <v>60172.5</v>
      </c>
      <c r="H439">
        <v>192000000</v>
      </c>
      <c r="I439">
        <v>81600000</v>
      </c>
      <c r="J439">
        <v>2419515</v>
      </c>
      <c r="K439" s="2">
        <v>6.1616400000000002E-2</v>
      </c>
      <c r="L439" s="2">
        <v>2.87478E-2</v>
      </c>
      <c r="M439" s="2">
        <v>2.4869700000000002E-2</v>
      </c>
      <c r="N439" s="3">
        <v>28</v>
      </c>
      <c r="O439">
        <v>30</v>
      </c>
      <c r="P439">
        <v>30</v>
      </c>
      <c r="Q439" s="4">
        <v>27.964279999999999</v>
      </c>
      <c r="R439" s="4">
        <v>30.160720000000001</v>
      </c>
      <c r="S439" s="4">
        <v>29.982140000000001</v>
      </c>
      <c r="T439" s="5">
        <v>0.11625969999999999</v>
      </c>
      <c r="U439" s="5">
        <v>5.6866399999999998E-2</v>
      </c>
      <c r="V439" s="5">
        <v>5.2430200000000003E-2</v>
      </c>
    </row>
    <row r="440" spans="1:22" hidden="1" x14ac:dyDescent="0.2">
      <c r="A440">
        <v>1964</v>
      </c>
      <c r="B440">
        <v>5</v>
      </c>
      <c r="C440">
        <v>20</v>
      </c>
      <c r="D440" t="s">
        <v>30</v>
      </c>
      <c r="E440">
        <v>4934894</v>
      </c>
      <c r="F440">
        <v>1645058</v>
      </c>
      <c r="G440">
        <v>38471.760000000002</v>
      </c>
      <c r="H440">
        <v>98300000</v>
      </c>
      <c r="I440">
        <v>38700000</v>
      </c>
      <c r="J440">
        <v>1011360</v>
      </c>
      <c r="K440" s="2">
        <v>5.0194799999999998E-2</v>
      </c>
      <c r="L440" s="2">
        <v>4.2535400000000001E-2</v>
      </c>
      <c r="M440" s="2">
        <v>3.8039700000000003E-2</v>
      </c>
      <c r="N440" s="3">
        <v>29</v>
      </c>
      <c r="O440">
        <v>28</v>
      </c>
      <c r="P440">
        <v>27</v>
      </c>
      <c r="Q440" s="4">
        <v>29.660720000000001</v>
      </c>
      <c r="R440" s="4">
        <v>29.589279999999999</v>
      </c>
      <c r="S440" s="4">
        <v>29.178570000000001</v>
      </c>
      <c r="T440" s="5">
        <v>0.1007251</v>
      </c>
      <c r="U440" s="5">
        <v>6.0451900000000003E-2</v>
      </c>
      <c r="V440" s="5">
        <v>5.51151E-2</v>
      </c>
    </row>
    <row r="441" spans="1:22" hidden="1" x14ac:dyDescent="0.2">
      <c r="A441">
        <v>1964</v>
      </c>
      <c r="B441">
        <v>6</v>
      </c>
      <c r="C441" t="s">
        <v>31</v>
      </c>
      <c r="D441" t="s">
        <v>32</v>
      </c>
      <c r="E441">
        <v>34500000</v>
      </c>
      <c r="F441">
        <v>6183813</v>
      </c>
      <c r="G441">
        <v>143661.9</v>
      </c>
      <c r="H441">
        <v>214000000</v>
      </c>
      <c r="I441">
        <v>59900000</v>
      </c>
      <c r="J441">
        <v>1589104</v>
      </c>
      <c r="K441" s="2">
        <v>0.16126299999999999</v>
      </c>
      <c r="L441" s="2">
        <v>0.1033163</v>
      </c>
      <c r="M441" s="2">
        <v>9.0404300000000007E-2</v>
      </c>
      <c r="N441" s="3">
        <v>11</v>
      </c>
      <c r="O441">
        <v>12</v>
      </c>
      <c r="P441">
        <v>12</v>
      </c>
      <c r="Q441" s="4">
        <v>12.232139999999999</v>
      </c>
      <c r="R441" s="4">
        <v>11.982139999999999</v>
      </c>
      <c r="S441" s="4">
        <v>12.33929</v>
      </c>
      <c r="T441" s="5">
        <v>0.24312719999999999</v>
      </c>
      <c r="U441" s="5">
        <v>0.16807530000000001</v>
      </c>
      <c r="V441" s="5">
        <v>0.15291469999999999</v>
      </c>
    </row>
    <row r="442" spans="1:22" hidden="1" x14ac:dyDescent="0.2">
      <c r="A442">
        <v>1964</v>
      </c>
      <c r="B442">
        <v>7</v>
      </c>
      <c r="C442">
        <v>23</v>
      </c>
      <c r="D442" t="s">
        <v>33</v>
      </c>
      <c r="E442">
        <v>7591676</v>
      </c>
      <c r="F442">
        <v>1385483</v>
      </c>
      <c r="G442">
        <v>31403.86</v>
      </c>
      <c r="H442">
        <v>29900000</v>
      </c>
      <c r="I442">
        <v>7708820</v>
      </c>
      <c r="J442">
        <v>183154.9</v>
      </c>
      <c r="K442" s="2">
        <v>0.25351699999999999</v>
      </c>
      <c r="L442" s="2">
        <v>0.179727</v>
      </c>
      <c r="M442" s="2">
        <v>0.17146069999999999</v>
      </c>
      <c r="N442" s="3">
        <v>4</v>
      </c>
      <c r="O442">
        <v>5</v>
      </c>
      <c r="P442">
        <v>4</v>
      </c>
      <c r="Q442" s="4">
        <v>8.1607140000000005</v>
      </c>
      <c r="R442" s="4">
        <v>7.3392860000000004</v>
      </c>
      <c r="S442" s="4">
        <v>6.9821429999999998</v>
      </c>
      <c r="T442" s="5">
        <v>0.29430689999999998</v>
      </c>
      <c r="U442" s="5">
        <v>0.21289140000000001</v>
      </c>
      <c r="V442" s="5">
        <v>0.2032263</v>
      </c>
    </row>
    <row r="443" spans="1:22" x14ac:dyDescent="0.2">
      <c r="A443">
        <v>1964</v>
      </c>
      <c r="B443">
        <v>8</v>
      </c>
      <c r="C443">
        <v>24</v>
      </c>
      <c r="D443" t="s">
        <v>34</v>
      </c>
      <c r="E443">
        <v>37200000</v>
      </c>
      <c r="F443">
        <v>7453981</v>
      </c>
      <c r="G443">
        <v>171412.7</v>
      </c>
      <c r="H443">
        <v>118000000</v>
      </c>
      <c r="I443">
        <v>33800000</v>
      </c>
      <c r="J443">
        <v>855100.7</v>
      </c>
      <c r="K443" s="2">
        <v>0.31428240000000002</v>
      </c>
      <c r="L443" s="2">
        <v>0.2208271</v>
      </c>
      <c r="M443" s="2">
        <v>0.200459</v>
      </c>
      <c r="N443" s="3">
        <v>2</v>
      </c>
      <c r="O443">
        <v>3</v>
      </c>
      <c r="P443">
        <v>3</v>
      </c>
      <c r="Q443" s="4">
        <v>5.0714290000000002</v>
      </c>
      <c r="R443" s="4">
        <v>4.875</v>
      </c>
      <c r="S443" s="4">
        <v>4.8035709999999998</v>
      </c>
      <c r="T443" s="5">
        <v>0.36250369999999998</v>
      </c>
      <c r="U443" s="5">
        <v>0.25803540000000003</v>
      </c>
      <c r="V443" s="5">
        <v>0.23824980000000001</v>
      </c>
    </row>
    <row r="444" spans="1:22" hidden="1" x14ac:dyDescent="0.2">
      <c r="A444">
        <v>1964</v>
      </c>
      <c r="B444">
        <v>9</v>
      </c>
      <c r="C444">
        <v>25</v>
      </c>
      <c r="D444" t="s">
        <v>35</v>
      </c>
      <c r="E444">
        <v>4053052</v>
      </c>
      <c r="F444">
        <v>943096.1</v>
      </c>
      <c r="G444">
        <v>20725.599999999999</v>
      </c>
      <c r="H444">
        <v>55700000</v>
      </c>
      <c r="I444">
        <v>16100000</v>
      </c>
      <c r="J444">
        <v>399983</v>
      </c>
      <c r="K444" s="2">
        <v>7.2716299999999998E-2</v>
      </c>
      <c r="L444" s="2">
        <v>5.8730699999999997E-2</v>
      </c>
      <c r="M444" s="2">
        <v>5.18162E-2</v>
      </c>
      <c r="N444" s="3">
        <v>25</v>
      </c>
      <c r="O444">
        <v>23</v>
      </c>
      <c r="P444">
        <v>21</v>
      </c>
      <c r="Q444" s="4">
        <v>20.589279999999999</v>
      </c>
      <c r="R444" s="4">
        <v>20.696429999999999</v>
      </c>
      <c r="S444" s="4">
        <v>20.714279999999999</v>
      </c>
      <c r="T444" s="5">
        <v>0.16131490000000001</v>
      </c>
      <c r="U444" s="5">
        <v>0.1034035</v>
      </c>
      <c r="V444" s="5">
        <v>9.3124899999999997E-2</v>
      </c>
    </row>
    <row r="445" spans="1:22" hidden="1" x14ac:dyDescent="0.2">
      <c r="A445">
        <v>1964</v>
      </c>
      <c r="B445">
        <v>10</v>
      </c>
      <c r="C445">
        <v>26</v>
      </c>
      <c r="D445" t="s">
        <v>36</v>
      </c>
      <c r="E445">
        <v>4572070</v>
      </c>
      <c r="F445">
        <v>1218349</v>
      </c>
      <c r="G445">
        <v>27023.360000000001</v>
      </c>
      <c r="H445">
        <v>71200000</v>
      </c>
      <c r="I445">
        <v>22600000</v>
      </c>
      <c r="J445">
        <v>549674.30000000005</v>
      </c>
      <c r="K445" s="2">
        <v>6.4208699999999994E-2</v>
      </c>
      <c r="L445" s="2">
        <v>5.382E-2</v>
      </c>
      <c r="M445" s="2">
        <v>4.9162499999999998E-2</v>
      </c>
      <c r="N445" s="3">
        <v>27</v>
      </c>
      <c r="O445">
        <v>25</v>
      </c>
      <c r="P445">
        <v>24</v>
      </c>
      <c r="Q445" s="4">
        <v>23.607140000000001</v>
      </c>
      <c r="R445" s="4">
        <v>24.017859999999999</v>
      </c>
      <c r="S445" s="4">
        <v>23.089279999999999</v>
      </c>
      <c r="T445" s="5">
        <v>0.14236109999999999</v>
      </c>
      <c r="U445" s="5">
        <v>9.1431899999999997E-2</v>
      </c>
      <c r="V445" s="5">
        <v>8.4959199999999999E-2</v>
      </c>
    </row>
    <row r="446" spans="1:22" hidden="1" x14ac:dyDescent="0.2">
      <c r="A446">
        <v>1964</v>
      </c>
      <c r="B446">
        <v>11</v>
      </c>
      <c r="C446" t="s">
        <v>37</v>
      </c>
      <c r="D446" t="s">
        <v>38</v>
      </c>
      <c r="E446">
        <v>44300000</v>
      </c>
      <c r="F446">
        <v>7247643</v>
      </c>
      <c r="G446">
        <v>161163.6</v>
      </c>
      <c r="H446">
        <v>363000000</v>
      </c>
      <c r="I446">
        <v>103000000</v>
      </c>
      <c r="J446">
        <v>2512302</v>
      </c>
      <c r="K446" s="2">
        <v>0.1220715</v>
      </c>
      <c r="L446" s="2">
        <v>7.0159799999999994E-2</v>
      </c>
      <c r="M446" s="2">
        <v>6.4149800000000007E-2</v>
      </c>
      <c r="N446" s="3">
        <v>16</v>
      </c>
      <c r="O446">
        <v>18</v>
      </c>
      <c r="P446">
        <v>18</v>
      </c>
      <c r="Q446" s="4">
        <v>23.053570000000001</v>
      </c>
      <c r="R446" s="4">
        <v>23.803570000000001</v>
      </c>
      <c r="S446" s="4">
        <v>22.785720000000001</v>
      </c>
      <c r="T446" s="5">
        <v>0.14775569999999999</v>
      </c>
      <c r="U446" s="5">
        <v>9.1782299999999997E-2</v>
      </c>
      <c r="V446" s="5">
        <v>8.5632399999999997E-2</v>
      </c>
    </row>
    <row r="447" spans="1:22" hidden="1" x14ac:dyDescent="0.2">
      <c r="A447">
        <v>1964</v>
      </c>
      <c r="B447">
        <v>12</v>
      </c>
      <c r="C447">
        <v>29</v>
      </c>
      <c r="D447" t="s">
        <v>39</v>
      </c>
      <c r="E447">
        <v>16500000</v>
      </c>
      <c r="F447">
        <v>3454951</v>
      </c>
      <c r="G447">
        <v>73448.39</v>
      </c>
      <c r="H447">
        <v>157000000</v>
      </c>
      <c r="I447">
        <v>54900000</v>
      </c>
      <c r="J447">
        <v>1278638</v>
      </c>
      <c r="K447" s="2">
        <v>0.1049515</v>
      </c>
      <c r="L447" s="2">
        <v>6.2960799999999997E-2</v>
      </c>
      <c r="M447" s="2">
        <v>5.7442699999999999E-2</v>
      </c>
      <c r="N447" s="3">
        <v>19</v>
      </c>
      <c r="O447">
        <v>22</v>
      </c>
      <c r="P447">
        <v>19</v>
      </c>
      <c r="Q447" s="4">
        <v>17.5</v>
      </c>
      <c r="R447" s="4">
        <v>17.964279999999999</v>
      </c>
      <c r="S447" s="4">
        <v>17.446429999999999</v>
      </c>
      <c r="T447" s="5">
        <v>0.18702070000000001</v>
      </c>
      <c r="U447" s="5">
        <v>0.11943719999999999</v>
      </c>
      <c r="V447" s="5">
        <v>0.1113278</v>
      </c>
    </row>
    <row r="448" spans="1:22" hidden="1" x14ac:dyDescent="0.2">
      <c r="A448">
        <v>1964</v>
      </c>
      <c r="B448">
        <v>13</v>
      </c>
      <c r="C448" t="s">
        <v>40</v>
      </c>
      <c r="D448" t="s">
        <v>41</v>
      </c>
      <c r="E448">
        <v>46100000</v>
      </c>
      <c r="F448">
        <v>7894874</v>
      </c>
      <c r="G448">
        <v>171189</v>
      </c>
      <c r="H448">
        <v>255000000</v>
      </c>
      <c r="I448">
        <v>71300000</v>
      </c>
      <c r="J448">
        <v>1747724</v>
      </c>
      <c r="K448" s="2">
        <v>0.18051020000000001</v>
      </c>
      <c r="L448" s="2">
        <v>0.1106973</v>
      </c>
      <c r="M448" s="2">
        <v>9.7949700000000001E-2</v>
      </c>
      <c r="N448" s="3">
        <v>9</v>
      </c>
      <c r="O448">
        <v>10</v>
      </c>
      <c r="P448">
        <v>10</v>
      </c>
      <c r="Q448" s="4">
        <v>8.9642859999999995</v>
      </c>
      <c r="R448" s="4">
        <v>9.5535720000000008</v>
      </c>
      <c r="S448" s="4">
        <v>9.7321419999999996</v>
      </c>
      <c r="T448" s="5">
        <v>0.29336010000000001</v>
      </c>
      <c r="U448" s="5">
        <v>0.19624240000000001</v>
      </c>
      <c r="V448" s="5">
        <v>0.18007609999999999</v>
      </c>
    </row>
    <row r="449" spans="1:22" hidden="1" x14ac:dyDescent="0.2">
      <c r="A449">
        <v>1964</v>
      </c>
      <c r="B449">
        <v>14</v>
      </c>
      <c r="C449" t="s">
        <v>42</v>
      </c>
      <c r="D449" t="s">
        <v>43</v>
      </c>
      <c r="E449">
        <v>38300000</v>
      </c>
      <c r="F449">
        <v>6140503</v>
      </c>
      <c r="G449">
        <v>138306.70000000001</v>
      </c>
      <c r="H449">
        <v>295000000</v>
      </c>
      <c r="I449">
        <v>75400000</v>
      </c>
      <c r="J449">
        <v>1856641</v>
      </c>
      <c r="K449" s="2">
        <v>0.12977920000000001</v>
      </c>
      <c r="L449" s="2">
        <v>8.1424499999999997E-2</v>
      </c>
      <c r="M449" s="2">
        <v>7.4493000000000004E-2</v>
      </c>
      <c r="N449" s="3">
        <v>14</v>
      </c>
      <c r="O449">
        <v>15</v>
      </c>
      <c r="P449">
        <v>14</v>
      </c>
      <c r="Q449" s="4">
        <v>16.25</v>
      </c>
      <c r="R449" s="4">
        <v>16.410720000000001</v>
      </c>
      <c r="S449" s="4">
        <v>15.96429</v>
      </c>
      <c r="T449" s="5">
        <v>0.2025662</v>
      </c>
      <c r="U449" s="5">
        <v>0.14079700000000001</v>
      </c>
      <c r="V449" s="5">
        <v>0.1322035</v>
      </c>
    </row>
    <row r="450" spans="1:22" hidden="1" x14ac:dyDescent="0.2">
      <c r="A450">
        <v>1964</v>
      </c>
      <c r="B450">
        <v>15</v>
      </c>
      <c r="C450" t="s">
        <v>44</v>
      </c>
      <c r="D450" t="s">
        <v>45</v>
      </c>
      <c r="E450">
        <v>10400000</v>
      </c>
      <c r="F450">
        <v>1887373</v>
      </c>
      <c r="G450">
        <v>44622.02</v>
      </c>
      <c r="H450">
        <v>72000000</v>
      </c>
      <c r="I450">
        <v>22800000</v>
      </c>
      <c r="J450">
        <v>621429.1</v>
      </c>
      <c r="K450" s="2">
        <v>0.1441576</v>
      </c>
      <c r="L450" s="2">
        <v>8.2811099999999999E-2</v>
      </c>
      <c r="M450" s="2">
        <v>7.1805499999999994E-2</v>
      </c>
      <c r="N450" s="3">
        <v>13</v>
      </c>
      <c r="O450">
        <v>14</v>
      </c>
      <c r="P450">
        <v>16</v>
      </c>
      <c r="Q450" s="4">
        <v>12.928570000000001</v>
      </c>
      <c r="R450" s="4">
        <v>15.196429999999999</v>
      </c>
      <c r="S450" s="4">
        <v>16.017859999999999</v>
      </c>
      <c r="T450" s="5">
        <v>0.2379288</v>
      </c>
      <c r="U450" s="5">
        <v>0.14950550000000001</v>
      </c>
      <c r="V450" s="5">
        <v>0.13474800000000001</v>
      </c>
    </row>
    <row r="451" spans="1:22" hidden="1" x14ac:dyDescent="0.2">
      <c r="A451">
        <v>1964</v>
      </c>
      <c r="B451">
        <v>16</v>
      </c>
      <c r="C451" t="s">
        <v>46</v>
      </c>
      <c r="D451" t="s">
        <v>47</v>
      </c>
      <c r="E451">
        <v>9165748</v>
      </c>
      <c r="F451">
        <v>1642245</v>
      </c>
      <c r="G451">
        <v>44395.58</v>
      </c>
      <c r="H451">
        <v>78400000</v>
      </c>
      <c r="I451">
        <v>19600000</v>
      </c>
      <c r="J451">
        <v>560058</v>
      </c>
      <c r="K451" s="2">
        <v>0.1169253</v>
      </c>
      <c r="L451" s="2">
        <v>8.3718899999999999E-2</v>
      </c>
      <c r="M451" s="2">
        <v>7.9269599999999996E-2</v>
      </c>
      <c r="N451" s="3">
        <v>18</v>
      </c>
      <c r="O451">
        <v>13</v>
      </c>
      <c r="P451">
        <v>13</v>
      </c>
      <c r="Q451" s="4">
        <v>14.446429999999999</v>
      </c>
      <c r="R451" s="4">
        <v>12.107139999999999</v>
      </c>
      <c r="S451" s="4">
        <v>11.892860000000001</v>
      </c>
      <c r="T451" s="5">
        <v>0.21637799999999999</v>
      </c>
      <c r="U451" s="5">
        <v>0.16193089999999999</v>
      </c>
      <c r="V451" s="5">
        <v>0.15360219999999999</v>
      </c>
    </row>
    <row r="452" spans="1:22" hidden="1" x14ac:dyDescent="0.2">
      <c r="A452">
        <v>1964</v>
      </c>
      <c r="B452">
        <v>17</v>
      </c>
      <c r="C452" t="s">
        <v>48</v>
      </c>
      <c r="D452" t="s">
        <v>49</v>
      </c>
      <c r="E452">
        <v>38500000</v>
      </c>
      <c r="F452">
        <v>7180228</v>
      </c>
      <c r="G452">
        <v>156662.70000000001</v>
      </c>
      <c r="H452">
        <v>530000000</v>
      </c>
      <c r="I452">
        <v>161000000</v>
      </c>
      <c r="J452">
        <v>4033952</v>
      </c>
      <c r="K452" s="2">
        <v>7.2757500000000003E-2</v>
      </c>
      <c r="L452" s="2">
        <v>4.45645E-2</v>
      </c>
      <c r="M452" s="2">
        <v>3.8836000000000002E-2</v>
      </c>
      <c r="N452" s="3">
        <v>24</v>
      </c>
      <c r="O452">
        <v>27</v>
      </c>
      <c r="P452">
        <v>26</v>
      </c>
      <c r="Q452" s="4">
        <v>27.928570000000001</v>
      </c>
      <c r="R452" s="4">
        <v>27.214279999999999</v>
      </c>
      <c r="S452" s="4">
        <v>26.392859999999999</v>
      </c>
      <c r="T452" s="5">
        <v>0.112245</v>
      </c>
      <c r="U452" s="5">
        <v>7.6515200000000005E-2</v>
      </c>
      <c r="V452" s="5">
        <v>6.9453699999999993E-2</v>
      </c>
    </row>
    <row r="453" spans="1:22" hidden="1" x14ac:dyDescent="0.2">
      <c r="A453">
        <v>1964</v>
      </c>
      <c r="B453">
        <v>18</v>
      </c>
      <c r="C453">
        <v>51</v>
      </c>
      <c r="D453" t="s">
        <v>50</v>
      </c>
      <c r="E453">
        <v>10100000</v>
      </c>
      <c r="F453">
        <v>2151347</v>
      </c>
      <c r="G453">
        <v>51052.98</v>
      </c>
      <c r="H453">
        <v>135000000</v>
      </c>
      <c r="I453">
        <v>38300000</v>
      </c>
      <c r="J453">
        <v>1111754</v>
      </c>
      <c r="K453" s="2">
        <v>7.4961899999999998E-2</v>
      </c>
      <c r="L453" s="2">
        <v>5.6123199999999998E-2</v>
      </c>
      <c r="M453" s="2">
        <v>4.5921099999999999E-2</v>
      </c>
      <c r="N453" s="3">
        <v>23</v>
      </c>
      <c r="O453">
        <v>24</v>
      </c>
      <c r="P453">
        <v>25</v>
      </c>
      <c r="Q453" s="4">
        <v>24.071429999999999</v>
      </c>
      <c r="R453" s="4">
        <v>22.017859999999999</v>
      </c>
      <c r="S453" s="4">
        <v>22.303570000000001</v>
      </c>
      <c r="T453" s="5">
        <v>0.1409852</v>
      </c>
      <c r="U453" s="5">
        <v>0.1007874</v>
      </c>
      <c r="V453" s="5">
        <v>8.7338700000000005E-2</v>
      </c>
    </row>
    <row r="454" spans="1:22" hidden="1" x14ac:dyDescent="0.2">
      <c r="A454">
        <v>1964</v>
      </c>
      <c r="B454">
        <v>19</v>
      </c>
      <c r="C454">
        <v>50</v>
      </c>
      <c r="D454" t="s">
        <v>51</v>
      </c>
      <c r="E454">
        <v>65100000</v>
      </c>
      <c r="F454">
        <v>12300000</v>
      </c>
      <c r="G454">
        <v>278415.7</v>
      </c>
      <c r="H454">
        <v>411000000</v>
      </c>
      <c r="I454">
        <v>118000000</v>
      </c>
      <c r="J454">
        <v>2990369</v>
      </c>
      <c r="K454" s="2">
        <v>0.15837329999999999</v>
      </c>
      <c r="L454" s="2">
        <v>0.1039452</v>
      </c>
      <c r="M454" s="2">
        <v>9.3104099999999995E-2</v>
      </c>
      <c r="N454" s="3">
        <v>12</v>
      </c>
      <c r="O454">
        <v>11</v>
      </c>
      <c r="P454">
        <v>11</v>
      </c>
      <c r="Q454" s="4">
        <v>10.392860000000001</v>
      </c>
      <c r="R454" s="4">
        <v>10.5</v>
      </c>
      <c r="S454" s="4">
        <v>10.41071</v>
      </c>
      <c r="T454" s="5">
        <v>0.26292480000000001</v>
      </c>
      <c r="U454" s="5">
        <v>0.1806373</v>
      </c>
      <c r="V454" s="5">
        <v>0.16662879999999999</v>
      </c>
    </row>
    <row r="455" spans="1:22" hidden="1" x14ac:dyDescent="0.2">
      <c r="A455">
        <v>1964</v>
      </c>
      <c r="B455">
        <v>20</v>
      </c>
      <c r="C455">
        <v>52</v>
      </c>
      <c r="D455" t="s">
        <v>52</v>
      </c>
      <c r="E455">
        <v>64700000</v>
      </c>
      <c r="F455">
        <v>16100000</v>
      </c>
      <c r="G455">
        <v>438178.7</v>
      </c>
      <c r="H455">
        <v>645000000</v>
      </c>
      <c r="I455">
        <v>247000000</v>
      </c>
      <c r="J455">
        <v>8480892</v>
      </c>
      <c r="K455" s="2">
        <v>0.10026359999999999</v>
      </c>
      <c r="L455" s="2">
        <v>6.5176300000000006E-2</v>
      </c>
      <c r="M455" s="2">
        <v>5.16666E-2</v>
      </c>
      <c r="N455" s="3">
        <v>21</v>
      </c>
      <c r="O455">
        <v>21</v>
      </c>
      <c r="P455">
        <v>22</v>
      </c>
      <c r="Q455" s="4">
        <v>19.089279999999999</v>
      </c>
      <c r="R455" s="4">
        <v>19.017859999999999</v>
      </c>
      <c r="S455" s="4">
        <v>19.964279999999999</v>
      </c>
      <c r="T455" s="5">
        <v>0.18043429999999999</v>
      </c>
      <c r="U455" s="5">
        <v>0.1176333</v>
      </c>
      <c r="V455" s="5">
        <v>9.9119799999999994E-2</v>
      </c>
    </row>
    <row r="456" spans="1:22" hidden="1" x14ac:dyDescent="0.2">
      <c r="A456">
        <v>1964</v>
      </c>
      <c r="B456">
        <v>21</v>
      </c>
      <c r="C456" t="s">
        <v>53</v>
      </c>
      <c r="D456" t="s">
        <v>54</v>
      </c>
      <c r="E456">
        <v>9958690</v>
      </c>
      <c r="F456">
        <v>3668987</v>
      </c>
      <c r="G456">
        <v>76285.5</v>
      </c>
      <c r="H456">
        <v>254000000</v>
      </c>
      <c r="I456">
        <v>115000000</v>
      </c>
      <c r="J456">
        <v>2988535</v>
      </c>
      <c r="K456" s="2">
        <v>3.9256399999999997E-2</v>
      </c>
      <c r="L456" s="2">
        <v>3.2011499999999998E-2</v>
      </c>
      <c r="M456" s="2">
        <v>2.5526099999999999E-2</v>
      </c>
      <c r="N456" s="3">
        <v>31</v>
      </c>
      <c r="O456">
        <v>29</v>
      </c>
      <c r="P456">
        <v>29</v>
      </c>
      <c r="Q456" s="4">
        <v>28.410720000000001</v>
      </c>
      <c r="R456" s="4">
        <v>28.142859999999999</v>
      </c>
      <c r="S456" s="4">
        <v>29.125</v>
      </c>
      <c r="T456" s="5">
        <v>0.1092814</v>
      </c>
      <c r="U456" s="5">
        <v>7.1718100000000007E-2</v>
      </c>
      <c r="V456" s="5">
        <v>5.6427199999999997E-2</v>
      </c>
    </row>
    <row r="457" spans="1:22" hidden="1" x14ac:dyDescent="0.2">
      <c r="A457">
        <v>1964</v>
      </c>
      <c r="B457">
        <v>22</v>
      </c>
      <c r="C457" t="s">
        <v>55</v>
      </c>
      <c r="D457" t="s">
        <v>56</v>
      </c>
      <c r="E457">
        <v>23700000</v>
      </c>
      <c r="F457">
        <v>5468285</v>
      </c>
      <c r="G457">
        <v>130626.8</v>
      </c>
      <c r="H457">
        <v>341000000</v>
      </c>
      <c r="I457">
        <v>107000000</v>
      </c>
      <c r="J457">
        <v>2609851</v>
      </c>
      <c r="K457" s="2">
        <v>6.9682300000000003E-2</v>
      </c>
      <c r="L457" s="2">
        <v>5.1248099999999998E-2</v>
      </c>
      <c r="M457" s="2">
        <v>5.0051400000000003E-2</v>
      </c>
      <c r="N457" s="3">
        <v>26</v>
      </c>
      <c r="O457">
        <v>26</v>
      </c>
      <c r="P457">
        <v>23</v>
      </c>
      <c r="Q457" s="4">
        <v>24.214279999999999</v>
      </c>
      <c r="R457" s="4">
        <v>22.875</v>
      </c>
      <c r="S457" s="4">
        <v>21.035720000000001</v>
      </c>
      <c r="T457" s="5">
        <v>0.14314279999999999</v>
      </c>
      <c r="U457" s="5">
        <v>0.1009168</v>
      </c>
      <c r="V457" s="5">
        <v>0.1004975</v>
      </c>
    </row>
    <row r="458" spans="1:22" hidden="1" x14ac:dyDescent="0.2">
      <c r="A458">
        <v>1964</v>
      </c>
      <c r="B458">
        <v>23</v>
      </c>
      <c r="C458">
        <v>64</v>
      </c>
      <c r="D458" t="s">
        <v>57</v>
      </c>
      <c r="E458">
        <v>19900000</v>
      </c>
      <c r="F458">
        <v>5052518</v>
      </c>
      <c r="G458">
        <v>102876.5</v>
      </c>
      <c r="H458">
        <v>192000000</v>
      </c>
      <c r="I458">
        <v>69100000</v>
      </c>
      <c r="J458">
        <v>1536459</v>
      </c>
      <c r="K458" s="2">
        <v>0.103619</v>
      </c>
      <c r="L458" s="2">
        <v>7.3126099999999999E-2</v>
      </c>
      <c r="M458" s="2">
        <v>6.69569E-2</v>
      </c>
      <c r="N458" s="3">
        <v>20</v>
      </c>
      <c r="O458">
        <v>17</v>
      </c>
      <c r="P458">
        <v>17</v>
      </c>
      <c r="Q458" s="4">
        <v>18.160720000000001</v>
      </c>
      <c r="R458" s="4">
        <v>15.571429999999999</v>
      </c>
      <c r="S458" s="4">
        <v>14.96429</v>
      </c>
      <c r="T458" s="5">
        <v>0.19068750000000001</v>
      </c>
      <c r="U458" s="5">
        <v>0.14805309999999999</v>
      </c>
      <c r="V458" s="5">
        <v>0.1392806</v>
      </c>
    </row>
    <row r="459" spans="1:22" hidden="1" x14ac:dyDescent="0.2">
      <c r="A459">
        <v>1964</v>
      </c>
      <c r="B459">
        <v>24</v>
      </c>
      <c r="C459" t="s">
        <v>58</v>
      </c>
      <c r="D459" t="s">
        <v>59</v>
      </c>
      <c r="E459">
        <v>68600000</v>
      </c>
      <c r="F459">
        <v>16700000</v>
      </c>
      <c r="G459">
        <v>369261.1</v>
      </c>
      <c r="H459">
        <v>278000000</v>
      </c>
      <c r="I459">
        <v>91800000</v>
      </c>
      <c r="J459">
        <v>2333623</v>
      </c>
      <c r="K459" s="2">
        <v>0.2468341</v>
      </c>
      <c r="L459" s="2">
        <v>0.18158379999999999</v>
      </c>
      <c r="M459" s="2">
        <v>0.15823509999999999</v>
      </c>
      <c r="N459" s="3">
        <v>5</v>
      </c>
      <c r="O459">
        <v>4</v>
      </c>
      <c r="P459">
        <v>5</v>
      </c>
      <c r="Q459" s="4">
        <v>4.2321429999999998</v>
      </c>
      <c r="R459" s="4">
        <v>4.4107139999999996</v>
      </c>
      <c r="S459" s="4">
        <v>4.6071429999999998</v>
      </c>
      <c r="T459" s="5">
        <v>0.39911069999999998</v>
      </c>
      <c r="U459" s="5">
        <v>0.27091029999999999</v>
      </c>
      <c r="V459" s="5">
        <v>0.2452347</v>
      </c>
    </row>
    <row r="460" spans="1:22" hidden="1" x14ac:dyDescent="0.2">
      <c r="A460">
        <v>1964</v>
      </c>
      <c r="B460">
        <v>25</v>
      </c>
      <c r="C460">
        <v>70</v>
      </c>
      <c r="D460" t="s">
        <v>60</v>
      </c>
      <c r="E460">
        <v>7866127</v>
      </c>
      <c r="F460">
        <v>2161651</v>
      </c>
      <c r="G460">
        <v>55874.44</v>
      </c>
      <c r="H460">
        <v>42200000</v>
      </c>
      <c r="I460">
        <v>17900000</v>
      </c>
      <c r="J460">
        <v>529093.9</v>
      </c>
      <c r="K460" s="2">
        <v>0.18632489999999999</v>
      </c>
      <c r="L460" s="2">
        <v>0.1206772</v>
      </c>
      <c r="M460" s="2">
        <v>0.105604</v>
      </c>
      <c r="N460" s="3">
        <v>8</v>
      </c>
      <c r="O460">
        <v>9</v>
      </c>
      <c r="P460">
        <v>9</v>
      </c>
      <c r="Q460" s="4">
        <v>7.25</v>
      </c>
      <c r="R460" s="4">
        <v>6.9642860000000004</v>
      </c>
      <c r="S460" s="4">
        <v>7.125</v>
      </c>
      <c r="T460" s="5">
        <v>0.32646009999999998</v>
      </c>
      <c r="U460" s="5">
        <v>0.22816600000000001</v>
      </c>
      <c r="V460" s="5">
        <v>0.20767949999999999</v>
      </c>
    </row>
    <row r="461" spans="1:22" hidden="1" x14ac:dyDescent="0.2">
      <c r="A461">
        <v>1964</v>
      </c>
      <c r="B461">
        <v>26</v>
      </c>
      <c r="C461" t="s">
        <v>61</v>
      </c>
      <c r="D461" t="s">
        <v>62</v>
      </c>
      <c r="E461">
        <v>65000000</v>
      </c>
      <c r="F461">
        <v>27700000</v>
      </c>
      <c r="G461">
        <v>448840.4</v>
      </c>
      <c r="H461">
        <v>271000000</v>
      </c>
      <c r="I461">
        <v>171000000</v>
      </c>
      <c r="J461">
        <v>2985499</v>
      </c>
      <c r="K461" s="2">
        <v>0.24005460000000001</v>
      </c>
      <c r="L461" s="2">
        <v>0.16195870000000001</v>
      </c>
      <c r="M461" s="2">
        <v>0.15034020000000001</v>
      </c>
      <c r="N461" s="3">
        <v>6</v>
      </c>
      <c r="O461">
        <v>6</v>
      </c>
      <c r="P461">
        <v>6</v>
      </c>
      <c r="Q461" s="4">
        <v>3.214286</v>
      </c>
      <c r="R461" s="4">
        <v>2.964286</v>
      </c>
      <c r="S461" s="4">
        <v>2.8571430000000002</v>
      </c>
      <c r="T461" s="5">
        <v>0.42349140000000002</v>
      </c>
      <c r="U461" s="5">
        <v>0.31467250000000002</v>
      </c>
      <c r="V461" s="5">
        <v>0.28992210000000002</v>
      </c>
    </row>
    <row r="462" spans="1:22" hidden="1" x14ac:dyDescent="0.2">
      <c r="A462">
        <v>1964</v>
      </c>
      <c r="B462">
        <v>27</v>
      </c>
      <c r="C462" t="s">
        <v>63</v>
      </c>
      <c r="D462" t="s">
        <v>64</v>
      </c>
      <c r="E462">
        <v>141000000</v>
      </c>
      <c r="F462">
        <v>34000000</v>
      </c>
      <c r="G462">
        <v>871304.2</v>
      </c>
      <c r="H462">
        <v>595000000</v>
      </c>
      <c r="I462">
        <v>234000000</v>
      </c>
      <c r="J462">
        <v>6374932</v>
      </c>
      <c r="K462" s="2">
        <v>0.23658219999999999</v>
      </c>
      <c r="L462" s="2">
        <v>0.14553540000000001</v>
      </c>
      <c r="M462" s="2">
        <v>0.13667660000000001</v>
      </c>
      <c r="N462" s="3">
        <v>7</v>
      </c>
      <c r="O462">
        <v>8</v>
      </c>
      <c r="P462">
        <v>8</v>
      </c>
      <c r="Q462" s="4">
        <v>6.6071429999999998</v>
      </c>
      <c r="R462" s="4">
        <v>7.5892860000000004</v>
      </c>
      <c r="S462" s="4">
        <v>7.8928570000000002</v>
      </c>
      <c r="T462" s="5">
        <v>0.3349144</v>
      </c>
      <c r="U462" s="5">
        <v>0.21915499999999999</v>
      </c>
      <c r="V462" s="5">
        <v>0.20047789999999999</v>
      </c>
    </row>
    <row r="463" spans="1:22" hidden="1" x14ac:dyDescent="0.2">
      <c r="A463">
        <v>1964</v>
      </c>
      <c r="B463">
        <v>28</v>
      </c>
      <c r="C463" t="s">
        <v>65</v>
      </c>
      <c r="D463" t="s">
        <v>66</v>
      </c>
      <c r="E463">
        <v>323000000</v>
      </c>
      <c r="F463">
        <v>109000000</v>
      </c>
      <c r="G463">
        <v>2693579</v>
      </c>
      <c r="H463">
        <v>428000000</v>
      </c>
      <c r="I463">
        <v>171000000</v>
      </c>
      <c r="J463">
        <v>4573117</v>
      </c>
      <c r="K463" s="2">
        <v>0.75458000000000003</v>
      </c>
      <c r="L463" s="2">
        <v>0.63990139999999995</v>
      </c>
      <c r="M463" s="2">
        <v>0.58900280000000005</v>
      </c>
      <c r="N463" s="3">
        <v>1</v>
      </c>
      <c r="O463">
        <v>1</v>
      </c>
      <c r="P463">
        <v>1</v>
      </c>
      <c r="Q463" s="4">
        <v>1.071429</v>
      </c>
      <c r="R463" s="4">
        <v>1.125</v>
      </c>
      <c r="S463" s="4">
        <v>1.196429</v>
      </c>
      <c r="T463" s="5">
        <v>0.69953770000000004</v>
      </c>
      <c r="U463" s="5">
        <v>0.56415590000000004</v>
      </c>
      <c r="V463" s="5">
        <v>0.50843229999999995</v>
      </c>
    </row>
    <row r="464" spans="1:22" hidden="1" x14ac:dyDescent="0.2">
      <c r="A464">
        <v>1964</v>
      </c>
      <c r="B464">
        <v>29</v>
      </c>
      <c r="C464" t="s">
        <v>67</v>
      </c>
      <c r="D464" t="s">
        <v>68</v>
      </c>
      <c r="E464">
        <v>167000000</v>
      </c>
      <c r="F464">
        <v>78300000</v>
      </c>
      <c r="G464">
        <v>1427067</v>
      </c>
      <c r="H464">
        <v>574000000</v>
      </c>
      <c r="I464">
        <v>301000000</v>
      </c>
      <c r="J464">
        <v>6356134</v>
      </c>
      <c r="K464" s="2">
        <v>0.29167470000000001</v>
      </c>
      <c r="L464" s="2">
        <v>0.2599282</v>
      </c>
      <c r="M464" s="2">
        <v>0.2245182</v>
      </c>
      <c r="N464" s="3">
        <v>3</v>
      </c>
      <c r="O464">
        <v>2</v>
      </c>
      <c r="P464">
        <v>2</v>
      </c>
      <c r="Q464" s="4">
        <v>3.3035709999999998</v>
      </c>
      <c r="R464" s="4">
        <v>3.660714</v>
      </c>
      <c r="S464" s="4">
        <v>3.8214290000000002</v>
      </c>
      <c r="T464" s="5">
        <v>0.42614590000000002</v>
      </c>
      <c r="U464" s="5">
        <v>0.28862939999999998</v>
      </c>
      <c r="V464" s="5">
        <v>0.26149060000000002</v>
      </c>
    </row>
    <row r="465" spans="1:22" hidden="1" x14ac:dyDescent="0.2">
      <c r="A465">
        <v>1964</v>
      </c>
      <c r="B465">
        <v>30</v>
      </c>
      <c r="C465" t="s">
        <v>69</v>
      </c>
      <c r="D465" t="s">
        <v>70</v>
      </c>
      <c r="E465">
        <v>109000000</v>
      </c>
      <c r="F465">
        <v>12800000</v>
      </c>
      <c r="G465">
        <v>610573.6</v>
      </c>
      <c r="H465">
        <v>621000000</v>
      </c>
      <c r="I465">
        <v>86300000</v>
      </c>
      <c r="J465">
        <v>4102171</v>
      </c>
      <c r="K465" s="2">
        <v>0.17551349999999999</v>
      </c>
      <c r="L465" s="2">
        <v>0.1484374</v>
      </c>
      <c r="M465" s="2">
        <v>0.14884159999999999</v>
      </c>
      <c r="N465" s="3">
        <v>10</v>
      </c>
      <c r="O465">
        <v>7</v>
      </c>
      <c r="P465">
        <v>7</v>
      </c>
      <c r="Q465" s="4">
        <v>12.375</v>
      </c>
      <c r="R465" s="4">
        <v>10.982139999999999</v>
      </c>
      <c r="S465" s="4">
        <v>11.053570000000001</v>
      </c>
      <c r="T465" s="5">
        <v>0.23180239999999999</v>
      </c>
      <c r="U465" s="5">
        <v>0.1739011</v>
      </c>
      <c r="V465" s="5">
        <v>0.16148970000000001</v>
      </c>
    </row>
    <row r="466" spans="1:22" hidden="1" x14ac:dyDescent="0.2">
      <c r="A466">
        <v>1964</v>
      </c>
      <c r="B466">
        <v>31</v>
      </c>
      <c r="C466" t="s">
        <v>71</v>
      </c>
      <c r="D466" t="s">
        <v>72</v>
      </c>
      <c r="E466">
        <v>35400000</v>
      </c>
      <c r="F466">
        <v>1349920</v>
      </c>
      <c r="G466">
        <v>51748.51</v>
      </c>
      <c r="H466">
        <v>375000000</v>
      </c>
      <c r="I466">
        <v>19900000</v>
      </c>
      <c r="J466">
        <v>2013249</v>
      </c>
      <c r="K466" s="2">
        <v>9.4376699999999994E-2</v>
      </c>
      <c r="L466" s="2">
        <v>6.7927899999999999E-2</v>
      </c>
      <c r="M466" s="2">
        <v>2.5704000000000001E-2</v>
      </c>
      <c r="N466" s="3">
        <v>22</v>
      </c>
      <c r="O466">
        <v>19</v>
      </c>
      <c r="P466">
        <v>28</v>
      </c>
      <c r="Q466" s="4">
        <v>22.75</v>
      </c>
      <c r="R466" s="4">
        <v>23.339279999999999</v>
      </c>
      <c r="S466" s="4">
        <v>28.553570000000001</v>
      </c>
      <c r="T466" s="5">
        <v>0.1417677</v>
      </c>
      <c r="U466" s="5">
        <v>8.8227299999999995E-2</v>
      </c>
      <c r="V466" s="5">
        <v>5.7606600000000001E-2</v>
      </c>
    </row>
    <row r="467" spans="1:22" hidden="1" x14ac:dyDescent="0.2">
      <c r="A467">
        <v>1965</v>
      </c>
      <c r="B467">
        <v>1</v>
      </c>
      <c r="C467" t="s">
        <v>22</v>
      </c>
      <c r="D467" t="s">
        <v>23</v>
      </c>
      <c r="E467">
        <v>16900000</v>
      </c>
      <c r="F467">
        <v>6713229</v>
      </c>
      <c r="G467">
        <v>122139.7</v>
      </c>
      <c r="H467">
        <v>315000000</v>
      </c>
      <c r="I467">
        <v>234000000</v>
      </c>
      <c r="J467">
        <v>4714998</v>
      </c>
      <c r="K467" s="2">
        <v>5.3881900000000003E-2</v>
      </c>
      <c r="L467" s="2">
        <v>2.8735199999999999E-2</v>
      </c>
      <c r="M467" s="2">
        <v>2.59045E-2</v>
      </c>
      <c r="N467" s="3">
        <v>29</v>
      </c>
      <c r="O467">
        <v>31</v>
      </c>
      <c r="P467">
        <v>28</v>
      </c>
      <c r="Q467" s="4">
        <v>26.642859999999999</v>
      </c>
      <c r="R467" s="4">
        <v>27.767859999999999</v>
      </c>
      <c r="S467" s="4">
        <v>26.803570000000001</v>
      </c>
      <c r="T467" s="5">
        <v>0.12112009999999999</v>
      </c>
      <c r="U467" s="5">
        <v>7.4726399999999998E-2</v>
      </c>
      <c r="V467" s="5">
        <v>6.9363800000000003E-2</v>
      </c>
    </row>
    <row r="468" spans="1:22" hidden="1" x14ac:dyDescent="0.2">
      <c r="A468">
        <v>1965</v>
      </c>
      <c r="B468">
        <v>2</v>
      </c>
      <c r="C468" t="s">
        <v>24</v>
      </c>
      <c r="D468" t="s">
        <v>25</v>
      </c>
      <c r="E468">
        <v>14300000</v>
      </c>
      <c r="F468">
        <v>1930154</v>
      </c>
      <c r="G468">
        <v>43906.61</v>
      </c>
      <c r="H468">
        <v>96400000</v>
      </c>
      <c r="I468">
        <v>26300000</v>
      </c>
      <c r="J468">
        <v>620770</v>
      </c>
      <c r="K468" s="2">
        <v>0.1486142</v>
      </c>
      <c r="L468" s="2">
        <v>7.3450199999999993E-2</v>
      </c>
      <c r="M468" s="2">
        <v>7.0729299999999995E-2</v>
      </c>
      <c r="N468" s="3">
        <v>13</v>
      </c>
      <c r="O468">
        <v>17</v>
      </c>
      <c r="P468">
        <v>16</v>
      </c>
      <c r="Q468" s="4">
        <v>15.232139999999999</v>
      </c>
      <c r="R468" s="4">
        <v>16.178570000000001</v>
      </c>
      <c r="S468" s="4">
        <v>15.03571</v>
      </c>
      <c r="T468" s="5">
        <v>0.21788350000000001</v>
      </c>
      <c r="U468" s="5">
        <v>0.13342109999999999</v>
      </c>
      <c r="V468" s="5">
        <v>0.13148119999999999</v>
      </c>
    </row>
    <row r="469" spans="1:22" hidden="1" x14ac:dyDescent="0.2">
      <c r="A469">
        <v>1965</v>
      </c>
      <c r="B469">
        <v>3</v>
      </c>
      <c r="C469" t="s">
        <v>26</v>
      </c>
      <c r="D469" t="s">
        <v>27</v>
      </c>
      <c r="E469">
        <v>26300000</v>
      </c>
      <c r="F469">
        <v>5207775</v>
      </c>
      <c r="G469">
        <v>108851.4</v>
      </c>
      <c r="H469">
        <v>212000000</v>
      </c>
      <c r="I469">
        <v>77000000</v>
      </c>
      <c r="J469">
        <v>1892100</v>
      </c>
      <c r="K469" s="2">
        <v>0.1239536</v>
      </c>
      <c r="L469" s="2">
        <v>6.7620899999999998E-2</v>
      </c>
      <c r="M469" s="2">
        <v>5.7529400000000001E-2</v>
      </c>
      <c r="N469" s="3">
        <v>19</v>
      </c>
      <c r="O469">
        <v>20</v>
      </c>
      <c r="P469">
        <v>20</v>
      </c>
      <c r="Q469" s="4">
        <v>20.625</v>
      </c>
      <c r="R469" s="4">
        <v>21.982140000000001</v>
      </c>
      <c r="S469" s="4">
        <v>21.928570000000001</v>
      </c>
      <c r="T469" s="5">
        <v>0.1688759</v>
      </c>
      <c r="U469" s="5">
        <v>0.102105</v>
      </c>
      <c r="V469" s="5">
        <v>8.9834999999999998E-2</v>
      </c>
    </row>
    <row r="470" spans="1:22" hidden="1" x14ac:dyDescent="0.2">
      <c r="A470">
        <v>1965</v>
      </c>
      <c r="B470">
        <v>4</v>
      </c>
      <c r="C470" t="s">
        <v>28</v>
      </c>
      <c r="D470" t="s">
        <v>29</v>
      </c>
      <c r="E470">
        <v>13900000</v>
      </c>
      <c r="F470">
        <v>2543306</v>
      </c>
      <c r="G470">
        <v>64670.82</v>
      </c>
      <c r="H470">
        <v>208000000</v>
      </c>
      <c r="I470">
        <v>85200000</v>
      </c>
      <c r="J470">
        <v>2509641</v>
      </c>
      <c r="K470" s="2">
        <v>6.6721600000000006E-2</v>
      </c>
      <c r="L470" s="2">
        <v>2.9857100000000001E-2</v>
      </c>
      <c r="M470" s="2">
        <v>2.5769E-2</v>
      </c>
      <c r="N470" s="3">
        <v>25</v>
      </c>
      <c r="O470">
        <v>30</v>
      </c>
      <c r="P470">
        <v>30</v>
      </c>
      <c r="Q470" s="4">
        <v>27.964279999999999</v>
      </c>
      <c r="R470" s="4">
        <v>30.160720000000001</v>
      </c>
      <c r="S470" s="4">
        <v>29.982140000000001</v>
      </c>
      <c r="T470" s="5">
        <v>0.11625969999999999</v>
      </c>
      <c r="U470" s="5">
        <v>5.6866399999999998E-2</v>
      </c>
      <c r="V470" s="5">
        <v>5.2430200000000003E-2</v>
      </c>
    </row>
    <row r="471" spans="1:22" hidden="1" x14ac:dyDescent="0.2">
      <c r="A471">
        <v>1965</v>
      </c>
      <c r="B471">
        <v>5</v>
      </c>
      <c r="C471">
        <v>20</v>
      </c>
      <c r="D471" t="s">
        <v>30</v>
      </c>
      <c r="E471">
        <v>5484536</v>
      </c>
      <c r="F471">
        <v>1724397</v>
      </c>
      <c r="G471">
        <v>39967.39</v>
      </c>
      <c r="H471">
        <v>106000000</v>
      </c>
      <c r="I471">
        <v>40400000</v>
      </c>
      <c r="J471">
        <v>1050373</v>
      </c>
      <c r="K471" s="2">
        <v>5.1857800000000003E-2</v>
      </c>
      <c r="L471" s="2">
        <v>4.27074E-2</v>
      </c>
      <c r="M471" s="2">
        <v>3.80507E-2</v>
      </c>
      <c r="N471" s="3">
        <v>30</v>
      </c>
      <c r="O471">
        <v>28</v>
      </c>
      <c r="P471">
        <v>27</v>
      </c>
      <c r="Q471" s="4">
        <v>29.660720000000001</v>
      </c>
      <c r="R471" s="4">
        <v>29.589279999999999</v>
      </c>
      <c r="S471" s="4">
        <v>29.178570000000001</v>
      </c>
      <c r="T471" s="5">
        <v>0.1007251</v>
      </c>
      <c r="U471" s="5">
        <v>6.0451900000000003E-2</v>
      </c>
      <c r="V471" s="5">
        <v>5.51151E-2</v>
      </c>
    </row>
    <row r="472" spans="1:22" hidden="1" x14ac:dyDescent="0.2">
      <c r="A472">
        <v>1965</v>
      </c>
      <c r="B472">
        <v>6</v>
      </c>
      <c r="C472" t="s">
        <v>31</v>
      </c>
      <c r="D472" t="s">
        <v>32</v>
      </c>
      <c r="E472">
        <v>38200000</v>
      </c>
      <c r="F472">
        <v>6525626</v>
      </c>
      <c r="G472">
        <v>148288</v>
      </c>
      <c r="H472">
        <v>227000000</v>
      </c>
      <c r="I472">
        <v>62500000</v>
      </c>
      <c r="J472">
        <v>1631696</v>
      </c>
      <c r="K472" s="2">
        <v>0.16829769999999999</v>
      </c>
      <c r="L472" s="2">
        <v>0.1043922</v>
      </c>
      <c r="M472" s="2">
        <v>9.0879600000000005E-2</v>
      </c>
      <c r="N472" s="3">
        <v>10</v>
      </c>
      <c r="O472">
        <v>11</v>
      </c>
      <c r="P472">
        <v>11</v>
      </c>
      <c r="Q472" s="4">
        <v>12.232139999999999</v>
      </c>
      <c r="R472" s="4">
        <v>11.982139999999999</v>
      </c>
      <c r="S472" s="4">
        <v>12.33929</v>
      </c>
      <c r="T472" s="5">
        <v>0.24312719999999999</v>
      </c>
      <c r="U472" s="5">
        <v>0.16807530000000001</v>
      </c>
      <c r="V472" s="5">
        <v>0.15291469999999999</v>
      </c>
    </row>
    <row r="473" spans="1:22" hidden="1" x14ac:dyDescent="0.2">
      <c r="A473">
        <v>1965</v>
      </c>
      <c r="B473">
        <v>7</v>
      </c>
      <c r="C473">
        <v>23</v>
      </c>
      <c r="D473" t="s">
        <v>33</v>
      </c>
      <c r="E473">
        <v>8163037</v>
      </c>
      <c r="F473">
        <v>1380546</v>
      </c>
      <c r="G473">
        <v>31120.03</v>
      </c>
      <c r="H473">
        <v>30800000</v>
      </c>
      <c r="I473">
        <v>7691834</v>
      </c>
      <c r="J473">
        <v>182274.6</v>
      </c>
      <c r="K473" s="2">
        <v>0.2646328</v>
      </c>
      <c r="L473" s="2">
        <v>0.17948210000000001</v>
      </c>
      <c r="M473" s="2">
        <v>0.17073160000000001</v>
      </c>
      <c r="N473" s="3">
        <v>4</v>
      </c>
      <c r="O473">
        <v>4</v>
      </c>
      <c r="P473">
        <v>4</v>
      </c>
      <c r="Q473" s="4">
        <v>8.1607140000000005</v>
      </c>
      <c r="R473" s="4">
        <v>7.3392860000000004</v>
      </c>
      <c r="S473" s="4">
        <v>6.9821429999999998</v>
      </c>
      <c r="T473" s="5">
        <v>0.29430689999999998</v>
      </c>
      <c r="U473" s="5">
        <v>0.21289140000000001</v>
      </c>
      <c r="V473" s="5">
        <v>0.2032263</v>
      </c>
    </row>
    <row r="474" spans="1:22" x14ac:dyDescent="0.2">
      <c r="A474">
        <v>1965</v>
      </c>
      <c r="B474">
        <v>8</v>
      </c>
      <c r="C474">
        <v>24</v>
      </c>
      <c r="D474" t="s">
        <v>34</v>
      </c>
      <c r="E474">
        <v>41100000</v>
      </c>
      <c r="F474">
        <v>7839062</v>
      </c>
      <c r="G474">
        <v>179102.7</v>
      </c>
      <c r="H474">
        <v>127000000</v>
      </c>
      <c r="I474">
        <v>35300000</v>
      </c>
      <c r="J474">
        <v>889698.1</v>
      </c>
      <c r="K474" s="2">
        <v>0.32494509999999999</v>
      </c>
      <c r="L474" s="2">
        <v>0.2220847</v>
      </c>
      <c r="M474" s="2">
        <v>0.20130719999999999</v>
      </c>
      <c r="N474" s="3">
        <v>3</v>
      </c>
      <c r="O474">
        <v>3</v>
      </c>
      <c r="P474">
        <v>3</v>
      </c>
      <c r="Q474" s="4">
        <v>5.0714290000000002</v>
      </c>
      <c r="R474" s="4">
        <v>4.875</v>
      </c>
      <c r="S474" s="4">
        <v>4.8035709999999998</v>
      </c>
      <c r="T474" s="5">
        <v>0.36250369999999998</v>
      </c>
      <c r="U474" s="5">
        <v>0.25803540000000003</v>
      </c>
      <c r="V474" s="5">
        <v>0.23824980000000001</v>
      </c>
    </row>
    <row r="475" spans="1:22" hidden="1" x14ac:dyDescent="0.2">
      <c r="A475">
        <v>1965</v>
      </c>
      <c r="B475">
        <v>9</v>
      </c>
      <c r="C475">
        <v>25</v>
      </c>
      <c r="D475" t="s">
        <v>35</v>
      </c>
      <c r="E475">
        <v>4665455</v>
      </c>
      <c r="F475">
        <v>1033524</v>
      </c>
      <c r="G475">
        <v>22477.22</v>
      </c>
      <c r="H475">
        <v>62100000</v>
      </c>
      <c r="I475">
        <v>17400000</v>
      </c>
      <c r="J475">
        <v>428960.4</v>
      </c>
      <c r="K475" s="2">
        <v>7.5119500000000006E-2</v>
      </c>
      <c r="L475" s="2">
        <v>5.9556400000000002E-2</v>
      </c>
      <c r="M475" s="2">
        <v>5.2399300000000003E-2</v>
      </c>
      <c r="N475" s="3">
        <v>23</v>
      </c>
      <c r="O475">
        <v>22</v>
      </c>
      <c r="P475">
        <v>21</v>
      </c>
      <c r="Q475" s="4">
        <v>20.589279999999999</v>
      </c>
      <c r="R475" s="4">
        <v>20.696429999999999</v>
      </c>
      <c r="S475" s="4">
        <v>20.714279999999999</v>
      </c>
      <c r="T475" s="5">
        <v>0.16131490000000001</v>
      </c>
      <c r="U475" s="5">
        <v>0.1034035</v>
      </c>
      <c r="V475" s="5">
        <v>9.3124899999999997E-2</v>
      </c>
    </row>
    <row r="476" spans="1:22" hidden="1" x14ac:dyDescent="0.2">
      <c r="A476">
        <v>1965</v>
      </c>
      <c r="B476">
        <v>10</v>
      </c>
      <c r="C476">
        <v>26</v>
      </c>
      <c r="D476" t="s">
        <v>36</v>
      </c>
      <c r="E476">
        <v>4945137</v>
      </c>
      <c r="F476">
        <v>1292859</v>
      </c>
      <c r="G476">
        <v>28625.599999999999</v>
      </c>
      <c r="H476">
        <v>75300000</v>
      </c>
      <c r="I476">
        <v>23200000</v>
      </c>
      <c r="J476">
        <v>563669.9</v>
      </c>
      <c r="K476" s="2">
        <v>6.5698699999999999E-2</v>
      </c>
      <c r="L476" s="2">
        <v>5.5752799999999998E-2</v>
      </c>
      <c r="M476" s="2">
        <v>5.0784299999999997E-2</v>
      </c>
      <c r="N476" s="3">
        <v>27</v>
      </c>
      <c r="O476">
        <v>23</v>
      </c>
      <c r="P476">
        <v>22</v>
      </c>
      <c r="Q476" s="4">
        <v>23.607140000000001</v>
      </c>
      <c r="R476" s="4">
        <v>24.017859999999999</v>
      </c>
      <c r="S476" s="4">
        <v>23.089279999999999</v>
      </c>
      <c r="T476" s="5">
        <v>0.14236109999999999</v>
      </c>
      <c r="U476" s="5">
        <v>9.1431899999999997E-2</v>
      </c>
      <c r="V476" s="5">
        <v>8.4959199999999999E-2</v>
      </c>
    </row>
    <row r="477" spans="1:22" hidden="1" x14ac:dyDescent="0.2">
      <c r="A477">
        <v>1965</v>
      </c>
      <c r="B477">
        <v>11</v>
      </c>
      <c r="C477" t="s">
        <v>37</v>
      </c>
      <c r="D477" t="s">
        <v>38</v>
      </c>
      <c r="E477">
        <v>52400000</v>
      </c>
      <c r="F477">
        <v>8009924</v>
      </c>
      <c r="G477">
        <v>177043.8</v>
      </c>
      <c r="H477">
        <v>396000000</v>
      </c>
      <c r="I477">
        <v>110000000</v>
      </c>
      <c r="J477">
        <v>2663798</v>
      </c>
      <c r="K477" s="2">
        <v>0.1323337</v>
      </c>
      <c r="L477" s="2">
        <v>7.2775599999999996E-2</v>
      </c>
      <c r="M477" s="2">
        <v>6.6462900000000005E-2</v>
      </c>
      <c r="N477" s="3">
        <v>16</v>
      </c>
      <c r="O477">
        <v>18</v>
      </c>
      <c r="P477">
        <v>18</v>
      </c>
      <c r="Q477" s="4">
        <v>23.053570000000001</v>
      </c>
      <c r="R477" s="4">
        <v>23.803570000000001</v>
      </c>
      <c r="S477" s="4">
        <v>22.785720000000001</v>
      </c>
      <c r="T477" s="5">
        <v>0.14775569999999999</v>
      </c>
      <c r="U477" s="5">
        <v>9.1782299999999997E-2</v>
      </c>
      <c r="V477" s="5">
        <v>8.5632399999999997E-2</v>
      </c>
    </row>
    <row r="478" spans="1:22" hidden="1" x14ac:dyDescent="0.2">
      <c r="A478">
        <v>1965</v>
      </c>
      <c r="B478">
        <v>12</v>
      </c>
      <c r="C478">
        <v>29</v>
      </c>
      <c r="D478" t="s">
        <v>39</v>
      </c>
      <c r="E478">
        <v>22500000</v>
      </c>
      <c r="F478">
        <v>4436590</v>
      </c>
      <c r="G478">
        <v>93796.95</v>
      </c>
      <c r="H478">
        <v>176000000</v>
      </c>
      <c r="I478">
        <v>59900000</v>
      </c>
      <c r="J478">
        <v>1387723</v>
      </c>
      <c r="K478" s="2">
        <v>0.12760350000000001</v>
      </c>
      <c r="L478" s="2">
        <v>7.4126499999999998E-2</v>
      </c>
      <c r="M478" s="2">
        <v>6.7590499999999998E-2</v>
      </c>
      <c r="N478" s="3">
        <v>17</v>
      </c>
      <c r="O478">
        <v>16</v>
      </c>
      <c r="P478">
        <v>17</v>
      </c>
      <c r="Q478" s="4">
        <v>17.5</v>
      </c>
      <c r="R478" s="4">
        <v>17.964279999999999</v>
      </c>
      <c r="S478" s="4">
        <v>17.446429999999999</v>
      </c>
      <c r="T478" s="5">
        <v>0.18702070000000001</v>
      </c>
      <c r="U478" s="5">
        <v>0.11943719999999999</v>
      </c>
      <c r="V478" s="5">
        <v>0.1113278</v>
      </c>
    </row>
    <row r="479" spans="1:22" hidden="1" x14ac:dyDescent="0.2">
      <c r="A479">
        <v>1965</v>
      </c>
      <c r="B479">
        <v>13</v>
      </c>
      <c r="C479" t="s">
        <v>40</v>
      </c>
      <c r="D479" t="s">
        <v>41</v>
      </c>
      <c r="E479">
        <v>59000000</v>
      </c>
      <c r="F479">
        <v>9781792</v>
      </c>
      <c r="G479">
        <v>211504.2</v>
      </c>
      <c r="H479">
        <v>281000000</v>
      </c>
      <c r="I479">
        <v>76700000</v>
      </c>
      <c r="J479">
        <v>1871194</v>
      </c>
      <c r="K479" s="2">
        <v>0.21014269999999999</v>
      </c>
      <c r="L479" s="2">
        <v>0.1276156</v>
      </c>
      <c r="M479" s="2">
        <v>0.1130317</v>
      </c>
      <c r="N479" s="3">
        <v>8</v>
      </c>
      <c r="O479">
        <v>9</v>
      </c>
      <c r="P479">
        <v>9</v>
      </c>
      <c r="Q479" s="4">
        <v>8.9642859999999995</v>
      </c>
      <c r="R479" s="4">
        <v>9.5535720000000008</v>
      </c>
      <c r="S479" s="4">
        <v>9.7321419999999996</v>
      </c>
      <c r="T479" s="5">
        <v>0.29336010000000001</v>
      </c>
      <c r="U479" s="5">
        <v>0.19624240000000001</v>
      </c>
      <c r="V479" s="5">
        <v>0.18007609999999999</v>
      </c>
    </row>
    <row r="480" spans="1:22" hidden="1" x14ac:dyDescent="0.2">
      <c r="A480">
        <v>1965</v>
      </c>
      <c r="B480">
        <v>14</v>
      </c>
      <c r="C480" t="s">
        <v>42</v>
      </c>
      <c r="D480" t="s">
        <v>43</v>
      </c>
      <c r="E480">
        <v>45800000</v>
      </c>
      <c r="F480">
        <v>7196049</v>
      </c>
      <c r="G480">
        <v>161493.5</v>
      </c>
      <c r="H480">
        <v>330000000</v>
      </c>
      <c r="I480">
        <v>81000000</v>
      </c>
      <c r="J480">
        <v>1990482</v>
      </c>
      <c r="K480" s="2">
        <v>0.13903080000000001</v>
      </c>
      <c r="L480" s="2">
        <v>8.8835800000000006E-2</v>
      </c>
      <c r="M480" s="2">
        <v>8.1132899999999994E-2</v>
      </c>
      <c r="N480" s="3">
        <v>15</v>
      </c>
      <c r="O480">
        <v>14</v>
      </c>
      <c r="P480">
        <v>13</v>
      </c>
      <c r="Q480" s="4">
        <v>16.25</v>
      </c>
      <c r="R480" s="4">
        <v>16.410720000000001</v>
      </c>
      <c r="S480" s="4">
        <v>15.96429</v>
      </c>
      <c r="T480" s="5">
        <v>0.2025662</v>
      </c>
      <c r="U480" s="5">
        <v>0.14079700000000001</v>
      </c>
      <c r="V480" s="5">
        <v>0.1322035</v>
      </c>
    </row>
    <row r="481" spans="1:22" hidden="1" x14ac:dyDescent="0.2">
      <c r="A481">
        <v>1965</v>
      </c>
      <c r="B481">
        <v>15</v>
      </c>
      <c r="C481" t="s">
        <v>44</v>
      </c>
      <c r="D481" t="s">
        <v>45</v>
      </c>
      <c r="E481">
        <v>12200000</v>
      </c>
      <c r="F481">
        <v>2205926</v>
      </c>
      <c r="G481">
        <v>51494.96</v>
      </c>
      <c r="H481">
        <v>77600000</v>
      </c>
      <c r="I481">
        <v>24200000</v>
      </c>
      <c r="J481">
        <v>654148.19999999995</v>
      </c>
      <c r="K481" s="2">
        <v>0.15720310000000001</v>
      </c>
      <c r="L481" s="2">
        <v>9.1241699999999995E-2</v>
      </c>
      <c r="M481" s="2">
        <v>7.8720600000000002E-2</v>
      </c>
      <c r="N481" s="3">
        <v>12</v>
      </c>
      <c r="O481">
        <v>13</v>
      </c>
      <c r="P481">
        <v>15</v>
      </c>
      <c r="Q481" s="4">
        <v>12.928570000000001</v>
      </c>
      <c r="R481" s="4">
        <v>15.196429999999999</v>
      </c>
      <c r="S481" s="4">
        <v>16.017859999999999</v>
      </c>
      <c r="T481" s="5">
        <v>0.2379288</v>
      </c>
      <c r="U481" s="5">
        <v>0.14950550000000001</v>
      </c>
      <c r="V481" s="5">
        <v>0.13474800000000001</v>
      </c>
    </row>
    <row r="482" spans="1:22" hidden="1" x14ac:dyDescent="0.2">
      <c r="A482">
        <v>1965</v>
      </c>
      <c r="B482">
        <v>16</v>
      </c>
      <c r="C482" t="s">
        <v>46</v>
      </c>
      <c r="D482" t="s">
        <v>47</v>
      </c>
      <c r="E482">
        <v>10500000</v>
      </c>
      <c r="F482">
        <v>1674087</v>
      </c>
      <c r="G482">
        <v>45011.73</v>
      </c>
      <c r="H482">
        <v>82400000</v>
      </c>
      <c r="I482">
        <v>19900000</v>
      </c>
      <c r="J482">
        <v>566190.9</v>
      </c>
      <c r="K482" s="2">
        <v>0.12742690000000001</v>
      </c>
      <c r="L482" s="2">
        <v>8.4225400000000006E-2</v>
      </c>
      <c r="M482" s="2">
        <v>7.9499200000000006E-2</v>
      </c>
      <c r="N482" s="3">
        <v>18</v>
      </c>
      <c r="O482">
        <v>15</v>
      </c>
      <c r="P482">
        <v>14</v>
      </c>
      <c r="Q482" s="4">
        <v>14.446429999999999</v>
      </c>
      <c r="R482" s="4">
        <v>12.107139999999999</v>
      </c>
      <c r="S482" s="4">
        <v>11.892860000000001</v>
      </c>
      <c r="T482" s="5">
        <v>0.21637799999999999</v>
      </c>
      <c r="U482" s="5">
        <v>0.16193089999999999</v>
      </c>
      <c r="V482" s="5">
        <v>0.15360219999999999</v>
      </c>
    </row>
    <row r="483" spans="1:22" hidden="1" x14ac:dyDescent="0.2">
      <c r="A483">
        <v>1965</v>
      </c>
      <c r="B483">
        <v>17</v>
      </c>
      <c r="C483" t="s">
        <v>48</v>
      </c>
      <c r="D483" t="s">
        <v>49</v>
      </c>
      <c r="E483">
        <v>38900000</v>
      </c>
      <c r="F483">
        <v>8418914</v>
      </c>
      <c r="G483">
        <v>180752</v>
      </c>
      <c r="H483">
        <v>584000000</v>
      </c>
      <c r="I483">
        <v>169000000</v>
      </c>
      <c r="J483">
        <v>4187557</v>
      </c>
      <c r="K483" s="2">
        <v>6.6686999999999996E-2</v>
      </c>
      <c r="L483" s="2">
        <v>4.97779E-2</v>
      </c>
      <c r="M483" s="2">
        <v>4.3164099999999997E-2</v>
      </c>
      <c r="N483" s="3">
        <v>26</v>
      </c>
      <c r="O483">
        <v>27</v>
      </c>
      <c r="P483">
        <v>25</v>
      </c>
      <c r="Q483" s="4">
        <v>27.928570000000001</v>
      </c>
      <c r="R483" s="4">
        <v>27.214279999999999</v>
      </c>
      <c r="S483" s="4">
        <v>26.392859999999999</v>
      </c>
      <c r="T483" s="5">
        <v>0.112245</v>
      </c>
      <c r="U483" s="5">
        <v>7.6515200000000005E-2</v>
      </c>
      <c r="V483" s="5">
        <v>6.9453699999999993E-2</v>
      </c>
    </row>
    <row r="484" spans="1:22" hidden="1" x14ac:dyDescent="0.2">
      <c r="A484">
        <v>1965</v>
      </c>
      <c r="B484">
        <v>18</v>
      </c>
      <c r="C484">
        <v>51</v>
      </c>
      <c r="D484" t="s">
        <v>50</v>
      </c>
      <c r="E484">
        <v>10400000</v>
      </c>
      <c r="F484">
        <v>2102040</v>
      </c>
      <c r="G484">
        <v>48587.03</v>
      </c>
      <c r="H484">
        <v>145000000</v>
      </c>
      <c r="I484">
        <v>39300000</v>
      </c>
      <c r="J484">
        <v>1126551</v>
      </c>
      <c r="K484" s="2">
        <v>7.1737599999999999E-2</v>
      </c>
      <c r="L484" s="2">
        <v>5.3423100000000001E-2</v>
      </c>
      <c r="M484" s="2">
        <v>4.3129000000000001E-2</v>
      </c>
      <c r="N484" s="3">
        <v>24</v>
      </c>
      <c r="O484">
        <v>24</v>
      </c>
      <c r="P484">
        <v>26</v>
      </c>
      <c r="Q484" s="4">
        <v>24.071429999999999</v>
      </c>
      <c r="R484" s="4">
        <v>22.017859999999999</v>
      </c>
      <c r="S484" s="4">
        <v>22.303570000000001</v>
      </c>
      <c r="T484" s="5">
        <v>0.1409852</v>
      </c>
      <c r="U484" s="5">
        <v>0.1007874</v>
      </c>
      <c r="V484" s="5">
        <v>8.7338700000000005E-2</v>
      </c>
    </row>
    <row r="485" spans="1:22" hidden="1" x14ac:dyDescent="0.2">
      <c r="A485">
        <v>1965</v>
      </c>
      <c r="B485">
        <v>19</v>
      </c>
      <c r="C485">
        <v>50</v>
      </c>
      <c r="D485" t="s">
        <v>51</v>
      </c>
      <c r="E485">
        <v>61900000</v>
      </c>
      <c r="F485">
        <v>11500000</v>
      </c>
      <c r="G485">
        <v>260151.1</v>
      </c>
      <c r="H485">
        <v>442000000</v>
      </c>
      <c r="I485">
        <v>123000000</v>
      </c>
      <c r="J485">
        <v>3096338</v>
      </c>
      <c r="K485" s="2">
        <v>0.13995170000000001</v>
      </c>
      <c r="L485" s="2">
        <v>9.40743E-2</v>
      </c>
      <c r="M485" s="2">
        <v>8.4018899999999994E-2</v>
      </c>
      <c r="N485" s="3">
        <v>14</v>
      </c>
      <c r="O485">
        <v>12</v>
      </c>
      <c r="P485">
        <v>12</v>
      </c>
      <c r="Q485" s="4">
        <v>10.392860000000001</v>
      </c>
      <c r="R485" s="4">
        <v>10.5</v>
      </c>
      <c r="S485" s="4">
        <v>10.41071</v>
      </c>
      <c r="T485" s="5">
        <v>0.26292480000000001</v>
      </c>
      <c r="U485" s="5">
        <v>0.1806373</v>
      </c>
      <c r="V485" s="5">
        <v>0.16662879999999999</v>
      </c>
    </row>
    <row r="486" spans="1:22" hidden="1" x14ac:dyDescent="0.2">
      <c r="A486">
        <v>1965</v>
      </c>
      <c r="B486">
        <v>20</v>
      </c>
      <c r="C486">
        <v>52</v>
      </c>
      <c r="D486" t="s">
        <v>52</v>
      </c>
      <c r="E486">
        <v>65300000</v>
      </c>
      <c r="F486">
        <v>15500000</v>
      </c>
      <c r="G486">
        <v>412032.8</v>
      </c>
      <c r="H486">
        <v>684000000</v>
      </c>
      <c r="I486">
        <v>251000000</v>
      </c>
      <c r="J486">
        <v>8575849</v>
      </c>
      <c r="K486" s="2">
        <v>9.54705E-2</v>
      </c>
      <c r="L486" s="2">
        <v>6.1691700000000002E-2</v>
      </c>
      <c r="M486" s="2">
        <v>4.8045699999999997E-2</v>
      </c>
      <c r="N486" s="3">
        <v>21</v>
      </c>
      <c r="O486">
        <v>21</v>
      </c>
      <c r="P486">
        <v>24</v>
      </c>
      <c r="Q486" s="4">
        <v>19.089279999999999</v>
      </c>
      <c r="R486" s="4">
        <v>19.017859999999999</v>
      </c>
      <c r="S486" s="4">
        <v>19.964279999999999</v>
      </c>
      <c r="T486" s="5">
        <v>0.18043429999999999</v>
      </c>
      <c r="U486" s="5">
        <v>0.1176333</v>
      </c>
      <c r="V486" s="5">
        <v>9.9119799999999994E-2</v>
      </c>
    </row>
    <row r="487" spans="1:22" hidden="1" x14ac:dyDescent="0.2">
      <c r="A487">
        <v>1965</v>
      </c>
      <c r="B487">
        <v>21</v>
      </c>
      <c r="C487" t="s">
        <v>53</v>
      </c>
      <c r="D487" t="s">
        <v>54</v>
      </c>
      <c r="E487">
        <v>11600000</v>
      </c>
      <c r="F487">
        <v>3874601</v>
      </c>
      <c r="G487">
        <v>80639.05</v>
      </c>
      <c r="H487">
        <v>270000000</v>
      </c>
      <c r="I487">
        <v>117000000</v>
      </c>
      <c r="J487">
        <v>3117494</v>
      </c>
      <c r="K487" s="2">
        <v>4.30047E-2</v>
      </c>
      <c r="L487" s="2">
        <v>3.3091700000000002E-2</v>
      </c>
      <c r="M487" s="2">
        <v>2.58666E-2</v>
      </c>
      <c r="N487" s="3">
        <v>31</v>
      </c>
      <c r="O487">
        <v>29</v>
      </c>
      <c r="P487">
        <v>29</v>
      </c>
      <c r="Q487" s="4">
        <v>28.410720000000001</v>
      </c>
      <c r="R487" s="4">
        <v>28.142859999999999</v>
      </c>
      <c r="S487" s="4">
        <v>29.125</v>
      </c>
      <c r="T487" s="5">
        <v>0.1092814</v>
      </c>
      <c r="U487" s="5">
        <v>7.1718100000000007E-2</v>
      </c>
      <c r="V487" s="5">
        <v>5.6427199999999997E-2</v>
      </c>
    </row>
    <row r="488" spans="1:22" hidden="1" x14ac:dyDescent="0.2">
      <c r="A488">
        <v>1965</v>
      </c>
      <c r="B488">
        <v>22</v>
      </c>
      <c r="C488" t="s">
        <v>55</v>
      </c>
      <c r="D488" t="s">
        <v>56</v>
      </c>
      <c r="E488">
        <v>23600000</v>
      </c>
      <c r="F488">
        <v>5493131</v>
      </c>
      <c r="G488">
        <v>130116.5</v>
      </c>
      <c r="H488">
        <v>362000000</v>
      </c>
      <c r="I488">
        <v>108000000</v>
      </c>
      <c r="J488">
        <v>2646303</v>
      </c>
      <c r="K488" s="2">
        <v>6.5105200000000002E-2</v>
      </c>
      <c r="L488" s="2">
        <v>5.0700099999999998E-2</v>
      </c>
      <c r="M488" s="2">
        <v>4.9169200000000003E-2</v>
      </c>
      <c r="N488" s="3">
        <v>28</v>
      </c>
      <c r="O488">
        <v>26</v>
      </c>
      <c r="P488">
        <v>23</v>
      </c>
      <c r="Q488" s="4">
        <v>24.214279999999999</v>
      </c>
      <c r="R488" s="4">
        <v>22.875</v>
      </c>
      <c r="S488" s="4">
        <v>21.035720000000001</v>
      </c>
      <c r="T488" s="5">
        <v>0.14314279999999999</v>
      </c>
      <c r="U488" s="5">
        <v>0.1009168</v>
      </c>
      <c r="V488" s="5">
        <v>0.1004975</v>
      </c>
    </row>
    <row r="489" spans="1:22" hidden="1" x14ac:dyDescent="0.2">
      <c r="A489">
        <v>1965</v>
      </c>
      <c r="B489">
        <v>23</v>
      </c>
      <c r="C489">
        <v>64</v>
      </c>
      <c r="D489" t="s">
        <v>57</v>
      </c>
      <c r="E489">
        <v>22600000</v>
      </c>
      <c r="F489">
        <v>5187256</v>
      </c>
      <c r="G489">
        <v>105157.6</v>
      </c>
      <c r="H489">
        <v>209000000</v>
      </c>
      <c r="I489">
        <v>71400000</v>
      </c>
      <c r="J489">
        <v>1592806</v>
      </c>
      <c r="K489" s="2">
        <v>0.10815520000000001</v>
      </c>
      <c r="L489" s="2">
        <v>7.2679199999999999E-2</v>
      </c>
      <c r="M489" s="2">
        <v>6.6020400000000007E-2</v>
      </c>
      <c r="N489" s="3">
        <v>20</v>
      </c>
      <c r="O489">
        <v>19</v>
      </c>
      <c r="P489">
        <v>19</v>
      </c>
      <c r="Q489" s="4">
        <v>18.160720000000001</v>
      </c>
      <c r="R489" s="4">
        <v>15.571429999999999</v>
      </c>
      <c r="S489" s="4">
        <v>14.96429</v>
      </c>
      <c r="T489" s="5">
        <v>0.19068750000000001</v>
      </c>
      <c r="U489" s="5">
        <v>0.14805309999999999</v>
      </c>
      <c r="V489" s="5">
        <v>0.1392806</v>
      </c>
    </row>
    <row r="490" spans="1:22" hidden="1" x14ac:dyDescent="0.2">
      <c r="A490">
        <v>1965</v>
      </c>
      <c r="B490">
        <v>24</v>
      </c>
      <c r="C490" t="s">
        <v>58</v>
      </c>
      <c r="D490" t="s">
        <v>59</v>
      </c>
      <c r="E490">
        <v>77800000</v>
      </c>
      <c r="F490">
        <v>17100000</v>
      </c>
      <c r="G490">
        <v>377021.7</v>
      </c>
      <c r="H490">
        <v>300000000</v>
      </c>
      <c r="I490">
        <v>95100000</v>
      </c>
      <c r="J490">
        <v>2417510</v>
      </c>
      <c r="K490" s="2">
        <v>0.25956659999999998</v>
      </c>
      <c r="L490" s="2">
        <v>0.1792454</v>
      </c>
      <c r="M490" s="2">
        <v>0.1559545</v>
      </c>
      <c r="N490" s="3">
        <v>5</v>
      </c>
      <c r="O490">
        <v>5</v>
      </c>
      <c r="P490">
        <v>5</v>
      </c>
      <c r="Q490" s="4">
        <v>4.2321429999999998</v>
      </c>
      <c r="R490" s="4">
        <v>4.4107139999999996</v>
      </c>
      <c r="S490" s="4">
        <v>4.6071429999999998</v>
      </c>
      <c r="T490" s="5">
        <v>0.39911069999999998</v>
      </c>
      <c r="U490" s="5">
        <v>0.27091029999999999</v>
      </c>
      <c r="V490" s="5">
        <v>0.2452347</v>
      </c>
    </row>
    <row r="491" spans="1:22" hidden="1" x14ac:dyDescent="0.2">
      <c r="A491">
        <v>1965</v>
      </c>
      <c r="B491">
        <v>25</v>
      </c>
      <c r="C491">
        <v>70</v>
      </c>
      <c r="D491" t="s">
        <v>60</v>
      </c>
      <c r="E491">
        <v>9046134</v>
      </c>
      <c r="F491">
        <v>2311477</v>
      </c>
      <c r="G491">
        <v>59438.7</v>
      </c>
      <c r="H491">
        <v>45500000</v>
      </c>
      <c r="I491">
        <v>18800000</v>
      </c>
      <c r="J491">
        <v>552335.1</v>
      </c>
      <c r="K491" s="2">
        <v>0.19898189999999999</v>
      </c>
      <c r="L491" s="2">
        <v>0.123142</v>
      </c>
      <c r="M491" s="2">
        <v>0.1076135</v>
      </c>
      <c r="N491" s="3">
        <v>9</v>
      </c>
      <c r="O491">
        <v>10</v>
      </c>
      <c r="P491">
        <v>10</v>
      </c>
      <c r="Q491" s="4">
        <v>7.25</v>
      </c>
      <c r="R491" s="4">
        <v>6.9642860000000004</v>
      </c>
      <c r="S491" s="4">
        <v>7.125</v>
      </c>
      <c r="T491" s="5">
        <v>0.32646009999999998</v>
      </c>
      <c r="U491" s="5">
        <v>0.22816600000000001</v>
      </c>
      <c r="V491" s="5">
        <v>0.20767949999999999</v>
      </c>
    </row>
    <row r="492" spans="1:22" hidden="1" x14ac:dyDescent="0.2">
      <c r="A492">
        <v>1965</v>
      </c>
      <c r="B492">
        <v>26</v>
      </c>
      <c r="C492" t="s">
        <v>61</v>
      </c>
      <c r="D492" t="s">
        <v>62</v>
      </c>
      <c r="E492">
        <v>74800000</v>
      </c>
      <c r="F492">
        <v>29500000</v>
      </c>
      <c r="G492">
        <v>490761.4</v>
      </c>
      <c r="H492">
        <v>304000000</v>
      </c>
      <c r="I492">
        <v>177000000</v>
      </c>
      <c r="J492">
        <v>3193315</v>
      </c>
      <c r="K492" s="2">
        <v>0.24573400000000001</v>
      </c>
      <c r="L492" s="2">
        <v>0.16631689999999999</v>
      </c>
      <c r="M492" s="2">
        <v>0.15368399999999999</v>
      </c>
      <c r="N492" s="3">
        <v>7</v>
      </c>
      <c r="O492">
        <v>6</v>
      </c>
      <c r="P492">
        <v>6</v>
      </c>
      <c r="Q492" s="4">
        <v>3.214286</v>
      </c>
      <c r="R492" s="4">
        <v>2.964286</v>
      </c>
      <c r="S492" s="4">
        <v>2.8571430000000002</v>
      </c>
      <c r="T492" s="5">
        <v>0.42349140000000002</v>
      </c>
      <c r="U492" s="5">
        <v>0.31467250000000002</v>
      </c>
      <c r="V492" s="5">
        <v>0.28992210000000002</v>
      </c>
    </row>
    <row r="493" spans="1:22" hidden="1" x14ac:dyDescent="0.2">
      <c r="A493">
        <v>1965</v>
      </c>
      <c r="B493">
        <v>27</v>
      </c>
      <c r="C493" t="s">
        <v>63</v>
      </c>
      <c r="D493" t="s">
        <v>64</v>
      </c>
      <c r="E493">
        <v>155000000</v>
      </c>
      <c r="F493">
        <v>34400000</v>
      </c>
      <c r="G493">
        <v>876856.3</v>
      </c>
      <c r="H493">
        <v>629000000</v>
      </c>
      <c r="I493">
        <v>233000000</v>
      </c>
      <c r="J493">
        <v>6354021</v>
      </c>
      <c r="K493" s="2">
        <v>0.2470321</v>
      </c>
      <c r="L493" s="2">
        <v>0.1476471</v>
      </c>
      <c r="M493" s="2">
        <v>0.13800019999999999</v>
      </c>
      <c r="N493" s="3">
        <v>6</v>
      </c>
      <c r="O493">
        <v>7</v>
      </c>
      <c r="P493">
        <v>7</v>
      </c>
      <c r="Q493" s="4">
        <v>6.6071429999999998</v>
      </c>
      <c r="R493" s="4">
        <v>7.5892860000000004</v>
      </c>
      <c r="S493" s="4">
        <v>7.8928570000000002</v>
      </c>
      <c r="T493" s="5">
        <v>0.3349144</v>
      </c>
      <c r="U493" s="5">
        <v>0.21915499999999999</v>
      </c>
      <c r="V493" s="5">
        <v>0.20047789999999999</v>
      </c>
    </row>
    <row r="494" spans="1:22" hidden="1" x14ac:dyDescent="0.2">
      <c r="A494">
        <v>1965</v>
      </c>
      <c r="B494">
        <v>28</v>
      </c>
      <c r="C494" t="s">
        <v>65</v>
      </c>
      <c r="D494" t="s">
        <v>66</v>
      </c>
      <c r="E494">
        <v>363000000</v>
      </c>
      <c r="F494">
        <v>114000000</v>
      </c>
      <c r="G494">
        <v>2845788</v>
      </c>
      <c r="H494">
        <v>474000000</v>
      </c>
      <c r="I494">
        <v>179000000</v>
      </c>
      <c r="J494">
        <v>4861389</v>
      </c>
      <c r="K494" s="2">
        <v>0.76473709999999995</v>
      </c>
      <c r="L494" s="2">
        <v>0.63717440000000003</v>
      </c>
      <c r="M494" s="2">
        <v>0.58538590000000001</v>
      </c>
      <c r="N494" s="3">
        <v>1</v>
      </c>
      <c r="O494">
        <v>1</v>
      </c>
      <c r="P494">
        <v>1</v>
      </c>
      <c r="Q494" s="4">
        <v>1.071429</v>
      </c>
      <c r="R494" s="4">
        <v>1.125</v>
      </c>
      <c r="S494" s="4">
        <v>1.196429</v>
      </c>
      <c r="T494" s="5">
        <v>0.69953770000000004</v>
      </c>
      <c r="U494" s="5">
        <v>0.56415590000000004</v>
      </c>
      <c r="V494" s="5">
        <v>0.50843229999999995</v>
      </c>
    </row>
    <row r="495" spans="1:22" hidden="1" x14ac:dyDescent="0.2">
      <c r="A495">
        <v>1965</v>
      </c>
      <c r="B495">
        <v>29</v>
      </c>
      <c r="C495" t="s">
        <v>67</v>
      </c>
      <c r="D495" t="s">
        <v>68</v>
      </c>
      <c r="E495">
        <v>212000000</v>
      </c>
      <c r="F495">
        <v>77800000</v>
      </c>
      <c r="G495">
        <v>1440367</v>
      </c>
      <c r="H495">
        <v>641000000</v>
      </c>
      <c r="I495">
        <v>313000000</v>
      </c>
      <c r="J495">
        <v>6693917</v>
      </c>
      <c r="K495" s="2">
        <v>0.33114650000000001</v>
      </c>
      <c r="L495" s="2">
        <v>0.24837770000000001</v>
      </c>
      <c r="M495" s="2">
        <v>0.21517539999999999</v>
      </c>
      <c r="N495" s="3">
        <v>2</v>
      </c>
      <c r="O495">
        <v>2</v>
      </c>
      <c r="P495">
        <v>2</v>
      </c>
      <c r="Q495" s="4">
        <v>3.3035709999999998</v>
      </c>
      <c r="R495" s="4">
        <v>3.660714</v>
      </c>
      <c r="S495" s="4">
        <v>3.8214290000000002</v>
      </c>
      <c r="T495" s="5">
        <v>0.42614590000000002</v>
      </c>
      <c r="U495" s="5">
        <v>0.28862939999999998</v>
      </c>
      <c r="V495" s="5">
        <v>0.26149060000000002</v>
      </c>
    </row>
    <row r="496" spans="1:22" hidden="1" x14ac:dyDescent="0.2">
      <c r="A496">
        <v>1965</v>
      </c>
      <c r="B496">
        <v>30</v>
      </c>
      <c r="C496" t="s">
        <v>69</v>
      </c>
      <c r="D496" t="s">
        <v>70</v>
      </c>
      <c r="E496">
        <v>108000000</v>
      </c>
      <c r="F496">
        <v>12400000</v>
      </c>
      <c r="G496">
        <v>565877.19999999995</v>
      </c>
      <c r="H496">
        <v>650000000</v>
      </c>
      <c r="I496">
        <v>89400000</v>
      </c>
      <c r="J496">
        <v>4245634</v>
      </c>
      <c r="K496" s="2">
        <v>0.16646340000000001</v>
      </c>
      <c r="L496" s="2">
        <v>0.1387477</v>
      </c>
      <c r="M496" s="2">
        <v>0.1332845</v>
      </c>
      <c r="N496" s="3">
        <v>11</v>
      </c>
      <c r="O496">
        <v>8</v>
      </c>
      <c r="P496">
        <v>8</v>
      </c>
      <c r="Q496" s="4">
        <v>12.375</v>
      </c>
      <c r="R496" s="4">
        <v>10.982139999999999</v>
      </c>
      <c r="S496" s="4">
        <v>11.053570000000001</v>
      </c>
      <c r="T496" s="5">
        <v>0.23180239999999999</v>
      </c>
      <c r="U496" s="5">
        <v>0.1739011</v>
      </c>
      <c r="V496" s="5">
        <v>0.16148970000000001</v>
      </c>
    </row>
    <row r="497" spans="1:22" hidden="1" x14ac:dyDescent="0.2">
      <c r="A497">
        <v>1965</v>
      </c>
      <c r="B497">
        <v>31</v>
      </c>
      <c r="C497" t="s">
        <v>71</v>
      </c>
      <c r="D497" t="s">
        <v>72</v>
      </c>
      <c r="E497">
        <v>30400000</v>
      </c>
      <c r="F497">
        <v>1057092</v>
      </c>
      <c r="G497">
        <v>41047.89</v>
      </c>
      <c r="H497">
        <v>365000000</v>
      </c>
      <c r="I497">
        <v>20400000</v>
      </c>
      <c r="J497">
        <v>1944984</v>
      </c>
      <c r="K497" s="2">
        <v>8.3139299999999999E-2</v>
      </c>
      <c r="L497" s="2">
        <v>5.1877600000000003E-2</v>
      </c>
      <c r="M497" s="2">
        <v>2.1104500000000002E-2</v>
      </c>
      <c r="N497" s="3">
        <v>22</v>
      </c>
      <c r="O497">
        <v>25</v>
      </c>
      <c r="P497">
        <v>31</v>
      </c>
      <c r="Q497" s="4">
        <v>22.75</v>
      </c>
      <c r="R497" s="4">
        <v>23.339279999999999</v>
      </c>
      <c r="S497" s="4">
        <v>28.553570000000001</v>
      </c>
      <c r="T497" s="5">
        <v>0.1417677</v>
      </c>
      <c r="U497" s="5">
        <v>8.8227299999999995E-2</v>
      </c>
      <c r="V497" s="5">
        <v>5.7606600000000001E-2</v>
      </c>
    </row>
    <row r="498" spans="1:22" hidden="1" x14ac:dyDescent="0.2">
      <c r="A498">
        <v>1966</v>
      </c>
      <c r="B498">
        <v>1</v>
      </c>
      <c r="C498" t="s">
        <v>22</v>
      </c>
      <c r="D498" t="s">
        <v>23</v>
      </c>
      <c r="E498">
        <v>19800000</v>
      </c>
      <c r="F498">
        <v>6481149</v>
      </c>
      <c r="G498">
        <v>121384.5</v>
      </c>
      <c r="H498">
        <v>332000000</v>
      </c>
      <c r="I498">
        <v>216000000</v>
      </c>
      <c r="J498">
        <v>4445994</v>
      </c>
      <c r="K498" s="2">
        <v>5.9693000000000003E-2</v>
      </c>
      <c r="L498" s="2">
        <v>2.9964899999999999E-2</v>
      </c>
      <c r="M498" s="2">
        <v>2.7302E-2</v>
      </c>
      <c r="N498" s="3">
        <v>29</v>
      </c>
      <c r="O498">
        <v>31</v>
      </c>
      <c r="P498">
        <v>31</v>
      </c>
      <c r="Q498" s="4">
        <v>26.642859999999999</v>
      </c>
      <c r="R498" s="4">
        <v>27.767859999999999</v>
      </c>
      <c r="S498" s="4">
        <v>26.803570000000001</v>
      </c>
      <c r="T498" s="5">
        <v>0.12112009999999999</v>
      </c>
      <c r="U498" s="5">
        <v>7.4726399999999998E-2</v>
      </c>
      <c r="V498" s="5">
        <v>6.9363800000000003E-2</v>
      </c>
    </row>
    <row r="499" spans="1:22" hidden="1" x14ac:dyDescent="0.2">
      <c r="A499">
        <v>1966</v>
      </c>
      <c r="B499">
        <v>2</v>
      </c>
      <c r="C499" t="s">
        <v>24</v>
      </c>
      <c r="D499" t="s">
        <v>25</v>
      </c>
      <c r="E499">
        <v>16600000</v>
      </c>
      <c r="F499">
        <v>2035686</v>
      </c>
      <c r="G499">
        <v>46603.18</v>
      </c>
      <c r="H499">
        <v>103000000</v>
      </c>
      <c r="I499">
        <v>26300000</v>
      </c>
      <c r="J499">
        <v>621977.4</v>
      </c>
      <c r="K499" s="2">
        <v>0.16070129999999999</v>
      </c>
      <c r="L499" s="2">
        <v>7.7474399999999999E-2</v>
      </c>
      <c r="M499" s="2">
        <v>7.4927400000000005E-2</v>
      </c>
      <c r="N499" s="3">
        <v>14</v>
      </c>
      <c r="O499">
        <v>18</v>
      </c>
      <c r="P499">
        <v>17</v>
      </c>
      <c r="Q499" s="4">
        <v>15.232139999999999</v>
      </c>
      <c r="R499" s="4">
        <v>16.178570000000001</v>
      </c>
      <c r="S499" s="4">
        <v>15.03571</v>
      </c>
      <c r="T499" s="5">
        <v>0.21788350000000001</v>
      </c>
      <c r="U499" s="5">
        <v>0.13342109999999999</v>
      </c>
      <c r="V499" s="5">
        <v>0.13148119999999999</v>
      </c>
    </row>
    <row r="500" spans="1:22" hidden="1" x14ac:dyDescent="0.2">
      <c r="A500">
        <v>1966</v>
      </c>
      <c r="B500">
        <v>3</v>
      </c>
      <c r="C500" t="s">
        <v>26</v>
      </c>
      <c r="D500" t="s">
        <v>27</v>
      </c>
      <c r="E500">
        <v>31200000</v>
      </c>
      <c r="F500">
        <v>5907539</v>
      </c>
      <c r="G500">
        <v>124523.8</v>
      </c>
      <c r="H500">
        <v>226000000</v>
      </c>
      <c r="I500">
        <v>77800000</v>
      </c>
      <c r="J500">
        <v>1917525</v>
      </c>
      <c r="K500" s="2">
        <v>0.13812169999999999</v>
      </c>
      <c r="L500" s="2">
        <v>7.5920500000000002E-2</v>
      </c>
      <c r="M500" s="2">
        <v>6.4939899999999995E-2</v>
      </c>
      <c r="N500" s="3">
        <v>16</v>
      </c>
      <c r="O500">
        <v>19</v>
      </c>
      <c r="P500">
        <v>19</v>
      </c>
      <c r="Q500" s="4">
        <v>20.625</v>
      </c>
      <c r="R500" s="4">
        <v>21.982140000000001</v>
      </c>
      <c r="S500" s="4">
        <v>21.928570000000001</v>
      </c>
      <c r="T500" s="5">
        <v>0.1688759</v>
      </c>
      <c r="U500" s="5">
        <v>0.102105</v>
      </c>
      <c r="V500" s="5">
        <v>8.9834999999999998E-2</v>
      </c>
    </row>
    <row r="501" spans="1:22" hidden="1" x14ac:dyDescent="0.2">
      <c r="A501">
        <v>1966</v>
      </c>
      <c r="B501">
        <v>4</v>
      </c>
      <c r="C501" t="s">
        <v>28</v>
      </c>
      <c r="D501" t="s">
        <v>29</v>
      </c>
      <c r="E501">
        <v>16500000</v>
      </c>
      <c r="F501">
        <v>2866809</v>
      </c>
      <c r="G501">
        <v>73039.53</v>
      </c>
      <c r="H501">
        <v>228000000</v>
      </c>
      <c r="I501">
        <v>88700000</v>
      </c>
      <c r="J501">
        <v>2617948</v>
      </c>
      <c r="K501" s="2">
        <v>7.2090199999999993E-2</v>
      </c>
      <c r="L501" s="2">
        <v>3.2330999999999999E-2</v>
      </c>
      <c r="M501" s="2">
        <v>2.7899500000000001E-2</v>
      </c>
      <c r="N501" s="3">
        <v>26</v>
      </c>
      <c r="O501">
        <v>30</v>
      </c>
      <c r="P501">
        <v>29</v>
      </c>
      <c r="Q501" s="4">
        <v>27.964279999999999</v>
      </c>
      <c r="R501" s="4">
        <v>30.160720000000001</v>
      </c>
      <c r="S501" s="4">
        <v>29.982140000000001</v>
      </c>
      <c r="T501" s="5">
        <v>0.11625969999999999</v>
      </c>
      <c r="U501" s="5">
        <v>5.6866399999999998E-2</v>
      </c>
      <c r="V501" s="5">
        <v>5.2430200000000003E-2</v>
      </c>
    </row>
    <row r="502" spans="1:22" hidden="1" x14ac:dyDescent="0.2">
      <c r="A502">
        <v>1966</v>
      </c>
      <c r="B502">
        <v>5</v>
      </c>
      <c r="C502">
        <v>20</v>
      </c>
      <c r="D502" t="s">
        <v>30</v>
      </c>
      <c r="E502">
        <v>5574247</v>
      </c>
      <c r="F502">
        <v>1705901</v>
      </c>
      <c r="G502">
        <v>39350.42</v>
      </c>
      <c r="H502">
        <v>116000000</v>
      </c>
      <c r="I502">
        <v>42400000</v>
      </c>
      <c r="J502">
        <v>1100599</v>
      </c>
      <c r="K502" s="2">
        <v>4.8033699999999999E-2</v>
      </c>
      <c r="L502" s="2">
        <v>4.02659E-2</v>
      </c>
      <c r="M502" s="2">
        <v>3.5753600000000003E-2</v>
      </c>
      <c r="N502" s="3">
        <v>30</v>
      </c>
      <c r="O502">
        <v>28</v>
      </c>
      <c r="P502">
        <v>27</v>
      </c>
      <c r="Q502" s="4">
        <v>29.660720000000001</v>
      </c>
      <c r="R502" s="4">
        <v>29.589279999999999</v>
      </c>
      <c r="S502" s="4">
        <v>29.178570000000001</v>
      </c>
      <c r="T502" s="5">
        <v>0.1007251</v>
      </c>
      <c r="U502" s="5">
        <v>6.0451900000000003E-2</v>
      </c>
      <c r="V502" s="5">
        <v>5.51151E-2</v>
      </c>
    </row>
    <row r="503" spans="1:22" hidden="1" x14ac:dyDescent="0.2">
      <c r="A503">
        <v>1966</v>
      </c>
      <c r="B503">
        <v>6</v>
      </c>
      <c r="C503" t="s">
        <v>31</v>
      </c>
      <c r="D503" t="s">
        <v>32</v>
      </c>
      <c r="E503">
        <v>45600000</v>
      </c>
      <c r="F503">
        <v>7503586</v>
      </c>
      <c r="G503">
        <v>171879.3</v>
      </c>
      <c r="H503">
        <v>249000000</v>
      </c>
      <c r="I503">
        <v>64800000</v>
      </c>
      <c r="J503">
        <v>1701073</v>
      </c>
      <c r="K503" s="2">
        <v>0.182888</v>
      </c>
      <c r="L503" s="2">
        <v>0.11576880000000001</v>
      </c>
      <c r="M503" s="2">
        <v>0.1010417</v>
      </c>
      <c r="N503" s="3">
        <v>11</v>
      </c>
      <c r="O503">
        <v>12</v>
      </c>
      <c r="P503">
        <v>12</v>
      </c>
      <c r="Q503" s="4">
        <v>12.232139999999999</v>
      </c>
      <c r="R503" s="4">
        <v>11.982139999999999</v>
      </c>
      <c r="S503" s="4">
        <v>12.33929</v>
      </c>
      <c r="T503" s="5">
        <v>0.24312719999999999</v>
      </c>
      <c r="U503" s="5">
        <v>0.16807530000000001</v>
      </c>
      <c r="V503" s="5">
        <v>0.15291469999999999</v>
      </c>
    </row>
    <row r="504" spans="1:22" hidden="1" x14ac:dyDescent="0.2">
      <c r="A504">
        <v>1966</v>
      </c>
      <c r="B504">
        <v>7</v>
      </c>
      <c r="C504">
        <v>23</v>
      </c>
      <c r="D504" t="s">
        <v>33</v>
      </c>
      <c r="E504">
        <v>9017497</v>
      </c>
      <c r="F504">
        <v>1532456</v>
      </c>
      <c r="G504">
        <v>34745.949999999997</v>
      </c>
      <c r="H504">
        <v>32100000</v>
      </c>
      <c r="I504">
        <v>7767964</v>
      </c>
      <c r="J504">
        <v>184302.9</v>
      </c>
      <c r="K504" s="2">
        <v>0.28126879999999999</v>
      </c>
      <c r="L504" s="2">
        <v>0.19727900000000001</v>
      </c>
      <c r="M504" s="2">
        <v>0.18852630000000001</v>
      </c>
      <c r="N504" s="3">
        <v>5</v>
      </c>
      <c r="O504">
        <v>4</v>
      </c>
      <c r="P504">
        <v>4</v>
      </c>
      <c r="Q504" s="4">
        <v>8.1607140000000005</v>
      </c>
      <c r="R504" s="4">
        <v>7.3392860000000004</v>
      </c>
      <c r="S504" s="4">
        <v>6.9821429999999998</v>
      </c>
      <c r="T504" s="5">
        <v>0.29430689999999998</v>
      </c>
      <c r="U504" s="5">
        <v>0.21289140000000001</v>
      </c>
      <c r="V504" s="5">
        <v>0.2032263</v>
      </c>
    </row>
    <row r="505" spans="1:22" x14ac:dyDescent="0.2">
      <c r="A505">
        <v>1966</v>
      </c>
      <c r="B505">
        <v>8</v>
      </c>
      <c r="C505">
        <v>24</v>
      </c>
      <c r="D505" t="s">
        <v>34</v>
      </c>
      <c r="E505">
        <v>48800000</v>
      </c>
      <c r="F505">
        <v>9116117</v>
      </c>
      <c r="G505">
        <v>208862.8</v>
      </c>
      <c r="H505">
        <v>142000000</v>
      </c>
      <c r="I505">
        <v>37700000</v>
      </c>
      <c r="J505">
        <v>950209.3</v>
      </c>
      <c r="K505" s="2">
        <v>0.34290130000000002</v>
      </c>
      <c r="L505" s="2">
        <v>0.24194289999999999</v>
      </c>
      <c r="M505" s="2">
        <v>0.21980710000000001</v>
      </c>
      <c r="N505" s="3">
        <v>2</v>
      </c>
      <c r="O505">
        <v>3</v>
      </c>
      <c r="P505">
        <v>2</v>
      </c>
      <c r="Q505" s="4">
        <v>5.0714290000000002</v>
      </c>
      <c r="R505" s="4">
        <v>4.875</v>
      </c>
      <c r="S505" s="4">
        <v>4.8035709999999998</v>
      </c>
      <c r="T505" s="5">
        <v>0.36250369999999998</v>
      </c>
      <c r="U505" s="5">
        <v>0.25803540000000003</v>
      </c>
      <c r="V505" s="5">
        <v>0.23824980000000001</v>
      </c>
    </row>
    <row r="506" spans="1:22" hidden="1" x14ac:dyDescent="0.2">
      <c r="A506">
        <v>1966</v>
      </c>
      <c r="B506">
        <v>9</v>
      </c>
      <c r="C506">
        <v>25</v>
      </c>
      <c r="D506" t="s">
        <v>35</v>
      </c>
      <c r="E506">
        <v>5965637</v>
      </c>
      <c r="F506">
        <v>1243713</v>
      </c>
      <c r="G506">
        <v>27182.799999999999</v>
      </c>
      <c r="H506">
        <v>70300000</v>
      </c>
      <c r="I506">
        <v>18800000</v>
      </c>
      <c r="J506">
        <v>463968.2</v>
      </c>
      <c r="K506" s="2">
        <v>8.4866499999999997E-2</v>
      </c>
      <c r="L506" s="2">
        <v>6.62745E-2</v>
      </c>
      <c r="M506" s="2">
        <v>5.8587599999999997E-2</v>
      </c>
      <c r="N506" s="3">
        <v>23</v>
      </c>
      <c r="O506">
        <v>23</v>
      </c>
      <c r="P506">
        <v>21</v>
      </c>
      <c r="Q506" s="4">
        <v>20.589279999999999</v>
      </c>
      <c r="R506" s="4">
        <v>20.696429999999999</v>
      </c>
      <c r="S506" s="4">
        <v>20.714279999999999</v>
      </c>
      <c r="T506" s="5">
        <v>0.16131490000000001</v>
      </c>
      <c r="U506" s="5">
        <v>0.1034035</v>
      </c>
      <c r="V506" s="5">
        <v>9.3124899999999997E-2</v>
      </c>
    </row>
    <row r="507" spans="1:22" hidden="1" x14ac:dyDescent="0.2">
      <c r="A507">
        <v>1966</v>
      </c>
      <c r="B507">
        <v>10</v>
      </c>
      <c r="C507">
        <v>26</v>
      </c>
      <c r="D507" t="s">
        <v>36</v>
      </c>
      <c r="E507">
        <v>5084056</v>
      </c>
      <c r="F507">
        <v>1226595</v>
      </c>
      <c r="G507">
        <v>27211.99</v>
      </c>
      <c r="H507">
        <v>81800000</v>
      </c>
      <c r="I507">
        <v>23900000</v>
      </c>
      <c r="J507">
        <v>580895.4</v>
      </c>
      <c r="K507" s="2">
        <v>6.21839E-2</v>
      </c>
      <c r="L507" s="2">
        <v>5.1428099999999997E-2</v>
      </c>
      <c r="M507" s="2">
        <v>4.6844900000000002E-2</v>
      </c>
      <c r="N507" s="3">
        <v>28</v>
      </c>
      <c r="O507">
        <v>25</v>
      </c>
      <c r="P507">
        <v>25</v>
      </c>
      <c r="Q507" s="4">
        <v>23.607140000000001</v>
      </c>
      <c r="R507" s="4">
        <v>24.017859999999999</v>
      </c>
      <c r="S507" s="4">
        <v>23.089279999999999</v>
      </c>
      <c r="T507" s="5">
        <v>0.14236109999999999</v>
      </c>
      <c r="U507" s="5">
        <v>9.1431899999999997E-2</v>
      </c>
      <c r="V507" s="5">
        <v>8.4959199999999999E-2</v>
      </c>
    </row>
    <row r="508" spans="1:22" hidden="1" x14ac:dyDescent="0.2">
      <c r="A508">
        <v>1966</v>
      </c>
      <c r="B508">
        <v>11</v>
      </c>
      <c r="C508" t="s">
        <v>37</v>
      </c>
      <c r="D508" t="s">
        <v>38</v>
      </c>
      <c r="E508">
        <v>54300000</v>
      </c>
      <c r="F508">
        <v>8023509</v>
      </c>
      <c r="G508">
        <v>178166.3</v>
      </c>
      <c r="H508">
        <v>444000000</v>
      </c>
      <c r="I508">
        <v>117000000</v>
      </c>
      <c r="J508">
        <v>2845349</v>
      </c>
      <c r="K508" s="2">
        <v>0.1223337</v>
      </c>
      <c r="L508" s="2">
        <v>6.8478600000000001E-2</v>
      </c>
      <c r="M508" s="2">
        <v>6.2616699999999997E-2</v>
      </c>
      <c r="N508" s="3">
        <v>19</v>
      </c>
      <c r="O508">
        <v>21</v>
      </c>
      <c r="P508">
        <v>20</v>
      </c>
      <c r="Q508" s="4">
        <v>23.053570000000001</v>
      </c>
      <c r="R508" s="4">
        <v>23.803570000000001</v>
      </c>
      <c r="S508" s="4">
        <v>22.785720000000001</v>
      </c>
      <c r="T508" s="5">
        <v>0.14775569999999999</v>
      </c>
      <c r="U508" s="5">
        <v>9.1782299999999997E-2</v>
      </c>
      <c r="V508" s="5">
        <v>8.5632399999999997E-2</v>
      </c>
    </row>
    <row r="509" spans="1:22" hidden="1" x14ac:dyDescent="0.2">
      <c r="A509">
        <v>1966</v>
      </c>
      <c r="B509">
        <v>12</v>
      </c>
      <c r="C509">
        <v>29</v>
      </c>
      <c r="D509" t="s">
        <v>39</v>
      </c>
      <c r="E509">
        <v>27300000</v>
      </c>
      <c r="F509">
        <v>5249032</v>
      </c>
      <c r="G509">
        <v>111495.3</v>
      </c>
      <c r="H509">
        <v>206000000</v>
      </c>
      <c r="I509">
        <v>66000000</v>
      </c>
      <c r="J509">
        <v>1533346</v>
      </c>
      <c r="K509" s="2">
        <v>0.1324468</v>
      </c>
      <c r="L509" s="2">
        <v>7.9518599999999995E-2</v>
      </c>
      <c r="M509" s="2">
        <v>7.2713700000000006E-2</v>
      </c>
      <c r="N509" s="3">
        <v>17</v>
      </c>
      <c r="O509">
        <v>17</v>
      </c>
      <c r="P509">
        <v>18</v>
      </c>
      <c r="Q509" s="4">
        <v>17.5</v>
      </c>
      <c r="R509" s="4">
        <v>17.964279999999999</v>
      </c>
      <c r="S509" s="4">
        <v>17.446429999999999</v>
      </c>
      <c r="T509" s="5">
        <v>0.18702070000000001</v>
      </c>
      <c r="U509" s="5">
        <v>0.11943719999999999</v>
      </c>
      <c r="V509" s="5">
        <v>0.1113278</v>
      </c>
    </row>
    <row r="510" spans="1:22" hidden="1" x14ac:dyDescent="0.2">
      <c r="A510">
        <v>1966</v>
      </c>
      <c r="B510">
        <v>13</v>
      </c>
      <c r="C510" t="s">
        <v>40</v>
      </c>
      <c r="D510" t="s">
        <v>41</v>
      </c>
      <c r="E510">
        <v>71500000</v>
      </c>
      <c r="F510">
        <v>11800000</v>
      </c>
      <c r="G510">
        <v>256976.5</v>
      </c>
      <c r="H510">
        <v>330000000</v>
      </c>
      <c r="I510">
        <v>88100000</v>
      </c>
      <c r="J510">
        <v>2163321</v>
      </c>
      <c r="K510" s="2">
        <v>0.21656839999999999</v>
      </c>
      <c r="L510" s="2">
        <v>0.1340105</v>
      </c>
      <c r="M510" s="2">
        <v>0.118788</v>
      </c>
      <c r="N510" s="3">
        <v>8</v>
      </c>
      <c r="O510">
        <v>10</v>
      </c>
      <c r="P510">
        <v>10</v>
      </c>
      <c r="Q510" s="4">
        <v>8.9642859999999995</v>
      </c>
      <c r="R510" s="4">
        <v>9.5535720000000008</v>
      </c>
      <c r="S510" s="4">
        <v>9.7321419999999996</v>
      </c>
      <c r="T510" s="5">
        <v>0.29336010000000001</v>
      </c>
      <c r="U510" s="5">
        <v>0.19624240000000001</v>
      </c>
      <c r="V510" s="5">
        <v>0.18007609999999999</v>
      </c>
    </row>
    <row r="511" spans="1:22" hidden="1" x14ac:dyDescent="0.2">
      <c r="A511">
        <v>1966</v>
      </c>
      <c r="B511">
        <v>14</v>
      </c>
      <c r="C511" t="s">
        <v>42</v>
      </c>
      <c r="D511" t="s">
        <v>43</v>
      </c>
      <c r="E511">
        <v>56200000</v>
      </c>
      <c r="F511">
        <v>8424449</v>
      </c>
      <c r="G511">
        <v>189760.1</v>
      </c>
      <c r="H511">
        <v>379000000</v>
      </c>
      <c r="I511">
        <v>89100000</v>
      </c>
      <c r="J511">
        <v>2186644</v>
      </c>
      <c r="K511" s="2">
        <v>0.1481913</v>
      </c>
      <c r="L511" s="2">
        <v>9.4590800000000003E-2</v>
      </c>
      <c r="M511" s="2">
        <v>8.6781399999999995E-2</v>
      </c>
      <c r="N511" s="3">
        <v>15</v>
      </c>
      <c r="O511">
        <v>15</v>
      </c>
      <c r="P511">
        <v>14</v>
      </c>
      <c r="Q511" s="4">
        <v>16.25</v>
      </c>
      <c r="R511" s="4">
        <v>16.410720000000001</v>
      </c>
      <c r="S511" s="4">
        <v>15.96429</v>
      </c>
      <c r="T511" s="5">
        <v>0.2025662</v>
      </c>
      <c r="U511" s="5">
        <v>0.14079700000000001</v>
      </c>
      <c r="V511" s="5">
        <v>0.1322035</v>
      </c>
    </row>
    <row r="512" spans="1:22" hidden="1" x14ac:dyDescent="0.2">
      <c r="A512">
        <v>1966</v>
      </c>
      <c r="B512">
        <v>15</v>
      </c>
      <c r="C512" t="s">
        <v>44</v>
      </c>
      <c r="D512" t="s">
        <v>45</v>
      </c>
      <c r="E512">
        <v>13900000</v>
      </c>
      <c r="F512">
        <v>2395825</v>
      </c>
      <c r="G512">
        <v>56378.15</v>
      </c>
      <c r="H512">
        <v>84600000</v>
      </c>
      <c r="I512">
        <v>25100000</v>
      </c>
      <c r="J512">
        <v>683053.6</v>
      </c>
      <c r="K512" s="2">
        <v>0.1640461</v>
      </c>
      <c r="L512" s="2">
        <v>9.5462199999999997E-2</v>
      </c>
      <c r="M512" s="2">
        <v>8.2538399999999998E-2</v>
      </c>
      <c r="N512" s="3">
        <v>13</v>
      </c>
      <c r="O512">
        <v>14</v>
      </c>
      <c r="P512">
        <v>15</v>
      </c>
      <c r="Q512" s="4">
        <v>12.928570000000001</v>
      </c>
      <c r="R512" s="4">
        <v>15.196429999999999</v>
      </c>
      <c r="S512" s="4">
        <v>16.017859999999999</v>
      </c>
      <c r="T512" s="5">
        <v>0.2379288</v>
      </c>
      <c r="U512" s="5">
        <v>0.14950550000000001</v>
      </c>
      <c r="V512" s="5">
        <v>0.13474800000000001</v>
      </c>
    </row>
    <row r="513" spans="1:22" hidden="1" x14ac:dyDescent="0.2">
      <c r="A513">
        <v>1966</v>
      </c>
      <c r="B513">
        <v>16</v>
      </c>
      <c r="C513" t="s">
        <v>46</v>
      </c>
      <c r="D513" t="s">
        <v>47</v>
      </c>
      <c r="E513">
        <v>10700000</v>
      </c>
      <c r="F513">
        <v>1943877</v>
      </c>
      <c r="G513">
        <v>52784.95</v>
      </c>
      <c r="H513">
        <v>88300000</v>
      </c>
      <c r="I513">
        <v>20100000</v>
      </c>
      <c r="J513">
        <v>577778.9</v>
      </c>
      <c r="K513" s="2">
        <v>0.12149890000000001</v>
      </c>
      <c r="L513" s="2">
        <v>9.6537499999999998E-2</v>
      </c>
      <c r="M513" s="2">
        <v>9.1358400000000006E-2</v>
      </c>
      <c r="N513" s="3">
        <v>20</v>
      </c>
      <c r="O513">
        <v>13</v>
      </c>
      <c r="P513">
        <v>13</v>
      </c>
      <c r="Q513" s="4">
        <v>14.446429999999999</v>
      </c>
      <c r="R513" s="4">
        <v>12.107139999999999</v>
      </c>
      <c r="S513" s="4">
        <v>11.892860000000001</v>
      </c>
      <c r="T513" s="5">
        <v>0.21637799999999999</v>
      </c>
      <c r="U513" s="5">
        <v>0.16193089999999999</v>
      </c>
      <c r="V513" s="5">
        <v>0.15360219999999999</v>
      </c>
    </row>
    <row r="514" spans="1:22" hidden="1" x14ac:dyDescent="0.2">
      <c r="A514">
        <v>1966</v>
      </c>
      <c r="B514">
        <v>17</v>
      </c>
      <c r="C514" t="s">
        <v>48</v>
      </c>
      <c r="D514" t="s">
        <v>49</v>
      </c>
      <c r="E514">
        <v>49300000</v>
      </c>
      <c r="F514">
        <v>7494485</v>
      </c>
      <c r="G514">
        <v>162753.4</v>
      </c>
      <c r="H514">
        <v>643000000</v>
      </c>
      <c r="I514">
        <v>173000000</v>
      </c>
      <c r="J514">
        <v>4309226</v>
      </c>
      <c r="K514" s="2">
        <v>7.66878E-2</v>
      </c>
      <c r="L514" s="2">
        <v>4.3395599999999999E-2</v>
      </c>
      <c r="M514" s="2">
        <v>3.7768599999999999E-2</v>
      </c>
      <c r="N514" s="3">
        <v>25</v>
      </c>
      <c r="O514">
        <v>27</v>
      </c>
      <c r="P514">
        <v>26</v>
      </c>
      <c r="Q514" s="4">
        <v>27.928570000000001</v>
      </c>
      <c r="R514" s="4">
        <v>27.214279999999999</v>
      </c>
      <c r="S514" s="4">
        <v>26.392859999999999</v>
      </c>
      <c r="T514" s="5">
        <v>0.112245</v>
      </c>
      <c r="U514" s="5">
        <v>7.6515200000000005E-2</v>
      </c>
      <c r="V514" s="5">
        <v>6.9453699999999993E-2</v>
      </c>
    </row>
    <row r="515" spans="1:22" hidden="1" x14ac:dyDescent="0.2">
      <c r="A515">
        <v>1966</v>
      </c>
      <c r="B515">
        <v>18</v>
      </c>
      <c r="C515">
        <v>51</v>
      </c>
      <c r="D515" t="s">
        <v>50</v>
      </c>
      <c r="E515">
        <v>12800000</v>
      </c>
      <c r="F515">
        <v>2376229</v>
      </c>
      <c r="G515">
        <v>54957.87</v>
      </c>
      <c r="H515">
        <v>156000000</v>
      </c>
      <c r="I515">
        <v>40300000</v>
      </c>
      <c r="J515">
        <v>1145935</v>
      </c>
      <c r="K515" s="2">
        <v>8.1776600000000005E-2</v>
      </c>
      <c r="L515" s="2">
        <v>5.8923799999999998E-2</v>
      </c>
      <c r="M515" s="2">
        <v>4.7959000000000002E-2</v>
      </c>
      <c r="N515" s="3">
        <v>24</v>
      </c>
      <c r="O515">
        <v>24</v>
      </c>
      <c r="P515">
        <v>24</v>
      </c>
      <c r="Q515" s="4">
        <v>24.071429999999999</v>
      </c>
      <c r="R515" s="4">
        <v>22.017859999999999</v>
      </c>
      <c r="S515" s="4">
        <v>22.303570000000001</v>
      </c>
      <c r="T515" s="5">
        <v>0.1409852</v>
      </c>
      <c r="U515" s="5">
        <v>0.1007874</v>
      </c>
      <c r="V515" s="5">
        <v>8.7338700000000005E-2</v>
      </c>
    </row>
    <row r="516" spans="1:22" hidden="1" x14ac:dyDescent="0.2">
      <c r="A516">
        <v>1966</v>
      </c>
      <c r="B516">
        <v>19</v>
      </c>
      <c r="C516">
        <v>50</v>
      </c>
      <c r="D516" t="s">
        <v>51</v>
      </c>
      <c r="E516">
        <v>91100000</v>
      </c>
      <c r="F516">
        <v>15500000</v>
      </c>
      <c r="G516">
        <v>355157.5</v>
      </c>
      <c r="H516">
        <v>487000000</v>
      </c>
      <c r="I516">
        <v>127000000</v>
      </c>
      <c r="J516">
        <v>3230934</v>
      </c>
      <c r="K516" s="2">
        <v>0.1868794</v>
      </c>
      <c r="L516" s="2">
        <v>0.1227029</v>
      </c>
      <c r="M516" s="2">
        <v>0.1099241</v>
      </c>
      <c r="N516" s="3">
        <v>10</v>
      </c>
      <c r="O516">
        <v>11</v>
      </c>
      <c r="P516">
        <v>11</v>
      </c>
      <c r="Q516" s="4">
        <v>10.392860000000001</v>
      </c>
      <c r="R516" s="4">
        <v>10.5</v>
      </c>
      <c r="S516" s="4">
        <v>10.41071</v>
      </c>
      <c r="T516" s="5">
        <v>0.26292480000000001</v>
      </c>
      <c r="U516" s="5">
        <v>0.1806373</v>
      </c>
      <c r="V516" s="5">
        <v>0.16662879999999999</v>
      </c>
    </row>
    <row r="517" spans="1:22" hidden="1" x14ac:dyDescent="0.2">
      <c r="A517">
        <v>1966</v>
      </c>
      <c r="B517">
        <v>20</v>
      </c>
      <c r="C517">
        <v>52</v>
      </c>
      <c r="D517" t="s">
        <v>52</v>
      </c>
      <c r="E517">
        <v>77900000</v>
      </c>
      <c r="F517">
        <v>17000000</v>
      </c>
      <c r="G517">
        <v>461487.6</v>
      </c>
      <c r="H517">
        <v>732000000</v>
      </c>
      <c r="I517">
        <v>253000000</v>
      </c>
      <c r="J517">
        <v>8707638</v>
      </c>
      <c r="K517" s="2">
        <v>0.10642020000000001</v>
      </c>
      <c r="L517" s="2">
        <v>6.7215300000000006E-2</v>
      </c>
      <c r="M517" s="2">
        <v>5.2998000000000003E-2</v>
      </c>
      <c r="N517" s="3">
        <v>22</v>
      </c>
      <c r="O517">
        <v>22</v>
      </c>
      <c r="P517">
        <v>22</v>
      </c>
      <c r="Q517" s="4">
        <v>19.089279999999999</v>
      </c>
      <c r="R517" s="4">
        <v>19.017859999999999</v>
      </c>
      <c r="S517" s="4">
        <v>19.964279999999999</v>
      </c>
      <c r="T517" s="5">
        <v>0.18043429999999999</v>
      </c>
      <c r="U517" s="5">
        <v>0.1176333</v>
      </c>
      <c r="V517" s="5">
        <v>9.9119799999999994E-2</v>
      </c>
    </row>
    <row r="518" spans="1:22" hidden="1" x14ac:dyDescent="0.2">
      <c r="A518">
        <v>1966</v>
      </c>
      <c r="B518">
        <v>21</v>
      </c>
      <c r="C518" t="s">
        <v>53</v>
      </c>
      <c r="D518" t="s">
        <v>54</v>
      </c>
      <c r="E518">
        <v>13700000</v>
      </c>
      <c r="F518">
        <v>4171464</v>
      </c>
      <c r="G518">
        <v>90327.77</v>
      </c>
      <c r="H518">
        <v>289000000</v>
      </c>
      <c r="I518">
        <v>118000000</v>
      </c>
      <c r="J518">
        <v>3249010</v>
      </c>
      <c r="K518" s="2">
        <v>4.7524700000000003E-2</v>
      </c>
      <c r="L518" s="2">
        <v>3.5287600000000002E-2</v>
      </c>
      <c r="M518" s="2">
        <v>2.7801599999999999E-2</v>
      </c>
      <c r="N518" s="3">
        <v>31</v>
      </c>
      <c r="O518">
        <v>29</v>
      </c>
      <c r="P518">
        <v>30</v>
      </c>
      <c r="Q518" s="4">
        <v>28.410720000000001</v>
      </c>
      <c r="R518" s="4">
        <v>28.142859999999999</v>
      </c>
      <c r="S518" s="4">
        <v>29.125</v>
      </c>
      <c r="T518" s="5">
        <v>0.1092814</v>
      </c>
      <c r="U518" s="5">
        <v>7.1718100000000007E-2</v>
      </c>
      <c r="V518" s="5">
        <v>5.6427199999999997E-2</v>
      </c>
    </row>
    <row r="519" spans="1:22" hidden="1" x14ac:dyDescent="0.2">
      <c r="A519">
        <v>1966</v>
      </c>
      <c r="B519">
        <v>22</v>
      </c>
      <c r="C519" t="s">
        <v>55</v>
      </c>
      <c r="D519" t="s">
        <v>56</v>
      </c>
      <c r="E519">
        <v>27600000</v>
      </c>
      <c r="F519">
        <v>5642037</v>
      </c>
      <c r="G519">
        <v>135417.9</v>
      </c>
      <c r="H519">
        <v>393000000</v>
      </c>
      <c r="I519">
        <v>111000000</v>
      </c>
      <c r="J519">
        <v>2735972</v>
      </c>
      <c r="K519" s="2">
        <v>7.0186700000000005E-2</v>
      </c>
      <c r="L519" s="2">
        <v>5.0784500000000003E-2</v>
      </c>
      <c r="M519" s="2">
        <v>4.9495400000000002E-2</v>
      </c>
      <c r="N519" s="3">
        <v>27</v>
      </c>
      <c r="O519">
        <v>26</v>
      </c>
      <c r="P519">
        <v>23</v>
      </c>
      <c r="Q519" s="4">
        <v>24.214279999999999</v>
      </c>
      <c r="R519" s="4">
        <v>22.875</v>
      </c>
      <c r="S519" s="4">
        <v>21.035720000000001</v>
      </c>
      <c r="T519" s="5">
        <v>0.14314279999999999</v>
      </c>
      <c r="U519" s="5">
        <v>0.1009168</v>
      </c>
      <c r="V519" s="5">
        <v>0.1004975</v>
      </c>
    </row>
    <row r="520" spans="1:22" hidden="1" x14ac:dyDescent="0.2">
      <c r="A520">
        <v>1966</v>
      </c>
      <c r="B520">
        <v>23</v>
      </c>
      <c r="C520">
        <v>64</v>
      </c>
      <c r="D520" t="s">
        <v>57</v>
      </c>
      <c r="E520">
        <v>27300000</v>
      </c>
      <c r="F520">
        <v>6415011</v>
      </c>
      <c r="G520">
        <v>130973.9</v>
      </c>
      <c r="H520">
        <v>231000000</v>
      </c>
      <c r="I520">
        <v>76800000</v>
      </c>
      <c r="J520">
        <v>1720214</v>
      </c>
      <c r="K520" s="2">
        <v>0.1184289</v>
      </c>
      <c r="L520" s="2">
        <v>8.34984E-2</v>
      </c>
      <c r="M520" s="2">
        <v>7.61381E-2</v>
      </c>
      <c r="N520" s="3">
        <v>21</v>
      </c>
      <c r="O520">
        <v>16</v>
      </c>
      <c r="P520">
        <v>16</v>
      </c>
      <c r="Q520" s="4">
        <v>18.160720000000001</v>
      </c>
      <c r="R520" s="4">
        <v>15.571429999999999</v>
      </c>
      <c r="S520" s="4">
        <v>14.96429</v>
      </c>
      <c r="T520" s="5">
        <v>0.19068750000000001</v>
      </c>
      <c r="U520" s="5">
        <v>0.14805309999999999</v>
      </c>
      <c r="V520" s="5">
        <v>0.1392806</v>
      </c>
    </row>
    <row r="521" spans="1:22" hidden="1" x14ac:dyDescent="0.2">
      <c r="A521">
        <v>1966</v>
      </c>
      <c r="B521">
        <v>24</v>
      </c>
      <c r="C521" t="s">
        <v>58</v>
      </c>
      <c r="D521" t="s">
        <v>59</v>
      </c>
      <c r="E521">
        <v>89100000</v>
      </c>
      <c r="F521">
        <v>18200000</v>
      </c>
      <c r="G521">
        <v>404107.3</v>
      </c>
      <c r="H521">
        <v>329000000</v>
      </c>
      <c r="I521">
        <v>97900000</v>
      </c>
      <c r="J521">
        <v>2499496</v>
      </c>
      <c r="K521" s="2">
        <v>0.27070739999999999</v>
      </c>
      <c r="L521" s="2">
        <v>0.18631239999999999</v>
      </c>
      <c r="M521" s="2">
        <v>0.1616756</v>
      </c>
      <c r="N521" s="3">
        <v>6</v>
      </c>
      <c r="O521">
        <v>5</v>
      </c>
      <c r="P521">
        <v>5</v>
      </c>
      <c r="Q521" s="4">
        <v>4.2321429999999998</v>
      </c>
      <c r="R521" s="4">
        <v>4.4107139999999996</v>
      </c>
      <c r="S521" s="4">
        <v>4.6071429999999998</v>
      </c>
      <c r="T521" s="5">
        <v>0.39911069999999998</v>
      </c>
      <c r="U521" s="5">
        <v>0.27091029999999999</v>
      </c>
      <c r="V521" s="5">
        <v>0.2452347</v>
      </c>
    </row>
    <row r="522" spans="1:22" hidden="1" x14ac:dyDescent="0.2">
      <c r="A522">
        <v>1966</v>
      </c>
      <c r="B522">
        <v>25</v>
      </c>
      <c r="C522">
        <v>70</v>
      </c>
      <c r="D522" t="s">
        <v>60</v>
      </c>
      <c r="E522">
        <v>10400000</v>
      </c>
      <c r="F522">
        <v>2679874</v>
      </c>
      <c r="G522">
        <v>69984.44</v>
      </c>
      <c r="H522">
        <v>49600000</v>
      </c>
      <c r="I522">
        <v>19200000</v>
      </c>
      <c r="J522">
        <v>571919.69999999995</v>
      </c>
      <c r="K522" s="2">
        <v>0.20898240000000001</v>
      </c>
      <c r="L522" s="2">
        <v>0.13964409999999999</v>
      </c>
      <c r="M522" s="2">
        <v>0.12236760000000001</v>
      </c>
      <c r="N522" s="3">
        <v>9</v>
      </c>
      <c r="O522">
        <v>9</v>
      </c>
      <c r="P522">
        <v>9</v>
      </c>
      <c r="Q522" s="4">
        <v>7.25</v>
      </c>
      <c r="R522" s="4">
        <v>6.9642860000000004</v>
      </c>
      <c r="S522" s="4">
        <v>7.125</v>
      </c>
      <c r="T522" s="5">
        <v>0.32646009999999998</v>
      </c>
      <c r="U522" s="5">
        <v>0.22816600000000001</v>
      </c>
      <c r="V522" s="5">
        <v>0.20767949999999999</v>
      </c>
    </row>
    <row r="523" spans="1:22" hidden="1" x14ac:dyDescent="0.2">
      <c r="A523">
        <v>1966</v>
      </c>
      <c r="B523">
        <v>26</v>
      </c>
      <c r="C523" t="s">
        <v>61</v>
      </c>
      <c r="D523" t="s">
        <v>62</v>
      </c>
      <c r="E523">
        <v>87500000</v>
      </c>
      <c r="F523">
        <v>30900000</v>
      </c>
      <c r="G523">
        <v>530209.6</v>
      </c>
      <c r="H523">
        <v>350000000</v>
      </c>
      <c r="I523">
        <v>184000000</v>
      </c>
      <c r="J523">
        <v>3474430</v>
      </c>
      <c r="K523" s="2">
        <v>0.24997620000000001</v>
      </c>
      <c r="L523" s="2">
        <v>0.16794390000000001</v>
      </c>
      <c r="M523" s="2">
        <v>0.1526033</v>
      </c>
      <c r="N523" s="3">
        <v>7</v>
      </c>
      <c r="O523">
        <v>7</v>
      </c>
      <c r="P523">
        <v>7</v>
      </c>
      <c r="Q523" s="4">
        <v>3.214286</v>
      </c>
      <c r="R523" s="4">
        <v>2.964286</v>
      </c>
      <c r="S523" s="4">
        <v>2.8571430000000002</v>
      </c>
      <c r="T523" s="5">
        <v>0.42349140000000002</v>
      </c>
      <c r="U523" s="5">
        <v>0.31467250000000002</v>
      </c>
      <c r="V523" s="5">
        <v>0.28992210000000002</v>
      </c>
    </row>
    <row r="524" spans="1:22" hidden="1" x14ac:dyDescent="0.2">
      <c r="A524">
        <v>1966</v>
      </c>
      <c r="B524">
        <v>27</v>
      </c>
      <c r="C524" t="s">
        <v>63</v>
      </c>
      <c r="D524" t="s">
        <v>64</v>
      </c>
      <c r="E524">
        <v>204000000</v>
      </c>
      <c r="F524">
        <v>44800000</v>
      </c>
      <c r="G524">
        <v>1094019</v>
      </c>
      <c r="H524">
        <v>718000000</v>
      </c>
      <c r="I524">
        <v>263000000</v>
      </c>
      <c r="J524">
        <v>7084061</v>
      </c>
      <c r="K524" s="2">
        <v>0.28401369999999998</v>
      </c>
      <c r="L524" s="2">
        <v>0.17043549999999999</v>
      </c>
      <c r="M524" s="2">
        <v>0.15443390000000001</v>
      </c>
      <c r="N524" s="3">
        <v>4</v>
      </c>
      <c r="O524">
        <v>6</v>
      </c>
      <c r="P524">
        <v>6</v>
      </c>
      <c r="Q524" s="4">
        <v>6.6071429999999998</v>
      </c>
      <c r="R524" s="4">
        <v>7.5892860000000004</v>
      </c>
      <c r="S524" s="4">
        <v>7.8928570000000002</v>
      </c>
      <c r="T524" s="5">
        <v>0.3349144</v>
      </c>
      <c r="U524" s="5">
        <v>0.21915499999999999</v>
      </c>
      <c r="V524" s="5">
        <v>0.20047789999999999</v>
      </c>
    </row>
    <row r="525" spans="1:22" hidden="1" x14ac:dyDescent="0.2">
      <c r="A525">
        <v>1966</v>
      </c>
      <c r="B525">
        <v>28</v>
      </c>
      <c r="C525" t="s">
        <v>65</v>
      </c>
      <c r="D525" t="s">
        <v>66</v>
      </c>
      <c r="E525">
        <v>403000000</v>
      </c>
      <c r="F525">
        <v>116000000</v>
      </c>
      <c r="G525">
        <v>2931837</v>
      </c>
      <c r="H525">
        <v>543000000</v>
      </c>
      <c r="I525">
        <v>188000000</v>
      </c>
      <c r="J525">
        <v>5220917</v>
      </c>
      <c r="K525" s="2">
        <v>0.7413824</v>
      </c>
      <c r="L525" s="2">
        <v>0.61722580000000005</v>
      </c>
      <c r="M525" s="2">
        <v>0.56155600000000006</v>
      </c>
      <c r="N525" s="3">
        <v>1</v>
      </c>
      <c r="O525">
        <v>1</v>
      </c>
      <c r="P525">
        <v>1</v>
      </c>
      <c r="Q525" s="4">
        <v>1.071429</v>
      </c>
      <c r="R525" s="4">
        <v>1.125</v>
      </c>
      <c r="S525" s="4">
        <v>1.196429</v>
      </c>
      <c r="T525" s="5">
        <v>0.69953770000000004</v>
      </c>
      <c r="U525" s="5">
        <v>0.56415590000000004</v>
      </c>
      <c r="V525" s="5">
        <v>0.50843229999999995</v>
      </c>
    </row>
    <row r="526" spans="1:22" hidden="1" x14ac:dyDescent="0.2">
      <c r="A526">
        <v>1966</v>
      </c>
      <c r="B526">
        <v>29</v>
      </c>
      <c r="C526" t="s">
        <v>67</v>
      </c>
      <c r="D526" t="s">
        <v>68</v>
      </c>
      <c r="E526">
        <v>229000000</v>
      </c>
      <c r="F526">
        <v>81900000</v>
      </c>
      <c r="G526">
        <v>1530609</v>
      </c>
      <c r="H526">
        <v>714000000</v>
      </c>
      <c r="I526">
        <v>332000000</v>
      </c>
      <c r="J526">
        <v>7168511</v>
      </c>
      <c r="K526" s="2">
        <v>0.32117760000000001</v>
      </c>
      <c r="L526" s="2">
        <v>0.24680869999999999</v>
      </c>
      <c r="M526" s="2">
        <v>0.21351829999999999</v>
      </c>
      <c r="N526" s="3">
        <v>3</v>
      </c>
      <c r="O526">
        <v>2</v>
      </c>
      <c r="P526">
        <v>3</v>
      </c>
      <c r="Q526" s="4">
        <v>3.3035709999999998</v>
      </c>
      <c r="R526" s="4">
        <v>3.660714</v>
      </c>
      <c r="S526" s="4">
        <v>3.8214290000000002</v>
      </c>
      <c r="T526" s="5">
        <v>0.42614590000000002</v>
      </c>
      <c r="U526" s="5">
        <v>0.28862939999999998</v>
      </c>
      <c r="V526" s="5">
        <v>0.26149060000000002</v>
      </c>
    </row>
    <row r="527" spans="1:22" hidden="1" x14ac:dyDescent="0.2">
      <c r="A527">
        <v>1966</v>
      </c>
      <c r="B527">
        <v>30</v>
      </c>
      <c r="C527" t="s">
        <v>69</v>
      </c>
      <c r="D527" t="s">
        <v>70</v>
      </c>
      <c r="E527">
        <v>117000000</v>
      </c>
      <c r="F527">
        <v>13300000</v>
      </c>
      <c r="G527">
        <v>598406.6</v>
      </c>
      <c r="H527">
        <v>684000000</v>
      </c>
      <c r="I527">
        <v>95000000</v>
      </c>
      <c r="J527">
        <v>4449649</v>
      </c>
      <c r="K527" s="2">
        <v>0.17027690000000001</v>
      </c>
      <c r="L527" s="2">
        <v>0.1400073</v>
      </c>
      <c r="M527" s="2">
        <v>0.13448399999999999</v>
      </c>
      <c r="N527" s="3">
        <v>12</v>
      </c>
      <c r="O527">
        <v>8</v>
      </c>
      <c r="P527">
        <v>8</v>
      </c>
      <c r="Q527" s="4">
        <v>12.375</v>
      </c>
      <c r="R527" s="4">
        <v>10.982139999999999</v>
      </c>
      <c r="S527" s="4">
        <v>11.053570000000001</v>
      </c>
      <c r="T527" s="5">
        <v>0.23180239999999999</v>
      </c>
      <c r="U527" s="5">
        <v>0.1739011</v>
      </c>
      <c r="V527" s="5">
        <v>0.16148970000000001</v>
      </c>
    </row>
    <row r="528" spans="1:22" hidden="1" x14ac:dyDescent="0.2">
      <c r="A528">
        <v>1966</v>
      </c>
      <c r="B528">
        <v>31</v>
      </c>
      <c r="C528" t="s">
        <v>71</v>
      </c>
      <c r="D528" t="s">
        <v>72</v>
      </c>
      <c r="E528">
        <v>45500000</v>
      </c>
      <c r="F528">
        <v>1351592</v>
      </c>
      <c r="G528">
        <v>54110.8</v>
      </c>
      <c r="H528">
        <v>367000000</v>
      </c>
      <c r="I528">
        <v>19400000</v>
      </c>
      <c r="J528">
        <v>1910481</v>
      </c>
      <c r="K528" s="2">
        <v>0.1237974</v>
      </c>
      <c r="L528" s="2">
        <v>6.9790199999999997E-2</v>
      </c>
      <c r="M528" s="2">
        <v>2.83231E-2</v>
      </c>
      <c r="N528" s="3">
        <v>18</v>
      </c>
      <c r="O528">
        <v>20</v>
      </c>
      <c r="P528">
        <v>28</v>
      </c>
      <c r="Q528" s="4">
        <v>22.75</v>
      </c>
      <c r="R528" s="4">
        <v>23.339279999999999</v>
      </c>
      <c r="S528" s="4">
        <v>28.553570000000001</v>
      </c>
      <c r="T528" s="5">
        <v>0.1417677</v>
      </c>
      <c r="U528" s="5">
        <v>8.8227299999999995E-2</v>
      </c>
      <c r="V528" s="5">
        <v>5.7606600000000001E-2</v>
      </c>
    </row>
    <row r="529" spans="1:22" hidden="1" x14ac:dyDescent="0.2">
      <c r="A529">
        <v>1967</v>
      </c>
      <c r="B529">
        <v>1</v>
      </c>
      <c r="C529" t="s">
        <v>22</v>
      </c>
      <c r="D529" t="s">
        <v>23</v>
      </c>
      <c r="E529">
        <v>20800000</v>
      </c>
      <c r="F529">
        <v>6670989</v>
      </c>
      <c r="G529">
        <v>131225.79999999999</v>
      </c>
      <c r="H529">
        <v>342000000</v>
      </c>
      <c r="I529">
        <v>202000000</v>
      </c>
      <c r="J529">
        <v>4246163</v>
      </c>
      <c r="K529" s="2">
        <v>6.0896800000000001E-2</v>
      </c>
      <c r="L529" s="2">
        <v>3.2957800000000002E-2</v>
      </c>
      <c r="M529" s="2">
        <v>3.0904600000000001E-2</v>
      </c>
      <c r="N529" s="3">
        <v>29</v>
      </c>
      <c r="O529">
        <v>31</v>
      </c>
      <c r="P529">
        <v>28</v>
      </c>
      <c r="Q529" s="4">
        <v>26.642859999999999</v>
      </c>
      <c r="R529" s="4">
        <v>27.767859999999999</v>
      </c>
      <c r="S529" s="4">
        <v>26.803570000000001</v>
      </c>
      <c r="T529" s="5">
        <v>0.12112009999999999</v>
      </c>
      <c r="U529" s="5">
        <v>7.4726399999999998E-2</v>
      </c>
      <c r="V529" s="5">
        <v>6.9363800000000003E-2</v>
      </c>
    </row>
    <row r="530" spans="1:22" hidden="1" x14ac:dyDescent="0.2">
      <c r="A530">
        <v>1967</v>
      </c>
      <c r="B530">
        <v>2</v>
      </c>
      <c r="C530" t="s">
        <v>24</v>
      </c>
      <c r="D530" t="s">
        <v>25</v>
      </c>
      <c r="E530">
        <v>19600000</v>
      </c>
      <c r="F530">
        <v>2380223</v>
      </c>
      <c r="G530">
        <v>55073.919999999998</v>
      </c>
      <c r="H530">
        <v>106000000</v>
      </c>
      <c r="I530">
        <v>25400000</v>
      </c>
      <c r="J530">
        <v>610427</v>
      </c>
      <c r="K530" s="2">
        <v>0.18496599999999999</v>
      </c>
      <c r="L530" s="2">
        <v>9.3576699999999999E-2</v>
      </c>
      <c r="M530" s="2">
        <v>9.0221999999999997E-2</v>
      </c>
      <c r="N530" s="3">
        <v>12</v>
      </c>
      <c r="O530">
        <v>16</v>
      </c>
      <c r="P530">
        <v>14</v>
      </c>
      <c r="Q530" s="4">
        <v>15.232139999999999</v>
      </c>
      <c r="R530" s="4">
        <v>16.178570000000001</v>
      </c>
      <c r="S530" s="4">
        <v>15.03571</v>
      </c>
      <c r="T530" s="5">
        <v>0.21788350000000001</v>
      </c>
      <c r="U530" s="5">
        <v>0.13342109999999999</v>
      </c>
      <c r="V530" s="5">
        <v>0.13148119999999999</v>
      </c>
    </row>
    <row r="531" spans="1:22" hidden="1" x14ac:dyDescent="0.2">
      <c r="A531">
        <v>1967</v>
      </c>
      <c r="B531">
        <v>3</v>
      </c>
      <c r="C531" t="s">
        <v>26</v>
      </c>
      <c r="D531" t="s">
        <v>27</v>
      </c>
      <c r="E531">
        <v>33800000</v>
      </c>
      <c r="F531">
        <v>6117494</v>
      </c>
      <c r="G531">
        <v>130410.4</v>
      </c>
      <c r="H531">
        <v>238000000</v>
      </c>
      <c r="I531">
        <v>77700000</v>
      </c>
      <c r="J531">
        <v>1934313</v>
      </c>
      <c r="K531" s="2">
        <v>0.1417571</v>
      </c>
      <c r="L531" s="2">
        <v>7.8763299999999994E-2</v>
      </c>
      <c r="M531" s="2">
        <v>6.7419499999999993E-2</v>
      </c>
      <c r="N531" s="3">
        <v>16</v>
      </c>
      <c r="O531">
        <v>17</v>
      </c>
      <c r="P531">
        <v>18</v>
      </c>
      <c r="Q531" s="4">
        <v>20.625</v>
      </c>
      <c r="R531" s="4">
        <v>21.982140000000001</v>
      </c>
      <c r="S531" s="4">
        <v>21.928570000000001</v>
      </c>
      <c r="T531" s="5">
        <v>0.1688759</v>
      </c>
      <c r="U531" s="5">
        <v>0.102105</v>
      </c>
      <c r="V531" s="5">
        <v>8.9834999999999998E-2</v>
      </c>
    </row>
    <row r="532" spans="1:22" hidden="1" x14ac:dyDescent="0.2">
      <c r="A532">
        <v>1967</v>
      </c>
      <c r="B532">
        <v>4</v>
      </c>
      <c r="C532" t="s">
        <v>28</v>
      </c>
      <c r="D532" t="s">
        <v>29</v>
      </c>
      <c r="E532">
        <v>18000000</v>
      </c>
      <c r="F532">
        <v>2972553</v>
      </c>
      <c r="G532">
        <v>76633.56</v>
      </c>
      <c r="H532">
        <v>238000000</v>
      </c>
      <c r="I532">
        <v>87200000</v>
      </c>
      <c r="J532">
        <v>2601223</v>
      </c>
      <c r="K532" s="2">
        <v>7.5456800000000004E-2</v>
      </c>
      <c r="L532" s="2">
        <v>3.4100600000000002E-2</v>
      </c>
      <c r="M532" s="2">
        <v>2.94606E-2</v>
      </c>
      <c r="N532" s="3">
        <v>26</v>
      </c>
      <c r="O532">
        <v>30</v>
      </c>
      <c r="P532">
        <v>29</v>
      </c>
      <c r="Q532" s="4">
        <v>27.964279999999999</v>
      </c>
      <c r="R532" s="4">
        <v>30.160720000000001</v>
      </c>
      <c r="S532" s="4">
        <v>29.982140000000001</v>
      </c>
      <c r="T532" s="5">
        <v>0.11625969999999999</v>
      </c>
      <c r="U532" s="5">
        <v>5.6866399999999998E-2</v>
      </c>
      <c r="V532" s="5">
        <v>5.2430200000000003E-2</v>
      </c>
    </row>
    <row r="533" spans="1:22" hidden="1" x14ac:dyDescent="0.2">
      <c r="A533">
        <v>1967</v>
      </c>
      <c r="B533">
        <v>5</v>
      </c>
      <c r="C533">
        <v>20</v>
      </c>
      <c r="D533" t="s">
        <v>30</v>
      </c>
      <c r="E533">
        <v>6190976</v>
      </c>
      <c r="F533">
        <v>1745835</v>
      </c>
      <c r="G533">
        <v>40995.11</v>
      </c>
      <c r="H533">
        <v>119000000</v>
      </c>
      <c r="I533">
        <v>40900000</v>
      </c>
      <c r="J533">
        <v>1081453</v>
      </c>
      <c r="K533" s="2">
        <v>5.2158200000000002E-2</v>
      </c>
      <c r="L533" s="2">
        <v>4.2690400000000003E-2</v>
      </c>
      <c r="M533" s="2">
        <v>3.7907400000000001E-2</v>
      </c>
      <c r="N533" s="3">
        <v>30</v>
      </c>
      <c r="O533">
        <v>28</v>
      </c>
      <c r="P533">
        <v>27</v>
      </c>
      <c r="Q533" s="4">
        <v>29.660720000000001</v>
      </c>
      <c r="R533" s="4">
        <v>29.589279999999999</v>
      </c>
      <c r="S533" s="4">
        <v>29.178570000000001</v>
      </c>
      <c r="T533" s="5">
        <v>0.1007251</v>
      </c>
      <c r="U533" s="5">
        <v>6.0451900000000003E-2</v>
      </c>
      <c r="V533" s="5">
        <v>5.51151E-2</v>
      </c>
    </row>
    <row r="534" spans="1:22" hidden="1" x14ac:dyDescent="0.2">
      <c r="A534">
        <v>1967</v>
      </c>
      <c r="B534">
        <v>6</v>
      </c>
      <c r="C534" t="s">
        <v>31</v>
      </c>
      <c r="D534" t="s">
        <v>32</v>
      </c>
      <c r="E534">
        <v>50300000</v>
      </c>
      <c r="F534">
        <v>7751253</v>
      </c>
      <c r="G534">
        <v>179845.4</v>
      </c>
      <c r="H534">
        <v>265000000</v>
      </c>
      <c r="I534">
        <v>65600000</v>
      </c>
      <c r="J534">
        <v>1744447</v>
      </c>
      <c r="K534" s="2">
        <v>0.1894469</v>
      </c>
      <c r="L534" s="2">
        <v>0.11816169999999999</v>
      </c>
      <c r="M534" s="2">
        <v>0.1030959</v>
      </c>
      <c r="N534" s="3">
        <v>10</v>
      </c>
      <c r="O534">
        <v>12</v>
      </c>
      <c r="P534">
        <v>12</v>
      </c>
      <c r="Q534" s="4">
        <v>12.232139999999999</v>
      </c>
      <c r="R534" s="4">
        <v>11.982139999999999</v>
      </c>
      <c r="S534" s="4">
        <v>12.33929</v>
      </c>
      <c r="T534" s="5">
        <v>0.24312719999999999</v>
      </c>
      <c r="U534" s="5">
        <v>0.16807530000000001</v>
      </c>
      <c r="V534" s="5">
        <v>0.15291469999999999</v>
      </c>
    </row>
    <row r="535" spans="1:22" hidden="1" x14ac:dyDescent="0.2">
      <c r="A535">
        <v>1967</v>
      </c>
      <c r="B535">
        <v>7</v>
      </c>
      <c r="C535">
        <v>23</v>
      </c>
      <c r="D535" t="s">
        <v>33</v>
      </c>
      <c r="E535">
        <v>9685668</v>
      </c>
      <c r="F535">
        <v>1551762</v>
      </c>
      <c r="G535">
        <v>35506.97</v>
      </c>
      <c r="H535">
        <v>33400000</v>
      </c>
      <c r="I535">
        <v>7673732</v>
      </c>
      <c r="J535">
        <v>183783.3</v>
      </c>
      <c r="K535" s="2">
        <v>0.28964119999999999</v>
      </c>
      <c r="L535" s="2">
        <v>0.20221739999999999</v>
      </c>
      <c r="M535" s="2">
        <v>0.19320019999999999</v>
      </c>
      <c r="N535" s="3">
        <v>4</v>
      </c>
      <c r="O535">
        <v>4</v>
      </c>
      <c r="P535">
        <v>4</v>
      </c>
      <c r="Q535" s="4">
        <v>8.1607140000000005</v>
      </c>
      <c r="R535" s="4">
        <v>7.3392860000000004</v>
      </c>
      <c r="S535" s="4">
        <v>6.9821429999999998</v>
      </c>
      <c r="T535" s="5">
        <v>0.29430689999999998</v>
      </c>
      <c r="U535" s="5">
        <v>0.21289140000000001</v>
      </c>
      <c r="V535" s="5">
        <v>0.2032263</v>
      </c>
    </row>
    <row r="536" spans="1:22" x14ac:dyDescent="0.2">
      <c r="A536">
        <v>1967</v>
      </c>
      <c r="B536">
        <v>8</v>
      </c>
      <c r="C536">
        <v>24</v>
      </c>
      <c r="D536" t="s">
        <v>34</v>
      </c>
      <c r="E536">
        <v>54300000</v>
      </c>
      <c r="F536">
        <v>9776470</v>
      </c>
      <c r="G536">
        <v>226243.6</v>
      </c>
      <c r="H536">
        <v>153000000</v>
      </c>
      <c r="I536">
        <v>38900000</v>
      </c>
      <c r="J536">
        <v>988761.59999999998</v>
      </c>
      <c r="K536" s="2">
        <v>0.3552806</v>
      </c>
      <c r="L536" s="2">
        <v>0.25142560000000003</v>
      </c>
      <c r="M536" s="2">
        <v>0.22881509999999999</v>
      </c>
      <c r="N536" s="3">
        <v>2</v>
      </c>
      <c r="O536">
        <v>2</v>
      </c>
      <c r="P536">
        <v>2</v>
      </c>
      <c r="Q536" s="4">
        <v>5.0714290000000002</v>
      </c>
      <c r="R536" s="4">
        <v>4.875</v>
      </c>
      <c r="S536" s="4">
        <v>4.8035709999999998</v>
      </c>
      <c r="T536" s="5">
        <v>0.36250369999999998</v>
      </c>
      <c r="U536" s="5">
        <v>0.25803540000000003</v>
      </c>
      <c r="V536" s="5">
        <v>0.23824980000000001</v>
      </c>
    </row>
    <row r="537" spans="1:22" hidden="1" x14ac:dyDescent="0.2">
      <c r="A537">
        <v>1967</v>
      </c>
      <c r="B537">
        <v>9</v>
      </c>
      <c r="C537">
        <v>25</v>
      </c>
      <c r="D537" t="s">
        <v>35</v>
      </c>
      <c r="E537">
        <v>6518153</v>
      </c>
      <c r="F537">
        <v>1267924</v>
      </c>
      <c r="G537">
        <v>28140.83</v>
      </c>
      <c r="H537">
        <v>74500000</v>
      </c>
      <c r="I537">
        <v>18600000</v>
      </c>
      <c r="J537">
        <v>467038.9</v>
      </c>
      <c r="K537" s="2">
        <v>8.7457499999999994E-2</v>
      </c>
      <c r="L537" s="2">
        <v>6.8058599999999997E-2</v>
      </c>
      <c r="M537" s="2">
        <v>6.02537E-2</v>
      </c>
      <c r="N537" s="3">
        <v>23</v>
      </c>
      <c r="O537">
        <v>21</v>
      </c>
      <c r="P537">
        <v>22</v>
      </c>
      <c r="Q537" s="4">
        <v>20.589279999999999</v>
      </c>
      <c r="R537" s="4">
        <v>20.696429999999999</v>
      </c>
      <c r="S537" s="4">
        <v>20.714279999999999</v>
      </c>
      <c r="T537" s="5">
        <v>0.16131490000000001</v>
      </c>
      <c r="U537" s="5">
        <v>0.1034035</v>
      </c>
      <c r="V537" s="5">
        <v>9.3124899999999997E-2</v>
      </c>
    </row>
    <row r="538" spans="1:22" hidden="1" x14ac:dyDescent="0.2">
      <c r="A538">
        <v>1967</v>
      </c>
      <c r="B538">
        <v>10</v>
      </c>
      <c r="C538">
        <v>26</v>
      </c>
      <c r="D538" t="s">
        <v>36</v>
      </c>
      <c r="E538">
        <v>5341328</v>
      </c>
      <c r="F538">
        <v>1263430</v>
      </c>
      <c r="G538">
        <v>28514.97</v>
      </c>
      <c r="H538">
        <v>83100000</v>
      </c>
      <c r="I538">
        <v>22900000</v>
      </c>
      <c r="J538">
        <v>567353.69999999995</v>
      </c>
      <c r="K538" s="2">
        <v>6.4252100000000006E-2</v>
      </c>
      <c r="L538" s="2">
        <v>5.5182200000000001E-2</v>
      </c>
      <c r="M538" s="2">
        <v>5.0259600000000001E-2</v>
      </c>
      <c r="N538" s="3">
        <v>27</v>
      </c>
      <c r="O538">
        <v>26</v>
      </c>
      <c r="P538">
        <v>24</v>
      </c>
      <c r="Q538" s="4">
        <v>23.607140000000001</v>
      </c>
      <c r="R538" s="4">
        <v>24.017859999999999</v>
      </c>
      <c r="S538" s="4">
        <v>23.089279999999999</v>
      </c>
      <c r="T538" s="5">
        <v>0.14236109999999999</v>
      </c>
      <c r="U538" s="5">
        <v>9.1431899999999997E-2</v>
      </c>
      <c r="V538" s="5">
        <v>8.4959199999999999E-2</v>
      </c>
    </row>
    <row r="539" spans="1:22" hidden="1" x14ac:dyDescent="0.2">
      <c r="A539">
        <v>1967</v>
      </c>
      <c r="B539">
        <v>11</v>
      </c>
      <c r="C539" t="s">
        <v>37</v>
      </c>
      <c r="D539" t="s">
        <v>38</v>
      </c>
      <c r="E539">
        <v>57700000</v>
      </c>
      <c r="F539">
        <v>8316837</v>
      </c>
      <c r="G539">
        <v>188643</v>
      </c>
      <c r="H539">
        <v>459000000</v>
      </c>
      <c r="I539">
        <v>116000000</v>
      </c>
      <c r="J539">
        <v>2881428</v>
      </c>
      <c r="K539" s="2">
        <v>0.12561169999999999</v>
      </c>
      <c r="L539" s="2">
        <v>7.1418499999999996E-2</v>
      </c>
      <c r="M539" s="2">
        <v>6.5468600000000002E-2</v>
      </c>
      <c r="N539" s="3">
        <v>18</v>
      </c>
      <c r="O539">
        <v>20</v>
      </c>
      <c r="P539">
        <v>20</v>
      </c>
      <c r="Q539" s="4">
        <v>23.053570000000001</v>
      </c>
      <c r="R539" s="4">
        <v>23.803570000000001</v>
      </c>
      <c r="S539" s="4">
        <v>22.785720000000001</v>
      </c>
      <c r="T539" s="5">
        <v>0.14775569999999999</v>
      </c>
      <c r="U539" s="5">
        <v>9.1782299999999997E-2</v>
      </c>
      <c r="V539" s="5">
        <v>8.5632399999999997E-2</v>
      </c>
    </row>
    <row r="540" spans="1:22" hidden="1" x14ac:dyDescent="0.2">
      <c r="A540">
        <v>1967</v>
      </c>
      <c r="B540">
        <v>12</v>
      </c>
      <c r="C540">
        <v>29</v>
      </c>
      <c r="D540" t="s">
        <v>39</v>
      </c>
      <c r="E540">
        <v>28100000</v>
      </c>
      <c r="F540">
        <v>5126171</v>
      </c>
      <c r="G540">
        <v>111116.9</v>
      </c>
      <c r="H540">
        <v>217000000</v>
      </c>
      <c r="I540">
        <v>66500000</v>
      </c>
      <c r="J540">
        <v>1577214</v>
      </c>
      <c r="K540" s="2">
        <v>0.1293059</v>
      </c>
      <c r="L540" s="2">
        <v>7.7029799999999995E-2</v>
      </c>
      <c r="M540" s="2">
        <v>7.0451399999999997E-2</v>
      </c>
      <c r="N540" s="3">
        <v>17</v>
      </c>
      <c r="O540">
        <v>18</v>
      </c>
      <c r="P540">
        <v>17</v>
      </c>
      <c r="Q540" s="4">
        <v>17.5</v>
      </c>
      <c r="R540" s="4">
        <v>17.964279999999999</v>
      </c>
      <c r="S540" s="4">
        <v>17.446429999999999</v>
      </c>
      <c r="T540" s="5">
        <v>0.18702070000000001</v>
      </c>
      <c r="U540" s="5">
        <v>0.11943719999999999</v>
      </c>
      <c r="V540" s="5">
        <v>0.1113278</v>
      </c>
    </row>
    <row r="541" spans="1:22" hidden="1" x14ac:dyDescent="0.2">
      <c r="A541">
        <v>1967</v>
      </c>
      <c r="B541">
        <v>13</v>
      </c>
      <c r="C541" t="s">
        <v>40</v>
      </c>
      <c r="D541" t="s">
        <v>41</v>
      </c>
      <c r="E541">
        <v>75300000</v>
      </c>
      <c r="F541">
        <v>11700000</v>
      </c>
      <c r="G541">
        <v>258613.4</v>
      </c>
      <c r="H541">
        <v>357000000</v>
      </c>
      <c r="I541">
        <v>89600000</v>
      </c>
      <c r="J541">
        <v>2236457</v>
      </c>
      <c r="K541" s="2">
        <v>0.21079100000000001</v>
      </c>
      <c r="L541" s="2">
        <v>0.13051160000000001</v>
      </c>
      <c r="M541" s="2">
        <v>0.1156354</v>
      </c>
      <c r="N541" s="3">
        <v>9</v>
      </c>
      <c r="O541">
        <v>11</v>
      </c>
      <c r="P541">
        <v>11</v>
      </c>
      <c r="Q541" s="4">
        <v>8.9642859999999995</v>
      </c>
      <c r="R541" s="4">
        <v>9.5535720000000008</v>
      </c>
      <c r="S541" s="4">
        <v>9.7321419999999996</v>
      </c>
      <c r="T541" s="5">
        <v>0.29336010000000001</v>
      </c>
      <c r="U541" s="5">
        <v>0.19624240000000001</v>
      </c>
      <c r="V541" s="5">
        <v>0.18007609999999999</v>
      </c>
    </row>
    <row r="542" spans="1:22" hidden="1" x14ac:dyDescent="0.2">
      <c r="A542">
        <v>1967</v>
      </c>
      <c r="B542">
        <v>14</v>
      </c>
      <c r="C542" t="s">
        <v>42</v>
      </c>
      <c r="D542" t="s">
        <v>43</v>
      </c>
      <c r="E542">
        <v>58700000</v>
      </c>
      <c r="F542">
        <v>8766119</v>
      </c>
      <c r="G542">
        <v>201018</v>
      </c>
      <c r="H542">
        <v>389000000</v>
      </c>
      <c r="I542">
        <v>87800000</v>
      </c>
      <c r="J542">
        <v>2189052</v>
      </c>
      <c r="K542" s="2">
        <v>0.1508601</v>
      </c>
      <c r="L542" s="2">
        <v>9.9807499999999993E-2</v>
      </c>
      <c r="M542" s="2">
        <v>9.1828800000000002E-2</v>
      </c>
      <c r="N542" s="3">
        <v>15</v>
      </c>
      <c r="O542">
        <v>13</v>
      </c>
      <c r="P542">
        <v>13</v>
      </c>
      <c r="Q542" s="4">
        <v>16.25</v>
      </c>
      <c r="R542" s="4">
        <v>16.410720000000001</v>
      </c>
      <c r="S542" s="4">
        <v>15.96429</v>
      </c>
      <c r="T542" s="5">
        <v>0.2025662</v>
      </c>
      <c r="U542" s="5">
        <v>0.14079700000000001</v>
      </c>
      <c r="V542" s="5">
        <v>0.1322035</v>
      </c>
    </row>
    <row r="543" spans="1:22" hidden="1" x14ac:dyDescent="0.2">
      <c r="A543">
        <v>1967</v>
      </c>
      <c r="B543">
        <v>15</v>
      </c>
      <c r="C543" t="s">
        <v>44</v>
      </c>
      <c r="D543" t="s">
        <v>45</v>
      </c>
      <c r="E543">
        <v>14600000</v>
      </c>
      <c r="F543">
        <v>2446070</v>
      </c>
      <c r="G543">
        <v>58260.04</v>
      </c>
      <c r="H543">
        <v>88200000</v>
      </c>
      <c r="I543">
        <v>24600000</v>
      </c>
      <c r="J543">
        <v>678021.4</v>
      </c>
      <c r="K543" s="2">
        <v>0.16582140000000001</v>
      </c>
      <c r="L543" s="2">
        <v>9.9334099999999995E-2</v>
      </c>
      <c r="M543" s="2">
        <v>8.5926600000000006E-2</v>
      </c>
      <c r="N543" s="3">
        <v>13</v>
      </c>
      <c r="O543">
        <v>14</v>
      </c>
      <c r="P543">
        <v>16</v>
      </c>
      <c r="Q543" s="4">
        <v>12.928570000000001</v>
      </c>
      <c r="R543" s="4">
        <v>15.196429999999999</v>
      </c>
      <c r="S543" s="4">
        <v>16.017859999999999</v>
      </c>
      <c r="T543" s="5">
        <v>0.2379288</v>
      </c>
      <c r="U543" s="5">
        <v>0.14950550000000001</v>
      </c>
      <c r="V543" s="5">
        <v>0.13474800000000001</v>
      </c>
    </row>
    <row r="544" spans="1:22" hidden="1" x14ac:dyDescent="0.2">
      <c r="A544">
        <v>1967</v>
      </c>
      <c r="B544">
        <v>16</v>
      </c>
      <c r="C544" t="s">
        <v>46</v>
      </c>
      <c r="D544" t="s">
        <v>47</v>
      </c>
      <c r="E544">
        <v>11200000</v>
      </c>
      <c r="F544">
        <v>1939170</v>
      </c>
      <c r="G544">
        <v>52773.46</v>
      </c>
      <c r="H544">
        <v>94700000</v>
      </c>
      <c r="I544">
        <v>20600000</v>
      </c>
      <c r="J544">
        <v>592545.69999999995</v>
      </c>
      <c r="K544" s="2">
        <v>0.118626</v>
      </c>
      <c r="L544" s="2">
        <v>9.4359700000000005E-2</v>
      </c>
      <c r="M544" s="2">
        <v>8.9062299999999997E-2</v>
      </c>
      <c r="N544" s="3">
        <v>19</v>
      </c>
      <c r="O544">
        <v>15</v>
      </c>
      <c r="P544">
        <v>15</v>
      </c>
      <c r="Q544" s="4">
        <v>14.446429999999999</v>
      </c>
      <c r="R544" s="4">
        <v>12.107139999999999</v>
      </c>
      <c r="S544" s="4">
        <v>11.892860000000001</v>
      </c>
      <c r="T544" s="5">
        <v>0.21637799999999999</v>
      </c>
      <c r="U544" s="5">
        <v>0.16193089999999999</v>
      </c>
      <c r="V544" s="5">
        <v>0.15360219999999999</v>
      </c>
    </row>
    <row r="545" spans="1:22" hidden="1" x14ac:dyDescent="0.2">
      <c r="A545">
        <v>1967</v>
      </c>
      <c r="B545">
        <v>17</v>
      </c>
      <c r="C545" t="s">
        <v>48</v>
      </c>
      <c r="D545" t="s">
        <v>49</v>
      </c>
      <c r="E545">
        <v>41600000</v>
      </c>
      <c r="F545">
        <v>7467270</v>
      </c>
      <c r="G545">
        <v>163977</v>
      </c>
      <c r="H545">
        <v>668000000</v>
      </c>
      <c r="I545">
        <v>171000000</v>
      </c>
      <c r="J545">
        <v>4284764</v>
      </c>
      <c r="K545" s="2">
        <v>6.2202599999999997E-2</v>
      </c>
      <c r="L545" s="2">
        <v>4.3776099999999998E-2</v>
      </c>
      <c r="M545" s="2">
        <v>3.82698E-2</v>
      </c>
      <c r="N545" s="3">
        <v>28</v>
      </c>
      <c r="O545">
        <v>27</v>
      </c>
      <c r="P545">
        <v>26</v>
      </c>
      <c r="Q545" s="4">
        <v>27.928570000000001</v>
      </c>
      <c r="R545" s="4">
        <v>27.214279999999999</v>
      </c>
      <c r="S545" s="4">
        <v>26.392859999999999</v>
      </c>
      <c r="T545" s="5">
        <v>0.112245</v>
      </c>
      <c r="U545" s="5">
        <v>7.6515200000000005E-2</v>
      </c>
      <c r="V545" s="5">
        <v>6.9453699999999993E-2</v>
      </c>
    </row>
    <row r="546" spans="1:22" hidden="1" x14ac:dyDescent="0.2">
      <c r="A546">
        <v>1967</v>
      </c>
      <c r="B546">
        <v>18</v>
      </c>
      <c r="C546">
        <v>51</v>
      </c>
      <c r="D546" t="s">
        <v>50</v>
      </c>
      <c r="E546">
        <v>13700000</v>
      </c>
      <c r="F546">
        <v>2417703</v>
      </c>
      <c r="G546">
        <v>57161.32</v>
      </c>
      <c r="H546">
        <v>166000000</v>
      </c>
      <c r="I546">
        <v>40600000</v>
      </c>
      <c r="J546">
        <v>1162716</v>
      </c>
      <c r="K546" s="2">
        <v>8.2827999999999999E-2</v>
      </c>
      <c r="L546" s="2">
        <v>5.9477099999999998E-2</v>
      </c>
      <c r="M546" s="2">
        <v>4.9161900000000001E-2</v>
      </c>
      <c r="N546" s="3">
        <v>25</v>
      </c>
      <c r="O546">
        <v>25</v>
      </c>
      <c r="P546">
        <v>25</v>
      </c>
      <c r="Q546" s="4">
        <v>24.071429999999999</v>
      </c>
      <c r="R546" s="4">
        <v>22.017859999999999</v>
      </c>
      <c r="S546" s="4">
        <v>22.303570000000001</v>
      </c>
      <c r="T546" s="5">
        <v>0.1409852</v>
      </c>
      <c r="U546" s="5">
        <v>0.1007874</v>
      </c>
      <c r="V546" s="5">
        <v>8.7338700000000005E-2</v>
      </c>
    </row>
    <row r="547" spans="1:22" hidden="1" x14ac:dyDescent="0.2">
      <c r="A547">
        <v>1967</v>
      </c>
      <c r="B547">
        <v>19</v>
      </c>
      <c r="C547">
        <v>50</v>
      </c>
      <c r="D547" t="s">
        <v>51</v>
      </c>
      <c r="E547">
        <v>97800000</v>
      </c>
      <c r="F547">
        <v>16900000</v>
      </c>
      <c r="G547">
        <v>392036.7</v>
      </c>
      <c r="H547">
        <v>521000000</v>
      </c>
      <c r="I547">
        <v>128000000</v>
      </c>
      <c r="J547">
        <v>3310106</v>
      </c>
      <c r="K547" s="2">
        <v>0.1878407</v>
      </c>
      <c r="L547" s="2">
        <v>0.1319584</v>
      </c>
      <c r="M547" s="2">
        <v>0.11843629999999999</v>
      </c>
      <c r="N547" s="3">
        <v>11</v>
      </c>
      <c r="O547">
        <v>10</v>
      </c>
      <c r="P547">
        <v>10</v>
      </c>
      <c r="Q547" s="4">
        <v>10.392860000000001</v>
      </c>
      <c r="R547" s="4">
        <v>10.5</v>
      </c>
      <c r="S547" s="4">
        <v>10.41071</v>
      </c>
      <c r="T547" s="5">
        <v>0.26292480000000001</v>
      </c>
      <c r="U547" s="5">
        <v>0.1806373</v>
      </c>
      <c r="V547" s="5">
        <v>0.16662879999999999</v>
      </c>
    </row>
    <row r="548" spans="1:22" hidden="1" x14ac:dyDescent="0.2">
      <c r="A548">
        <v>1967</v>
      </c>
      <c r="B548">
        <v>20</v>
      </c>
      <c r="C548">
        <v>52</v>
      </c>
      <c r="D548" t="s">
        <v>52</v>
      </c>
      <c r="E548">
        <v>83300000</v>
      </c>
      <c r="F548">
        <v>17200000</v>
      </c>
      <c r="G548">
        <v>478629.5</v>
      </c>
      <c r="H548">
        <v>772000000</v>
      </c>
      <c r="I548">
        <v>253000000</v>
      </c>
      <c r="J548">
        <v>8821995</v>
      </c>
      <c r="K548" s="2">
        <v>0.10782360000000001</v>
      </c>
      <c r="L548" s="2">
        <v>6.7782700000000001E-2</v>
      </c>
      <c r="M548" s="2">
        <v>5.42541E-2</v>
      </c>
      <c r="N548" s="3">
        <v>21</v>
      </c>
      <c r="O548">
        <v>22</v>
      </c>
      <c r="P548">
        <v>23</v>
      </c>
      <c r="Q548" s="4">
        <v>19.089279999999999</v>
      </c>
      <c r="R548" s="4">
        <v>19.017859999999999</v>
      </c>
      <c r="S548" s="4">
        <v>19.964279999999999</v>
      </c>
      <c r="T548" s="5">
        <v>0.18043429999999999</v>
      </c>
      <c r="U548" s="5">
        <v>0.1176333</v>
      </c>
      <c r="V548" s="5">
        <v>9.9119799999999994E-2</v>
      </c>
    </row>
    <row r="549" spans="1:22" hidden="1" x14ac:dyDescent="0.2">
      <c r="A549">
        <v>1967</v>
      </c>
      <c r="B549">
        <v>21</v>
      </c>
      <c r="C549" t="s">
        <v>53</v>
      </c>
      <c r="D549" t="s">
        <v>54</v>
      </c>
      <c r="E549">
        <v>15300000</v>
      </c>
      <c r="F549">
        <v>4170374</v>
      </c>
      <c r="G549">
        <v>91266.32</v>
      </c>
      <c r="H549">
        <v>306000000</v>
      </c>
      <c r="I549">
        <v>119000000</v>
      </c>
      <c r="J549">
        <v>3273936</v>
      </c>
      <c r="K549" s="2">
        <v>4.9812099999999998E-2</v>
      </c>
      <c r="L549" s="2">
        <v>3.5032599999999997E-2</v>
      </c>
      <c r="M549" s="2">
        <v>2.7876600000000001E-2</v>
      </c>
      <c r="N549" s="3">
        <v>31</v>
      </c>
      <c r="O549">
        <v>29</v>
      </c>
      <c r="P549">
        <v>30</v>
      </c>
      <c r="Q549" s="4">
        <v>28.410720000000001</v>
      </c>
      <c r="R549" s="4">
        <v>28.142859999999999</v>
      </c>
      <c r="S549" s="4">
        <v>29.125</v>
      </c>
      <c r="T549" s="5">
        <v>0.1092814</v>
      </c>
      <c r="U549" s="5">
        <v>7.1718100000000007E-2</v>
      </c>
      <c r="V549" s="5">
        <v>5.6427199999999997E-2</v>
      </c>
    </row>
    <row r="550" spans="1:22" hidden="1" x14ac:dyDescent="0.2">
      <c r="A550">
        <v>1967</v>
      </c>
      <c r="B550">
        <v>22</v>
      </c>
      <c r="C550" t="s">
        <v>55</v>
      </c>
      <c r="D550" t="s">
        <v>56</v>
      </c>
      <c r="E550">
        <v>34800000</v>
      </c>
      <c r="F550">
        <v>7064828</v>
      </c>
      <c r="G550">
        <v>173094.3</v>
      </c>
      <c r="H550">
        <v>415000000</v>
      </c>
      <c r="I550">
        <v>111000000</v>
      </c>
      <c r="J550">
        <v>2781673</v>
      </c>
      <c r="K550" s="2">
        <v>8.3892300000000003E-2</v>
      </c>
      <c r="L550" s="2">
        <v>6.3890299999999997E-2</v>
      </c>
      <c r="M550" s="2">
        <v>6.2226700000000003E-2</v>
      </c>
      <c r="N550" s="3">
        <v>24</v>
      </c>
      <c r="O550">
        <v>23</v>
      </c>
      <c r="P550">
        <v>21</v>
      </c>
      <c r="Q550" s="4">
        <v>24.214279999999999</v>
      </c>
      <c r="R550" s="4">
        <v>22.875</v>
      </c>
      <c r="S550" s="4">
        <v>21.035720000000001</v>
      </c>
      <c r="T550" s="5">
        <v>0.14314279999999999</v>
      </c>
      <c r="U550" s="5">
        <v>0.1009168</v>
      </c>
      <c r="V550" s="5">
        <v>0.1004975</v>
      </c>
    </row>
    <row r="551" spans="1:22" hidden="1" x14ac:dyDescent="0.2">
      <c r="A551">
        <v>1967</v>
      </c>
      <c r="B551">
        <v>23</v>
      </c>
      <c r="C551">
        <v>64</v>
      </c>
      <c r="D551" t="s">
        <v>57</v>
      </c>
      <c r="E551">
        <v>24700000</v>
      </c>
      <c r="F551">
        <v>5787769</v>
      </c>
      <c r="G551">
        <v>120813.2</v>
      </c>
      <c r="H551">
        <v>248000000</v>
      </c>
      <c r="I551">
        <v>78800000</v>
      </c>
      <c r="J551">
        <v>1800072</v>
      </c>
      <c r="K551" s="2">
        <v>9.9720100000000006E-2</v>
      </c>
      <c r="L551" s="2">
        <v>7.3406700000000005E-2</v>
      </c>
      <c r="M551" s="2">
        <v>6.7115800000000003E-2</v>
      </c>
      <c r="N551" s="3">
        <v>22</v>
      </c>
      <c r="O551">
        <v>19</v>
      </c>
      <c r="P551">
        <v>19</v>
      </c>
      <c r="Q551" s="4">
        <v>18.160720000000001</v>
      </c>
      <c r="R551" s="4">
        <v>15.571429999999999</v>
      </c>
      <c r="S551" s="4">
        <v>14.96429</v>
      </c>
      <c r="T551" s="5">
        <v>0.19068750000000001</v>
      </c>
      <c r="U551" s="5">
        <v>0.14805309999999999</v>
      </c>
      <c r="V551" s="5">
        <v>0.1392806</v>
      </c>
    </row>
    <row r="552" spans="1:22" hidden="1" x14ac:dyDescent="0.2">
      <c r="A552">
        <v>1967</v>
      </c>
      <c r="B552">
        <v>24</v>
      </c>
      <c r="C552" t="s">
        <v>58</v>
      </c>
      <c r="D552" t="s">
        <v>59</v>
      </c>
      <c r="E552">
        <v>105000000</v>
      </c>
      <c r="F552">
        <v>19100000</v>
      </c>
      <c r="G552">
        <v>429923.7</v>
      </c>
      <c r="H552">
        <v>365000000</v>
      </c>
      <c r="I552">
        <v>101000000</v>
      </c>
      <c r="J552">
        <v>2608391</v>
      </c>
      <c r="K552" s="2">
        <v>0.2889562</v>
      </c>
      <c r="L552" s="2">
        <v>0.1886717</v>
      </c>
      <c r="M552" s="2">
        <v>0.16482330000000001</v>
      </c>
      <c r="N552" s="3">
        <v>5</v>
      </c>
      <c r="O552">
        <v>5</v>
      </c>
      <c r="P552">
        <v>5</v>
      </c>
      <c r="Q552" s="4">
        <v>4.2321429999999998</v>
      </c>
      <c r="R552" s="4">
        <v>4.4107139999999996</v>
      </c>
      <c r="S552" s="4">
        <v>4.6071429999999998</v>
      </c>
      <c r="T552" s="5">
        <v>0.39911069999999998</v>
      </c>
      <c r="U552" s="5">
        <v>0.27091029999999999</v>
      </c>
      <c r="V552" s="5">
        <v>0.2452347</v>
      </c>
    </row>
    <row r="553" spans="1:22" hidden="1" x14ac:dyDescent="0.2">
      <c r="A553">
        <v>1967</v>
      </c>
      <c r="B553">
        <v>25</v>
      </c>
      <c r="C553">
        <v>70</v>
      </c>
      <c r="D553" t="s">
        <v>60</v>
      </c>
      <c r="E553">
        <v>11900000</v>
      </c>
      <c r="F553">
        <v>2671290</v>
      </c>
      <c r="G553">
        <v>71251.240000000005</v>
      </c>
      <c r="H553">
        <v>51800000</v>
      </c>
      <c r="I553">
        <v>19000000</v>
      </c>
      <c r="J553">
        <v>577665.6</v>
      </c>
      <c r="K553" s="2">
        <v>0.22930710000000001</v>
      </c>
      <c r="L553" s="2">
        <v>0.1407368</v>
      </c>
      <c r="M553" s="2">
        <v>0.12334340000000001</v>
      </c>
      <c r="N553" s="3">
        <v>8</v>
      </c>
      <c r="O553">
        <v>8</v>
      </c>
      <c r="P553">
        <v>9</v>
      </c>
      <c r="Q553" s="4">
        <v>7.25</v>
      </c>
      <c r="R553" s="4">
        <v>6.9642860000000004</v>
      </c>
      <c r="S553" s="4">
        <v>7.125</v>
      </c>
      <c r="T553" s="5">
        <v>0.32646009999999998</v>
      </c>
      <c r="U553" s="5">
        <v>0.22816600000000001</v>
      </c>
      <c r="V553" s="5">
        <v>0.20767949999999999</v>
      </c>
    </row>
    <row r="554" spans="1:22" hidden="1" x14ac:dyDescent="0.2">
      <c r="A554">
        <v>1967</v>
      </c>
      <c r="B554">
        <v>26</v>
      </c>
      <c r="C554" t="s">
        <v>61</v>
      </c>
      <c r="D554" t="s">
        <v>62</v>
      </c>
      <c r="E554">
        <v>90300000</v>
      </c>
      <c r="F554">
        <v>30000000</v>
      </c>
      <c r="G554">
        <v>527765.4</v>
      </c>
      <c r="H554">
        <v>390000000</v>
      </c>
      <c r="I554">
        <v>189000000</v>
      </c>
      <c r="J554">
        <v>3667995</v>
      </c>
      <c r="K554" s="2">
        <v>0.23131499999999999</v>
      </c>
      <c r="L554" s="2">
        <v>0.15885540000000001</v>
      </c>
      <c r="M554" s="2">
        <v>0.14388390000000001</v>
      </c>
      <c r="N554" s="3">
        <v>7</v>
      </c>
      <c r="O554">
        <v>6</v>
      </c>
      <c r="P554">
        <v>6</v>
      </c>
      <c r="Q554" s="4">
        <v>3.214286</v>
      </c>
      <c r="R554" s="4">
        <v>2.964286</v>
      </c>
      <c r="S554" s="4">
        <v>2.8571430000000002</v>
      </c>
      <c r="T554" s="5">
        <v>0.42349140000000002</v>
      </c>
      <c r="U554" s="5">
        <v>0.31467250000000002</v>
      </c>
      <c r="V554" s="5">
        <v>0.28992210000000002</v>
      </c>
    </row>
    <row r="555" spans="1:22" hidden="1" x14ac:dyDescent="0.2">
      <c r="A555">
        <v>1967</v>
      </c>
      <c r="B555">
        <v>27</v>
      </c>
      <c r="C555" t="s">
        <v>63</v>
      </c>
      <c r="D555" t="s">
        <v>64</v>
      </c>
      <c r="E555">
        <v>201000000</v>
      </c>
      <c r="F555">
        <v>43100000</v>
      </c>
      <c r="G555">
        <v>1070968</v>
      </c>
      <c r="H555">
        <v>793000000</v>
      </c>
      <c r="I555">
        <v>282000000</v>
      </c>
      <c r="J555">
        <v>7537357</v>
      </c>
      <c r="K555" s="2">
        <v>0.25333630000000001</v>
      </c>
      <c r="L555" s="2">
        <v>0.152974</v>
      </c>
      <c r="M555" s="2">
        <v>0.14208799999999999</v>
      </c>
      <c r="N555" s="3">
        <v>6</v>
      </c>
      <c r="O555">
        <v>7</v>
      </c>
      <c r="P555">
        <v>7</v>
      </c>
      <c r="Q555" s="4">
        <v>6.6071429999999998</v>
      </c>
      <c r="R555" s="4">
        <v>7.5892860000000004</v>
      </c>
      <c r="S555" s="4">
        <v>7.8928570000000002</v>
      </c>
      <c r="T555" s="5">
        <v>0.3349144</v>
      </c>
      <c r="U555" s="5">
        <v>0.21915499999999999</v>
      </c>
      <c r="V555" s="5">
        <v>0.20047789999999999</v>
      </c>
    </row>
    <row r="556" spans="1:22" hidden="1" x14ac:dyDescent="0.2">
      <c r="A556">
        <v>1967</v>
      </c>
      <c r="B556">
        <v>28</v>
      </c>
      <c r="C556" t="s">
        <v>65</v>
      </c>
      <c r="D556" t="s">
        <v>66</v>
      </c>
      <c r="E556">
        <v>461000000</v>
      </c>
      <c r="F556">
        <v>121000000</v>
      </c>
      <c r="G556">
        <v>3052967</v>
      </c>
      <c r="H556">
        <v>612000000</v>
      </c>
      <c r="I556">
        <v>197000000</v>
      </c>
      <c r="J556">
        <v>5487496</v>
      </c>
      <c r="K556" s="2">
        <v>0.75360609999999995</v>
      </c>
      <c r="L556" s="2">
        <v>0.61417909999999998</v>
      </c>
      <c r="M556" s="2">
        <v>0.55634969999999995</v>
      </c>
      <c r="N556" s="3">
        <v>1</v>
      </c>
      <c r="O556">
        <v>1</v>
      </c>
      <c r="P556">
        <v>1</v>
      </c>
      <c r="Q556" s="4">
        <v>1.071429</v>
      </c>
      <c r="R556" s="4">
        <v>1.125</v>
      </c>
      <c r="S556" s="4">
        <v>1.196429</v>
      </c>
      <c r="T556" s="5">
        <v>0.69953770000000004</v>
      </c>
      <c r="U556" s="5">
        <v>0.56415590000000004</v>
      </c>
      <c r="V556" s="5">
        <v>0.50843229999999995</v>
      </c>
    </row>
    <row r="557" spans="1:22" hidden="1" x14ac:dyDescent="0.2">
      <c r="A557">
        <v>1967</v>
      </c>
      <c r="B557">
        <v>29</v>
      </c>
      <c r="C557" t="s">
        <v>67</v>
      </c>
      <c r="D557" t="s">
        <v>68</v>
      </c>
      <c r="E557">
        <v>246000000</v>
      </c>
      <c r="F557">
        <v>80000000</v>
      </c>
      <c r="G557">
        <v>1538374</v>
      </c>
      <c r="H557">
        <v>801000000</v>
      </c>
      <c r="I557">
        <v>344000000</v>
      </c>
      <c r="J557">
        <v>7589793</v>
      </c>
      <c r="K557" s="2">
        <v>0.30666090000000001</v>
      </c>
      <c r="L557" s="2">
        <v>0.2326153</v>
      </c>
      <c r="M557" s="2">
        <v>0.2026898</v>
      </c>
      <c r="N557" s="3">
        <v>3</v>
      </c>
      <c r="O557">
        <v>3</v>
      </c>
      <c r="P557">
        <v>3</v>
      </c>
      <c r="Q557" s="4">
        <v>3.3035709999999998</v>
      </c>
      <c r="R557" s="4">
        <v>3.660714</v>
      </c>
      <c r="S557" s="4">
        <v>3.8214290000000002</v>
      </c>
      <c r="T557" s="5">
        <v>0.42614590000000002</v>
      </c>
      <c r="U557" s="5">
        <v>0.28862939999999998</v>
      </c>
      <c r="V557" s="5">
        <v>0.26149060000000002</v>
      </c>
    </row>
    <row r="558" spans="1:22" hidden="1" x14ac:dyDescent="0.2">
      <c r="A558">
        <v>1967</v>
      </c>
      <c r="B558">
        <v>30</v>
      </c>
      <c r="C558" t="s">
        <v>69</v>
      </c>
      <c r="D558" t="s">
        <v>70</v>
      </c>
      <c r="E558">
        <v>120000000</v>
      </c>
      <c r="F558">
        <v>13300000</v>
      </c>
      <c r="G558">
        <v>598670.30000000005</v>
      </c>
      <c r="H558">
        <v>732000000</v>
      </c>
      <c r="I558">
        <v>98400000</v>
      </c>
      <c r="J558">
        <v>4599500</v>
      </c>
      <c r="K558" s="2">
        <v>0.16388810000000001</v>
      </c>
      <c r="L558" s="2">
        <v>0.13540489999999999</v>
      </c>
      <c r="M558" s="2">
        <v>0.1301599</v>
      </c>
      <c r="N558" s="3">
        <v>14</v>
      </c>
      <c r="O558">
        <v>9</v>
      </c>
      <c r="P558">
        <v>8</v>
      </c>
      <c r="Q558" s="4">
        <v>12.375</v>
      </c>
      <c r="R558" s="4">
        <v>10.982139999999999</v>
      </c>
      <c r="S558" s="4">
        <v>11.053570000000001</v>
      </c>
      <c r="T558" s="5">
        <v>0.23180239999999999</v>
      </c>
      <c r="U558" s="5">
        <v>0.1739011</v>
      </c>
      <c r="V558" s="5">
        <v>0.16148970000000001</v>
      </c>
    </row>
    <row r="559" spans="1:22" hidden="1" x14ac:dyDescent="0.2">
      <c r="A559">
        <v>1967</v>
      </c>
      <c r="B559">
        <v>31</v>
      </c>
      <c r="C559" t="s">
        <v>71</v>
      </c>
      <c r="D559" t="s">
        <v>72</v>
      </c>
      <c r="E559">
        <v>42000000</v>
      </c>
      <c r="F559">
        <v>1152033</v>
      </c>
      <c r="G559">
        <v>47231.48</v>
      </c>
      <c r="H559">
        <v>366000000</v>
      </c>
      <c r="I559">
        <v>19200000</v>
      </c>
      <c r="J559">
        <v>1848428</v>
      </c>
      <c r="K559" s="2">
        <v>0.1146074</v>
      </c>
      <c r="L559" s="2">
        <v>5.9965400000000002E-2</v>
      </c>
      <c r="M559" s="2">
        <v>2.5552200000000001E-2</v>
      </c>
      <c r="N559" s="3">
        <v>20</v>
      </c>
      <c r="O559">
        <v>24</v>
      </c>
      <c r="P559">
        <v>31</v>
      </c>
      <c r="Q559" s="4">
        <v>22.75</v>
      </c>
      <c r="R559" s="4">
        <v>23.339279999999999</v>
      </c>
      <c r="S559" s="4">
        <v>28.553570000000001</v>
      </c>
      <c r="T559" s="5">
        <v>0.1417677</v>
      </c>
      <c r="U559" s="5">
        <v>8.8227299999999995E-2</v>
      </c>
      <c r="V559" s="5">
        <v>5.7606600000000001E-2</v>
      </c>
    </row>
    <row r="560" spans="1:22" hidden="1" x14ac:dyDescent="0.2">
      <c r="A560">
        <v>1968</v>
      </c>
      <c r="B560">
        <v>1</v>
      </c>
      <c r="C560" t="s">
        <v>22</v>
      </c>
      <c r="D560" t="s">
        <v>23</v>
      </c>
      <c r="E560">
        <v>14800000</v>
      </c>
      <c r="F560">
        <v>4927104</v>
      </c>
      <c r="G560">
        <v>98840.8</v>
      </c>
      <c r="H560">
        <v>361000000</v>
      </c>
      <c r="I560">
        <v>193000000</v>
      </c>
      <c r="J560">
        <v>4130240</v>
      </c>
      <c r="K560" s="2">
        <v>4.1043900000000001E-2</v>
      </c>
      <c r="L560" s="2">
        <v>2.5517600000000001E-2</v>
      </c>
      <c r="M560" s="2">
        <v>2.3931000000000001E-2</v>
      </c>
      <c r="N560" s="3">
        <v>30</v>
      </c>
      <c r="O560">
        <v>30</v>
      </c>
      <c r="P560">
        <v>30</v>
      </c>
      <c r="Q560" s="4">
        <v>26.642859999999999</v>
      </c>
      <c r="R560" s="4">
        <v>27.767859999999999</v>
      </c>
      <c r="S560" s="4">
        <v>26.803570000000001</v>
      </c>
      <c r="T560" s="5">
        <v>0.12112009999999999</v>
      </c>
      <c r="U560" s="5">
        <v>7.4726399999999998E-2</v>
      </c>
      <c r="V560" s="5">
        <v>6.9363800000000003E-2</v>
      </c>
    </row>
    <row r="561" spans="1:22" hidden="1" x14ac:dyDescent="0.2">
      <c r="A561">
        <v>1968</v>
      </c>
      <c r="B561">
        <v>2</v>
      </c>
      <c r="C561" t="s">
        <v>24</v>
      </c>
      <c r="D561" t="s">
        <v>25</v>
      </c>
      <c r="E561">
        <v>16900000</v>
      </c>
      <c r="F561">
        <v>2042108</v>
      </c>
      <c r="G561">
        <v>47005.95</v>
      </c>
      <c r="H561">
        <v>111000000</v>
      </c>
      <c r="I561">
        <v>25300000</v>
      </c>
      <c r="J561">
        <v>602423.9</v>
      </c>
      <c r="K561" s="2">
        <v>0.15180150000000001</v>
      </c>
      <c r="L561" s="2">
        <v>8.0805799999999997E-2</v>
      </c>
      <c r="M561" s="2">
        <v>7.8028E-2</v>
      </c>
      <c r="N561" s="3">
        <v>11</v>
      </c>
      <c r="O561">
        <v>16</v>
      </c>
      <c r="P561">
        <v>15</v>
      </c>
      <c r="Q561" s="4">
        <v>15.232139999999999</v>
      </c>
      <c r="R561" s="4">
        <v>16.178570000000001</v>
      </c>
      <c r="S561" s="4">
        <v>15.03571</v>
      </c>
      <c r="T561" s="5">
        <v>0.21788350000000001</v>
      </c>
      <c r="U561" s="5">
        <v>0.13342109999999999</v>
      </c>
      <c r="V561" s="5">
        <v>0.13148119999999999</v>
      </c>
    </row>
    <row r="562" spans="1:22" hidden="1" x14ac:dyDescent="0.2">
      <c r="A562">
        <v>1968</v>
      </c>
      <c r="B562">
        <v>3</v>
      </c>
      <c r="C562" t="s">
        <v>26</v>
      </c>
      <c r="D562" t="s">
        <v>27</v>
      </c>
      <c r="E562">
        <v>25800000</v>
      </c>
      <c r="F562">
        <v>4655649</v>
      </c>
      <c r="G562">
        <v>99003.27</v>
      </c>
      <c r="H562">
        <v>254000000</v>
      </c>
      <c r="I562">
        <v>77600000</v>
      </c>
      <c r="J562">
        <v>1936577</v>
      </c>
      <c r="K562" s="2">
        <v>0.10160569999999999</v>
      </c>
      <c r="L562" s="2">
        <v>6.0033000000000003E-2</v>
      </c>
      <c r="M562" s="2">
        <v>5.1122800000000003E-2</v>
      </c>
      <c r="N562" s="3">
        <v>20</v>
      </c>
      <c r="O562">
        <v>22</v>
      </c>
      <c r="P562">
        <v>21</v>
      </c>
      <c r="Q562" s="4">
        <v>20.625</v>
      </c>
      <c r="R562" s="4">
        <v>21.982140000000001</v>
      </c>
      <c r="S562" s="4">
        <v>21.928570000000001</v>
      </c>
      <c r="T562" s="5">
        <v>0.1688759</v>
      </c>
      <c r="U562" s="5">
        <v>0.102105</v>
      </c>
      <c r="V562" s="5">
        <v>8.9834999999999998E-2</v>
      </c>
    </row>
    <row r="563" spans="1:22" hidden="1" x14ac:dyDescent="0.2">
      <c r="A563">
        <v>1968</v>
      </c>
      <c r="B563">
        <v>4</v>
      </c>
      <c r="C563" t="s">
        <v>28</v>
      </c>
      <c r="D563" t="s">
        <v>29</v>
      </c>
      <c r="E563">
        <v>13400000</v>
      </c>
      <c r="F563">
        <v>2257871</v>
      </c>
      <c r="G563">
        <v>58221.81</v>
      </c>
      <c r="H563">
        <v>264000000</v>
      </c>
      <c r="I563">
        <v>88700000</v>
      </c>
      <c r="J563">
        <v>2654433</v>
      </c>
      <c r="K563" s="2">
        <v>5.0814900000000003E-2</v>
      </c>
      <c r="L563" s="2">
        <v>2.5464799999999999E-2</v>
      </c>
      <c r="M563" s="2">
        <v>2.19338E-2</v>
      </c>
      <c r="N563" s="3">
        <v>28</v>
      </c>
      <c r="O563">
        <v>31</v>
      </c>
      <c r="P563">
        <v>31</v>
      </c>
      <c r="Q563" s="4">
        <v>27.964279999999999</v>
      </c>
      <c r="R563" s="4">
        <v>30.160720000000001</v>
      </c>
      <c r="S563" s="4">
        <v>29.982140000000001</v>
      </c>
      <c r="T563" s="5">
        <v>0.11625969999999999</v>
      </c>
      <c r="U563" s="5">
        <v>5.6866399999999998E-2</v>
      </c>
      <c r="V563" s="5">
        <v>5.2430200000000003E-2</v>
      </c>
    </row>
    <row r="564" spans="1:22" hidden="1" x14ac:dyDescent="0.2">
      <c r="A564">
        <v>1968</v>
      </c>
      <c r="B564">
        <v>5</v>
      </c>
      <c r="C564">
        <v>20</v>
      </c>
      <c r="D564" t="s">
        <v>30</v>
      </c>
      <c r="E564">
        <v>5089537</v>
      </c>
      <c r="F564">
        <v>1603881</v>
      </c>
      <c r="G564">
        <v>38294.47</v>
      </c>
      <c r="H564">
        <v>133000000</v>
      </c>
      <c r="I564">
        <v>41600000</v>
      </c>
      <c r="J564">
        <v>1115602</v>
      </c>
      <c r="K564" s="2">
        <v>3.8305400000000003E-2</v>
      </c>
      <c r="L564" s="2">
        <v>3.8556899999999998E-2</v>
      </c>
      <c r="M564" s="2">
        <v>3.4326299999999997E-2</v>
      </c>
      <c r="N564" s="3">
        <v>31</v>
      </c>
      <c r="O564">
        <v>28</v>
      </c>
      <c r="P564">
        <v>27</v>
      </c>
      <c r="Q564" s="4">
        <v>29.660720000000001</v>
      </c>
      <c r="R564" s="4">
        <v>29.589279999999999</v>
      </c>
      <c r="S564" s="4">
        <v>29.178570000000001</v>
      </c>
      <c r="T564" s="5">
        <v>0.1007251</v>
      </c>
      <c r="U564" s="5">
        <v>6.0451900000000003E-2</v>
      </c>
      <c r="V564" s="5">
        <v>5.51151E-2</v>
      </c>
    </row>
    <row r="565" spans="1:22" hidden="1" x14ac:dyDescent="0.2">
      <c r="A565">
        <v>1968</v>
      </c>
      <c r="B565">
        <v>6</v>
      </c>
      <c r="C565" t="s">
        <v>31</v>
      </c>
      <c r="D565" t="s">
        <v>32</v>
      </c>
      <c r="E565">
        <v>39200000</v>
      </c>
      <c r="F565">
        <v>6108441</v>
      </c>
      <c r="G565">
        <v>141556.5</v>
      </c>
      <c r="H565">
        <v>287000000</v>
      </c>
      <c r="I565">
        <v>66300000</v>
      </c>
      <c r="J565">
        <v>1774290</v>
      </c>
      <c r="K565" s="2">
        <v>0.13665630000000001</v>
      </c>
      <c r="L565" s="2">
        <v>9.2069499999999999E-2</v>
      </c>
      <c r="M565" s="2">
        <v>7.9782099999999995E-2</v>
      </c>
      <c r="N565" s="3">
        <v>13</v>
      </c>
      <c r="O565">
        <v>12</v>
      </c>
      <c r="P565">
        <v>14</v>
      </c>
      <c r="Q565" s="4">
        <v>12.232139999999999</v>
      </c>
      <c r="R565" s="4">
        <v>11.982139999999999</v>
      </c>
      <c r="S565" s="4">
        <v>12.33929</v>
      </c>
      <c r="T565" s="5">
        <v>0.24312719999999999</v>
      </c>
      <c r="U565" s="5">
        <v>0.16807530000000001</v>
      </c>
      <c r="V565" s="5">
        <v>0.15291469999999999</v>
      </c>
    </row>
    <row r="566" spans="1:22" hidden="1" x14ac:dyDescent="0.2">
      <c r="A566">
        <v>1968</v>
      </c>
      <c r="B566">
        <v>7</v>
      </c>
      <c r="C566">
        <v>23</v>
      </c>
      <c r="D566" t="s">
        <v>33</v>
      </c>
      <c r="E566">
        <v>7902225</v>
      </c>
      <c r="F566">
        <v>1238924</v>
      </c>
      <c r="G566">
        <v>28266.05</v>
      </c>
      <c r="H566">
        <v>36400000</v>
      </c>
      <c r="I566">
        <v>7817029</v>
      </c>
      <c r="J566">
        <v>187759.8</v>
      </c>
      <c r="K566" s="2">
        <v>0.21711230000000001</v>
      </c>
      <c r="L566" s="2">
        <v>0.15849050000000001</v>
      </c>
      <c r="M566" s="2">
        <v>0.1505437</v>
      </c>
      <c r="N566" s="3">
        <v>7</v>
      </c>
      <c r="O566">
        <v>6</v>
      </c>
      <c r="P566">
        <v>6</v>
      </c>
      <c r="Q566" s="4">
        <v>8.1607140000000005</v>
      </c>
      <c r="R566" s="4">
        <v>7.3392860000000004</v>
      </c>
      <c r="S566" s="4">
        <v>6.9821429999999998</v>
      </c>
      <c r="T566" s="5">
        <v>0.29430689999999998</v>
      </c>
      <c r="U566" s="5">
        <v>0.21289140000000001</v>
      </c>
      <c r="V566" s="5">
        <v>0.2032263</v>
      </c>
    </row>
    <row r="567" spans="1:22" x14ac:dyDescent="0.2">
      <c r="A567">
        <v>1968</v>
      </c>
      <c r="B567">
        <v>8</v>
      </c>
      <c r="C567">
        <v>24</v>
      </c>
      <c r="D567" t="s">
        <v>34</v>
      </c>
      <c r="E567">
        <v>45900000</v>
      </c>
      <c r="F567">
        <v>7944319</v>
      </c>
      <c r="G567">
        <v>183881.3</v>
      </c>
      <c r="H567">
        <v>168000000</v>
      </c>
      <c r="I567">
        <v>39900000</v>
      </c>
      <c r="J567">
        <v>1021350</v>
      </c>
      <c r="K567" s="2">
        <v>0.27316089999999998</v>
      </c>
      <c r="L567" s="2">
        <v>0.19930500000000001</v>
      </c>
      <c r="M567" s="2">
        <v>0.18003759999999999</v>
      </c>
      <c r="N567" s="3">
        <v>5</v>
      </c>
      <c r="O567">
        <v>5</v>
      </c>
      <c r="P567">
        <v>4</v>
      </c>
      <c r="Q567" s="4">
        <v>5.0714290000000002</v>
      </c>
      <c r="R567" s="4">
        <v>4.875</v>
      </c>
      <c r="S567" s="4">
        <v>4.8035709999999998</v>
      </c>
      <c r="T567" s="5">
        <v>0.36250369999999998</v>
      </c>
      <c r="U567" s="5">
        <v>0.25803540000000003</v>
      </c>
      <c r="V567" s="5">
        <v>0.23824980000000001</v>
      </c>
    </row>
    <row r="568" spans="1:22" hidden="1" x14ac:dyDescent="0.2">
      <c r="A568">
        <v>1968</v>
      </c>
      <c r="B568">
        <v>9</v>
      </c>
      <c r="C568">
        <v>25</v>
      </c>
      <c r="D568" t="s">
        <v>35</v>
      </c>
      <c r="E568">
        <v>5194696</v>
      </c>
      <c r="F568">
        <v>1053705</v>
      </c>
      <c r="G568">
        <v>23183.67</v>
      </c>
      <c r="H568">
        <v>85300000</v>
      </c>
      <c r="I568">
        <v>20300000</v>
      </c>
      <c r="J568">
        <v>506654.7</v>
      </c>
      <c r="K568" s="2">
        <v>6.0929900000000002E-2</v>
      </c>
      <c r="L568" s="2">
        <v>5.1996100000000003E-2</v>
      </c>
      <c r="M568" s="2">
        <v>4.5758300000000002E-2</v>
      </c>
      <c r="N568" s="3">
        <v>24</v>
      </c>
      <c r="O568">
        <v>24</v>
      </c>
      <c r="P568">
        <v>24</v>
      </c>
      <c r="Q568" s="4">
        <v>20.589279999999999</v>
      </c>
      <c r="R568" s="4">
        <v>20.696429999999999</v>
      </c>
      <c r="S568" s="4">
        <v>20.714279999999999</v>
      </c>
      <c r="T568" s="5">
        <v>0.16131490000000001</v>
      </c>
      <c r="U568" s="5">
        <v>0.1034035</v>
      </c>
      <c r="V568" s="5">
        <v>9.3124899999999997E-2</v>
      </c>
    </row>
    <row r="569" spans="1:22" hidden="1" x14ac:dyDescent="0.2">
      <c r="A569">
        <v>1968</v>
      </c>
      <c r="B569">
        <v>10</v>
      </c>
      <c r="C569">
        <v>26</v>
      </c>
      <c r="D569" t="s">
        <v>36</v>
      </c>
      <c r="E569">
        <v>4704074</v>
      </c>
      <c r="F569">
        <v>1158297</v>
      </c>
      <c r="G569">
        <v>26457.56</v>
      </c>
      <c r="H569">
        <v>90100000</v>
      </c>
      <c r="I569">
        <v>22900000</v>
      </c>
      <c r="J569">
        <v>573441.4</v>
      </c>
      <c r="K569" s="2">
        <v>5.2196199999999998E-2</v>
      </c>
      <c r="L569" s="2">
        <v>5.0576299999999998E-2</v>
      </c>
      <c r="M569" s="2">
        <v>4.6138199999999997E-2</v>
      </c>
      <c r="N569" s="3">
        <v>27</v>
      </c>
      <c r="O569">
        <v>25</v>
      </c>
      <c r="P569">
        <v>23</v>
      </c>
      <c r="Q569" s="4">
        <v>23.607140000000001</v>
      </c>
      <c r="R569" s="4">
        <v>24.017859999999999</v>
      </c>
      <c r="S569" s="4">
        <v>23.089279999999999</v>
      </c>
      <c r="T569" s="5">
        <v>0.14236109999999999</v>
      </c>
      <c r="U569" s="5">
        <v>9.1431899999999997E-2</v>
      </c>
      <c r="V569" s="5">
        <v>8.4959199999999999E-2</v>
      </c>
    </row>
    <row r="570" spans="1:22" hidden="1" x14ac:dyDescent="0.2">
      <c r="A570">
        <v>1968</v>
      </c>
      <c r="B570">
        <v>11</v>
      </c>
      <c r="C570" t="s">
        <v>37</v>
      </c>
      <c r="D570" t="s">
        <v>38</v>
      </c>
      <c r="E570">
        <v>50900000</v>
      </c>
      <c r="F570">
        <v>7720605</v>
      </c>
      <c r="G570">
        <v>176450.8</v>
      </c>
      <c r="H570">
        <v>503000000</v>
      </c>
      <c r="I570">
        <v>118000000</v>
      </c>
      <c r="J570">
        <v>2944555</v>
      </c>
      <c r="K570" s="2">
        <v>0.10113510000000001</v>
      </c>
      <c r="L570" s="2">
        <v>6.5482100000000001E-2</v>
      </c>
      <c r="M570" s="2">
        <v>5.9924499999999999E-2</v>
      </c>
      <c r="N570" s="3">
        <v>21</v>
      </c>
      <c r="O570">
        <v>21</v>
      </c>
      <c r="P570">
        <v>19</v>
      </c>
      <c r="Q570" s="4">
        <v>23.053570000000001</v>
      </c>
      <c r="R570" s="4">
        <v>23.803570000000001</v>
      </c>
      <c r="S570" s="4">
        <v>22.785720000000001</v>
      </c>
      <c r="T570" s="5">
        <v>0.14775569999999999</v>
      </c>
      <c r="U570" s="5">
        <v>9.1782299999999997E-2</v>
      </c>
      <c r="V570" s="5">
        <v>8.5632399999999997E-2</v>
      </c>
    </row>
    <row r="571" spans="1:22" hidden="1" x14ac:dyDescent="0.2">
      <c r="A571">
        <v>1968</v>
      </c>
      <c r="B571">
        <v>12</v>
      </c>
      <c r="C571">
        <v>29</v>
      </c>
      <c r="D571" t="s">
        <v>39</v>
      </c>
      <c r="E571">
        <v>28400000</v>
      </c>
      <c r="F571">
        <v>4821076</v>
      </c>
      <c r="G571">
        <v>105347.2</v>
      </c>
      <c r="H571">
        <v>232000000</v>
      </c>
      <c r="I571">
        <v>65800000</v>
      </c>
      <c r="J571">
        <v>1574912</v>
      </c>
      <c r="K571" s="2">
        <v>0.12261909999999999</v>
      </c>
      <c r="L571" s="2">
        <v>7.3268799999999995E-2</v>
      </c>
      <c r="M571" s="2">
        <v>6.68908E-2</v>
      </c>
      <c r="N571" s="3">
        <v>16</v>
      </c>
      <c r="O571">
        <v>18</v>
      </c>
      <c r="P571">
        <v>17</v>
      </c>
      <c r="Q571" s="4">
        <v>17.5</v>
      </c>
      <c r="R571" s="4">
        <v>17.964279999999999</v>
      </c>
      <c r="S571" s="4">
        <v>17.446429999999999</v>
      </c>
      <c r="T571" s="5">
        <v>0.18702070000000001</v>
      </c>
      <c r="U571" s="5">
        <v>0.11943719999999999</v>
      </c>
      <c r="V571" s="5">
        <v>0.1113278</v>
      </c>
    </row>
    <row r="572" spans="1:22" hidden="1" x14ac:dyDescent="0.2">
      <c r="A572">
        <v>1968</v>
      </c>
      <c r="B572">
        <v>13</v>
      </c>
      <c r="C572" t="s">
        <v>40</v>
      </c>
      <c r="D572" t="s">
        <v>41</v>
      </c>
      <c r="E572">
        <v>76100000</v>
      </c>
      <c r="F572">
        <v>11100000</v>
      </c>
      <c r="G572">
        <v>248409</v>
      </c>
      <c r="H572">
        <v>386000000</v>
      </c>
      <c r="I572">
        <v>89300000</v>
      </c>
      <c r="J572">
        <v>2262044</v>
      </c>
      <c r="K572" s="2">
        <v>0.196989</v>
      </c>
      <c r="L572" s="2">
        <v>0.12432319999999999</v>
      </c>
      <c r="M572" s="2">
        <v>0.1098161</v>
      </c>
      <c r="N572" s="3">
        <v>9</v>
      </c>
      <c r="O572">
        <v>9</v>
      </c>
      <c r="P572">
        <v>10</v>
      </c>
      <c r="Q572" s="4">
        <v>8.9642859999999995</v>
      </c>
      <c r="R572" s="4">
        <v>9.5535720000000008</v>
      </c>
      <c r="S572" s="4">
        <v>9.7321419999999996</v>
      </c>
      <c r="T572" s="5">
        <v>0.29336010000000001</v>
      </c>
      <c r="U572" s="5">
        <v>0.19624240000000001</v>
      </c>
      <c r="V572" s="5">
        <v>0.18007609999999999</v>
      </c>
    </row>
    <row r="573" spans="1:22" hidden="1" x14ac:dyDescent="0.2">
      <c r="A573">
        <v>1968</v>
      </c>
      <c r="B573">
        <v>14</v>
      </c>
      <c r="C573" t="s">
        <v>42</v>
      </c>
      <c r="D573" t="s">
        <v>43</v>
      </c>
      <c r="E573">
        <v>54900000</v>
      </c>
      <c r="F573">
        <v>7933809</v>
      </c>
      <c r="G573">
        <v>183190.9</v>
      </c>
      <c r="H573">
        <v>446000000</v>
      </c>
      <c r="I573">
        <v>90600000</v>
      </c>
      <c r="J573">
        <v>2279748</v>
      </c>
      <c r="K573" s="2">
        <v>0.1231954</v>
      </c>
      <c r="L573" s="2">
        <v>8.76001E-2</v>
      </c>
      <c r="M573" s="2">
        <v>8.0355800000000005E-2</v>
      </c>
      <c r="N573" s="3">
        <v>15</v>
      </c>
      <c r="O573">
        <v>14</v>
      </c>
      <c r="P573">
        <v>13</v>
      </c>
      <c r="Q573" s="4">
        <v>16.25</v>
      </c>
      <c r="R573" s="4">
        <v>16.410720000000001</v>
      </c>
      <c r="S573" s="4">
        <v>15.96429</v>
      </c>
      <c r="T573" s="5">
        <v>0.2025662</v>
      </c>
      <c r="U573" s="5">
        <v>0.14079700000000001</v>
      </c>
      <c r="V573" s="5">
        <v>0.1322035</v>
      </c>
    </row>
    <row r="574" spans="1:22" hidden="1" x14ac:dyDescent="0.2">
      <c r="A574">
        <v>1968</v>
      </c>
      <c r="B574">
        <v>15</v>
      </c>
      <c r="C574" t="s">
        <v>44</v>
      </c>
      <c r="D574" t="s">
        <v>45</v>
      </c>
      <c r="E574">
        <v>12800000</v>
      </c>
      <c r="F574">
        <v>2113441</v>
      </c>
      <c r="G574">
        <v>51052.09</v>
      </c>
      <c r="H574">
        <v>95700000</v>
      </c>
      <c r="I574">
        <v>24500000</v>
      </c>
      <c r="J574">
        <v>686942.4</v>
      </c>
      <c r="K574" s="2">
        <v>0.1342641</v>
      </c>
      <c r="L574" s="2">
        <v>8.6144999999999999E-2</v>
      </c>
      <c r="M574" s="2">
        <v>7.4317900000000006E-2</v>
      </c>
      <c r="N574" s="3">
        <v>14</v>
      </c>
      <c r="O574">
        <v>15</v>
      </c>
      <c r="P574">
        <v>16</v>
      </c>
      <c r="Q574" s="4">
        <v>12.928570000000001</v>
      </c>
      <c r="R574" s="4">
        <v>15.196429999999999</v>
      </c>
      <c r="S574" s="4">
        <v>16.017859999999999</v>
      </c>
      <c r="T574" s="5">
        <v>0.2379288</v>
      </c>
      <c r="U574" s="5">
        <v>0.14950550000000001</v>
      </c>
      <c r="V574" s="5">
        <v>0.13474800000000001</v>
      </c>
    </row>
    <row r="575" spans="1:22" hidden="1" x14ac:dyDescent="0.2">
      <c r="A575">
        <v>1968</v>
      </c>
      <c r="B575">
        <v>16</v>
      </c>
      <c r="C575" t="s">
        <v>46</v>
      </c>
      <c r="D575" t="s">
        <v>47</v>
      </c>
      <c r="E575">
        <v>12200000</v>
      </c>
      <c r="F575">
        <v>1857467</v>
      </c>
      <c r="G575">
        <v>50647.65</v>
      </c>
      <c r="H575">
        <v>103000000</v>
      </c>
      <c r="I575">
        <v>20800000</v>
      </c>
      <c r="J575">
        <v>602569.80000000005</v>
      </c>
      <c r="K575" s="2">
        <v>0.118168</v>
      </c>
      <c r="L575" s="2">
        <v>8.9097099999999999E-2</v>
      </c>
      <c r="M575" s="2">
        <v>8.4052799999999997E-2</v>
      </c>
      <c r="N575" s="3">
        <v>18</v>
      </c>
      <c r="O575">
        <v>13</v>
      </c>
      <c r="P575">
        <v>12</v>
      </c>
      <c r="Q575" s="4">
        <v>14.446429999999999</v>
      </c>
      <c r="R575" s="4">
        <v>12.107139999999999</v>
      </c>
      <c r="S575" s="4">
        <v>11.892860000000001</v>
      </c>
      <c r="T575" s="5">
        <v>0.21637799999999999</v>
      </c>
      <c r="U575" s="5">
        <v>0.16193089999999999</v>
      </c>
      <c r="V575" s="5">
        <v>0.15360219999999999</v>
      </c>
    </row>
    <row r="576" spans="1:22" hidden="1" x14ac:dyDescent="0.2">
      <c r="A576">
        <v>1968</v>
      </c>
      <c r="B576">
        <v>17</v>
      </c>
      <c r="C576" t="s">
        <v>48</v>
      </c>
      <c r="D576" t="s">
        <v>49</v>
      </c>
      <c r="E576">
        <v>41500000</v>
      </c>
      <c r="F576">
        <v>6983494</v>
      </c>
      <c r="G576">
        <v>154823.9</v>
      </c>
      <c r="H576">
        <v>745000000</v>
      </c>
      <c r="I576">
        <v>174000000</v>
      </c>
      <c r="J576">
        <v>4429618</v>
      </c>
      <c r="K576" s="2">
        <v>5.5725799999999999E-2</v>
      </c>
      <c r="L576" s="2">
        <v>4.0100400000000001E-2</v>
      </c>
      <c r="M576" s="2">
        <v>3.4951999999999997E-2</v>
      </c>
      <c r="N576" s="3">
        <v>25</v>
      </c>
      <c r="O576">
        <v>27</v>
      </c>
      <c r="P576">
        <v>26</v>
      </c>
      <c r="Q576" s="4">
        <v>27.928570000000001</v>
      </c>
      <c r="R576" s="4">
        <v>27.214279999999999</v>
      </c>
      <c r="S576" s="4">
        <v>26.392859999999999</v>
      </c>
      <c r="T576" s="5">
        <v>0.112245</v>
      </c>
      <c r="U576" s="5">
        <v>7.6515200000000005E-2</v>
      </c>
      <c r="V576" s="5">
        <v>6.9453699999999993E-2</v>
      </c>
    </row>
    <row r="577" spans="1:22" hidden="1" x14ac:dyDescent="0.2">
      <c r="A577">
        <v>1968</v>
      </c>
      <c r="B577">
        <v>18</v>
      </c>
      <c r="C577">
        <v>51</v>
      </c>
      <c r="D577" t="s">
        <v>50</v>
      </c>
      <c r="E577">
        <v>14500000</v>
      </c>
      <c r="F577">
        <v>2465909</v>
      </c>
      <c r="G577">
        <v>57701.14</v>
      </c>
      <c r="H577">
        <v>182000000</v>
      </c>
      <c r="I577">
        <v>42000000</v>
      </c>
      <c r="J577">
        <v>1180461</v>
      </c>
      <c r="K577" s="2">
        <v>7.9481499999999997E-2</v>
      </c>
      <c r="L577" s="2">
        <v>5.8730999999999998E-2</v>
      </c>
      <c r="M577" s="2">
        <v>4.8880199999999999E-2</v>
      </c>
      <c r="N577" s="3">
        <v>23</v>
      </c>
      <c r="O577">
        <v>23</v>
      </c>
      <c r="P577">
        <v>22</v>
      </c>
      <c r="Q577" s="4">
        <v>24.071429999999999</v>
      </c>
      <c r="R577" s="4">
        <v>22.017859999999999</v>
      </c>
      <c r="S577" s="4">
        <v>22.303570000000001</v>
      </c>
      <c r="T577" s="5">
        <v>0.1409852</v>
      </c>
      <c r="U577" s="5">
        <v>0.1007874</v>
      </c>
      <c r="V577" s="5">
        <v>8.7338700000000005E-2</v>
      </c>
    </row>
    <row r="578" spans="1:22" hidden="1" x14ac:dyDescent="0.2">
      <c r="A578">
        <v>1968</v>
      </c>
      <c r="B578">
        <v>19</v>
      </c>
      <c r="C578">
        <v>50</v>
      </c>
      <c r="D578" t="s">
        <v>51</v>
      </c>
      <c r="E578">
        <v>100000000</v>
      </c>
      <c r="F578">
        <v>15500000</v>
      </c>
      <c r="G578">
        <v>362743.5</v>
      </c>
      <c r="H578">
        <v>567000000</v>
      </c>
      <c r="I578">
        <v>130000000</v>
      </c>
      <c r="J578">
        <v>3391181</v>
      </c>
      <c r="K578" s="2">
        <v>0.17641599999999999</v>
      </c>
      <c r="L578" s="2">
        <v>0.1190852</v>
      </c>
      <c r="M578" s="2">
        <v>0.1069667</v>
      </c>
      <c r="N578" s="3">
        <v>10</v>
      </c>
      <c r="O578">
        <v>11</v>
      </c>
      <c r="P578">
        <v>11</v>
      </c>
      <c r="Q578" s="4">
        <v>10.392860000000001</v>
      </c>
      <c r="R578" s="4">
        <v>10.5</v>
      </c>
      <c r="S578" s="4">
        <v>10.41071</v>
      </c>
      <c r="T578" s="5">
        <v>0.26292480000000001</v>
      </c>
      <c r="U578" s="5">
        <v>0.1806373</v>
      </c>
      <c r="V578" s="5">
        <v>0.16662879999999999</v>
      </c>
    </row>
    <row r="579" spans="1:22" hidden="1" x14ac:dyDescent="0.2">
      <c r="A579">
        <v>1968</v>
      </c>
      <c r="B579">
        <v>20</v>
      </c>
      <c r="C579">
        <v>52</v>
      </c>
      <c r="D579" t="s">
        <v>52</v>
      </c>
      <c r="E579">
        <v>87000000</v>
      </c>
      <c r="F579">
        <v>17000000</v>
      </c>
      <c r="G579">
        <v>476975.3</v>
      </c>
      <c r="H579">
        <v>849000000</v>
      </c>
      <c r="I579">
        <v>258000000</v>
      </c>
      <c r="J579">
        <v>8945459</v>
      </c>
      <c r="K579" s="2">
        <v>0.10241459999999999</v>
      </c>
      <c r="L579" s="2">
        <v>6.5840200000000002E-2</v>
      </c>
      <c r="M579" s="2">
        <v>5.3320399999999997E-2</v>
      </c>
      <c r="N579" s="3">
        <v>19</v>
      </c>
      <c r="O579">
        <v>20</v>
      </c>
      <c r="P579">
        <v>20</v>
      </c>
      <c r="Q579" s="4">
        <v>19.089279999999999</v>
      </c>
      <c r="R579" s="4">
        <v>19.017859999999999</v>
      </c>
      <c r="S579" s="4">
        <v>19.964279999999999</v>
      </c>
      <c r="T579" s="5">
        <v>0.18043429999999999</v>
      </c>
      <c r="U579" s="5">
        <v>0.1176333</v>
      </c>
      <c r="V579" s="5">
        <v>9.9119799999999994E-2</v>
      </c>
    </row>
    <row r="580" spans="1:22" hidden="1" x14ac:dyDescent="0.2">
      <c r="A580">
        <v>1968</v>
      </c>
      <c r="B580">
        <v>21</v>
      </c>
      <c r="C580" t="s">
        <v>53</v>
      </c>
      <c r="D580" t="s">
        <v>54</v>
      </c>
      <c r="E580">
        <v>16500000</v>
      </c>
      <c r="F580">
        <v>4352307</v>
      </c>
      <c r="G580">
        <v>98927.13</v>
      </c>
      <c r="H580">
        <v>334000000</v>
      </c>
      <c r="I580">
        <v>121000000</v>
      </c>
      <c r="J580">
        <v>3398333</v>
      </c>
      <c r="K580" s="2">
        <v>4.94642E-2</v>
      </c>
      <c r="L580" s="2">
        <v>3.5975899999999998E-2</v>
      </c>
      <c r="M580" s="2">
        <v>2.9110500000000001E-2</v>
      </c>
      <c r="N580" s="3">
        <v>29</v>
      </c>
      <c r="O580">
        <v>29</v>
      </c>
      <c r="P580">
        <v>29</v>
      </c>
      <c r="Q580" s="4">
        <v>28.410720000000001</v>
      </c>
      <c r="R580" s="4">
        <v>28.142859999999999</v>
      </c>
      <c r="S580" s="4">
        <v>29.125</v>
      </c>
      <c r="T580" s="5">
        <v>0.1092814</v>
      </c>
      <c r="U580" s="5">
        <v>7.1718100000000007E-2</v>
      </c>
      <c r="V580" s="5">
        <v>5.6427199999999997E-2</v>
      </c>
    </row>
    <row r="581" spans="1:22" hidden="1" x14ac:dyDescent="0.2">
      <c r="A581">
        <v>1968</v>
      </c>
      <c r="B581">
        <v>22</v>
      </c>
      <c r="C581" t="s">
        <v>55</v>
      </c>
      <c r="D581" t="s">
        <v>56</v>
      </c>
      <c r="E581">
        <v>24400000</v>
      </c>
      <c r="F581">
        <v>4883030</v>
      </c>
      <c r="G581">
        <v>119509.7</v>
      </c>
      <c r="H581">
        <v>450000000</v>
      </c>
      <c r="I581">
        <v>112000000</v>
      </c>
      <c r="J581">
        <v>2813507</v>
      </c>
      <c r="K581" s="2">
        <v>5.4106599999999998E-2</v>
      </c>
      <c r="L581" s="2">
        <v>4.3518899999999999E-2</v>
      </c>
      <c r="M581" s="2">
        <v>4.24772E-2</v>
      </c>
      <c r="N581" s="3">
        <v>26</v>
      </c>
      <c r="O581">
        <v>26</v>
      </c>
      <c r="P581">
        <v>25</v>
      </c>
      <c r="Q581" s="4">
        <v>24.214279999999999</v>
      </c>
      <c r="R581" s="4">
        <v>22.875</v>
      </c>
      <c r="S581" s="4">
        <v>21.035720000000001</v>
      </c>
      <c r="T581" s="5">
        <v>0.14314279999999999</v>
      </c>
      <c r="U581" s="5">
        <v>0.1009168</v>
      </c>
      <c r="V581" s="5">
        <v>0.1004975</v>
      </c>
    </row>
    <row r="582" spans="1:22" hidden="1" x14ac:dyDescent="0.2">
      <c r="A582">
        <v>1968</v>
      </c>
      <c r="B582">
        <v>23</v>
      </c>
      <c r="C582">
        <v>64</v>
      </c>
      <c r="D582" t="s">
        <v>57</v>
      </c>
      <c r="E582">
        <v>25400000</v>
      </c>
      <c r="F582">
        <v>5562478</v>
      </c>
      <c r="G582">
        <v>114398.9</v>
      </c>
      <c r="H582">
        <v>271000000</v>
      </c>
      <c r="I582">
        <v>80600000</v>
      </c>
      <c r="J582">
        <v>1822247</v>
      </c>
      <c r="K582" s="2">
        <v>9.3707799999999994E-2</v>
      </c>
      <c r="L582" s="2">
        <v>6.9036299999999995E-2</v>
      </c>
      <c r="M582" s="2">
        <v>6.2779000000000001E-2</v>
      </c>
      <c r="N582" s="3">
        <v>22</v>
      </c>
      <c r="O582">
        <v>19</v>
      </c>
      <c r="P582">
        <v>18</v>
      </c>
      <c r="Q582" s="4">
        <v>18.160720000000001</v>
      </c>
      <c r="R582" s="4">
        <v>15.571429999999999</v>
      </c>
      <c r="S582" s="4">
        <v>14.96429</v>
      </c>
      <c r="T582" s="5">
        <v>0.19068750000000001</v>
      </c>
      <c r="U582" s="5">
        <v>0.14805309999999999</v>
      </c>
      <c r="V582" s="5">
        <v>0.1392806</v>
      </c>
    </row>
    <row r="583" spans="1:22" hidden="1" x14ac:dyDescent="0.2">
      <c r="A583">
        <v>1968</v>
      </c>
      <c r="B583">
        <v>24</v>
      </c>
      <c r="C583" t="s">
        <v>58</v>
      </c>
      <c r="D583" t="s">
        <v>59</v>
      </c>
      <c r="E583">
        <v>127000000</v>
      </c>
      <c r="F583">
        <v>21400000</v>
      </c>
      <c r="G583">
        <v>483117.1</v>
      </c>
      <c r="H583">
        <v>412000000</v>
      </c>
      <c r="I583">
        <v>107000000</v>
      </c>
      <c r="J583">
        <v>2748237</v>
      </c>
      <c r="K583" s="2">
        <v>0.30774170000000001</v>
      </c>
      <c r="L583" s="2">
        <v>0.2011483</v>
      </c>
      <c r="M583" s="2">
        <v>0.1757917</v>
      </c>
      <c r="N583" s="3">
        <v>3</v>
      </c>
      <c r="O583">
        <v>4</v>
      </c>
      <c r="P583">
        <v>5</v>
      </c>
      <c r="Q583" s="4">
        <v>4.2321429999999998</v>
      </c>
      <c r="R583" s="4">
        <v>4.4107139999999996</v>
      </c>
      <c r="S583" s="4">
        <v>4.6071429999999998</v>
      </c>
      <c r="T583" s="5">
        <v>0.39911069999999998</v>
      </c>
      <c r="U583" s="5">
        <v>0.27091029999999999</v>
      </c>
      <c r="V583" s="5">
        <v>0.2452347</v>
      </c>
    </row>
    <row r="584" spans="1:22" hidden="1" x14ac:dyDescent="0.2">
      <c r="A584">
        <v>1968</v>
      </c>
      <c r="B584">
        <v>25</v>
      </c>
      <c r="C584">
        <v>70</v>
      </c>
      <c r="D584" t="s">
        <v>60</v>
      </c>
      <c r="E584">
        <v>11700000</v>
      </c>
      <c r="F584">
        <v>2549999</v>
      </c>
      <c r="G584">
        <v>68327.34</v>
      </c>
      <c r="H584">
        <v>59300000</v>
      </c>
      <c r="I584">
        <v>19700000</v>
      </c>
      <c r="J584">
        <v>606638.80000000005</v>
      </c>
      <c r="K584" s="2">
        <v>0.19824559999999999</v>
      </c>
      <c r="L584" s="2">
        <v>0.12923750000000001</v>
      </c>
      <c r="M584" s="2">
        <v>0.1126326</v>
      </c>
      <c r="N584" s="3">
        <v>8</v>
      </c>
      <c r="O584">
        <v>8</v>
      </c>
      <c r="P584">
        <v>9</v>
      </c>
      <c r="Q584" s="4">
        <v>7.25</v>
      </c>
      <c r="R584" s="4">
        <v>6.9642860000000004</v>
      </c>
      <c r="S584" s="4">
        <v>7.125</v>
      </c>
      <c r="T584" s="5">
        <v>0.32646009999999998</v>
      </c>
      <c r="U584" s="5">
        <v>0.22816600000000001</v>
      </c>
      <c r="V584" s="5">
        <v>0.20767949999999999</v>
      </c>
    </row>
    <row r="585" spans="1:22" hidden="1" x14ac:dyDescent="0.2">
      <c r="A585">
        <v>1968</v>
      </c>
      <c r="B585">
        <v>26</v>
      </c>
      <c r="C585" t="s">
        <v>61</v>
      </c>
      <c r="D585" t="s">
        <v>62</v>
      </c>
      <c r="E585">
        <v>123000000</v>
      </c>
      <c r="F585">
        <v>40700000</v>
      </c>
      <c r="G585">
        <v>734357</v>
      </c>
      <c r="H585">
        <v>436000000</v>
      </c>
      <c r="I585">
        <v>194000000</v>
      </c>
      <c r="J585">
        <v>3865743</v>
      </c>
      <c r="K585" s="2">
        <v>0.28270230000000002</v>
      </c>
      <c r="L585" s="2">
        <v>0.20938590000000001</v>
      </c>
      <c r="M585" s="2">
        <v>0.1899653</v>
      </c>
      <c r="N585" s="3">
        <v>4</v>
      </c>
      <c r="O585">
        <v>3</v>
      </c>
      <c r="P585">
        <v>2</v>
      </c>
      <c r="Q585" s="4">
        <v>3.214286</v>
      </c>
      <c r="R585" s="4">
        <v>2.964286</v>
      </c>
      <c r="S585" s="4">
        <v>2.8571430000000002</v>
      </c>
      <c r="T585" s="5">
        <v>0.42349140000000002</v>
      </c>
      <c r="U585" s="5">
        <v>0.31467250000000002</v>
      </c>
      <c r="V585" s="5">
        <v>0.28992210000000002</v>
      </c>
    </row>
    <row r="586" spans="1:22" hidden="1" x14ac:dyDescent="0.2">
      <c r="A586">
        <v>1968</v>
      </c>
      <c r="B586">
        <v>27</v>
      </c>
      <c r="C586" t="s">
        <v>63</v>
      </c>
      <c r="D586" t="s">
        <v>64</v>
      </c>
      <c r="E586">
        <v>216000000</v>
      </c>
      <c r="F586">
        <v>43600000</v>
      </c>
      <c r="G586">
        <v>1079453</v>
      </c>
      <c r="H586">
        <v>882000000</v>
      </c>
      <c r="I586">
        <v>286000000</v>
      </c>
      <c r="J586">
        <v>7618949</v>
      </c>
      <c r="K586" s="2">
        <v>0.24451590000000001</v>
      </c>
      <c r="L586" s="2">
        <v>0.152391</v>
      </c>
      <c r="M586" s="2">
        <v>0.14168</v>
      </c>
      <c r="N586" s="3">
        <v>6</v>
      </c>
      <c r="O586">
        <v>7</v>
      </c>
      <c r="P586">
        <v>7</v>
      </c>
      <c r="Q586" s="4">
        <v>6.6071429999999998</v>
      </c>
      <c r="R586" s="4">
        <v>7.5892860000000004</v>
      </c>
      <c r="S586" s="4">
        <v>7.8928570000000002</v>
      </c>
      <c r="T586" s="5">
        <v>0.3349144</v>
      </c>
      <c r="U586" s="5">
        <v>0.21915499999999999</v>
      </c>
      <c r="V586" s="5">
        <v>0.20047789999999999</v>
      </c>
    </row>
    <row r="587" spans="1:22" hidden="1" x14ac:dyDescent="0.2">
      <c r="A587">
        <v>1968</v>
      </c>
      <c r="B587">
        <v>28</v>
      </c>
      <c r="C587" t="s">
        <v>65</v>
      </c>
      <c r="D587" t="s">
        <v>66</v>
      </c>
      <c r="E587">
        <v>533000000</v>
      </c>
      <c r="F587">
        <v>126000000</v>
      </c>
      <c r="G587">
        <v>3250020</v>
      </c>
      <c r="H587">
        <v>697000000</v>
      </c>
      <c r="I587">
        <v>203000000</v>
      </c>
      <c r="J587">
        <v>5770029</v>
      </c>
      <c r="K587" s="2">
        <v>0.76546479999999995</v>
      </c>
      <c r="L587" s="2">
        <v>0.62357359999999995</v>
      </c>
      <c r="M587" s="2">
        <v>0.56325890000000001</v>
      </c>
      <c r="N587" s="3">
        <v>1</v>
      </c>
      <c r="O587">
        <v>1</v>
      </c>
      <c r="P587">
        <v>1</v>
      </c>
      <c r="Q587" s="4">
        <v>1.071429</v>
      </c>
      <c r="R587" s="4">
        <v>1.125</v>
      </c>
      <c r="S587" s="4">
        <v>1.196429</v>
      </c>
      <c r="T587" s="5">
        <v>0.69953770000000004</v>
      </c>
      <c r="U587" s="5">
        <v>0.56415590000000004</v>
      </c>
      <c r="V587" s="5">
        <v>0.50843229999999995</v>
      </c>
    </row>
    <row r="588" spans="1:22" hidden="1" x14ac:dyDescent="0.2">
      <c r="A588">
        <v>1968</v>
      </c>
      <c r="B588">
        <v>29</v>
      </c>
      <c r="C588" t="s">
        <v>67</v>
      </c>
      <c r="D588" t="s">
        <v>68</v>
      </c>
      <c r="E588">
        <v>283000000</v>
      </c>
      <c r="F588">
        <v>75400000</v>
      </c>
      <c r="G588">
        <v>1481235</v>
      </c>
      <c r="H588">
        <v>907000000</v>
      </c>
      <c r="I588">
        <v>354000000</v>
      </c>
      <c r="J588">
        <v>7994255</v>
      </c>
      <c r="K588" s="2">
        <v>0.31131690000000001</v>
      </c>
      <c r="L588" s="2">
        <v>0.21316260000000001</v>
      </c>
      <c r="M588" s="2">
        <v>0.18528749999999999</v>
      </c>
      <c r="N588" s="3">
        <v>2</v>
      </c>
      <c r="O588">
        <v>2</v>
      </c>
      <c r="P588">
        <v>3</v>
      </c>
      <c r="Q588" s="4">
        <v>3.3035709999999998</v>
      </c>
      <c r="R588" s="4">
        <v>3.660714</v>
      </c>
      <c r="S588" s="4">
        <v>3.8214290000000002</v>
      </c>
      <c r="T588" s="5">
        <v>0.42614590000000002</v>
      </c>
      <c r="U588" s="5">
        <v>0.28862939999999998</v>
      </c>
      <c r="V588" s="5">
        <v>0.26149060000000002</v>
      </c>
    </row>
    <row r="589" spans="1:22" hidden="1" x14ac:dyDescent="0.2">
      <c r="A589">
        <v>1968</v>
      </c>
      <c r="B589">
        <v>30</v>
      </c>
      <c r="C589" t="s">
        <v>69</v>
      </c>
      <c r="D589" t="s">
        <v>70</v>
      </c>
      <c r="E589">
        <v>118000000</v>
      </c>
      <c r="F589">
        <v>12500000</v>
      </c>
      <c r="G589">
        <v>537078</v>
      </c>
      <c r="H589">
        <v>786000000</v>
      </c>
      <c r="I589">
        <v>102000000</v>
      </c>
      <c r="J589">
        <v>4734349</v>
      </c>
      <c r="K589" s="2">
        <v>0.15073220000000001</v>
      </c>
      <c r="L589" s="2">
        <v>0.1227972</v>
      </c>
      <c r="M589" s="2">
        <v>0.1134429</v>
      </c>
      <c r="N589" s="3">
        <v>12</v>
      </c>
      <c r="O589">
        <v>10</v>
      </c>
      <c r="P589">
        <v>8</v>
      </c>
      <c r="Q589" s="4">
        <v>12.375</v>
      </c>
      <c r="R589" s="4">
        <v>10.982139999999999</v>
      </c>
      <c r="S589" s="4">
        <v>11.053570000000001</v>
      </c>
      <c r="T589" s="5">
        <v>0.23180239999999999</v>
      </c>
      <c r="U589" s="5">
        <v>0.1739011</v>
      </c>
      <c r="V589" s="5">
        <v>0.16148970000000001</v>
      </c>
    </row>
    <row r="590" spans="1:22" hidden="1" x14ac:dyDescent="0.2">
      <c r="A590">
        <v>1968</v>
      </c>
      <c r="B590">
        <v>31</v>
      </c>
      <c r="C590" t="s">
        <v>71</v>
      </c>
      <c r="D590" t="s">
        <v>72</v>
      </c>
      <c r="E590">
        <v>46200000</v>
      </c>
      <c r="F590">
        <v>1388957</v>
      </c>
      <c r="G590">
        <v>58600.33</v>
      </c>
      <c r="H590">
        <v>377000000</v>
      </c>
      <c r="I590">
        <v>19000000</v>
      </c>
      <c r="J590">
        <v>1832228</v>
      </c>
      <c r="K590" s="2">
        <v>0.1224669</v>
      </c>
      <c r="L590" s="2">
        <v>7.3288800000000001E-2</v>
      </c>
      <c r="M590" s="2">
        <v>3.19831E-2</v>
      </c>
      <c r="N590" s="3">
        <v>17</v>
      </c>
      <c r="O590">
        <v>17</v>
      </c>
      <c r="P590">
        <v>28</v>
      </c>
      <c r="Q590" s="4">
        <v>22.75</v>
      </c>
      <c r="R590" s="4">
        <v>23.339279999999999</v>
      </c>
      <c r="S590" s="4">
        <v>28.553570000000001</v>
      </c>
      <c r="T590" s="5">
        <v>0.1417677</v>
      </c>
      <c r="U590" s="5">
        <v>8.8227299999999995E-2</v>
      </c>
      <c r="V590" s="5">
        <v>5.7606600000000001E-2</v>
      </c>
    </row>
    <row r="591" spans="1:22" hidden="1" x14ac:dyDescent="0.2">
      <c r="A591">
        <v>1969</v>
      </c>
      <c r="B591">
        <v>1</v>
      </c>
      <c r="C591" t="s">
        <v>22</v>
      </c>
      <c r="D591" t="s">
        <v>23</v>
      </c>
      <c r="E591">
        <v>15900000</v>
      </c>
      <c r="F591">
        <v>4667123</v>
      </c>
      <c r="G591">
        <v>91297.93</v>
      </c>
      <c r="H591">
        <v>381000000</v>
      </c>
      <c r="I591">
        <v>188000000</v>
      </c>
      <c r="J591">
        <v>3992745</v>
      </c>
      <c r="K591" s="2">
        <v>4.1775600000000003E-2</v>
      </c>
      <c r="L591" s="2">
        <v>2.47811E-2</v>
      </c>
      <c r="M591" s="2">
        <v>2.2866000000000001E-2</v>
      </c>
      <c r="N591" s="3">
        <v>30</v>
      </c>
      <c r="O591">
        <v>30</v>
      </c>
      <c r="P591">
        <v>30</v>
      </c>
      <c r="Q591" s="4">
        <v>26.642859999999999</v>
      </c>
      <c r="R591" s="4">
        <v>27.767859999999999</v>
      </c>
      <c r="S591" s="4">
        <v>26.803570000000001</v>
      </c>
      <c r="T591" s="5">
        <v>0.12112009999999999</v>
      </c>
      <c r="U591" s="5">
        <v>7.4726399999999998E-2</v>
      </c>
      <c r="V591" s="5">
        <v>6.9363800000000003E-2</v>
      </c>
    </row>
    <row r="592" spans="1:22" hidden="1" x14ac:dyDescent="0.2">
      <c r="A592">
        <v>1969</v>
      </c>
      <c r="B592">
        <v>2</v>
      </c>
      <c r="C592" t="s">
        <v>24</v>
      </c>
      <c r="D592" t="s">
        <v>25</v>
      </c>
      <c r="E592">
        <v>18900000</v>
      </c>
      <c r="F592">
        <v>1960546</v>
      </c>
      <c r="G592">
        <v>44670.19</v>
      </c>
      <c r="H592">
        <v>124000000</v>
      </c>
      <c r="I592">
        <v>26100000</v>
      </c>
      <c r="J592">
        <v>613563.5</v>
      </c>
      <c r="K592" s="2">
        <v>0.15210779999999999</v>
      </c>
      <c r="L592" s="2">
        <v>7.5214799999999998E-2</v>
      </c>
      <c r="M592" s="2">
        <v>7.2804499999999994E-2</v>
      </c>
      <c r="N592" s="3">
        <v>12</v>
      </c>
      <c r="O592">
        <v>17</v>
      </c>
      <c r="P592">
        <v>15</v>
      </c>
      <c r="Q592" s="4">
        <v>15.232139999999999</v>
      </c>
      <c r="R592" s="4">
        <v>16.178570000000001</v>
      </c>
      <c r="S592" s="4">
        <v>15.03571</v>
      </c>
      <c r="T592" s="5">
        <v>0.21788350000000001</v>
      </c>
      <c r="U592" s="5">
        <v>0.13342109999999999</v>
      </c>
      <c r="V592" s="5">
        <v>0.13148119999999999</v>
      </c>
    </row>
    <row r="593" spans="1:22" hidden="1" x14ac:dyDescent="0.2">
      <c r="A593">
        <v>1969</v>
      </c>
      <c r="B593">
        <v>3</v>
      </c>
      <c r="C593" t="s">
        <v>26</v>
      </c>
      <c r="D593" t="s">
        <v>27</v>
      </c>
      <c r="E593">
        <v>27700000</v>
      </c>
      <c r="F593">
        <v>4605835</v>
      </c>
      <c r="G593">
        <v>98429.96</v>
      </c>
      <c r="H593">
        <v>271000000</v>
      </c>
      <c r="I593">
        <v>77300000</v>
      </c>
      <c r="J593">
        <v>1943175</v>
      </c>
      <c r="K593" s="2">
        <v>0.10212110000000001</v>
      </c>
      <c r="L593" s="2">
        <v>5.9575700000000002E-2</v>
      </c>
      <c r="M593" s="2">
        <v>5.0654200000000003E-2</v>
      </c>
      <c r="N593" s="3">
        <v>21</v>
      </c>
      <c r="O593">
        <v>23</v>
      </c>
      <c r="P593">
        <v>22</v>
      </c>
      <c r="Q593" s="4">
        <v>20.625</v>
      </c>
      <c r="R593" s="4">
        <v>21.982140000000001</v>
      </c>
      <c r="S593" s="4">
        <v>21.928570000000001</v>
      </c>
      <c r="T593" s="5">
        <v>0.1688759</v>
      </c>
      <c r="U593" s="5">
        <v>0.102105</v>
      </c>
      <c r="V593" s="5">
        <v>8.9834999999999998E-2</v>
      </c>
    </row>
    <row r="594" spans="1:22" hidden="1" x14ac:dyDescent="0.2">
      <c r="A594">
        <v>1969</v>
      </c>
      <c r="B594">
        <v>4</v>
      </c>
      <c r="C594" t="s">
        <v>28</v>
      </c>
      <c r="D594" t="s">
        <v>29</v>
      </c>
      <c r="E594">
        <v>14000000</v>
      </c>
      <c r="F594">
        <v>2172960</v>
      </c>
      <c r="G594">
        <v>56115.18</v>
      </c>
      <c r="H594">
        <v>280000000</v>
      </c>
      <c r="I594">
        <v>88600000</v>
      </c>
      <c r="J594">
        <v>2664697</v>
      </c>
      <c r="K594" s="2">
        <v>4.9817500000000001E-2</v>
      </c>
      <c r="L594" s="2">
        <v>2.45194E-2</v>
      </c>
      <c r="M594" s="2">
        <v>2.10587E-2</v>
      </c>
      <c r="N594" s="3">
        <v>27</v>
      </c>
      <c r="O594">
        <v>31</v>
      </c>
      <c r="P594">
        <v>31</v>
      </c>
      <c r="Q594" s="4">
        <v>27.964279999999999</v>
      </c>
      <c r="R594" s="4">
        <v>30.160720000000001</v>
      </c>
      <c r="S594" s="4">
        <v>29.982140000000001</v>
      </c>
      <c r="T594" s="5">
        <v>0.11625969999999999</v>
      </c>
      <c r="U594" s="5">
        <v>5.6866399999999998E-2</v>
      </c>
      <c r="V594" s="5">
        <v>5.2430200000000003E-2</v>
      </c>
    </row>
    <row r="595" spans="1:22" hidden="1" x14ac:dyDescent="0.2">
      <c r="A595">
        <v>1969</v>
      </c>
      <c r="B595">
        <v>5</v>
      </c>
      <c r="C595">
        <v>20</v>
      </c>
      <c r="D595" t="s">
        <v>30</v>
      </c>
      <c r="E595">
        <v>5965202</v>
      </c>
      <c r="F595">
        <v>1576531</v>
      </c>
      <c r="G595">
        <v>38058.19</v>
      </c>
      <c r="H595">
        <v>146000000</v>
      </c>
      <c r="I595">
        <v>42400000</v>
      </c>
      <c r="J595">
        <v>1149228</v>
      </c>
      <c r="K595" s="2">
        <v>4.0960200000000002E-2</v>
      </c>
      <c r="L595" s="2">
        <v>3.7203100000000003E-2</v>
      </c>
      <c r="M595" s="2">
        <v>3.3116300000000001E-2</v>
      </c>
      <c r="N595" s="3">
        <v>31</v>
      </c>
      <c r="O595">
        <v>29</v>
      </c>
      <c r="P595">
        <v>28</v>
      </c>
      <c r="Q595" s="4">
        <v>29.660720000000001</v>
      </c>
      <c r="R595" s="4">
        <v>29.589279999999999</v>
      </c>
      <c r="S595" s="4">
        <v>29.178570000000001</v>
      </c>
      <c r="T595" s="5">
        <v>0.1007251</v>
      </c>
      <c r="U595" s="5">
        <v>6.0451900000000003E-2</v>
      </c>
      <c r="V595" s="5">
        <v>5.51151E-2</v>
      </c>
    </row>
    <row r="596" spans="1:22" hidden="1" x14ac:dyDescent="0.2">
      <c r="A596">
        <v>1969</v>
      </c>
      <c r="B596">
        <v>6</v>
      </c>
      <c r="C596" t="s">
        <v>31</v>
      </c>
      <c r="D596" t="s">
        <v>32</v>
      </c>
      <c r="E596">
        <v>43100000</v>
      </c>
      <c r="F596">
        <v>6223101</v>
      </c>
      <c r="G596">
        <v>143105.79999999999</v>
      </c>
      <c r="H596">
        <v>316000000</v>
      </c>
      <c r="I596">
        <v>68200000</v>
      </c>
      <c r="J596">
        <v>1820957</v>
      </c>
      <c r="K596" s="2">
        <v>0.13658699999999999</v>
      </c>
      <c r="L596" s="2">
        <v>9.1300300000000001E-2</v>
      </c>
      <c r="M596" s="2">
        <v>7.85883E-2</v>
      </c>
      <c r="N596" s="3">
        <v>14</v>
      </c>
      <c r="O596">
        <v>12</v>
      </c>
      <c r="P596">
        <v>12</v>
      </c>
      <c r="Q596" s="4">
        <v>12.232139999999999</v>
      </c>
      <c r="R596" s="4">
        <v>11.982139999999999</v>
      </c>
      <c r="S596" s="4">
        <v>12.33929</v>
      </c>
      <c r="T596" s="5">
        <v>0.24312719999999999</v>
      </c>
      <c r="U596" s="5">
        <v>0.16807530000000001</v>
      </c>
      <c r="V596" s="5">
        <v>0.15291469999999999</v>
      </c>
    </row>
    <row r="597" spans="1:22" hidden="1" x14ac:dyDescent="0.2">
      <c r="A597">
        <v>1969</v>
      </c>
      <c r="B597">
        <v>7</v>
      </c>
      <c r="C597">
        <v>23</v>
      </c>
      <c r="D597" t="s">
        <v>33</v>
      </c>
      <c r="E597">
        <v>8692996</v>
      </c>
      <c r="F597">
        <v>1212445</v>
      </c>
      <c r="G597">
        <v>27681.13</v>
      </c>
      <c r="H597">
        <v>39800000</v>
      </c>
      <c r="I597">
        <v>7639472</v>
      </c>
      <c r="J597">
        <v>183655.6</v>
      </c>
      <c r="K597" s="2">
        <v>0.21862999999999999</v>
      </c>
      <c r="L597" s="2">
        <v>0.15870790000000001</v>
      </c>
      <c r="M597" s="2">
        <v>0.150723</v>
      </c>
      <c r="N597" s="3">
        <v>8</v>
      </c>
      <c r="O597">
        <v>6</v>
      </c>
      <c r="P597">
        <v>6</v>
      </c>
      <c r="Q597" s="4">
        <v>8.1607140000000005</v>
      </c>
      <c r="R597" s="4">
        <v>7.3392860000000004</v>
      </c>
      <c r="S597" s="4">
        <v>6.9821429999999998</v>
      </c>
      <c r="T597" s="5">
        <v>0.29430689999999998</v>
      </c>
      <c r="U597" s="5">
        <v>0.21289140000000001</v>
      </c>
      <c r="V597" s="5">
        <v>0.2032263</v>
      </c>
    </row>
    <row r="598" spans="1:22" x14ac:dyDescent="0.2">
      <c r="A598">
        <v>1969</v>
      </c>
      <c r="B598">
        <v>8</v>
      </c>
      <c r="C598">
        <v>24</v>
      </c>
      <c r="D598" t="s">
        <v>34</v>
      </c>
      <c r="E598">
        <v>50600000</v>
      </c>
      <c r="F598">
        <v>8123710</v>
      </c>
      <c r="G598">
        <v>188449.6</v>
      </c>
      <c r="H598">
        <v>186000000</v>
      </c>
      <c r="I598">
        <v>41100000</v>
      </c>
      <c r="J598">
        <v>1056211</v>
      </c>
      <c r="K598" s="2">
        <v>0.27170640000000001</v>
      </c>
      <c r="L598" s="2">
        <v>0.19775180000000001</v>
      </c>
      <c r="M598" s="2">
        <v>0.17842040000000001</v>
      </c>
      <c r="N598" s="3">
        <v>5</v>
      </c>
      <c r="O598">
        <v>5</v>
      </c>
      <c r="P598">
        <v>4</v>
      </c>
      <c r="Q598" s="4">
        <v>5.0714290000000002</v>
      </c>
      <c r="R598" s="4">
        <v>4.875</v>
      </c>
      <c r="S598" s="4">
        <v>4.8035709999999998</v>
      </c>
      <c r="T598" s="5">
        <v>0.36250369999999998</v>
      </c>
      <c r="U598" s="5">
        <v>0.25803540000000003</v>
      </c>
      <c r="V598" s="5">
        <v>0.23824980000000001</v>
      </c>
    </row>
    <row r="599" spans="1:22" hidden="1" x14ac:dyDescent="0.2">
      <c r="A599">
        <v>1969</v>
      </c>
      <c r="B599">
        <v>9</v>
      </c>
      <c r="C599">
        <v>25</v>
      </c>
      <c r="D599" t="s">
        <v>35</v>
      </c>
      <c r="E599">
        <v>5793152</v>
      </c>
      <c r="F599">
        <v>1078835</v>
      </c>
      <c r="G599">
        <v>23874.14</v>
      </c>
      <c r="H599">
        <v>95900000</v>
      </c>
      <c r="I599">
        <v>21400000</v>
      </c>
      <c r="J599">
        <v>537437.6</v>
      </c>
      <c r="K599" s="2">
        <v>6.0430699999999997E-2</v>
      </c>
      <c r="L599" s="2">
        <v>5.0490800000000002E-2</v>
      </c>
      <c r="M599" s="2">
        <v>4.4422099999999999E-2</v>
      </c>
      <c r="N599" s="3">
        <v>24</v>
      </c>
      <c r="O599">
        <v>24</v>
      </c>
      <c r="P599">
        <v>24</v>
      </c>
      <c r="Q599" s="4">
        <v>20.589279999999999</v>
      </c>
      <c r="R599" s="4">
        <v>20.696429999999999</v>
      </c>
      <c r="S599" s="4">
        <v>20.714279999999999</v>
      </c>
      <c r="T599" s="5">
        <v>0.16131490000000001</v>
      </c>
      <c r="U599" s="5">
        <v>0.1034035</v>
      </c>
      <c r="V599" s="5">
        <v>9.3124899999999997E-2</v>
      </c>
    </row>
    <row r="600" spans="1:22" hidden="1" x14ac:dyDescent="0.2">
      <c r="A600">
        <v>1969</v>
      </c>
      <c r="B600">
        <v>10</v>
      </c>
      <c r="C600">
        <v>26</v>
      </c>
      <c r="D600" t="s">
        <v>36</v>
      </c>
      <c r="E600">
        <v>5314051</v>
      </c>
      <c r="F600">
        <v>1144593</v>
      </c>
      <c r="G600">
        <v>26471.3</v>
      </c>
      <c r="H600">
        <v>100000000</v>
      </c>
      <c r="I600">
        <v>23400000</v>
      </c>
      <c r="J600">
        <v>593215.6</v>
      </c>
      <c r="K600" s="2">
        <v>5.2988599999999997E-2</v>
      </c>
      <c r="L600" s="2">
        <v>4.8952700000000002E-2</v>
      </c>
      <c r="M600" s="2">
        <v>4.4623400000000001E-2</v>
      </c>
      <c r="N600" s="3">
        <v>26</v>
      </c>
      <c r="O600">
        <v>25</v>
      </c>
      <c r="P600">
        <v>23</v>
      </c>
      <c r="Q600" s="4">
        <v>23.607140000000001</v>
      </c>
      <c r="R600" s="4">
        <v>24.017859999999999</v>
      </c>
      <c r="S600" s="4">
        <v>23.089279999999999</v>
      </c>
      <c r="T600" s="5">
        <v>0.14236109999999999</v>
      </c>
      <c r="U600" s="5">
        <v>9.1431899999999997E-2</v>
      </c>
      <c r="V600" s="5">
        <v>8.4959199999999999E-2</v>
      </c>
    </row>
    <row r="601" spans="1:22" hidden="1" x14ac:dyDescent="0.2">
      <c r="A601">
        <v>1969</v>
      </c>
      <c r="B601">
        <v>11</v>
      </c>
      <c r="C601" t="s">
        <v>37</v>
      </c>
      <c r="D601" t="s">
        <v>38</v>
      </c>
      <c r="E601">
        <v>58300000</v>
      </c>
      <c r="F601">
        <v>7596431</v>
      </c>
      <c r="G601">
        <v>175406.9</v>
      </c>
      <c r="H601">
        <v>555000000</v>
      </c>
      <c r="I601">
        <v>121000000</v>
      </c>
      <c r="J601">
        <v>3049439</v>
      </c>
      <c r="K601" s="2">
        <v>0.1051328</v>
      </c>
      <c r="L601" s="2">
        <v>6.2890500000000002E-2</v>
      </c>
      <c r="M601" s="2">
        <v>5.7521000000000003E-2</v>
      </c>
      <c r="N601" s="3">
        <v>20</v>
      </c>
      <c r="O601">
        <v>21</v>
      </c>
      <c r="P601">
        <v>19</v>
      </c>
      <c r="Q601" s="4">
        <v>23.053570000000001</v>
      </c>
      <c r="R601" s="4">
        <v>23.803570000000001</v>
      </c>
      <c r="S601" s="4">
        <v>22.785720000000001</v>
      </c>
      <c r="T601" s="5">
        <v>0.14775569999999999</v>
      </c>
      <c r="U601" s="5">
        <v>9.1782299999999997E-2</v>
      </c>
      <c r="V601" s="5">
        <v>8.5632399999999997E-2</v>
      </c>
    </row>
    <row r="602" spans="1:22" hidden="1" x14ac:dyDescent="0.2">
      <c r="A602">
        <v>1969</v>
      </c>
      <c r="B602">
        <v>12</v>
      </c>
      <c r="C602">
        <v>29</v>
      </c>
      <c r="D602" t="s">
        <v>39</v>
      </c>
      <c r="E602">
        <v>33500000</v>
      </c>
      <c r="F602">
        <v>5043738</v>
      </c>
      <c r="G602">
        <v>111283</v>
      </c>
      <c r="H602">
        <v>259000000</v>
      </c>
      <c r="I602">
        <v>67700000</v>
      </c>
      <c r="J602">
        <v>1634092</v>
      </c>
      <c r="K602" s="2">
        <v>0.12921150000000001</v>
      </c>
      <c r="L602" s="2">
        <v>7.4502200000000005E-2</v>
      </c>
      <c r="M602" s="2">
        <v>6.8100800000000003E-2</v>
      </c>
      <c r="N602" s="3">
        <v>15</v>
      </c>
      <c r="O602">
        <v>18</v>
      </c>
      <c r="P602">
        <v>17</v>
      </c>
      <c r="Q602" s="4">
        <v>17.5</v>
      </c>
      <c r="R602" s="4">
        <v>17.964279999999999</v>
      </c>
      <c r="S602" s="4">
        <v>17.446429999999999</v>
      </c>
      <c r="T602" s="5">
        <v>0.18702070000000001</v>
      </c>
      <c r="U602" s="5">
        <v>0.11943719999999999</v>
      </c>
      <c r="V602" s="5">
        <v>0.1113278</v>
      </c>
    </row>
    <row r="603" spans="1:22" hidden="1" x14ac:dyDescent="0.2">
      <c r="A603">
        <v>1969</v>
      </c>
      <c r="B603">
        <v>13</v>
      </c>
      <c r="C603" t="s">
        <v>40</v>
      </c>
      <c r="D603" t="s">
        <v>41</v>
      </c>
      <c r="E603">
        <v>87300000</v>
      </c>
      <c r="F603">
        <v>11300000</v>
      </c>
      <c r="G603">
        <v>255077.4</v>
      </c>
      <c r="H603">
        <v>426000000</v>
      </c>
      <c r="I603">
        <v>91200000</v>
      </c>
      <c r="J603">
        <v>2325751</v>
      </c>
      <c r="K603" s="2">
        <v>0.2049241</v>
      </c>
      <c r="L603" s="2">
        <v>0.12430769999999999</v>
      </c>
      <c r="M603" s="2">
        <v>0.1096753</v>
      </c>
      <c r="N603" s="3">
        <v>9</v>
      </c>
      <c r="O603">
        <v>10</v>
      </c>
      <c r="P603">
        <v>10</v>
      </c>
      <c r="Q603" s="4">
        <v>8.9642859999999995</v>
      </c>
      <c r="R603" s="4">
        <v>9.5535720000000008</v>
      </c>
      <c r="S603" s="4">
        <v>9.7321419999999996</v>
      </c>
      <c r="T603" s="5">
        <v>0.29336010000000001</v>
      </c>
      <c r="U603" s="5">
        <v>0.19624240000000001</v>
      </c>
      <c r="V603" s="5">
        <v>0.18007609999999999</v>
      </c>
    </row>
    <row r="604" spans="1:22" hidden="1" x14ac:dyDescent="0.2">
      <c r="A604">
        <v>1969</v>
      </c>
      <c r="B604">
        <v>14</v>
      </c>
      <c r="C604" t="s">
        <v>42</v>
      </c>
      <c r="D604" t="s">
        <v>43</v>
      </c>
      <c r="E604">
        <v>59000000</v>
      </c>
      <c r="F604">
        <v>7381017</v>
      </c>
      <c r="G604">
        <v>172163.20000000001</v>
      </c>
      <c r="H604">
        <v>470000000</v>
      </c>
      <c r="I604">
        <v>89900000</v>
      </c>
      <c r="J604">
        <v>2289699</v>
      </c>
      <c r="K604" s="2">
        <v>0.1255907</v>
      </c>
      <c r="L604" s="2">
        <v>8.2122100000000003E-2</v>
      </c>
      <c r="M604" s="2">
        <v>7.5190300000000002E-2</v>
      </c>
      <c r="N604" s="3">
        <v>16</v>
      </c>
      <c r="O604">
        <v>13</v>
      </c>
      <c r="P604">
        <v>14</v>
      </c>
      <c r="Q604" s="4">
        <v>16.25</v>
      </c>
      <c r="R604" s="4">
        <v>16.410720000000001</v>
      </c>
      <c r="S604" s="4">
        <v>15.96429</v>
      </c>
      <c r="T604" s="5">
        <v>0.2025662</v>
      </c>
      <c r="U604" s="5">
        <v>0.14079700000000001</v>
      </c>
      <c r="V604" s="5">
        <v>0.1322035</v>
      </c>
    </row>
    <row r="605" spans="1:22" hidden="1" x14ac:dyDescent="0.2">
      <c r="A605">
        <v>1969</v>
      </c>
      <c r="B605">
        <v>15</v>
      </c>
      <c r="C605" t="s">
        <v>44</v>
      </c>
      <c r="D605" t="s">
        <v>45</v>
      </c>
      <c r="E605">
        <v>14200000</v>
      </c>
      <c r="F605">
        <v>2015466</v>
      </c>
      <c r="G605">
        <v>49110.92</v>
      </c>
      <c r="H605">
        <v>104000000</v>
      </c>
      <c r="I605">
        <v>24700000</v>
      </c>
      <c r="J605">
        <v>698887.6</v>
      </c>
      <c r="K605" s="2">
        <v>0.13686570000000001</v>
      </c>
      <c r="L605" s="2">
        <v>8.1605800000000006E-2</v>
      </c>
      <c r="M605" s="2">
        <v>7.0270100000000002E-2</v>
      </c>
      <c r="N605" s="3">
        <v>13</v>
      </c>
      <c r="O605">
        <v>14</v>
      </c>
      <c r="P605">
        <v>16</v>
      </c>
      <c r="Q605" s="4">
        <v>12.928570000000001</v>
      </c>
      <c r="R605" s="4">
        <v>15.196429999999999</v>
      </c>
      <c r="S605" s="4">
        <v>16.017859999999999</v>
      </c>
      <c r="T605" s="5">
        <v>0.2379288</v>
      </c>
      <c r="U605" s="5">
        <v>0.14950550000000001</v>
      </c>
      <c r="V605" s="5">
        <v>0.13474800000000001</v>
      </c>
    </row>
    <row r="606" spans="1:22" hidden="1" x14ac:dyDescent="0.2">
      <c r="A606">
        <v>1969</v>
      </c>
      <c r="B606">
        <v>16</v>
      </c>
      <c r="C606" t="s">
        <v>46</v>
      </c>
      <c r="D606" t="s">
        <v>47</v>
      </c>
      <c r="E606">
        <v>12500000</v>
      </c>
      <c r="F606">
        <v>1720650</v>
      </c>
      <c r="G606">
        <v>46950.83</v>
      </c>
      <c r="H606">
        <v>112000000</v>
      </c>
      <c r="I606">
        <v>21200000</v>
      </c>
      <c r="J606">
        <v>612771</v>
      </c>
      <c r="K606" s="2">
        <v>0.11186069999999999</v>
      </c>
      <c r="L606" s="2">
        <v>8.1096799999999997E-2</v>
      </c>
      <c r="M606" s="2">
        <v>7.6620499999999994E-2</v>
      </c>
      <c r="N606" s="3">
        <v>17</v>
      </c>
      <c r="O606">
        <v>15</v>
      </c>
      <c r="P606">
        <v>13</v>
      </c>
      <c r="Q606" s="4">
        <v>14.446429999999999</v>
      </c>
      <c r="R606" s="4">
        <v>12.107139999999999</v>
      </c>
      <c r="S606" s="4">
        <v>11.892860000000001</v>
      </c>
      <c r="T606" s="5">
        <v>0.21637799999999999</v>
      </c>
      <c r="U606" s="5">
        <v>0.16193089999999999</v>
      </c>
      <c r="V606" s="5">
        <v>0.15360219999999999</v>
      </c>
    </row>
    <row r="607" spans="1:22" hidden="1" x14ac:dyDescent="0.2">
      <c r="A607">
        <v>1969</v>
      </c>
      <c r="B607">
        <v>17</v>
      </c>
      <c r="C607" t="s">
        <v>48</v>
      </c>
      <c r="D607" t="s">
        <v>49</v>
      </c>
      <c r="E607">
        <v>48400000</v>
      </c>
      <c r="F607">
        <v>7527390</v>
      </c>
      <c r="G607">
        <v>164781.20000000001</v>
      </c>
      <c r="H607">
        <v>843000000</v>
      </c>
      <c r="I607">
        <v>184000000</v>
      </c>
      <c r="J607">
        <v>4625097</v>
      </c>
      <c r="K607" s="2">
        <v>5.7476600000000003E-2</v>
      </c>
      <c r="L607" s="2">
        <v>4.0917799999999997E-2</v>
      </c>
      <c r="M607" s="2">
        <v>3.5627600000000002E-2</v>
      </c>
      <c r="N607" s="3">
        <v>25</v>
      </c>
      <c r="O607">
        <v>26</v>
      </c>
      <c r="P607">
        <v>26</v>
      </c>
      <c r="Q607" s="4">
        <v>27.928570000000001</v>
      </c>
      <c r="R607" s="4">
        <v>27.214279999999999</v>
      </c>
      <c r="S607" s="4">
        <v>26.392859999999999</v>
      </c>
      <c r="T607" s="5">
        <v>0.112245</v>
      </c>
      <c r="U607" s="5">
        <v>7.6515200000000005E-2</v>
      </c>
      <c r="V607" s="5">
        <v>6.9453699999999993E-2</v>
      </c>
    </row>
    <row r="608" spans="1:22" hidden="1" x14ac:dyDescent="0.2">
      <c r="A608">
        <v>1969</v>
      </c>
      <c r="B608">
        <v>18</v>
      </c>
      <c r="C608">
        <v>51</v>
      </c>
      <c r="D608" t="s">
        <v>50</v>
      </c>
      <c r="E608">
        <v>17100000</v>
      </c>
      <c r="F608">
        <v>2677316</v>
      </c>
      <c r="G608">
        <v>61029.06</v>
      </c>
      <c r="H608">
        <v>200000000</v>
      </c>
      <c r="I608">
        <v>43600000</v>
      </c>
      <c r="J608">
        <v>1200709</v>
      </c>
      <c r="K608" s="2">
        <v>8.5147799999999996E-2</v>
      </c>
      <c r="L608" s="2">
        <v>6.1403800000000001E-2</v>
      </c>
      <c r="M608" s="2">
        <v>5.0827499999999998E-2</v>
      </c>
      <c r="N608" s="3">
        <v>23</v>
      </c>
      <c r="O608">
        <v>22</v>
      </c>
      <c r="P608">
        <v>21</v>
      </c>
      <c r="Q608" s="4">
        <v>24.071429999999999</v>
      </c>
      <c r="R608" s="4">
        <v>22.017859999999999</v>
      </c>
      <c r="S608" s="4">
        <v>22.303570000000001</v>
      </c>
      <c r="T608" s="5">
        <v>0.1409852</v>
      </c>
      <c r="U608" s="5">
        <v>0.1007874</v>
      </c>
      <c r="V608" s="5">
        <v>8.7338700000000005E-2</v>
      </c>
    </row>
    <row r="609" spans="1:22" hidden="1" x14ac:dyDescent="0.2">
      <c r="A609">
        <v>1969</v>
      </c>
      <c r="B609">
        <v>19</v>
      </c>
      <c r="C609">
        <v>50</v>
      </c>
      <c r="D609" t="s">
        <v>51</v>
      </c>
      <c r="E609">
        <v>97900000</v>
      </c>
      <c r="F609">
        <v>14600000</v>
      </c>
      <c r="G609">
        <v>339851.7</v>
      </c>
      <c r="H609">
        <v>628000000</v>
      </c>
      <c r="I609">
        <v>134000000</v>
      </c>
      <c r="J609">
        <v>3503214</v>
      </c>
      <c r="K609" s="2">
        <v>0.15580079999999999</v>
      </c>
      <c r="L609" s="2">
        <v>0.1084714</v>
      </c>
      <c r="M609" s="2">
        <v>9.7011399999999998E-2</v>
      </c>
      <c r="N609" s="3">
        <v>10</v>
      </c>
      <c r="O609">
        <v>11</v>
      </c>
      <c r="P609">
        <v>11</v>
      </c>
      <c r="Q609" s="4">
        <v>10.392860000000001</v>
      </c>
      <c r="R609" s="4">
        <v>10.5</v>
      </c>
      <c r="S609" s="4">
        <v>10.41071</v>
      </c>
      <c r="T609" s="5">
        <v>0.26292480000000001</v>
      </c>
      <c r="U609" s="5">
        <v>0.1806373</v>
      </c>
      <c r="V609" s="5">
        <v>0.16662879999999999</v>
      </c>
    </row>
    <row r="610" spans="1:22" hidden="1" x14ac:dyDescent="0.2">
      <c r="A610">
        <v>1969</v>
      </c>
      <c r="B610">
        <v>20</v>
      </c>
      <c r="C610">
        <v>52</v>
      </c>
      <c r="D610" t="s">
        <v>52</v>
      </c>
      <c r="E610">
        <v>99300000</v>
      </c>
      <c r="F610">
        <v>18000000</v>
      </c>
      <c r="G610">
        <v>498783.2</v>
      </c>
      <c r="H610">
        <v>931000000</v>
      </c>
      <c r="I610">
        <v>264000000</v>
      </c>
      <c r="J610">
        <v>9092689</v>
      </c>
      <c r="K610" s="2">
        <v>0.106678</v>
      </c>
      <c r="L610" s="2">
        <v>6.8162600000000004E-2</v>
      </c>
      <c r="M610" s="2">
        <v>5.4855399999999999E-2</v>
      </c>
      <c r="N610" s="3">
        <v>19</v>
      </c>
      <c r="O610">
        <v>19</v>
      </c>
      <c r="P610">
        <v>20</v>
      </c>
      <c r="Q610" s="4">
        <v>19.089279999999999</v>
      </c>
      <c r="R610" s="4">
        <v>19.017859999999999</v>
      </c>
      <c r="S610" s="4">
        <v>19.964279999999999</v>
      </c>
      <c r="T610" s="5">
        <v>0.18043429999999999</v>
      </c>
      <c r="U610" s="5">
        <v>0.1176333</v>
      </c>
      <c r="V610" s="5">
        <v>9.9119799999999994E-2</v>
      </c>
    </row>
    <row r="611" spans="1:22" hidden="1" x14ac:dyDescent="0.2">
      <c r="A611">
        <v>1969</v>
      </c>
      <c r="B611">
        <v>21</v>
      </c>
      <c r="C611" t="s">
        <v>53</v>
      </c>
      <c r="D611" t="s">
        <v>54</v>
      </c>
      <c r="E611">
        <v>18000000</v>
      </c>
      <c r="F611">
        <v>4822342</v>
      </c>
      <c r="G611">
        <v>110592.4</v>
      </c>
      <c r="H611">
        <v>368000000</v>
      </c>
      <c r="I611">
        <v>124000000</v>
      </c>
      <c r="J611">
        <v>3575529</v>
      </c>
      <c r="K611" s="2">
        <v>4.88858E-2</v>
      </c>
      <c r="L611" s="2">
        <v>3.8868100000000003E-2</v>
      </c>
      <c r="M611" s="2">
        <v>3.09304E-2</v>
      </c>
      <c r="N611" s="3">
        <v>29</v>
      </c>
      <c r="O611">
        <v>28</v>
      </c>
      <c r="P611">
        <v>29</v>
      </c>
      <c r="Q611" s="4">
        <v>28.410720000000001</v>
      </c>
      <c r="R611" s="4">
        <v>28.142859999999999</v>
      </c>
      <c r="S611" s="4">
        <v>29.125</v>
      </c>
      <c r="T611" s="5">
        <v>0.1092814</v>
      </c>
      <c r="U611" s="5">
        <v>7.1718100000000007E-2</v>
      </c>
      <c r="V611" s="5">
        <v>5.6427199999999997E-2</v>
      </c>
    </row>
    <row r="612" spans="1:22" hidden="1" x14ac:dyDescent="0.2">
      <c r="A612">
        <v>1969</v>
      </c>
      <c r="B612">
        <v>22</v>
      </c>
      <c r="C612" t="s">
        <v>55</v>
      </c>
      <c r="D612" t="s">
        <v>56</v>
      </c>
      <c r="E612">
        <v>24100000</v>
      </c>
      <c r="F612">
        <v>4460907</v>
      </c>
      <c r="G612">
        <v>110367.8</v>
      </c>
      <c r="H612">
        <v>490000000</v>
      </c>
      <c r="I612">
        <v>113000000</v>
      </c>
      <c r="J612">
        <v>2868975</v>
      </c>
      <c r="K612" s="2">
        <v>4.9158399999999998E-2</v>
      </c>
      <c r="L612" s="2">
        <v>3.93791E-2</v>
      </c>
      <c r="M612" s="2">
        <v>3.8469400000000001E-2</v>
      </c>
      <c r="N612" s="3">
        <v>28</v>
      </c>
      <c r="O612">
        <v>27</v>
      </c>
      <c r="P612">
        <v>25</v>
      </c>
      <c r="Q612" s="4">
        <v>24.214279999999999</v>
      </c>
      <c r="R612" s="4">
        <v>22.875</v>
      </c>
      <c r="S612" s="4">
        <v>21.035720000000001</v>
      </c>
      <c r="T612" s="5">
        <v>0.14314279999999999</v>
      </c>
      <c r="U612" s="5">
        <v>0.1009168</v>
      </c>
      <c r="V612" s="5">
        <v>0.1004975</v>
      </c>
    </row>
    <row r="613" spans="1:22" hidden="1" x14ac:dyDescent="0.2">
      <c r="A613">
        <v>1969</v>
      </c>
      <c r="B613">
        <v>23</v>
      </c>
      <c r="C613">
        <v>64</v>
      </c>
      <c r="D613" t="s">
        <v>57</v>
      </c>
      <c r="E613">
        <v>28300000</v>
      </c>
      <c r="F613">
        <v>5631894</v>
      </c>
      <c r="G613">
        <v>113538</v>
      </c>
      <c r="H613">
        <v>306000000</v>
      </c>
      <c r="I613">
        <v>86600000</v>
      </c>
      <c r="J613">
        <v>1911835</v>
      </c>
      <c r="K613" s="2">
        <v>9.2463500000000004E-2</v>
      </c>
      <c r="L613" s="2">
        <v>6.5008399999999994E-2</v>
      </c>
      <c r="M613" s="2">
        <v>5.9386899999999999E-2</v>
      </c>
      <c r="N613" s="3">
        <v>22</v>
      </c>
      <c r="O613">
        <v>20</v>
      </c>
      <c r="P613">
        <v>18</v>
      </c>
      <c r="Q613" s="4">
        <v>18.160720000000001</v>
      </c>
      <c r="R613" s="4">
        <v>15.571429999999999</v>
      </c>
      <c r="S613" s="4">
        <v>14.96429</v>
      </c>
      <c r="T613" s="5">
        <v>0.19068750000000001</v>
      </c>
      <c r="U613" s="5">
        <v>0.14805309999999999</v>
      </c>
      <c r="V613" s="5">
        <v>0.1392806</v>
      </c>
    </row>
    <row r="614" spans="1:22" hidden="1" x14ac:dyDescent="0.2">
      <c r="A614">
        <v>1969</v>
      </c>
      <c r="B614">
        <v>24</v>
      </c>
      <c r="C614" t="s">
        <v>58</v>
      </c>
      <c r="D614" t="s">
        <v>59</v>
      </c>
      <c r="E614">
        <v>136000000</v>
      </c>
      <c r="F614">
        <v>22600000</v>
      </c>
      <c r="G614">
        <v>508400.3</v>
      </c>
      <c r="H614">
        <v>455000000</v>
      </c>
      <c r="I614">
        <v>112000000</v>
      </c>
      <c r="J614">
        <v>2876134</v>
      </c>
      <c r="K614" s="2">
        <v>0.2999733</v>
      </c>
      <c r="L614" s="2">
        <v>0.20264170000000001</v>
      </c>
      <c r="M614" s="2">
        <v>0.17676520000000001</v>
      </c>
      <c r="N614" s="3">
        <v>4</v>
      </c>
      <c r="O614">
        <v>4</v>
      </c>
      <c r="P614">
        <v>5</v>
      </c>
      <c r="Q614" s="4">
        <v>4.2321429999999998</v>
      </c>
      <c r="R614" s="4">
        <v>4.4107139999999996</v>
      </c>
      <c r="S614" s="4">
        <v>4.6071429999999998</v>
      </c>
      <c r="T614" s="5">
        <v>0.39911069999999998</v>
      </c>
      <c r="U614" s="5">
        <v>0.27091029999999999</v>
      </c>
      <c r="V614" s="5">
        <v>0.2452347</v>
      </c>
    </row>
    <row r="615" spans="1:22" hidden="1" x14ac:dyDescent="0.2">
      <c r="A615">
        <v>1969</v>
      </c>
      <c r="B615">
        <v>25</v>
      </c>
      <c r="C615">
        <v>70</v>
      </c>
      <c r="D615" t="s">
        <v>60</v>
      </c>
      <c r="E615">
        <v>15100000</v>
      </c>
      <c r="F615">
        <v>2948354</v>
      </c>
      <c r="G615">
        <v>80112.09</v>
      </c>
      <c r="H615">
        <v>67900000</v>
      </c>
      <c r="I615">
        <v>20400000</v>
      </c>
      <c r="J615">
        <v>634979.6</v>
      </c>
      <c r="K615" s="2">
        <v>0.22168260000000001</v>
      </c>
      <c r="L615" s="2">
        <v>0.14447019999999999</v>
      </c>
      <c r="M615" s="2">
        <v>0.12616479999999999</v>
      </c>
      <c r="N615" s="3">
        <v>7</v>
      </c>
      <c r="O615">
        <v>8</v>
      </c>
      <c r="P615">
        <v>9</v>
      </c>
      <c r="Q615" s="4">
        <v>7.25</v>
      </c>
      <c r="R615" s="4">
        <v>6.9642860000000004</v>
      </c>
      <c r="S615" s="4">
        <v>7.125</v>
      </c>
      <c r="T615" s="5">
        <v>0.32646009999999998</v>
      </c>
      <c r="U615" s="5">
        <v>0.22816600000000001</v>
      </c>
      <c r="V615" s="5">
        <v>0.20767949999999999</v>
      </c>
    </row>
    <row r="616" spans="1:22" hidden="1" x14ac:dyDescent="0.2">
      <c r="A616">
        <v>1969</v>
      </c>
      <c r="B616">
        <v>26</v>
      </c>
      <c r="C616" t="s">
        <v>61</v>
      </c>
      <c r="D616" t="s">
        <v>62</v>
      </c>
      <c r="E616">
        <v>162000000</v>
      </c>
      <c r="F616">
        <v>47500000</v>
      </c>
      <c r="G616">
        <v>882592.4</v>
      </c>
      <c r="H616">
        <v>510000000</v>
      </c>
      <c r="I616">
        <v>203000000</v>
      </c>
      <c r="J616">
        <v>4161590</v>
      </c>
      <c r="K616" s="2">
        <v>0.31723820000000003</v>
      </c>
      <c r="L616" s="2">
        <v>0.23471020000000001</v>
      </c>
      <c r="M616" s="2">
        <v>0.21208060000000001</v>
      </c>
      <c r="N616" s="3">
        <v>3</v>
      </c>
      <c r="O616">
        <v>2</v>
      </c>
      <c r="P616">
        <v>2</v>
      </c>
      <c r="Q616" s="4">
        <v>3.214286</v>
      </c>
      <c r="R616" s="4">
        <v>2.964286</v>
      </c>
      <c r="S616" s="4">
        <v>2.8571430000000002</v>
      </c>
      <c r="T616" s="5">
        <v>0.42349140000000002</v>
      </c>
      <c r="U616" s="5">
        <v>0.31467250000000002</v>
      </c>
      <c r="V616" s="5">
        <v>0.28992210000000002</v>
      </c>
    </row>
    <row r="617" spans="1:22" hidden="1" x14ac:dyDescent="0.2">
      <c r="A617">
        <v>1969</v>
      </c>
      <c r="B617">
        <v>27</v>
      </c>
      <c r="C617" t="s">
        <v>63</v>
      </c>
      <c r="D617" t="s">
        <v>64</v>
      </c>
      <c r="E617">
        <v>231000000</v>
      </c>
      <c r="F617">
        <v>41800000</v>
      </c>
      <c r="G617">
        <v>1050222</v>
      </c>
      <c r="H617">
        <v>950000000</v>
      </c>
      <c r="I617">
        <v>282000000</v>
      </c>
      <c r="J617">
        <v>7577308</v>
      </c>
      <c r="K617" s="2">
        <v>0.24268049999999999</v>
      </c>
      <c r="L617" s="2">
        <v>0.1481536</v>
      </c>
      <c r="M617" s="2">
        <v>0.138601</v>
      </c>
      <c r="N617" s="3">
        <v>6</v>
      </c>
      <c r="O617">
        <v>7</v>
      </c>
      <c r="P617">
        <v>7</v>
      </c>
      <c r="Q617" s="4">
        <v>6.6071429999999998</v>
      </c>
      <c r="R617" s="4">
        <v>7.5892860000000004</v>
      </c>
      <c r="S617" s="4">
        <v>7.8928570000000002</v>
      </c>
      <c r="T617" s="5">
        <v>0.3349144</v>
      </c>
      <c r="U617" s="5">
        <v>0.21915499999999999</v>
      </c>
      <c r="V617" s="5">
        <v>0.20047789999999999</v>
      </c>
    </row>
    <row r="618" spans="1:22" hidden="1" x14ac:dyDescent="0.2">
      <c r="A618">
        <v>1969</v>
      </c>
      <c r="B618">
        <v>28</v>
      </c>
      <c r="C618" t="s">
        <v>65</v>
      </c>
      <c r="D618" t="s">
        <v>66</v>
      </c>
      <c r="E618">
        <v>602000000</v>
      </c>
      <c r="F618">
        <v>130000000</v>
      </c>
      <c r="G618">
        <v>3378826</v>
      </c>
      <c r="H618">
        <v>785000000</v>
      </c>
      <c r="I618">
        <v>208000000</v>
      </c>
      <c r="J618">
        <v>6014141</v>
      </c>
      <c r="K618" s="2">
        <v>0.76600970000000002</v>
      </c>
      <c r="L618" s="2">
        <v>0.62349790000000005</v>
      </c>
      <c r="M618" s="2">
        <v>0.56181369999999997</v>
      </c>
      <c r="N618" s="3">
        <v>1</v>
      </c>
      <c r="O618">
        <v>1</v>
      </c>
      <c r="P618">
        <v>1</v>
      </c>
      <c r="Q618" s="4">
        <v>1.071429</v>
      </c>
      <c r="R618" s="4">
        <v>1.125</v>
      </c>
      <c r="S618" s="4">
        <v>1.196429</v>
      </c>
      <c r="T618" s="5">
        <v>0.69953770000000004</v>
      </c>
      <c r="U618" s="5">
        <v>0.56415590000000004</v>
      </c>
      <c r="V618" s="5">
        <v>0.50843229999999995</v>
      </c>
    </row>
    <row r="619" spans="1:22" hidden="1" x14ac:dyDescent="0.2">
      <c r="A619">
        <v>1969</v>
      </c>
      <c r="B619">
        <v>29</v>
      </c>
      <c r="C619" t="s">
        <v>67</v>
      </c>
      <c r="D619" t="s">
        <v>68</v>
      </c>
      <c r="E619">
        <v>335000000</v>
      </c>
      <c r="F619">
        <v>79700000</v>
      </c>
      <c r="G619">
        <v>1589880</v>
      </c>
      <c r="H619">
        <v>1040000000</v>
      </c>
      <c r="I619">
        <v>364000000</v>
      </c>
      <c r="J619">
        <v>8385773</v>
      </c>
      <c r="K619" s="2">
        <v>0.3221948</v>
      </c>
      <c r="L619" s="2">
        <v>0.2187259</v>
      </c>
      <c r="M619" s="2">
        <v>0.1895926</v>
      </c>
      <c r="N619" s="3">
        <v>2</v>
      </c>
      <c r="O619">
        <v>3</v>
      </c>
      <c r="P619">
        <v>3</v>
      </c>
      <c r="Q619" s="4">
        <v>3.3035709999999998</v>
      </c>
      <c r="R619" s="4">
        <v>3.660714</v>
      </c>
      <c r="S619" s="4">
        <v>3.8214290000000002</v>
      </c>
      <c r="T619" s="5">
        <v>0.42614590000000002</v>
      </c>
      <c r="U619" s="5">
        <v>0.28862939999999998</v>
      </c>
      <c r="V619" s="5">
        <v>0.26149060000000002</v>
      </c>
    </row>
    <row r="620" spans="1:22" hidden="1" x14ac:dyDescent="0.2">
      <c r="A620">
        <v>1969</v>
      </c>
      <c r="B620">
        <v>30</v>
      </c>
      <c r="C620" t="s">
        <v>69</v>
      </c>
      <c r="D620" t="s">
        <v>70</v>
      </c>
      <c r="E620">
        <v>129000000</v>
      </c>
      <c r="F620">
        <v>14800000</v>
      </c>
      <c r="G620">
        <v>626050.1</v>
      </c>
      <c r="H620">
        <v>833000000</v>
      </c>
      <c r="I620">
        <v>109000000</v>
      </c>
      <c r="J620">
        <v>4882300</v>
      </c>
      <c r="K620" s="2">
        <v>0.1545058</v>
      </c>
      <c r="L620" s="2">
        <v>0.13613739999999999</v>
      </c>
      <c r="M620" s="2">
        <v>0.1282285</v>
      </c>
      <c r="N620" s="3">
        <v>11</v>
      </c>
      <c r="O620">
        <v>9</v>
      </c>
      <c r="P620">
        <v>8</v>
      </c>
      <c r="Q620" s="4">
        <v>12.375</v>
      </c>
      <c r="R620" s="4">
        <v>10.982139999999999</v>
      </c>
      <c r="S620" s="4">
        <v>11.053570000000001</v>
      </c>
      <c r="T620" s="5">
        <v>0.23180239999999999</v>
      </c>
      <c r="U620" s="5">
        <v>0.1739011</v>
      </c>
      <c r="V620" s="5">
        <v>0.16148970000000001</v>
      </c>
    </row>
    <row r="621" spans="1:22" hidden="1" x14ac:dyDescent="0.2">
      <c r="A621">
        <v>1969</v>
      </c>
      <c r="B621">
        <v>31</v>
      </c>
      <c r="C621" t="s">
        <v>71</v>
      </c>
      <c r="D621" t="s">
        <v>72</v>
      </c>
      <c r="E621">
        <v>40500000</v>
      </c>
      <c r="F621">
        <v>1442989</v>
      </c>
      <c r="G621">
        <v>59576.4</v>
      </c>
      <c r="H621">
        <v>364000000</v>
      </c>
      <c r="I621">
        <v>18700000</v>
      </c>
      <c r="J621">
        <v>1742219</v>
      </c>
      <c r="K621" s="2">
        <v>0.11128490000000001</v>
      </c>
      <c r="L621" s="2">
        <v>7.7154600000000004E-2</v>
      </c>
      <c r="M621" s="2">
        <v>3.4195700000000002E-2</v>
      </c>
      <c r="N621" s="3">
        <v>18</v>
      </c>
      <c r="O621">
        <v>16</v>
      </c>
      <c r="P621">
        <v>27</v>
      </c>
      <c r="Q621" s="4">
        <v>22.75</v>
      </c>
      <c r="R621" s="4">
        <v>23.339279999999999</v>
      </c>
      <c r="S621" s="4">
        <v>28.553570000000001</v>
      </c>
      <c r="T621" s="5">
        <v>0.1417677</v>
      </c>
      <c r="U621" s="5">
        <v>8.8227299999999995E-2</v>
      </c>
      <c r="V621" s="5">
        <v>5.7606600000000001E-2</v>
      </c>
    </row>
    <row r="622" spans="1:22" hidden="1" x14ac:dyDescent="0.2">
      <c r="A622">
        <v>1970</v>
      </c>
      <c r="B622">
        <v>1</v>
      </c>
      <c r="C622" t="s">
        <v>22</v>
      </c>
      <c r="D622" t="s">
        <v>23</v>
      </c>
      <c r="E622">
        <v>22400000</v>
      </c>
      <c r="F622">
        <v>5597158</v>
      </c>
      <c r="G622">
        <v>109709</v>
      </c>
      <c r="H622">
        <v>380000000</v>
      </c>
      <c r="I622">
        <v>184000000</v>
      </c>
      <c r="J622">
        <v>3856402</v>
      </c>
      <c r="K622" s="2">
        <v>5.9012000000000002E-2</v>
      </c>
      <c r="L622" s="2">
        <v>3.0347599999999999E-2</v>
      </c>
      <c r="M622" s="2">
        <v>2.8448500000000002E-2</v>
      </c>
      <c r="N622" s="3">
        <v>26</v>
      </c>
      <c r="O622">
        <v>30</v>
      </c>
      <c r="P622">
        <v>30</v>
      </c>
      <c r="Q622" s="4">
        <v>26.642859999999999</v>
      </c>
      <c r="R622" s="4">
        <v>27.767859999999999</v>
      </c>
      <c r="S622" s="4">
        <v>26.803570000000001</v>
      </c>
      <c r="T622" s="5">
        <v>0.12112009999999999</v>
      </c>
      <c r="U622" s="5">
        <v>7.4726399999999998E-2</v>
      </c>
      <c r="V622" s="5">
        <v>6.9363800000000003E-2</v>
      </c>
    </row>
    <row r="623" spans="1:22" hidden="1" x14ac:dyDescent="0.2">
      <c r="A623">
        <v>1970</v>
      </c>
      <c r="B623">
        <v>2</v>
      </c>
      <c r="C623" t="s">
        <v>24</v>
      </c>
      <c r="D623" t="s">
        <v>25</v>
      </c>
      <c r="E623">
        <v>26000000</v>
      </c>
      <c r="F623">
        <v>2246689</v>
      </c>
      <c r="G623">
        <v>51527.01</v>
      </c>
      <c r="H623">
        <v>136000000</v>
      </c>
      <c r="I623">
        <v>26100000</v>
      </c>
      <c r="J623">
        <v>618051.4</v>
      </c>
      <c r="K623" s="2">
        <v>0.1907893</v>
      </c>
      <c r="L623" s="2">
        <v>8.6091200000000007E-2</v>
      </c>
      <c r="M623" s="2">
        <v>8.3370100000000003E-2</v>
      </c>
      <c r="N623" s="3">
        <v>10</v>
      </c>
      <c r="O623">
        <v>15</v>
      </c>
      <c r="P623">
        <v>12</v>
      </c>
      <c r="Q623" s="4">
        <v>15.232139999999999</v>
      </c>
      <c r="R623" s="4">
        <v>16.178570000000001</v>
      </c>
      <c r="S623" s="4">
        <v>15.03571</v>
      </c>
      <c r="T623" s="5">
        <v>0.21788350000000001</v>
      </c>
      <c r="U623" s="5">
        <v>0.13342109999999999</v>
      </c>
      <c r="V623" s="5">
        <v>0.13148119999999999</v>
      </c>
    </row>
    <row r="624" spans="1:22" hidden="1" x14ac:dyDescent="0.2">
      <c r="A624">
        <v>1970</v>
      </c>
      <c r="B624">
        <v>3</v>
      </c>
      <c r="C624" t="s">
        <v>26</v>
      </c>
      <c r="D624" t="s">
        <v>27</v>
      </c>
      <c r="E624">
        <v>29600000</v>
      </c>
      <c r="F624">
        <v>4765073</v>
      </c>
      <c r="G624">
        <v>104132.4</v>
      </c>
      <c r="H624">
        <v>290000000</v>
      </c>
      <c r="I624">
        <v>75200000</v>
      </c>
      <c r="J624">
        <v>1931071</v>
      </c>
      <c r="K624" s="2">
        <v>0.1020486</v>
      </c>
      <c r="L624" s="2">
        <v>6.3356300000000004E-2</v>
      </c>
      <c r="M624" s="2">
        <v>5.3924699999999999E-2</v>
      </c>
      <c r="N624" s="3">
        <v>20</v>
      </c>
      <c r="O624">
        <v>22</v>
      </c>
      <c r="P624">
        <v>22</v>
      </c>
      <c r="Q624" s="4">
        <v>20.625</v>
      </c>
      <c r="R624" s="4">
        <v>21.982140000000001</v>
      </c>
      <c r="S624" s="4">
        <v>21.928570000000001</v>
      </c>
      <c r="T624" s="5">
        <v>0.1688759</v>
      </c>
      <c r="U624" s="5">
        <v>0.102105</v>
      </c>
      <c r="V624" s="5">
        <v>8.9834999999999998E-2</v>
      </c>
    </row>
    <row r="625" spans="1:22" hidden="1" x14ac:dyDescent="0.2">
      <c r="A625">
        <v>1970</v>
      </c>
      <c r="B625">
        <v>4</v>
      </c>
      <c r="C625" t="s">
        <v>28</v>
      </c>
      <c r="D625" t="s">
        <v>29</v>
      </c>
      <c r="E625">
        <v>14600000</v>
      </c>
      <c r="F625">
        <v>2256530</v>
      </c>
      <c r="G625">
        <v>59825.42</v>
      </c>
      <c r="H625">
        <v>281000000</v>
      </c>
      <c r="I625">
        <v>83400000</v>
      </c>
      <c r="J625">
        <v>2570542</v>
      </c>
      <c r="K625" s="2">
        <v>5.1995E-2</v>
      </c>
      <c r="L625" s="2">
        <v>2.70426E-2</v>
      </c>
      <c r="M625" s="2">
        <v>2.3273499999999999E-2</v>
      </c>
      <c r="N625" s="3">
        <v>29</v>
      </c>
      <c r="O625">
        <v>31</v>
      </c>
      <c r="P625">
        <v>31</v>
      </c>
      <c r="Q625" s="4">
        <v>27.964279999999999</v>
      </c>
      <c r="R625" s="4">
        <v>30.160720000000001</v>
      </c>
      <c r="S625" s="4">
        <v>29.982140000000001</v>
      </c>
      <c r="T625" s="5">
        <v>0.11625969999999999</v>
      </c>
      <c r="U625" s="5">
        <v>5.6866399999999998E-2</v>
      </c>
      <c r="V625" s="5">
        <v>5.2430200000000003E-2</v>
      </c>
    </row>
    <row r="626" spans="1:22" hidden="1" x14ac:dyDescent="0.2">
      <c r="A626">
        <v>1970</v>
      </c>
      <c r="B626">
        <v>5</v>
      </c>
      <c r="C626">
        <v>20</v>
      </c>
      <c r="D626" t="s">
        <v>30</v>
      </c>
      <c r="E626">
        <v>6868824</v>
      </c>
      <c r="F626">
        <v>1677301</v>
      </c>
      <c r="G626">
        <v>41737.71</v>
      </c>
      <c r="H626">
        <v>147000000</v>
      </c>
      <c r="I626">
        <v>39800000</v>
      </c>
      <c r="J626">
        <v>1104742</v>
      </c>
      <c r="K626" s="2">
        <v>4.6686900000000003E-2</v>
      </c>
      <c r="L626" s="2">
        <v>4.2187099999999998E-2</v>
      </c>
      <c r="M626" s="2">
        <v>3.7780500000000002E-2</v>
      </c>
      <c r="N626" s="3">
        <v>31</v>
      </c>
      <c r="O626">
        <v>28</v>
      </c>
      <c r="P626">
        <v>26</v>
      </c>
      <c r="Q626" s="4">
        <v>29.660720000000001</v>
      </c>
      <c r="R626" s="4">
        <v>29.589279999999999</v>
      </c>
      <c r="S626" s="4">
        <v>29.178570000000001</v>
      </c>
      <c r="T626" s="5">
        <v>0.1007251</v>
      </c>
      <c r="U626" s="5">
        <v>6.0451900000000003E-2</v>
      </c>
      <c r="V626" s="5">
        <v>5.51151E-2</v>
      </c>
    </row>
    <row r="627" spans="1:22" hidden="1" x14ac:dyDescent="0.2">
      <c r="A627">
        <v>1970</v>
      </c>
      <c r="B627">
        <v>6</v>
      </c>
      <c r="C627" t="s">
        <v>31</v>
      </c>
      <c r="D627" t="s">
        <v>32</v>
      </c>
      <c r="E627">
        <v>44700000</v>
      </c>
      <c r="F627">
        <v>6368300</v>
      </c>
      <c r="G627">
        <v>148868.4</v>
      </c>
      <c r="H627">
        <v>332000000</v>
      </c>
      <c r="I627">
        <v>66700000</v>
      </c>
      <c r="J627">
        <v>1810705</v>
      </c>
      <c r="K627" s="2">
        <v>0.13492390000000001</v>
      </c>
      <c r="L627" s="2">
        <v>9.5499700000000007E-2</v>
      </c>
      <c r="M627" s="2">
        <v>8.2215700000000003E-2</v>
      </c>
      <c r="N627" s="3">
        <v>15</v>
      </c>
      <c r="O627">
        <v>12</v>
      </c>
      <c r="P627">
        <v>13</v>
      </c>
      <c r="Q627" s="4">
        <v>12.232139999999999</v>
      </c>
      <c r="R627" s="4">
        <v>11.982139999999999</v>
      </c>
      <c r="S627" s="4">
        <v>12.33929</v>
      </c>
      <c r="T627" s="5">
        <v>0.24312719999999999</v>
      </c>
      <c r="U627" s="5">
        <v>0.16807530000000001</v>
      </c>
      <c r="V627" s="5">
        <v>0.15291469999999999</v>
      </c>
    </row>
    <row r="628" spans="1:22" hidden="1" x14ac:dyDescent="0.2">
      <c r="A628">
        <v>1970</v>
      </c>
      <c r="B628">
        <v>7</v>
      </c>
      <c r="C628">
        <v>23</v>
      </c>
      <c r="D628" t="s">
        <v>33</v>
      </c>
      <c r="E628">
        <v>8974999</v>
      </c>
      <c r="F628">
        <v>1282670</v>
      </c>
      <c r="G628">
        <v>29849.34</v>
      </c>
      <c r="H628">
        <v>41900000</v>
      </c>
      <c r="I628">
        <v>7882295</v>
      </c>
      <c r="J628">
        <v>193081.5</v>
      </c>
      <c r="K628" s="2">
        <v>0.21401709999999999</v>
      </c>
      <c r="L628" s="2">
        <v>0.16272800000000001</v>
      </c>
      <c r="M628" s="2">
        <v>0.1545945</v>
      </c>
      <c r="N628" s="3">
        <v>8</v>
      </c>
      <c r="O628">
        <v>6</v>
      </c>
      <c r="P628">
        <v>6</v>
      </c>
      <c r="Q628" s="4">
        <v>8.1607140000000005</v>
      </c>
      <c r="R628" s="4">
        <v>7.3392860000000004</v>
      </c>
      <c r="S628" s="4">
        <v>6.9821429999999998</v>
      </c>
      <c r="T628" s="5">
        <v>0.29430689999999998</v>
      </c>
      <c r="U628" s="5">
        <v>0.21289140000000001</v>
      </c>
      <c r="V628" s="5">
        <v>0.2032263</v>
      </c>
    </row>
    <row r="629" spans="1:22" x14ac:dyDescent="0.2">
      <c r="A629">
        <v>1970</v>
      </c>
      <c r="B629">
        <v>8</v>
      </c>
      <c r="C629">
        <v>24</v>
      </c>
      <c r="D629" t="s">
        <v>34</v>
      </c>
      <c r="E629">
        <v>53500000</v>
      </c>
      <c r="F629">
        <v>8140038</v>
      </c>
      <c r="G629">
        <v>193179.9</v>
      </c>
      <c r="H629">
        <v>197000000</v>
      </c>
      <c r="I629">
        <v>39800000</v>
      </c>
      <c r="J629">
        <v>1045193</v>
      </c>
      <c r="K629" s="2">
        <v>0.2716016</v>
      </c>
      <c r="L629" s="2">
        <v>0.20458760000000001</v>
      </c>
      <c r="M629" s="2">
        <v>0.18482699999999999</v>
      </c>
      <c r="N629" s="3">
        <v>5</v>
      </c>
      <c r="O629">
        <v>4</v>
      </c>
      <c r="P629">
        <v>3</v>
      </c>
      <c r="Q629" s="4">
        <v>5.0714290000000002</v>
      </c>
      <c r="R629" s="4">
        <v>4.875</v>
      </c>
      <c r="S629" s="4">
        <v>4.8035709999999998</v>
      </c>
      <c r="T629" s="5">
        <v>0.36250369999999998</v>
      </c>
      <c r="U629" s="5">
        <v>0.25803540000000003</v>
      </c>
      <c r="V629" s="5">
        <v>0.23824980000000001</v>
      </c>
    </row>
    <row r="630" spans="1:22" hidden="1" x14ac:dyDescent="0.2">
      <c r="A630">
        <v>1970</v>
      </c>
      <c r="B630">
        <v>9</v>
      </c>
      <c r="C630">
        <v>25</v>
      </c>
      <c r="D630" t="s">
        <v>35</v>
      </c>
      <c r="E630">
        <v>5916187</v>
      </c>
      <c r="F630">
        <v>1096796</v>
      </c>
      <c r="G630">
        <v>24892.79</v>
      </c>
      <c r="H630">
        <v>97500000</v>
      </c>
      <c r="I630">
        <v>20400000</v>
      </c>
      <c r="J630">
        <v>525944.9</v>
      </c>
      <c r="K630" s="2">
        <v>6.0657700000000002E-2</v>
      </c>
      <c r="L630" s="2">
        <v>5.3741700000000003E-2</v>
      </c>
      <c r="M630" s="2">
        <v>4.7329700000000002E-2</v>
      </c>
      <c r="N630" s="3">
        <v>24</v>
      </c>
      <c r="O630">
        <v>25</v>
      </c>
      <c r="P630">
        <v>25</v>
      </c>
      <c r="Q630" s="4">
        <v>20.589279999999999</v>
      </c>
      <c r="R630" s="4">
        <v>20.696429999999999</v>
      </c>
      <c r="S630" s="4">
        <v>20.714279999999999</v>
      </c>
      <c r="T630" s="5">
        <v>0.16131490000000001</v>
      </c>
      <c r="U630" s="5">
        <v>0.1034035</v>
      </c>
      <c r="V630" s="5">
        <v>9.3124899999999997E-2</v>
      </c>
    </row>
    <row r="631" spans="1:22" hidden="1" x14ac:dyDescent="0.2">
      <c r="A631">
        <v>1970</v>
      </c>
      <c r="B631">
        <v>10</v>
      </c>
      <c r="C631">
        <v>26</v>
      </c>
      <c r="D631" t="s">
        <v>36</v>
      </c>
      <c r="E631">
        <v>6326909</v>
      </c>
      <c r="F631">
        <v>1216288</v>
      </c>
      <c r="G631">
        <v>28851.69</v>
      </c>
      <c r="H631">
        <v>104000000</v>
      </c>
      <c r="I631">
        <v>22400000</v>
      </c>
      <c r="J631">
        <v>581269.4</v>
      </c>
      <c r="K631" s="2">
        <v>6.0589700000000003E-2</v>
      </c>
      <c r="L631" s="2">
        <v>5.4386799999999999E-2</v>
      </c>
      <c r="M631" s="2">
        <v>4.9635699999999998E-2</v>
      </c>
      <c r="N631" s="3">
        <v>25</v>
      </c>
      <c r="O631">
        <v>24</v>
      </c>
      <c r="P631">
        <v>23</v>
      </c>
      <c r="Q631" s="4">
        <v>23.607140000000001</v>
      </c>
      <c r="R631" s="4">
        <v>24.017859999999999</v>
      </c>
      <c r="S631" s="4">
        <v>23.089279999999999</v>
      </c>
      <c r="T631" s="5">
        <v>0.14236109999999999</v>
      </c>
      <c r="U631" s="5">
        <v>9.1431899999999997E-2</v>
      </c>
      <c r="V631" s="5">
        <v>8.4959199999999999E-2</v>
      </c>
    </row>
    <row r="632" spans="1:22" hidden="1" x14ac:dyDescent="0.2">
      <c r="A632">
        <v>1970</v>
      </c>
      <c r="B632">
        <v>11</v>
      </c>
      <c r="C632" t="s">
        <v>37</v>
      </c>
      <c r="D632" t="s">
        <v>38</v>
      </c>
      <c r="E632">
        <v>63400000</v>
      </c>
      <c r="F632">
        <v>7603040</v>
      </c>
      <c r="G632">
        <v>180485.1</v>
      </c>
      <c r="H632">
        <v>551000000</v>
      </c>
      <c r="I632">
        <v>112000000</v>
      </c>
      <c r="J632">
        <v>2890940</v>
      </c>
      <c r="K632" s="2">
        <v>0.1150793</v>
      </c>
      <c r="L632" s="2">
        <v>6.80201E-2</v>
      </c>
      <c r="M632" s="2">
        <v>6.2431300000000002E-2</v>
      </c>
      <c r="N632" s="3">
        <v>18</v>
      </c>
      <c r="O632">
        <v>20</v>
      </c>
      <c r="P632">
        <v>18</v>
      </c>
      <c r="Q632" s="4">
        <v>23.053570000000001</v>
      </c>
      <c r="R632" s="4">
        <v>23.803570000000001</v>
      </c>
      <c r="S632" s="4">
        <v>22.785720000000001</v>
      </c>
      <c r="T632" s="5">
        <v>0.14775569999999999</v>
      </c>
      <c r="U632" s="5">
        <v>9.1782299999999997E-2</v>
      </c>
      <c r="V632" s="5">
        <v>8.5632399999999997E-2</v>
      </c>
    </row>
    <row r="633" spans="1:22" hidden="1" x14ac:dyDescent="0.2">
      <c r="A633">
        <v>1970</v>
      </c>
      <c r="B633">
        <v>12</v>
      </c>
      <c r="C633">
        <v>29</v>
      </c>
      <c r="D633" t="s">
        <v>39</v>
      </c>
      <c r="E633">
        <v>32500000</v>
      </c>
      <c r="F633">
        <v>4807486</v>
      </c>
      <c r="G633">
        <v>108981.3</v>
      </c>
      <c r="H633">
        <v>265000000</v>
      </c>
      <c r="I633">
        <v>64100000</v>
      </c>
      <c r="J633">
        <v>1589494</v>
      </c>
      <c r="K633" s="2">
        <v>0.1226838</v>
      </c>
      <c r="L633" s="2">
        <v>7.4984300000000004E-2</v>
      </c>
      <c r="M633" s="2">
        <v>6.8563499999999999E-2</v>
      </c>
      <c r="N633" s="3">
        <v>16</v>
      </c>
      <c r="O633">
        <v>18</v>
      </c>
      <c r="P633">
        <v>17</v>
      </c>
      <c r="Q633" s="4">
        <v>17.5</v>
      </c>
      <c r="R633" s="4">
        <v>17.964279999999999</v>
      </c>
      <c r="S633" s="4">
        <v>17.446429999999999</v>
      </c>
      <c r="T633" s="5">
        <v>0.18702070000000001</v>
      </c>
      <c r="U633" s="5">
        <v>0.11943719999999999</v>
      </c>
      <c r="V633" s="5">
        <v>0.1113278</v>
      </c>
    </row>
    <row r="634" spans="1:22" hidden="1" x14ac:dyDescent="0.2">
      <c r="A634">
        <v>1970</v>
      </c>
      <c r="B634">
        <v>13</v>
      </c>
      <c r="C634" t="s">
        <v>40</v>
      </c>
      <c r="D634" t="s">
        <v>41</v>
      </c>
      <c r="E634">
        <v>87200000</v>
      </c>
      <c r="F634">
        <v>10700000</v>
      </c>
      <c r="G634">
        <v>246833.4</v>
      </c>
      <c r="H634">
        <v>431000000</v>
      </c>
      <c r="I634">
        <v>83900000</v>
      </c>
      <c r="J634">
        <v>2193860</v>
      </c>
      <c r="K634" s="2">
        <v>0.20217550000000001</v>
      </c>
      <c r="L634" s="2">
        <v>0.12732499999999999</v>
      </c>
      <c r="M634" s="2">
        <v>0.112511</v>
      </c>
      <c r="N634" s="3">
        <v>9</v>
      </c>
      <c r="O634">
        <v>9</v>
      </c>
      <c r="P634">
        <v>10</v>
      </c>
      <c r="Q634" s="4">
        <v>8.9642859999999995</v>
      </c>
      <c r="R634" s="4">
        <v>9.5535720000000008</v>
      </c>
      <c r="S634" s="4">
        <v>9.7321419999999996</v>
      </c>
      <c r="T634" s="5">
        <v>0.29336010000000001</v>
      </c>
      <c r="U634" s="5">
        <v>0.19624240000000001</v>
      </c>
      <c r="V634" s="5">
        <v>0.18007609999999999</v>
      </c>
    </row>
    <row r="635" spans="1:22" hidden="1" x14ac:dyDescent="0.2">
      <c r="A635">
        <v>1970</v>
      </c>
      <c r="B635">
        <v>14</v>
      </c>
      <c r="C635" t="s">
        <v>42</v>
      </c>
      <c r="D635" t="s">
        <v>43</v>
      </c>
      <c r="E635">
        <v>59900000</v>
      </c>
      <c r="F635">
        <v>6808622</v>
      </c>
      <c r="G635">
        <v>163035</v>
      </c>
      <c r="H635">
        <v>428000000</v>
      </c>
      <c r="I635">
        <v>76200000</v>
      </c>
      <c r="J635">
        <v>1990258</v>
      </c>
      <c r="K635" s="2">
        <v>0.1399869</v>
      </c>
      <c r="L635" s="2">
        <v>8.9360800000000004E-2</v>
      </c>
      <c r="M635" s="2">
        <v>8.1916500000000003E-2</v>
      </c>
      <c r="N635" s="3">
        <v>13</v>
      </c>
      <c r="O635">
        <v>14</v>
      </c>
      <c r="P635">
        <v>14</v>
      </c>
      <c r="Q635" s="4">
        <v>16.25</v>
      </c>
      <c r="R635" s="4">
        <v>16.410720000000001</v>
      </c>
      <c r="S635" s="4">
        <v>15.96429</v>
      </c>
      <c r="T635" s="5">
        <v>0.2025662</v>
      </c>
      <c r="U635" s="5">
        <v>0.14079700000000001</v>
      </c>
      <c r="V635" s="5">
        <v>0.1322035</v>
      </c>
    </row>
    <row r="636" spans="1:22" hidden="1" x14ac:dyDescent="0.2">
      <c r="A636">
        <v>1970</v>
      </c>
      <c r="B636">
        <v>15</v>
      </c>
      <c r="C636" t="s">
        <v>44</v>
      </c>
      <c r="D636" t="s">
        <v>45</v>
      </c>
      <c r="E636">
        <v>16800000</v>
      </c>
      <c r="F636">
        <v>2096924</v>
      </c>
      <c r="G636">
        <v>52320.52</v>
      </c>
      <c r="H636">
        <v>106000000</v>
      </c>
      <c r="I636">
        <v>23400000</v>
      </c>
      <c r="J636">
        <v>675229.3</v>
      </c>
      <c r="K636" s="2">
        <v>0.1578504</v>
      </c>
      <c r="L636" s="2">
        <v>8.9791499999999996E-2</v>
      </c>
      <c r="M636" s="2">
        <v>7.7485600000000002E-2</v>
      </c>
      <c r="N636" s="3">
        <v>12</v>
      </c>
      <c r="O636">
        <v>13</v>
      </c>
      <c r="P636">
        <v>15</v>
      </c>
      <c r="Q636" s="4">
        <v>12.928570000000001</v>
      </c>
      <c r="R636" s="4">
        <v>15.196429999999999</v>
      </c>
      <c r="S636" s="4">
        <v>16.017859999999999</v>
      </c>
      <c r="T636" s="5">
        <v>0.2379288</v>
      </c>
      <c r="U636" s="5">
        <v>0.14950550000000001</v>
      </c>
      <c r="V636" s="5">
        <v>0.13474800000000001</v>
      </c>
    </row>
    <row r="637" spans="1:22" hidden="1" x14ac:dyDescent="0.2">
      <c r="A637">
        <v>1970</v>
      </c>
      <c r="B637">
        <v>16</v>
      </c>
      <c r="C637" t="s">
        <v>46</v>
      </c>
      <c r="D637" t="s">
        <v>47</v>
      </c>
      <c r="E637">
        <v>12800000</v>
      </c>
      <c r="F637">
        <v>1709252</v>
      </c>
      <c r="G637">
        <v>46343.87</v>
      </c>
      <c r="H637">
        <v>126000000</v>
      </c>
      <c r="I637">
        <v>22100000</v>
      </c>
      <c r="J637">
        <v>632357.19999999995</v>
      </c>
      <c r="K637" s="2">
        <v>0.1009642</v>
      </c>
      <c r="L637" s="2">
        <v>7.7429300000000006E-2</v>
      </c>
      <c r="M637" s="2">
        <v>7.3287500000000005E-2</v>
      </c>
      <c r="N637" s="3">
        <v>21</v>
      </c>
      <c r="O637">
        <v>16</v>
      </c>
      <c r="P637">
        <v>16</v>
      </c>
      <c r="Q637" s="4">
        <v>14.446429999999999</v>
      </c>
      <c r="R637" s="4">
        <v>12.107139999999999</v>
      </c>
      <c r="S637" s="4">
        <v>11.892860000000001</v>
      </c>
      <c r="T637" s="5">
        <v>0.21637799999999999</v>
      </c>
      <c r="U637" s="5">
        <v>0.16193089999999999</v>
      </c>
      <c r="V637" s="5">
        <v>0.15360219999999999</v>
      </c>
    </row>
    <row r="638" spans="1:22" hidden="1" x14ac:dyDescent="0.2">
      <c r="A638">
        <v>1970</v>
      </c>
      <c r="B638">
        <v>17</v>
      </c>
      <c r="C638" t="s">
        <v>48</v>
      </c>
      <c r="D638" t="s">
        <v>49</v>
      </c>
      <c r="E638">
        <v>52600000</v>
      </c>
      <c r="F638">
        <v>7584499</v>
      </c>
      <c r="G638">
        <v>169853</v>
      </c>
      <c r="H638">
        <v>898000000</v>
      </c>
      <c r="I638">
        <v>179000000</v>
      </c>
      <c r="J638">
        <v>4584189</v>
      </c>
      <c r="K638" s="2">
        <v>5.8609899999999999E-2</v>
      </c>
      <c r="L638" s="2">
        <v>4.2403900000000001E-2</v>
      </c>
      <c r="M638" s="2">
        <v>3.7051899999999999E-2</v>
      </c>
      <c r="N638" s="3">
        <v>27</v>
      </c>
      <c r="O638">
        <v>27</v>
      </c>
      <c r="P638">
        <v>27</v>
      </c>
      <c r="Q638" s="4">
        <v>27.928570000000001</v>
      </c>
      <c r="R638" s="4">
        <v>27.214279999999999</v>
      </c>
      <c r="S638" s="4">
        <v>26.392859999999999</v>
      </c>
      <c r="T638" s="5">
        <v>0.112245</v>
      </c>
      <c r="U638" s="5">
        <v>7.6515200000000005E-2</v>
      </c>
      <c r="V638" s="5">
        <v>6.9453699999999993E-2</v>
      </c>
    </row>
    <row r="639" spans="1:22" hidden="1" x14ac:dyDescent="0.2">
      <c r="A639">
        <v>1970</v>
      </c>
      <c r="B639">
        <v>18</v>
      </c>
      <c r="C639">
        <v>51</v>
      </c>
      <c r="D639" t="s">
        <v>50</v>
      </c>
      <c r="E639">
        <v>19600000</v>
      </c>
      <c r="F639">
        <v>2940669</v>
      </c>
      <c r="G639">
        <v>66984.31</v>
      </c>
      <c r="H639">
        <v>214000000</v>
      </c>
      <c r="I639">
        <v>44300000</v>
      </c>
      <c r="J639">
        <v>1219253</v>
      </c>
      <c r="K639" s="2">
        <v>9.1444800000000007E-2</v>
      </c>
      <c r="L639" s="2">
        <v>6.6365099999999996E-2</v>
      </c>
      <c r="M639" s="2">
        <v>5.4938800000000003E-2</v>
      </c>
      <c r="N639" s="3">
        <v>22</v>
      </c>
      <c r="O639">
        <v>21</v>
      </c>
      <c r="P639">
        <v>21</v>
      </c>
      <c r="Q639" s="4">
        <v>24.071429999999999</v>
      </c>
      <c r="R639" s="4">
        <v>22.017859999999999</v>
      </c>
      <c r="S639" s="4">
        <v>22.303570000000001</v>
      </c>
      <c r="T639" s="5">
        <v>0.1409852</v>
      </c>
      <c r="U639" s="5">
        <v>0.1007874</v>
      </c>
      <c r="V639" s="5">
        <v>8.7338700000000005E-2</v>
      </c>
    </row>
    <row r="640" spans="1:22" hidden="1" x14ac:dyDescent="0.2">
      <c r="A640">
        <v>1970</v>
      </c>
      <c r="B640">
        <v>19</v>
      </c>
      <c r="C640">
        <v>50</v>
      </c>
      <c r="D640" t="s">
        <v>51</v>
      </c>
      <c r="E640">
        <v>112000000</v>
      </c>
      <c r="F640">
        <v>16400000</v>
      </c>
      <c r="G640">
        <v>387432.5</v>
      </c>
      <c r="H640">
        <v>677000000</v>
      </c>
      <c r="I640">
        <v>136000000</v>
      </c>
      <c r="J640">
        <v>3567503</v>
      </c>
      <c r="K640" s="2">
        <v>0.16555110000000001</v>
      </c>
      <c r="L640" s="2">
        <v>0.1208259</v>
      </c>
      <c r="M640" s="2">
        <v>0.1086005</v>
      </c>
      <c r="N640" s="3">
        <v>11</v>
      </c>
      <c r="O640">
        <v>11</v>
      </c>
      <c r="P640">
        <v>11</v>
      </c>
      <c r="Q640" s="4">
        <v>10.392860000000001</v>
      </c>
      <c r="R640" s="4">
        <v>10.5</v>
      </c>
      <c r="S640" s="4">
        <v>10.41071</v>
      </c>
      <c r="T640" s="5">
        <v>0.26292480000000001</v>
      </c>
      <c r="U640" s="5">
        <v>0.1806373</v>
      </c>
      <c r="V640" s="5">
        <v>0.16662879999999999</v>
      </c>
    </row>
    <row r="641" spans="1:22" hidden="1" x14ac:dyDescent="0.2">
      <c r="A641">
        <v>1970</v>
      </c>
      <c r="B641">
        <v>20</v>
      </c>
      <c r="C641">
        <v>52</v>
      </c>
      <c r="D641" t="s">
        <v>52</v>
      </c>
      <c r="E641">
        <v>111000000</v>
      </c>
      <c r="F641">
        <v>19200000</v>
      </c>
      <c r="G641">
        <v>542569.19999999995</v>
      </c>
      <c r="H641">
        <v>991000000</v>
      </c>
      <c r="I641">
        <v>263000000</v>
      </c>
      <c r="J641">
        <v>9227621</v>
      </c>
      <c r="K641" s="2">
        <v>0.1123865</v>
      </c>
      <c r="L641" s="2">
        <v>7.2954099999999994E-2</v>
      </c>
      <c r="M641" s="2">
        <v>5.8798400000000001E-2</v>
      </c>
      <c r="N641" s="3">
        <v>19</v>
      </c>
      <c r="O641">
        <v>19</v>
      </c>
      <c r="P641">
        <v>19</v>
      </c>
      <c r="Q641" s="4">
        <v>19.089279999999999</v>
      </c>
      <c r="R641" s="4">
        <v>19.017859999999999</v>
      </c>
      <c r="S641" s="4">
        <v>19.964279999999999</v>
      </c>
      <c r="T641" s="5">
        <v>0.18043429999999999</v>
      </c>
      <c r="U641" s="5">
        <v>0.1176333</v>
      </c>
      <c r="V641" s="5">
        <v>9.9119799999999994E-2</v>
      </c>
    </row>
    <row r="642" spans="1:22" hidden="1" x14ac:dyDescent="0.2">
      <c r="A642">
        <v>1970</v>
      </c>
      <c r="B642">
        <v>21</v>
      </c>
      <c r="C642" t="s">
        <v>53</v>
      </c>
      <c r="D642" t="s">
        <v>54</v>
      </c>
      <c r="E642">
        <v>19700000</v>
      </c>
      <c r="F642">
        <v>4663070</v>
      </c>
      <c r="G642">
        <v>110352.3</v>
      </c>
      <c r="H642">
        <v>395000000</v>
      </c>
      <c r="I642">
        <v>124000000</v>
      </c>
      <c r="J642">
        <v>3703565</v>
      </c>
      <c r="K642" s="2">
        <v>4.9817E-2</v>
      </c>
      <c r="L642" s="2">
        <v>3.7729600000000002E-2</v>
      </c>
      <c r="M642" s="2">
        <v>2.9796199999999998E-2</v>
      </c>
      <c r="N642" s="3">
        <v>30</v>
      </c>
      <c r="O642">
        <v>29</v>
      </c>
      <c r="P642">
        <v>29</v>
      </c>
      <c r="Q642" s="4">
        <v>28.410720000000001</v>
      </c>
      <c r="R642" s="4">
        <v>28.142859999999999</v>
      </c>
      <c r="S642" s="4">
        <v>29.125</v>
      </c>
      <c r="T642" s="5">
        <v>0.1092814</v>
      </c>
      <c r="U642" s="5">
        <v>7.1718100000000007E-2</v>
      </c>
      <c r="V642" s="5">
        <v>5.6427199999999997E-2</v>
      </c>
    </row>
    <row r="643" spans="1:22" hidden="1" x14ac:dyDescent="0.2">
      <c r="A643">
        <v>1970</v>
      </c>
      <c r="B643">
        <v>22</v>
      </c>
      <c r="C643" t="s">
        <v>55</v>
      </c>
      <c r="D643" t="s">
        <v>56</v>
      </c>
      <c r="E643">
        <v>30600000</v>
      </c>
      <c r="F643">
        <v>5427060</v>
      </c>
      <c r="G643">
        <v>136834.6</v>
      </c>
      <c r="H643">
        <v>526000000</v>
      </c>
      <c r="I643">
        <v>111000000</v>
      </c>
      <c r="J643">
        <v>2856475</v>
      </c>
      <c r="K643" s="2">
        <v>5.82154E-2</v>
      </c>
      <c r="L643" s="2">
        <v>4.8969499999999999E-2</v>
      </c>
      <c r="M643" s="2">
        <v>4.7903300000000003E-2</v>
      </c>
      <c r="N643" s="3">
        <v>28</v>
      </c>
      <c r="O643">
        <v>26</v>
      </c>
      <c r="P643">
        <v>24</v>
      </c>
      <c r="Q643" s="4">
        <v>24.214279999999999</v>
      </c>
      <c r="R643" s="4">
        <v>22.875</v>
      </c>
      <c r="S643" s="4">
        <v>21.035720000000001</v>
      </c>
      <c r="T643" s="5">
        <v>0.14314279999999999</v>
      </c>
      <c r="U643" s="5">
        <v>0.1009168</v>
      </c>
      <c r="V643" s="5">
        <v>0.1004975</v>
      </c>
    </row>
    <row r="644" spans="1:22" hidden="1" x14ac:dyDescent="0.2">
      <c r="A644">
        <v>1970</v>
      </c>
      <c r="B644">
        <v>23</v>
      </c>
      <c r="C644">
        <v>64</v>
      </c>
      <c r="D644" t="s">
        <v>57</v>
      </c>
      <c r="E644">
        <v>30500000</v>
      </c>
      <c r="F644">
        <v>5754014</v>
      </c>
      <c r="G644">
        <v>114934.9</v>
      </c>
      <c r="H644">
        <v>361000000</v>
      </c>
      <c r="I644">
        <v>93000000</v>
      </c>
      <c r="J644">
        <v>2000172</v>
      </c>
      <c r="K644" s="2">
        <v>8.4562899999999996E-2</v>
      </c>
      <c r="L644" s="2">
        <v>6.1840199999999998E-2</v>
      </c>
      <c r="M644" s="2">
        <v>5.74625E-2</v>
      </c>
      <c r="N644" s="3">
        <v>23</v>
      </c>
      <c r="O644">
        <v>23</v>
      </c>
      <c r="P644">
        <v>20</v>
      </c>
      <c r="Q644" s="4">
        <v>18.160720000000001</v>
      </c>
      <c r="R644" s="4">
        <v>15.571429999999999</v>
      </c>
      <c r="S644" s="4">
        <v>14.96429</v>
      </c>
      <c r="T644" s="5">
        <v>0.19068750000000001</v>
      </c>
      <c r="U644" s="5">
        <v>0.14805309999999999</v>
      </c>
      <c r="V644" s="5">
        <v>0.1392806</v>
      </c>
    </row>
    <row r="645" spans="1:22" hidden="1" x14ac:dyDescent="0.2">
      <c r="A645">
        <v>1970</v>
      </c>
      <c r="B645">
        <v>24</v>
      </c>
      <c r="C645" t="s">
        <v>58</v>
      </c>
      <c r="D645" t="s">
        <v>59</v>
      </c>
      <c r="E645">
        <v>136000000</v>
      </c>
      <c r="F645">
        <v>21500000</v>
      </c>
      <c r="G645">
        <v>487579.8</v>
      </c>
      <c r="H645">
        <v>492000000</v>
      </c>
      <c r="I645">
        <v>114000000</v>
      </c>
      <c r="J645">
        <v>2963555</v>
      </c>
      <c r="K645" s="2">
        <v>0.2768041</v>
      </c>
      <c r="L645" s="2">
        <v>0.18832209999999999</v>
      </c>
      <c r="M645" s="2">
        <v>0.16452530000000001</v>
      </c>
      <c r="N645" s="3">
        <v>4</v>
      </c>
      <c r="O645">
        <v>5</v>
      </c>
      <c r="P645">
        <v>5</v>
      </c>
      <c r="Q645" s="4">
        <v>4.2321429999999998</v>
      </c>
      <c r="R645" s="4">
        <v>4.4107139999999996</v>
      </c>
      <c r="S645" s="4">
        <v>4.6071429999999998</v>
      </c>
      <c r="T645" s="5">
        <v>0.39911069999999998</v>
      </c>
      <c r="U645" s="5">
        <v>0.27091029999999999</v>
      </c>
      <c r="V645" s="5">
        <v>0.2452347</v>
      </c>
    </row>
    <row r="646" spans="1:22" hidden="1" x14ac:dyDescent="0.2">
      <c r="A646">
        <v>1970</v>
      </c>
      <c r="B646">
        <v>25</v>
      </c>
      <c r="C646">
        <v>70</v>
      </c>
      <c r="D646" t="s">
        <v>60</v>
      </c>
      <c r="E646">
        <v>19200000</v>
      </c>
      <c r="F646">
        <v>3453585</v>
      </c>
      <c r="G646">
        <v>92998.41</v>
      </c>
      <c r="H646">
        <v>84100000</v>
      </c>
      <c r="I646">
        <v>22900000</v>
      </c>
      <c r="J646">
        <v>704664.9</v>
      </c>
      <c r="K646" s="2">
        <v>0.2285421</v>
      </c>
      <c r="L646" s="2">
        <v>0.15065990000000001</v>
      </c>
      <c r="M646" s="2">
        <v>0.13197539999999999</v>
      </c>
      <c r="N646" s="3">
        <v>7</v>
      </c>
      <c r="O646">
        <v>7</v>
      </c>
      <c r="P646">
        <v>8</v>
      </c>
      <c r="Q646" s="4">
        <v>7.25</v>
      </c>
      <c r="R646" s="4">
        <v>6.9642860000000004</v>
      </c>
      <c r="S646" s="4">
        <v>7.125</v>
      </c>
      <c r="T646" s="5">
        <v>0.32646009999999998</v>
      </c>
      <c r="U646" s="5">
        <v>0.22816600000000001</v>
      </c>
      <c r="V646" s="5">
        <v>0.20767949999999999</v>
      </c>
    </row>
    <row r="647" spans="1:22" hidden="1" x14ac:dyDescent="0.2">
      <c r="A647">
        <v>1970</v>
      </c>
      <c r="B647">
        <v>26</v>
      </c>
      <c r="C647" t="s">
        <v>61</v>
      </c>
      <c r="D647" t="s">
        <v>62</v>
      </c>
      <c r="E647">
        <v>178000000</v>
      </c>
      <c r="F647">
        <v>49300000</v>
      </c>
      <c r="G647">
        <v>940120.1</v>
      </c>
      <c r="H647">
        <v>557000000</v>
      </c>
      <c r="I647">
        <v>203000000</v>
      </c>
      <c r="J647">
        <v>4272359</v>
      </c>
      <c r="K647" s="2">
        <v>0.31965519999999997</v>
      </c>
      <c r="L647" s="2">
        <v>0.24305969999999999</v>
      </c>
      <c r="M647" s="2">
        <v>0.2200471</v>
      </c>
      <c r="N647" s="3">
        <v>3</v>
      </c>
      <c r="O647">
        <v>2</v>
      </c>
      <c r="P647">
        <v>2</v>
      </c>
      <c r="Q647" s="4">
        <v>3.214286</v>
      </c>
      <c r="R647" s="4">
        <v>2.964286</v>
      </c>
      <c r="S647" s="4">
        <v>2.8571430000000002</v>
      </c>
      <c r="T647" s="5">
        <v>0.42349140000000002</v>
      </c>
      <c r="U647" s="5">
        <v>0.31467250000000002</v>
      </c>
      <c r="V647" s="5">
        <v>0.28992210000000002</v>
      </c>
    </row>
    <row r="648" spans="1:22" hidden="1" x14ac:dyDescent="0.2">
      <c r="A648">
        <v>1970</v>
      </c>
      <c r="B648">
        <v>27</v>
      </c>
      <c r="C648" t="s">
        <v>63</v>
      </c>
      <c r="D648" t="s">
        <v>64</v>
      </c>
      <c r="E648">
        <v>241000000</v>
      </c>
      <c r="F648">
        <v>37400000</v>
      </c>
      <c r="G648">
        <v>963818</v>
      </c>
      <c r="H648">
        <v>1030000000</v>
      </c>
      <c r="I648">
        <v>259000000</v>
      </c>
      <c r="J648">
        <v>7105210</v>
      </c>
      <c r="K648" s="2">
        <v>0.23422989999999999</v>
      </c>
      <c r="L648" s="2">
        <v>0.14420530000000001</v>
      </c>
      <c r="M648" s="2">
        <v>0.13564950000000001</v>
      </c>
      <c r="N648" s="3">
        <v>6</v>
      </c>
      <c r="O648">
        <v>8</v>
      </c>
      <c r="P648">
        <v>7</v>
      </c>
      <c r="Q648" s="4">
        <v>6.6071429999999998</v>
      </c>
      <c r="R648" s="4">
        <v>7.5892860000000004</v>
      </c>
      <c r="S648" s="4">
        <v>7.8928570000000002</v>
      </c>
      <c r="T648" s="5">
        <v>0.3349144</v>
      </c>
      <c r="U648" s="5">
        <v>0.21915499999999999</v>
      </c>
      <c r="V648" s="5">
        <v>0.20047789999999999</v>
      </c>
    </row>
    <row r="649" spans="1:22" hidden="1" x14ac:dyDescent="0.2">
      <c r="A649">
        <v>1970</v>
      </c>
      <c r="B649">
        <v>28</v>
      </c>
      <c r="C649" t="s">
        <v>65</v>
      </c>
      <c r="D649" t="s">
        <v>66</v>
      </c>
      <c r="E649">
        <v>682000000</v>
      </c>
      <c r="F649">
        <v>130000000</v>
      </c>
      <c r="G649">
        <v>3503576</v>
      </c>
      <c r="H649">
        <v>895000000</v>
      </c>
      <c r="I649">
        <v>209000000</v>
      </c>
      <c r="J649">
        <v>6282871</v>
      </c>
      <c r="K649" s="2">
        <v>0.76160799999999995</v>
      </c>
      <c r="L649" s="2">
        <v>0.62020500000000001</v>
      </c>
      <c r="M649" s="2">
        <v>0.55763929999999995</v>
      </c>
      <c r="N649" s="3">
        <v>1</v>
      </c>
      <c r="O649">
        <v>1</v>
      </c>
      <c r="P649">
        <v>1</v>
      </c>
      <c r="Q649" s="4">
        <v>1.071429</v>
      </c>
      <c r="R649" s="4">
        <v>1.125</v>
      </c>
      <c r="S649" s="4">
        <v>1.196429</v>
      </c>
      <c r="T649" s="5">
        <v>0.69953770000000004</v>
      </c>
      <c r="U649" s="5">
        <v>0.56415590000000004</v>
      </c>
      <c r="V649" s="5">
        <v>0.50843229999999995</v>
      </c>
    </row>
    <row r="650" spans="1:22" hidden="1" x14ac:dyDescent="0.2">
      <c r="A650">
        <v>1970</v>
      </c>
      <c r="B650">
        <v>29</v>
      </c>
      <c r="C650" t="s">
        <v>67</v>
      </c>
      <c r="D650" t="s">
        <v>68</v>
      </c>
      <c r="E650">
        <v>382000000</v>
      </c>
      <c r="F650">
        <v>75700000</v>
      </c>
      <c r="G650">
        <v>1559076</v>
      </c>
      <c r="H650">
        <v>1190000000</v>
      </c>
      <c r="I650">
        <v>366000000</v>
      </c>
      <c r="J650">
        <v>8685097</v>
      </c>
      <c r="K650" s="2">
        <v>0.3197352</v>
      </c>
      <c r="L650" s="2">
        <v>0.20668410000000001</v>
      </c>
      <c r="M650" s="2">
        <v>0.1795117</v>
      </c>
      <c r="N650" s="3">
        <v>2</v>
      </c>
      <c r="O650">
        <v>3</v>
      </c>
      <c r="P650">
        <v>4</v>
      </c>
      <c r="Q650" s="4">
        <v>3.3035709999999998</v>
      </c>
      <c r="R650" s="4">
        <v>3.660714</v>
      </c>
      <c r="S650" s="4">
        <v>3.8214290000000002</v>
      </c>
      <c r="T650" s="5">
        <v>0.42614590000000002</v>
      </c>
      <c r="U650" s="5">
        <v>0.28862939999999998</v>
      </c>
      <c r="V650" s="5">
        <v>0.26149060000000002</v>
      </c>
    </row>
    <row r="651" spans="1:22" hidden="1" x14ac:dyDescent="0.2">
      <c r="A651">
        <v>1970</v>
      </c>
      <c r="B651">
        <v>30</v>
      </c>
      <c r="C651" t="s">
        <v>69</v>
      </c>
      <c r="D651" t="s">
        <v>70</v>
      </c>
      <c r="E651">
        <v>116000000</v>
      </c>
      <c r="F651">
        <v>13600000</v>
      </c>
      <c r="G651">
        <v>575559</v>
      </c>
      <c r="H651">
        <v>856000000</v>
      </c>
      <c r="I651">
        <v>110000000</v>
      </c>
      <c r="J651">
        <v>4903225</v>
      </c>
      <c r="K651" s="2">
        <v>0.13593379999999999</v>
      </c>
      <c r="L651" s="2">
        <v>0.1244378</v>
      </c>
      <c r="M651" s="2">
        <v>0.1173838</v>
      </c>
      <c r="N651" s="3">
        <v>14</v>
      </c>
      <c r="O651">
        <v>10</v>
      </c>
      <c r="P651">
        <v>9</v>
      </c>
      <c r="Q651" s="4">
        <v>12.375</v>
      </c>
      <c r="R651" s="4">
        <v>10.982139999999999</v>
      </c>
      <c r="S651" s="4">
        <v>11.053570000000001</v>
      </c>
      <c r="T651" s="5">
        <v>0.23180239999999999</v>
      </c>
      <c r="U651" s="5">
        <v>0.1739011</v>
      </c>
      <c r="V651" s="5">
        <v>0.16148970000000001</v>
      </c>
    </row>
    <row r="652" spans="1:22" hidden="1" x14ac:dyDescent="0.2">
      <c r="A652">
        <v>1970</v>
      </c>
      <c r="B652">
        <v>31</v>
      </c>
      <c r="C652" t="s">
        <v>71</v>
      </c>
      <c r="D652" t="s">
        <v>72</v>
      </c>
      <c r="E652">
        <v>43600000</v>
      </c>
      <c r="F652">
        <v>1325803</v>
      </c>
      <c r="G652">
        <v>57325.58</v>
      </c>
      <c r="H652">
        <v>371000000</v>
      </c>
      <c r="I652">
        <v>17600000</v>
      </c>
      <c r="J652">
        <v>1713377</v>
      </c>
      <c r="K652" s="2">
        <v>0.11755110000000001</v>
      </c>
      <c r="L652" s="2">
        <v>7.5231400000000004E-2</v>
      </c>
      <c r="M652" s="2">
        <v>3.34577E-2</v>
      </c>
      <c r="N652" s="3">
        <v>17</v>
      </c>
      <c r="O652">
        <v>17</v>
      </c>
      <c r="P652">
        <v>28</v>
      </c>
      <c r="Q652" s="4">
        <v>22.75</v>
      </c>
      <c r="R652" s="4">
        <v>23.339279999999999</v>
      </c>
      <c r="S652" s="4">
        <v>28.553570000000001</v>
      </c>
      <c r="T652" s="5">
        <v>0.1417677</v>
      </c>
      <c r="U652" s="5">
        <v>8.8227299999999995E-2</v>
      </c>
      <c r="V652" s="5">
        <v>5.7606600000000001E-2</v>
      </c>
    </row>
    <row r="653" spans="1:22" hidden="1" x14ac:dyDescent="0.2">
      <c r="A653">
        <v>1971</v>
      </c>
      <c r="B653">
        <v>1</v>
      </c>
      <c r="C653" t="s">
        <v>22</v>
      </c>
      <c r="D653" t="s">
        <v>23</v>
      </c>
      <c r="E653">
        <v>22500000</v>
      </c>
      <c r="F653">
        <v>5496822</v>
      </c>
      <c r="G653">
        <v>108497.5</v>
      </c>
      <c r="H653">
        <v>374000000</v>
      </c>
      <c r="I653">
        <v>181000000</v>
      </c>
      <c r="J653">
        <v>3741789</v>
      </c>
      <c r="K653" s="2">
        <v>6.0137000000000003E-2</v>
      </c>
      <c r="L653" s="2">
        <v>3.04391E-2</v>
      </c>
      <c r="M653" s="2">
        <v>2.89961E-2</v>
      </c>
      <c r="N653" s="3">
        <v>27</v>
      </c>
      <c r="O653">
        <v>30</v>
      </c>
      <c r="P653">
        <v>30</v>
      </c>
      <c r="Q653" s="4">
        <v>26.642859999999999</v>
      </c>
      <c r="R653" s="4">
        <v>27.767859999999999</v>
      </c>
      <c r="S653" s="4">
        <v>26.803570000000001</v>
      </c>
      <c r="T653" s="5">
        <v>0.12112009999999999</v>
      </c>
      <c r="U653" s="5">
        <v>7.4726399999999998E-2</v>
      </c>
      <c r="V653" s="5">
        <v>6.9363800000000003E-2</v>
      </c>
    </row>
    <row r="654" spans="1:22" hidden="1" x14ac:dyDescent="0.2">
      <c r="A654">
        <v>1971</v>
      </c>
      <c r="B654">
        <v>2</v>
      </c>
      <c r="C654" t="s">
        <v>24</v>
      </c>
      <c r="D654" t="s">
        <v>25</v>
      </c>
      <c r="E654">
        <v>25000000</v>
      </c>
      <c r="F654">
        <v>2051785</v>
      </c>
      <c r="G654">
        <v>47657.08</v>
      </c>
      <c r="H654">
        <v>142000000</v>
      </c>
      <c r="I654">
        <v>25200000</v>
      </c>
      <c r="J654">
        <v>601273.4</v>
      </c>
      <c r="K654" s="2">
        <v>0.17617070000000001</v>
      </c>
      <c r="L654" s="2">
        <v>8.1265699999999996E-2</v>
      </c>
      <c r="M654" s="2">
        <v>7.9260300000000006E-2</v>
      </c>
      <c r="N654" s="3">
        <v>11</v>
      </c>
      <c r="O654">
        <v>18</v>
      </c>
      <c r="P654">
        <v>16</v>
      </c>
      <c r="Q654" s="4">
        <v>15.232139999999999</v>
      </c>
      <c r="R654" s="4">
        <v>16.178570000000001</v>
      </c>
      <c r="S654" s="4">
        <v>15.03571</v>
      </c>
      <c r="T654" s="5">
        <v>0.21788350000000001</v>
      </c>
      <c r="U654" s="5">
        <v>0.13342109999999999</v>
      </c>
      <c r="V654" s="5">
        <v>0.13148119999999999</v>
      </c>
    </row>
    <row r="655" spans="1:22" hidden="1" x14ac:dyDescent="0.2">
      <c r="A655">
        <v>1971</v>
      </c>
      <c r="B655">
        <v>3</v>
      </c>
      <c r="C655" t="s">
        <v>26</v>
      </c>
      <c r="D655" t="s">
        <v>27</v>
      </c>
      <c r="E655">
        <v>34200000</v>
      </c>
      <c r="F655">
        <v>4860772</v>
      </c>
      <c r="G655">
        <v>106928.1</v>
      </c>
      <c r="H655">
        <v>304000000</v>
      </c>
      <c r="I655">
        <v>74100000</v>
      </c>
      <c r="J655">
        <v>1895498</v>
      </c>
      <c r="K655" s="2">
        <v>0.1122524</v>
      </c>
      <c r="L655" s="2">
        <v>6.5631900000000007E-2</v>
      </c>
      <c r="M655" s="2">
        <v>5.6411599999999999E-2</v>
      </c>
      <c r="N655" s="3">
        <v>21</v>
      </c>
      <c r="O655">
        <v>23</v>
      </c>
      <c r="P655">
        <v>23</v>
      </c>
      <c r="Q655" s="4">
        <v>20.625</v>
      </c>
      <c r="R655" s="4">
        <v>21.982140000000001</v>
      </c>
      <c r="S655" s="4">
        <v>21.928570000000001</v>
      </c>
      <c r="T655" s="5">
        <v>0.1688759</v>
      </c>
      <c r="U655" s="5">
        <v>0.102105</v>
      </c>
      <c r="V655" s="5">
        <v>8.9834999999999998E-2</v>
      </c>
    </row>
    <row r="656" spans="1:22" hidden="1" x14ac:dyDescent="0.2">
      <c r="A656">
        <v>1971</v>
      </c>
      <c r="B656">
        <v>4</v>
      </c>
      <c r="C656" t="s">
        <v>28</v>
      </c>
      <c r="D656" t="s">
        <v>29</v>
      </c>
      <c r="E656">
        <v>16900000</v>
      </c>
      <c r="F656">
        <v>2320030</v>
      </c>
      <c r="G656">
        <v>62090.58</v>
      </c>
      <c r="H656">
        <v>292000000</v>
      </c>
      <c r="I656">
        <v>81500000</v>
      </c>
      <c r="J656">
        <v>2513607</v>
      </c>
      <c r="K656" s="2">
        <v>5.7875200000000002E-2</v>
      </c>
      <c r="L656" s="2">
        <v>2.8462600000000001E-2</v>
      </c>
      <c r="M656" s="2">
        <v>2.4701799999999999E-2</v>
      </c>
      <c r="N656" s="3">
        <v>30</v>
      </c>
      <c r="O656">
        <v>31</v>
      </c>
      <c r="P656">
        <v>31</v>
      </c>
      <c r="Q656" s="4">
        <v>27.964279999999999</v>
      </c>
      <c r="R656" s="4">
        <v>30.160720000000001</v>
      </c>
      <c r="S656" s="4">
        <v>29.982140000000001</v>
      </c>
      <c r="T656" s="5">
        <v>0.11625969999999999</v>
      </c>
      <c r="U656" s="5">
        <v>5.6866399999999998E-2</v>
      </c>
      <c r="V656" s="5">
        <v>5.2430200000000003E-2</v>
      </c>
    </row>
    <row r="657" spans="1:22" hidden="1" x14ac:dyDescent="0.2">
      <c r="A657">
        <v>1971</v>
      </c>
      <c r="B657">
        <v>5</v>
      </c>
      <c r="C657">
        <v>20</v>
      </c>
      <c r="D657" t="s">
        <v>30</v>
      </c>
      <c r="E657">
        <v>8353269</v>
      </c>
      <c r="F657">
        <v>1607126</v>
      </c>
      <c r="G657">
        <v>40284.160000000003</v>
      </c>
      <c r="H657">
        <v>160000000</v>
      </c>
      <c r="I657">
        <v>39800000</v>
      </c>
      <c r="J657">
        <v>1112851</v>
      </c>
      <c r="K657" s="2">
        <v>5.23536E-2</v>
      </c>
      <c r="L657" s="2">
        <v>4.0422600000000003E-2</v>
      </c>
      <c r="M657" s="2">
        <v>3.6199099999999998E-2</v>
      </c>
      <c r="N657" s="3">
        <v>31</v>
      </c>
      <c r="O657">
        <v>29</v>
      </c>
      <c r="P657">
        <v>29</v>
      </c>
      <c r="Q657" s="4">
        <v>29.660720000000001</v>
      </c>
      <c r="R657" s="4">
        <v>29.589279999999999</v>
      </c>
      <c r="S657" s="4">
        <v>29.178570000000001</v>
      </c>
      <c r="T657" s="5">
        <v>0.1007251</v>
      </c>
      <c r="U657" s="5">
        <v>6.0451900000000003E-2</v>
      </c>
      <c r="V657" s="5">
        <v>5.51151E-2</v>
      </c>
    </row>
    <row r="658" spans="1:22" hidden="1" x14ac:dyDescent="0.2">
      <c r="A658">
        <v>1971</v>
      </c>
      <c r="B658">
        <v>6</v>
      </c>
      <c r="C658" t="s">
        <v>31</v>
      </c>
      <c r="D658" t="s">
        <v>32</v>
      </c>
      <c r="E658">
        <v>53800000</v>
      </c>
      <c r="F658">
        <v>6749445</v>
      </c>
      <c r="G658">
        <v>157639.20000000001</v>
      </c>
      <c r="H658">
        <v>344000000</v>
      </c>
      <c r="I658">
        <v>65300000</v>
      </c>
      <c r="J658">
        <v>1759470</v>
      </c>
      <c r="K658" s="2">
        <v>0.15621560000000001</v>
      </c>
      <c r="L658" s="2">
        <v>0.1034373</v>
      </c>
      <c r="M658" s="2">
        <v>8.9594699999999999E-2</v>
      </c>
      <c r="N658" s="3">
        <v>13</v>
      </c>
      <c r="O658">
        <v>13</v>
      </c>
      <c r="P658">
        <v>13</v>
      </c>
      <c r="Q658" s="4">
        <v>12.232139999999999</v>
      </c>
      <c r="R658" s="4">
        <v>11.982139999999999</v>
      </c>
      <c r="S658" s="4">
        <v>12.33929</v>
      </c>
      <c r="T658" s="5">
        <v>0.24312719999999999</v>
      </c>
      <c r="U658" s="5">
        <v>0.16807530000000001</v>
      </c>
      <c r="V658" s="5">
        <v>0.15291469999999999</v>
      </c>
    </row>
    <row r="659" spans="1:22" hidden="1" x14ac:dyDescent="0.2">
      <c r="A659">
        <v>1971</v>
      </c>
      <c r="B659">
        <v>7</v>
      </c>
      <c r="C659">
        <v>23</v>
      </c>
      <c r="D659" t="s">
        <v>33</v>
      </c>
      <c r="E659">
        <v>10400000</v>
      </c>
      <c r="F659">
        <v>1311501</v>
      </c>
      <c r="G659">
        <v>30633.86</v>
      </c>
      <c r="H659">
        <v>44500000</v>
      </c>
      <c r="I659">
        <v>7991685</v>
      </c>
      <c r="J659">
        <v>196077</v>
      </c>
      <c r="K659" s="2">
        <v>0.23279250000000001</v>
      </c>
      <c r="L659" s="2">
        <v>0.16410820000000001</v>
      </c>
      <c r="M659" s="2">
        <v>0.15623380000000001</v>
      </c>
      <c r="N659" s="3">
        <v>8</v>
      </c>
      <c r="O659">
        <v>7</v>
      </c>
      <c r="P659">
        <v>6</v>
      </c>
      <c r="Q659" s="4">
        <v>8.1607140000000005</v>
      </c>
      <c r="R659" s="4">
        <v>7.3392860000000004</v>
      </c>
      <c r="S659" s="4">
        <v>6.9821429999999998</v>
      </c>
      <c r="T659" s="5">
        <v>0.29430689999999998</v>
      </c>
      <c r="U659" s="5">
        <v>0.21289140000000001</v>
      </c>
      <c r="V659" s="5">
        <v>0.2032263</v>
      </c>
    </row>
    <row r="660" spans="1:22" x14ac:dyDescent="0.2">
      <c r="A660">
        <v>1971</v>
      </c>
      <c r="B660">
        <v>8</v>
      </c>
      <c r="C660">
        <v>24</v>
      </c>
      <c r="D660" t="s">
        <v>34</v>
      </c>
      <c r="E660">
        <v>60600000</v>
      </c>
      <c r="F660">
        <v>7966060</v>
      </c>
      <c r="G660">
        <v>188898.6</v>
      </c>
      <c r="H660">
        <v>203000000</v>
      </c>
      <c r="I660">
        <v>38400000</v>
      </c>
      <c r="J660">
        <v>1006147</v>
      </c>
      <c r="K660" s="2">
        <v>0.29782429999999999</v>
      </c>
      <c r="L660" s="2">
        <v>0.20755270000000001</v>
      </c>
      <c r="M660" s="2">
        <v>0.18774460000000001</v>
      </c>
      <c r="N660" s="3">
        <v>4</v>
      </c>
      <c r="O660">
        <v>4</v>
      </c>
      <c r="P660">
        <v>4</v>
      </c>
      <c r="Q660" s="4">
        <v>5.0714290000000002</v>
      </c>
      <c r="R660" s="4">
        <v>4.875</v>
      </c>
      <c r="S660" s="4">
        <v>4.8035709999999998</v>
      </c>
      <c r="T660" s="5">
        <v>0.36250369999999998</v>
      </c>
      <c r="U660" s="5">
        <v>0.25803540000000003</v>
      </c>
      <c r="V660" s="5">
        <v>0.23824980000000001</v>
      </c>
    </row>
    <row r="661" spans="1:22" hidden="1" x14ac:dyDescent="0.2">
      <c r="A661">
        <v>1971</v>
      </c>
      <c r="B661">
        <v>9</v>
      </c>
      <c r="C661">
        <v>25</v>
      </c>
      <c r="D661" t="s">
        <v>35</v>
      </c>
      <c r="E661">
        <v>7848392</v>
      </c>
      <c r="F661">
        <v>1189171</v>
      </c>
      <c r="G661">
        <v>27324.21</v>
      </c>
      <c r="H661">
        <v>103000000</v>
      </c>
      <c r="I661">
        <v>20200000</v>
      </c>
      <c r="J661">
        <v>523305.1</v>
      </c>
      <c r="K661" s="2">
        <v>7.6103900000000002E-2</v>
      </c>
      <c r="L661" s="2">
        <v>5.8850300000000001E-2</v>
      </c>
      <c r="M661" s="2">
        <v>5.2214700000000003E-2</v>
      </c>
      <c r="N661" s="3">
        <v>25</v>
      </c>
      <c r="O661">
        <v>25</v>
      </c>
      <c r="P661">
        <v>24</v>
      </c>
      <c r="Q661" s="4">
        <v>20.589279999999999</v>
      </c>
      <c r="R661" s="4">
        <v>20.696429999999999</v>
      </c>
      <c r="S661" s="4">
        <v>20.714279999999999</v>
      </c>
      <c r="T661" s="5">
        <v>0.16131490000000001</v>
      </c>
      <c r="U661" s="5">
        <v>0.1034035</v>
      </c>
      <c r="V661" s="5">
        <v>9.3124899999999997E-2</v>
      </c>
    </row>
    <row r="662" spans="1:22" hidden="1" x14ac:dyDescent="0.2">
      <c r="A662">
        <v>1971</v>
      </c>
      <c r="B662">
        <v>10</v>
      </c>
      <c r="C662">
        <v>26</v>
      </c>
      <c r="D662" t="s">
        <v>36</v>
      </c>
      <c r="E662">
        <v>7915269</v>
      </c>
      <c r="F662">
        <v>1234184</v>
      </c>
      <c r="G662">
        <v>29515.8</v>
      </c>
      <c r="H662">
        <v>111000000</v>
      </c>
      <c r="I662">
        <v>22300000</v>
      </c>
      <c r="J662">
        <v>583046.80000000005</v>
      </c>
      <c r="K662" s="2">
        <v>7.1334700000000001E-2</v>
      </c>
      <c r="L662" s="2">
        <v>5.53395E-2</v>
      </c>
      <c r="M662" s="2">
        <v>5.0623399999999999E-2</v>
      </c>
      <c r="N662" s="3">
        <v>26</v>
      </c>
      <c r="O662">
        <v>26</v>
      </c>
      <c r="P662">
        <v>25</v>
      </c>
      <c r="Q662" s="4">
        <v>23.607140000000001</v>
      </c>
      <c r="R662" s="4">
        <v>24.017859999999999</v>
      </c>
      <c r="S662" s="4">
        <v>23.089279999999999</v>
      </c>
      <c r="T662" s="5">
        <v>0.14236109999999999</v>
      </c>
      <c r="U662" s="5">
        <v>9.1431899999999997E-2</v>
      </c>
      <c r="V662" s="5">
        <v>8.4959199999999999E-2</v>
      </c>
    </row>
    <row r="663" spans="1:22" hidden="1" x14ac:dyDescent="0.2">
      <c r="A663">
        <v>1971</v>
      </c>
      <c r="B663">
        <v>11</v>
      </c>
      <c r="C663" t="s">
        <v>37</v>
      </c>
      <c r="D663" t="s">
        <v>38</v>
      </c>
      <c r="E663">
        <v>67400000</v>
      </c>
      <c r="F663">
        <v>6926124</v>
      </c>
      <c r="G663">
        <v>165510.5</v>
      </c>
      <c r="H663">
        <v>555000000</v>
      </c>
      <c r="I663">
        <v>104000000</v>
      </c>
      <c r="J663">
        <v>2711009</v>
      </c>
      <c r="K663" s="2">
        <v>0.1216101</v>
      </c>
      <c r="L663" s="2">
        <v>6.6284599999999999E-2</v>
      </c>
      <c r="M663" s="2">
        <v>6.1051300000000003E-2</v>
      </c>
      <c r="N663" s="3">
        <v>19</v>
      </c>
      <c r="O663">
        <v>22</v>
      </c>
      <c r="P663">
        <v>20</v>
      </c>
      <c r="Q663" s="4">
        <v>23.053570000000001</v>
      </c>
      <c r="R663" s="4">
        <v>23.803570000000001</v>
      </c>
      <c r="S663" s="4">
        <v>22.785720000000001</v>
      </c>
      <c r="T663" s="5">
        <v>0.14775569999999999</v>
      </c>
      <c r="U663" s="5">
        <v>9.1782299999999997E-2</v>
      </c>
      <c r="V663" s="5">
        <v>8.5632399999999997E-2</v>
      </c>
    </row>
    <row r="664" spans="1:22" hidden="1" x14ac:dyDescent="0.2">
      <c r="A664">
        <v>1971</v>
      </c>
      <c r="B664">
        <v>12</v>
      </c>
      <c r="C664">
        <v>29</v>
      </c>
      <c r="D664" t="s">
        <v>39</v>
      </c>
      <c r="E664">
        <v>33400000</v>
      </c>
      <c r="F664">
        <v>4610836</v>
      </c>
      <c r="G664">
        <v>105475.8</v>
      </c>
      <c r="H664">
        <v>257000000</v>
      </c>
      <c r="I664">
        <v>58300000</v>
      </c>
      <c r="J664">
        <v>1452839</v>
      </c>
      <c r="K664" s="2">
        <v>0.12977830000000001</v>
      </c>
      <c r="L664" s="2">
        <v>7.9089499999999993E-2</v>
      </c>
      <c r="M664" s="2">
        <v>7.2599800000000006E-2</v>
      </c>
      <c r="N664" s="3">
        <v>18</v>
      </c>
      <c r="O664">
        <v>19</v>
      </c>
      <c r="P664">
        <v>18</v>
      </c>
      <c r="Q664" s="4">
        <v>17.5</v>
      </c>
      <c r="R664" s="4">
        <v>17.964279999999999</v>
      </c>
      <c r="S664" s="4">
        <v>17.446429999999999</v>
      </c>
      <c r="T664" s="5">
        <v>0.18702070000000001</v>
      </c>
      <c r="U664" s="5">
        <v>0.11943719999999999</v>
      </c>
      <c r="V664" s="5">
        <v>0.1113278</v>
      </c>
    </row>
    <row r="665" spans="1:22" hidden="1" x14ac:dyDescent="0.2">
      <c r="A665">
        <v>1971</v>
      </c>
      <c r="B665">
        <v>13</v>
      </c>
      <c r="C665" t="s">
        <v>40</v>
      </c>
      <c r="D665" t="s">
        <v>41</v>
      </c>
      <c r="E665">
        <v>93300000</v>
      </c>
      <c r="F665">
        <v>10400000</v>
      </c>
      <c r="G665">
        <v>242739.20000000001</v>
      </c>
      <c r="H665">
        <v>427000000</v>
      </c>
      <c r="I665">
        <v>77600000</v>
      </c>
      <c r="J665">
        <v>2028758</v>
      </c>
      <c r="K665" s="2">
        <v>0.21862590000000001</v>
      </c>
      <c r="L665" s="2">
        <v>0.13449349999999999</v>
      </c>
      <c r="M665" s="2">
        <v>0.1196492</v>
      </c>
      <c r="N665" s="3">
        <v>10</v>
      </c>
      <c r="O665">
        <v>11</v>
      </c>
      <c r="P665">
        <v>11</v>
      </c>
      <c r="Q665" s="4">
        <v>8.9642859999999995</v>
      </c>
      <c r="R665" s="4">
        <v>9.5535720000000008</v>
      </c>
      <c r="S665" s="4">
        <v>9.7321419999999996</v>
      </c>
      <c r="T665" s="5">
        <v>0.29336010000000001</v>
      </c>
      <c r="U665" s="5">
        <v>0.19624240000000001</v>
      </c>
      <c r="V665" s="5">
        <v>0.18007609999999999</v>
      </c>
    </row>
    <row r="666" spans="1:22" hidden="1" x14ac:dyDescent="0.2">
      <c r="A666">
        <v>1971</v>
      </c>
      <c r="B666">
        <v>14</v>
      </c>
      <c r="C666" t="s">
        <v>42</v>
      </c>
      <c r="D666" t="s">
        <v>43</v>
      </c>
      <c r="E666">
        <v>63900000</v>
      </c>
      <c r="F666">
        <v>6543294</v>
      </c>
      <c r="G666">
        <v>157763.6</v>
      </c>
      <c r="H666">
        <v>459000000</v>
      </c>
      <c r="I666">
        <v>73300000</v>
      </c>
      <c r="J666">
        <v>1926434</v>
      </c>
      <c r="K666" s="2">
        <v>0.13931499999999999</v>
      </c>
      <c r="L666" s="2">
        <v>8.9207900000000007E-2</v>
      </c>
      <c r="M666" s="2">
        <v>8.1894099999999997E-2</v>
      </c>
      <c r="N666" s="3">
        <v>15</v>
      </c>
      <c r="O666">
        <v>15</v>
      </c>
      <c r="P666">
        <v>15</v>
      </c>
      <c r="Q666" s="4">
        <v>16.25</v>
      </c>
      <c r="R666" s="4">
        <v>16.410720000000001</v>
      </c>
      <c r="S666" s="4">
        <v>15.96429</v>
      </c>
      <c r="T666" s="5">
        <v>0.2025662</v>
      </c>
      <c r="U666" s="5">
        <v>0.14079700000000001</v>
      </c>
      <c r="V666" s="5">
        <v>0.1322035</v>
      </c>
    </row>
    <row r="667" spans="1:22" hidden="1" x14ac:dyDescent="0.2">
      <c r="A667">
        <v>1971</v>
      </c>
      <c r="B667">
        <v>15</v>
      </c>
      <c r="C667" t="s">
        <v>44</v>
      </c>
      <c r="D667" t="s">
        <v>45</v>
      </c>
      <c r="E667">
        <v>18400000</v>
      </c>
      <c r="F667">
        <v>2201357</v>
      </c>
      <c r="G667">
        <v>55364.87</v>
      </c>
      <c r="H667">
        <v>110000000</v>
      </c>
      <c r="I667">
        <v>22700000</v>
      </c>
      <c r="J667">
        <v>656890.6</v>
      </c>
      <c r="K667" s="2">
        <v>0.16730229999999999</v>
      </c>
      <c r="L667" s="2">
        <v>9.7109399999999998E-2</v>
      </c>
      <c r="M667" s="2">
        <v>8.4283200000000003E-2</v>
      </c>
      <c r="N667" s="3">
        <v>12</v>
      </c>
      <c r="O667">
        <v>14</v>
      </c>
      <c r="P667">
        <v>14</v>
      </c>
      <c r="Q667" s="4">
        <v>12.928570000000001</v>
      </c>
      <c r="R667" s="4">
        <v>15.196429999999999</v>
      </c>
      <c r="S667" s="4">
        <v>16.017859999999999</v>
      </c>
      <c r="T667" s="5">
        <v>0.2379288</v>
      </c>
      <c r="U667" s="5">
        <v>0.14950550000000001</v>
      </c>
      <c r="V667" s="5">
        <v>0.13474800000000001</v>
      </c>
    </row>
    <row r="668" spans="1:22" hidden="1" x14ac:dyDescent="0.2">
      <c r="A668">
        <v>1971</v>
      </c>
      <c r="B668">
        <v>16</v>
      </c>
      <c r="C668" t="s">
        <v>46</v>
      </c>
      <c r="D668" t="s">
        <v>47</v>
      </c>
      <c r="E668">
        <v>18000000</v>
      </c>
      <c r="F668">
        <v>2353626</v>
      </c>
      <c r="G668">
        <v>64091.54</v>
      </c>
      <c r="H668">
        <v>139000000</v>
      </c>
      <c r="I668">
        <v>22500000</v>
      </c>
      <c r="J668">
        <v>644885.80000000005</v>
      </c>
      <c r="K668" s="2">
        <v>0.13020970000000001</v>
      </c>
      <c r="L668" s="2">
        <v>0.1045806</v>
      </c>
      <c r="M668" s="2">
        <v>9.9384299999999995E-2</v>
      </c>
      <c r="N668" s="3">
        <v>17</v>
      </c>
      <c r="O668">
        <v>12</v>
      </c>
      <c r="P668">
        <v>12</v>
      </c>
      <c r="Q668" s="4">
        <v>14.446429999999999</v>
      </c>
      <c r="R668" s="4">
        <v>12.107139999999999</v>
      </c>
      <c r="S668" s="4">
        <v>11.892860000000001</v>
      </c>
      <c r="T668" s="5">
        <v>0.21637799999999999</v>
      </c>
      <c r="U668" s="5">
        <v>0.16193089999999999</v>
      </c>
      <c r="V668" s="5">
        <v>0.15360219999999999</v>
      </c>
    </row>
    <row r="669" spans="1:22" hidden="1" x14ac:dyDescent="0.2">
      <c r="A669">
        <v>1971</v>
      </c>
      <c r="B669">
        <v>17</v>
      </c>
      <c r="C669" t="s">
        <v>48</v>
      </c>
      <c r="D669" t="s">
        <v>49</v>
      </c>
      <c r="E669">
        <v>57800000</v>
      </c>
      <c r="F669">
        <v>8518188</v>
      </c>
      <c r="G669">
        <v>193768.9</v>
      </c>
      <c r="H669">
        <v>983000000</v>
      </c>
      <c r="I669">
        <v>182000000</v>
      </c>
      <c r="J669">
        <v>4673466</v>
      </c>
      <c r="K669" s="2">
        <v>5.8788E-2</v>
      </c>
      <c r="L669" s="2">
        <v>4.6871799999999998E-2</v>
      </c>
      <c r="M669" s="2">
        <v>4.1461499999999998E-2</v>
      </c>
      <c r="N669" s="3">
        <v>29</v>
      </c>
      <c r="O669">
        <v>27</v>
      </c>
      <c r="P669">
        <v>26</v>
      </c>
      <c r="Q669" s="4">
        <v>27.928570000000001</v>
      </c>
      <c r="R669" s="4">
        <v>27.214279999999999</v>
      </c>
      <c r="S669" s="4">
        <v>26.392859999999999</v>
      </c>
      <c r="T669" s="5">
        <v>0.112245</v>
      </c>
      <c r="U669" s="5">
        <v>7.6515200000000005E-2</v>
      </c>
      <c r="V669" s="5">
        <v>6.9453699999999993E-2</v>
      </c>
    </row>
    <row r="670" spans="1:22" hidden="1" x14ac:dyDescent="0.2">
      <c r="A670">
        <v>1971</v>
      </c>
      <c r="B670">
        <v>18</v>
      </c>
      <c r="C670">
        <v>51</v>
      </c>
      <c r="D670" t="s">
        <v>50</v>
      </c>
      <c r="E670">
        <v>23000000</v>
      </c>
      <c r="F670">
        <v>2954172</v>
      </c>
      <c r="G670">
        <v>70678.77</v>
      </c>
      <c r="H670">
        <v>232000000</v>
      </c>
      <c r="I670">
        <v>43200000</v>
      </c>
      <c r="J670">
        <v>1237684</v>
      </c>
      <c r="K670" s="2">
        <v>9.9239999999999995E-2</v>
      </c>
      <c r="L670" s="2">
        <v>6.8370399999999998E-2</v>
      </c>
      <c r="M670" s="2">
        <v>5.7105599999999999E-2</v>
      </c>
      <c r="N670" s="3">
        <v>23</v>
      </c>
      <c r="O670">
        <v>21</v>
      </c>
      <c r="P670">
        <v>22</v>
      </c>
      <c r="Q670" s="4">
        <v>24.071429999999999</v>
      </c>
      <c r="R670" s="4">
        <v>22.017859999999999</v>
      </c>
      <c r="S670" s="4">
        <v>22.303570000000001</v>
      </c>
      <c r="T670" s="5">
        <v>0.1409852</v>
      </c>
      <c r="U670" s="5">
        <v>0.1007874</v>
      </c>
      <c r="V670" s="5">
        <v>8.7338700000000005E-2</v>
      </c>
    </row>
    <row r="671" spans="1:22" hidden="1" x14ac:dyDescent="0.2">
      <c r="A671">
        <v>1971</v>
      </c>
      <c r="B671">
        <v>19</v>
      </c>
      <c r="C671">
        <v>50</v>
      </c>
      <c r="D671" t="s">
        <v>51</v>
      </c>
      <c r="E671">
        <v>162000000</v>
      </c>
      <c r="F671">
        <v>18900000</v>
      </c>
      <c r="G671">
        <v>451766.3</v>
      </c>
      <c r="H671">
        <v>724000000</v>
      </c>
      <c r="I671">
        <v>136000000</v>
      </c>
      <c r="J671">
        <v>3587393</v>
      </c>
      <c r="K671" s="2">
        <v>0.22386010000000001</v>
      </c>
      <c r="L671" s="2">
        <v>0.13911219999999999</v>
      </c>
      <c r="M671" s="2">
        <v>0.12593170000000001</v>
      </c>
      <c r="N671" s="3">
        <v>9</v>
      </c>
      <c r="O671">
        <v>9</v>
      </c>
      <c r="P671">
        <v>9</v>
      </c>
      <c r="Q671" s="4">
        <v>10.392860000000001</v>
      </c>
      <c r="R671" s="4">
        <v>10.5</v>
      </c>
      <c r="S671" s="4">
        <v>10.41071</v>
      </c>
      <c r="T671" s="5">
        <v>0.26292480000000001</v>
      </c>
      <c r="U671" s="5">
        <v>0.1806373</v>
      </c>
      <c r="V671" s="5">
        <v>0.16662879999999999</v>
      </c>
    </row>
    <row r="672" spans="1:22" hidden="1" x14ac:dyDescent="0.2">
      <c r="A672">
        <v>1971</v>
      </c>
      <c r="B672">
        <v>20</v>
      </c>
      <c r="C672">
        <v>52</v>
      </c>
      <c r="D672" t="s">
        <v>52</v>
      </c>
      <c r="E672">
        <v>129000000</v>
      </c>
      <c r="F672">
        <v>20400000</v>
      </c>
      <c r="G672">
        <v>580097.5</v>
      </c>
      <c r="H672">
        <v>1070000000</v>
      </c>
      <c r="I672">
        <v>270000000</v>
      </c>
      <c r="J672">
        <v>9363060</v>
      </c>
      <c r="K672" s="2">
        <v>0.1213207</v>
      </c>
      <c r="L672" s="2">
        <v>7.5715299999999999E-2</v>
      </c>
      <c r="M672" s="2">
        <v>6.1955999999999997E-2</v>
      </c>
      <c r="N672" s="3">
        <v>20</v>
      </c>
      <c r="O672">
        <v>20</v>
      </c>
      <c r="P672">
        <v>19</v>
      </c>
      <c r="Q672" s="4">
        <v>19.089279999999999</v>
      </c>
      <c r="R672" s="4">
        <v>19.017859999999999</v>
      </c>
      <c r="S672" s="4">
        <v>19.964279999999999</v>
      </c>
      <c r="T672" s="5">
        <v>0.18043429999999999</v>
      </c>
      <c r="U672" s="5">
        <v>0.1176333</v>
      </c>
      <c r="V672" s="5">
        <v>9.9119799999999994E-2</v>
      </c>
    </row>
    <row r="673" spans="1:22" hidden="1" x14ac:dyDescent="0.2">
      <c r="A673">
        <v>1971</v>
      </c>
      <c r="B673">
        <v>21</v>
      </c>
      <c r="C673" t="s">
        <v>53</v>
      </c>
      <c r="D673" t="s">
        <v>54</v>
      </c>
      <c r="E673">
        <v>25500000</v>
      </c>
      <c r="F673">
        <v>5720893</v>
      </c>
      <c r="G673">
        <v>138806.1</v>
      </c>
      <c r="H673">
        <v>425000000</v>
      </c>
      <c r="I673">
        <v>126000000</v>
      </c>
      <c r="J673">
        <v>3820971</v>
      </c>
      <c r="K673" s="2">
        <v>6.0002899999999998E-2</v>
      </c>
      <c r="L673" s="2">
        <v>4.5514100000000002E-2</v>
      </c>
      <c r="M673" s="2">
        <v>3.6327400000000003E-2</v>
      </c>
      <c r="N673" s="3">
        <v>28</v>
      </c>
      <c r="O673">
        <v>28</v>
      </c>
      <c r="P673">
        <v>28</v>
      </c>
      <c r="Q673" s="4">
        <v>28.410720000000001</v>
      </c>
      <c r="R673" s="4">
        <v>28.142859999999999</v>
      </c>
      <c r="S673" s="4">
        <v>29.125</v>
      </c>
      <c r="T673" s="5">
        <v>0.1092814</v>
      </c>
      <c r="U673" s="5">
        <v>7.1718100000000007E-2</v>
      </c>
      <c r="V673" s="5">
        <v>5.6427199999999997E-2</v>
      </c>
    </row>
    <row r="674" spans="1:22" hidden="1" x14ac:dyDescent="0.2">
      <c r="A674">
        <v>1971</v>
      </c>
      <c r="B674">
        <v>22</v>
      </c>
      <c r="C674" t="s">
        <v>55</v>
      </c>
      <c r="D674" t="s">
        <v>56</v>
      </c>
      <c r="E674">
        <v>47400000</v>
      </c>
      <c r="F674">
        <v>6484262</v>
      </c>
      <c r="G674">
        <v>164671.6</v>
      </c>
      <c r="H674">
        <v>571000000</v>
      </c>
      <c r="I674">
        <v>109000000</v>
      </c>
      <c r="J674">
        <v>2826358</v>
      </c>
      <c r="K674" s="2">
        <v>8.2940200000000006E-2</v>
      </c>
      <c r="L674" s="2">
        <v>5.9386000000000001E-2</v>
      </c>
      <c r="M674" s="2">
        <v>5.8262799999999997E-2</v>
      </c>
      <c r="N674" s="3">
        <v>24</v>
      </c>
      <c r="O674">
        <v>24</v>
      </c>
      <c r="P674">
        <v>21</v>
      </c>
      <c r="Q674" s="4">
        <v>24.214279999999999</v>
      </c>
      <c r="R674" s="4">
        <v>22.875</v>
      </c>
      <c r="S674" s="4">
        <v>21.035720000000001</v>
      </c>
      <c r="T674" s="5">
        <v>0.14314279999999999</v>
      </c>
      <c r="U674" s="5">
        <v>0.1009168</v>
      </c>
      <c r="V674" s="5">
        <v>0.1004975</v>
      </c>
    </row>
    <row r="675" spans="1:22" hidden="1" x14ac:dyDescent="0.2">
      <c r="A675">
        <v>1971</v>
      </c>
      <c r="B675">
        <v>23</v>
      </c>
      <c r="C675">
        <v>64</v>
      </c>
      <c r="D675" t="s">
        <v>57</v>
      </c>
      <c r="E675">
        <v>43200000</v>
      </c>
      <c r="F675">
        <v>7686519</v>
      </c>
      <c r="G675">
        <v>155030.1</v>
      </c>
      <c r="H675">
        <v>396000000</v>
      </c>
      <c r="I675">
        <v>91400000</v>
      </c>
      <c r="J675">
        <v>1997853</v>
      </c>
      <c r="K675" s="2">
        <v>0.1088914</v>
      </c>
      <c r="L675" s="2">
        <v>8.4070300000000001E-2</v>
      </c>
      <c r="M675" s="2">
        <v>7.7598399999999998E-2</v>
      </c>
      <c r="N675" s="3">
        <v>22</v>
      </c>
      <c r="O675">
        <v>17</v>
      </c>
      <c r="P675">
        <v>17</v>
      </c>
      <c r="Q675" s="4">
        <v>18.160720000000001</v>
      </c>
      <c r="R675" s="4">
        <v>15.571429999999999</v>
      </c>
      <c r="S675" s="4">
        <v>14.96429</v>
      </c>
      <c r="T675" s="5">
        <v>0.19068750000000001</v>
      </c>
      <c r="U675" s="5">
        <v>0.14805309999999999</v>
      </c>
      <c r="V675" s="5">
        <v>0.1392806</v>
      </c>
    </row>
    <row r="676" spans="1:22" hidden="1" x14ac:dyDescent="0.2">
      <c r="A676">
        <v>1971</v>
      </c>
      <c r="B676">
        <v>24</v>
      </c>
      <c r="C676" t="s">
        <v>58</v>
      </c>
      <c r="D676" t="s">
        <v>59</v>
      </c>
      <c r="E676">
        <v>159000000</v>
      </c>
      <c r="F676">
        <v>22300000</v>
      </c>
      <c r="G676">
        <v>511049.2</v>
      </c>
      <c r="H676">
        <v>541000000</v>
      </c>
      <c r="I676">
        <v>115000000</v>
      </c>
      <c r="J676">
        <v>3001462</v>
      </c>
      <c r="K676" s="2">
        <v>0.2946607</v>
      </c>
      <c r="L676" s="2">
        <v>0.1939486</v>
      </c>
      <c r="M676" s="2">
        <v>0.1702668</v>
      </c>
      <c r="N676" s="3">
        <v>5</v>
      </c>
      <c r="O676">
        <v>5</v>
      </c>
      <c r="P676">
        <v>5</v>
      </c>
      <c r="Q676" s="4">
        <v>4.2321429999999998</v>
      </c>
      <c r="R676" s="4">
        <v>4.4107139999999996</v>
      </c>
      <c r="S676" s="4">
        <v>4.6071429999999998</v>
      </c>
      <c r="T676" s="5">
        <v>0.39911069999999998</v>
      </c>
      <c r="U676" s="5">
        <v>0.27091029999999999</v>
      </c>
      <c r="V676" s="5">
        <v>0.2452347</v>
      </c>
    </row>
    <row r="677" spans="1:22" hidden="1" x14ac:dyDescent="0.2">
      <c r="A677">
        <v>1971</v>
      </c>
      <c r="B677">
        <v>25</v>
      </c>
      <c r="C677">
        <v>70</v>
      </c>
      <c r="D677" t="s">
        <v>60</v>
      </c>
      <c r="E677">
        <v>25300000</v>
      </c>
      <c r="F677">
        <v>4477691</v>
      </c>
      <c r="G677">
        <v>116740.2</v>
      </c>
      <c r="H677">
        <v>103000000</v>
      </c>
      <c r="I677">
        <v>26500000</v>
      </c>
      <c r="J677">
        <v>785551.8</v>
      </c>
      <c r="K677" s="2">
        <v>0.24472189999999999</v>
      </c>
      <c r="L677" s="2">
        <v>0.1687487</v>
      </c>
      <c r="M677" s="2">
        <v>0.14860909999999999</v>
      </c>
      <c r="N677" s="3">
        <v>7</v>
      </c>
      <c r="O677">
        <v>6</v>
      </c>
      <c r="P677">
        <v>7</v>
      </c>
      <c r="Q677" s="4">
        <v>7.25</v>
      </c>
      <c r="R677" s="4">
        <v>6.9642860000000004</v>
      </c>
      <c r="S677" s="4">
        <v>7.125</v>
      </c>
      <c r="T677" s="5">
        <v>0.32646009999999998</v>
      </c>
      <c r="U677" s="5">
        <v>0.22816600000000001</v>
      </c>
      <c r="V677" s="5">
        <v>0.20767949999999999</v>
      </c>
    </row>
    <row r="678" spans="1:22" hidden="1" x14ac:dyDescent="0.2">
      <c r="A678">
        <v>1971</v>
      </c>
      <c r="B678">
        <v>26</v>
      </c>
      <c r="C678" t="s">
        <v>61</v>
      </c>
      <c r="D678" t="s">
        <v>62</v>
      </c>
      <c r="E678">
        <v>208000000</v>
      </c>
      <c r="F678">
        <v>51500000</v>
      </c>
      <c r="G678">
        <v>969214.1</v>
      </c>
      <c r="H678">
        <v>587000000</v>
      </c>
      <c r="I678">
        <v>207000000</v>
      </c>
      <c r="J678">
        <v>4288720</v>
      </c>
      <c r="K678" s="2">
        <v>0.35436770000000001</v>
      </c>
      <c r="L678" s="2">
        <v>0.24832699999999999</v>
      </c>
      <c r="M678" s="2">
        <v>0.22599150000000001</v>
      </c>
      <c r="N678" s="3">
        <v>2</v>
      </c>
      <c r="O678">
        <v>2</v>
      </c>
      <c r="P678">
        <v>2</v>
      </c>
      <c r="Q678" s="4">
        <v>3.214286</v>
      </c>
      <c r="R678" s="4">
        <v>2.964286</v>
      </c>
      <c r="S678" s="4">
        <v>2.8571430000000002</v>
      </c>
      <c r="T678" s="5">
        <v>0.42349140000000002</v>
      </c>
      <c r="U678" s="5">
        <v>0.31467250000000002</v>
      </c>
      <c r="V678" s="5">
        <v>0.28992210000000002</v>
      </c>
    </row>
    <row r="679" spans="1:22" hidden="1" x14ac:dyDescent="0.2">
      <c r="A679">
        <v>1971</v>
      </c>
      <c r="B679">
        <v>27</v>
      </c>
      <c r="C679" t="s">
        <v>63</v>
      </c>
      <c r="D679" t="s">
        <v>64</v>
      </c>
      <c r="E679">
        <v>276000000</v>
      </c>
      <c r="F679">
        <v>36100000</v>
      </c>
      <c r="G679">
        <v>936443.1</v>
      </c>
      <c r="H679">
        <v>1100000000</v>
      </c>
      <c r="I679">
        <v>236000000</v>
      </c>
      <c r="J679">
        <v>6583835</v>
      </c>
      <c r="K679" s="2">
        <v>0.25005729999999998</v>
      </c>
      <c r="L679" s="2">
        <v>0.1529172</v>
      </c>
      <c r="M679" s="2">
        <v>0.14223369999999999</v>
      </c>
      <c r="N679" s="3">
        <v>6</v>
      </c>
      <c r="O679">
        <v>8</v>
      </c>
      <c r="P679">
        <v>8</v>
      </c>
      <c r="Q679" s="4">
        <v>6.6071429999999998</v>
      </c>
      <c r="R679" s="4">
        <v>7.5892860000000004</v>
      </c>
      <c r="S679" s="4">
        <v>7.8928570000000002</v>
      </c>
      <c r="T679" s="5">
        <v>0.3349144</v>
      </c>
      <c r="U679" s="5">
        <v>0.21915499999999999</v>
      </c>
      <c r="V679" s="5">
        <v>0.20047789999999999</v>
      </c>
    </row>
    <row r="680" spans="1:22" hidden="1" x14ac:dyDescent="0.2">
      <c r="A680">
        <v>1971</v>
      </c>
      <c r="B680">
        <v>28</v>
      </c>
      <c r="C680" t="s">
        <v>65</v>
      </c>
      <c r="D680" t="s">
        <v>66</v>
      </c>
      <c r="E680">
        <v>761000000</v>
      </c>
      <c r="F680">
        <v>131000000</v>
      </c>
      <c r="G680">
        <v>3629054</v>
      </c>
      <c r="H680">
        <v>998000000</v>
      </c>
      <c r="I680">
        <v>212000000</v>
      </c>
      <c r="J680">
        <v>6508998</v>
      </c>
      <c r="K680" s="2">
        <v>0.76330569999999998</v>
      </c>
      <c r="L680" s="2">
        <v>0.61784830000000002</v>
      </c>
      <c r="M680" s="2">
        <v>0.55754420000000005</v>
      </c>
      <c r="N680" s="3">
        <v>1</v>
      </c>
      <c r="O680">
        <v>1</v>
      </c>
      <c r="P680">
        <v>1</v>
      </c>
      <c r="Q680" s="4">
        <v>1.071429</v>
      </c>
      <c r="R680" s="4">
        <v>1.125</v>
      </c>
      <c r="S680" s="4">
        <v>1.196429</v>
      </c>
      <c r="T680" s="5">
        <v>0.69953770000000004</v>
      </c>
      <c r="U680" s="5">
        <v>0.56415590000000004</v>
      </c>
      <c r="V680" s="5">
        <v>0.50843229999999995</v>
      </c>
    </row>
    <row r="681" spans="1:22" hidden="1" x14ac:dyDescent="0.2">
      <c r="A681">
        <v>1971</v>
      </c>
      <c r="B681">
        <v>29</v>
      </c>
      <c r="C681" t="s">
        <v>67</v>
      </c>
      <c r="D681" t="s">
        <v>68</v>
      </c>
      <c r="E681">
        <v>462000000</v>
      </c>
      <c r="F681">
        <v>80600000</v>
      </c>
      <c r="G681">
        <v>1712247</v>
      </c>
      <c r="H681">
        <v>1360000000</v>
      </c>
      <c r="I681">
        <v>372000000</v>
      </c>
      <c r="J681">
        <v>9033059</v>
      </c>
      <c r="K681" s="2">
        <v>0.33916049999999998</v>
      </c>
      <c r="L681" s="2">
        <v>0.21650810000000001</v>
      </c>
      <c r="M681" s="2">
        <v>0.18955340000000001</v>
      </c>
      <c r="N681" s="3">
        <v>3</v>
      </c>
      <c r="O681">
        <v>3</v>
      </c>
      <c r="P681">
        <v>3</v>
      </c>
      <c r="Q681" s="4">
        <v>3.3035709999999998</v>
      </c>
      <c r="R681" s="4">
        <v>3.660714</v>
      </c>
      <c r="S681" s="4">
        <v>3.8214290000000002</v>
      </c>
      <c r="T681" s="5">
        <v>0.42614590000000002</v>
      </c>
      <c r="U681" s="5">
        <v>0.28862939999999998</v>
      </c>
      <c r="V681" s="5">
        <v>0.26149060000000002</v>
      </c>
    </row>
    <row r="682" spans="1:22" hidden="1" x14ac:dyDescent="0.2">
      <c r="A682">
        <v>1971</v>
      </c>
      <c r="B682">
        <v>30</v>
      </c>
      <c r="C682" t="s">
        <v>69</v>
      </c>
      <c r="D682" t="s">
        <v>70</v>
      </c>
      <c r="E682">
        <v>128000000</v>
      </c>
      <c r="F682">
        <v>15300000</v>
      </c>
      <c r="G682">
        <v>620265.5</v>
      </c>
      <c r="H682">
        <v>888000000</v>
      </c>
      <c r="I682">
        <v>113000000</v>
      </c>
      <c r="J682">
        <v>4947796</v>
      </c>
      <c r="K682" s="2">
        <v>0.1437203</v>
      </c>
      <c r="L682" s="2">
        <v>0.1349601</v>
      </c>
      <c r="M682" s="2">
        <v>0.125362</v>
      </c>
      <c r="N682" s="3">
        <v>14</v>
      </c>
      <c r="O682">
        <v>10</v>
      </c>
      <c r="P682">
        <v>10</v>
      </c>
      <c r="Q682" s="4">
        <v>12.375</v>
      </c>
      <c r="R682" s="4">
        <v>10.982139999999999</v>
      </c>
      <c r="S682" s="4">
        <v>11.053570000000001</v>
      </c>
      <c r="T682" s="5">
        <v>0.23180239999999999</v>
      </c>
      <c r="U682" s="5">
        <v>0.1739011</v>
      </c>
      <c r="V682" s="5">
        <v>0.16148970000000001</v>
      </c>
    </row>
    <row r="683" spans="1:22" hidden="1" x14ac:dyDescent="0.2">
      <c r="A683">
        <v>1971</v>
      </c>
      <c r="B683">
        <v>31</v>
      </c>
      <c r="C683" t="s">
        <v>71</v>
      </c>
      <c r="D683" t="s">
        <v>72</v>
      </c>
      <c r="E683">
        <v>50000000</v>
      </c>
      <c r="F683">
        <v>1451839</v>
      </c>
      <c r="G683">
        <v>65930.94</v>
      </c>
      <c r="H683">
        <v>370000000</v>
      </c>
      <c r="I683">
        <v>17200000</v>
      </c>
      <c r="J683">
        <v>1686626</v>
      </c>
      <c r="K683" s="2">
        <v>0.13503789999999999</v>
      </c>
      <c r="L683" s="2">
        <v>8.42783E-2</v>
      </c>
      <c r="M683" s="2">
        <v>3.9090399999999997E-2</v>
      </c>
      <c r="N683" s="3">
        <v>16</v>
      </c>
      <c r="O683">
        <v>16</v>
      </c>
      <c r="P683">
        <v>27</v>
      </c>
      <c r="Q683" s="4">
        <v>22.75</v>
      </c>
      <c r="R683" s="4">
        <v>23.339279999999999</v>
      </c>
      <c r="S683" s="4">
        <v>28.553570000000001</v>
      </c>
      <c r="T683" s="5">
        <v>0.1417677</v>
      </c>
      <c r="U683" s="5">
        <v>8.8227299999999995E-2</v>
      </c>
      <c r="V683" s="5">
        <v>5.7606600000000001E-2</v>
      </c>
    </row>
    <row r="684" spans="1:22" hidden="1" x14ac:dyDescent="0.2">
      <c r="A684">
        <v>1972</v>
      </c>
      <c r="B684">
        <v>1</v>
      </c>
      <c r="C684" t="s">
        <v>22</v>
      </c>
      <c r="D684" t="s">
        <v>23</v>
      </c>
      <c r="E684">
        <v>24700000</v>
      </c>
      <c r="F684">
        <v>7094756</v>
      </c>
      <c r="G684">
        <v>137622.1</v>
      </c>
      <c r="H684">
        <v>378000000</v>
      </c>
      <c r="I684">
        <v>179000000</v>
      </c>
      <c r="J684">
        <v>3693266</v>
      </c>
      <c r="K684" s="2">
        <v>6.5338999999999994E-2</v>
      </c>
      <c r="L684" s="2">
        <v>3.9608400000000002E-2</v>
      </c>
      <c r="M684" s="2">
        <v>3.7262999999999998E-2</v>
      </c>
      <c r="N684" s="3">
        <v>28</v>
      </c>
      <c r="O684">
        <v>29</v>
      </c>
      <c r="P684">
        <v>29</v>
      </c>
      <c r="Q684" s="4">
        <v>26.642859999999999</v>
      </c>
      <c r="R684" s="4">
        <v>27.767859999999999</v>
      </c>
      <c r="S684" s="4">
        <v>26.803570000000001</v>
      </c>
      <c r="T684" s="5">
        <v>0.12112009999999999</v>
      </c>
      <c r="U684" s="5">
        <v>7.4726399999999998E-2</v>
      </c>
      <c r="V684" s="5">
        <v>6.9363800000000003E-2</v>
      </c>
    </row>
    <row r="685" spans="1:22" hidden="1" x14ac:dyDescent="0.2">
      <c r="A685">
        <v>1972</v>
      </c>
      <c r="B685">
        <v>2</v>
      </c>
      <c r="C685" t="s">
        <v>24</v>
      </c>
      <c r="D685" t="s">
        <v>25</v>
      </c>
      <c r="E685">
        <v>29300000</v>
      </c>
      <c r="F685">
        <v>2567124</v>
      </c>
      <c r="G685">
        <v>60100.29</v>
      </c>
      <c r="H685">
        <v>158000000</v>
      </c>
      <c r="I685">
        <v>25800000</v>
      </c>
      <c r="J685">
        <v>615508.1</v>
      </c>
      <c r="K685" s="2">
        <v>0.18563279999999999</v>
      </c>
      <c r="L685" s="2">
        <v>9.9464499999999997E-2</v>
      </c>
      <c r="M685" s="2">
        <v>9.7643400000000005E-2</v>
      </c>
      <c r="N685" s="3">
        <v>11</v>
      </c>
      <c r="O685">
        <v>15</v>
      </c>
      <c r="P685">
        <v>12</v>
      </c>
      <c r="Q685" s="4">
        <v>15.232139999999999</v>
      </c>
      <c r="R685" s="4">
        <v>16.178570000000001</v>
      </c>
      <c r="S685" s="4">
        <v>15.03571</v>
      </c>
      <c r="T685" s="5">
        <v>0.21788350000000001</v>
      </c>
      <c r="U685" s="5">
        <v>0.13342109999999999</v>
      </c>
      <c r="V685" s="5">
        <v>0.13148119999999999</v>
      </c>
    </row>
    <row r="686" spans="1:22" hidden="1" x14ac:dyDescent="0.2">
      <c r="A686">
        <v>1972</v>
      </c>
      <c r="B686">
        <v>3</v>
      </c>
      <c r="C686" t="s">
        <v>26</v>
      </c>
      <c r="D686" t="s">
        <v>27</v>
      </c>
      <c r="E686">
        <v>35900000</v>
      </c>
      <c r="F686">
        <v>5032175</v>
      </c>
      <c r="G686">
        <v>110798.5</v>
      </c>
      <c r="H686">
        <v>320000000</v>
      </c>
      <c r="I686">
        <v>73400000</v>
      </c>
      <c r="J686">
        <v>1874118</v>
      </c>
      <c r="K686" s="2">
        <v>0.11228</v>
      </c>
      <c r="L686" s="2">
        <v>6.8580000000000002E-2</v>
      </c>
      <c r="M686" s="2">
        <v>5.9120300000000001E-2</v>
      </c>
      <c r="N686" s="3">
        <v>21</v>
      </c>
      <c r="O686">
        <v>22</v>
      </c>
      <c r="P686">
        <v>21</v>
      </c>
      <c r="Q686" s="4">
        <v>20.625</v>
      </c>
      <c r="R686" s="4">
        <v>21.982140000000001</v>
      </c>
      <c r="S686" s="4">
        <v>21.928570000000001</v>
      </c>
      <c r="T686" s="5">
        <v>0.1688759</v>
      </c>
      <c r="U686" s="5">
        <v>0.102105</v>
      </c>
      <c r="V686" s="5">
        <v>8.9834999999999998E-2</v>
      </c>
    </row>
    <row r="687" spans="1:22" hidden="1" x14ac:dyDescent="0.2">
      <c r="A687">
        <v>1972</v>
      </c>
      <c r="B687">
        <v>4</v>
      </c>
      <c r="C687" t="s">
        <v>28</v>
      </c>
      <c r="D687" t="s">
        <v>29</v>
      </c>
      <c r="E687">
        <v>18800000</v>
      </c>
      <c r="F687">
        <v>2514231</v>
      </c>
      <c r="G687">
        <v>66900.539999999994</v>
      </c>
      <c r="H687">
        <v>321000000</v>
      </c>
      <c r="I687">
        <v>84400000</v>
      </c>
      <c r="J687">
        <v>2575089</v>
      </c>
      <c r="K687" s="2">
        <v>5.8737299999999999E-2</v>
      </c>
      <c r="L687" s="2">
        <v>2.97954E-2</v>
      </c>
      <c r="M687" s="2">
        <v>2.59799E-2</v>
      </c>
      <c r="N687" s="3">
        <v>30</v>
      </c>
      <c r="O687">
        <v>31</v>
      </c>
      <c r="P687">
        <v>31</v>
      </c>
      <c r="Q687" s="4">
        <v>27.964279999999999</v>
      </c>
      <c r="R687" s="4">
        <v>30.160720000000001</v>
      </c>
      <c r="S687" s="4">
        <v>29.982140000000001</v>
      </c>
      <c r="T687" s="5">
        <v>0.11625969999999999</v>
      </c>
      <c r="U687" s="5">
        <v>5.6866399999999998E-2</v>
      </c>
      <c r="V687" s="5">
        <v>5.2430200000000003E-2</v>
      </c>
    </row>
    <row r="688" spans="1:22" hidden="1" x14ac:dyDescent="0.2">
      <c r="A688">
        <v>1972</v>
      </c>
      <c r="B688">
        <v>5</v>
      </c>
      <c r="C688">
        <v>20</v>
      </c>
      <c r="D688" t="s">
        <v>30</v>
      </c>
      <c r="E688">
        <v>9336565</v>
      </c>
      <c r="F688">
        <v>1548852</v>
      </c>
      <c r="G688">
        <v>38389.300000000003</v>
      </c>
      <c r="H688">
        <v>181000000</v>
      </c>
      <c r="I688">
        <v>42500000</v>
      </c>
      <c r="J688">
        <v>1177217</v>
      </c>
      <c r="K688" s="2">
        <v>5.16555E-2</v>
      </c>
      <c r="L688" s="2">
        <v>3.6431100000000001E-2</v>
      </c>
      <c r="M688" s="2">
        <v>3.2610199999999999E-2</v>
      </c>
      <c r="N688" s="3">
        <v>31</v>
      </c>
      <c r="O688">
        <v>30</v>
      </c>
      <c r="P688">
        <v>30</v>
      </c>
      <c r="Q688" s="4">
        <v>29.660720000000001</v>
      </c>
      <c r="R688" s="4">
        <v>29.589279999999999</v>
      </c>
      <c r="S688" s="4">
        <v>29.178570000000001</v>
      </c>
      <c r="T688" s="5">
        <v>0.1007251</v>
      </c>
      <c r="U688" s="5">
        <v>6.0451900000000003E-2</v>
      </c>
      <c r="V688" s="5">
        <v>5.51151E-2</v>
      </c>
    </row>
    <row r="689" spans="1:22" hidden="1" x14ac:dyDescent="0.2">
      <c r="A689">
        <v>1972</v>
      </c>
      <c r="B689">
        <v>6</v>
      </c>
      <c r="C689" t="s">
        <v>31</v>
      </c>
      <c r="D689" t="s">
        <v>32</v>
      </c>
      <c r="E689">
        <v>60100000</v>
      </c>
      <c r="F689">
        <v>7462847</v>
      </c>
      <c r="G689">
        <v>171354.5</v>
      </c>
      <c r="H689">
        <v>374000000</v>
      </c>
      <c r="I689">
        <v>67400000</v>
      </c>
      <c r="J689">
        <v>1787515</v>
      </c>
      <c r="K689" s="2">
        <v>0.1608105</v>
      </c>
      <c r="L689" s="2">
        <v>0.11072609999999999</v>
      </c>
      <c r="M689" s="2">
        <v>9.5861799999999997E-2</v>
      </c>
      <c r="N689" s="3">
        <v>14</v>
      </c>
      <c r="O689">
        <v>12</v>
      </c>
      <c r="P689">
        <v>14</v>
      </c>
      <c r="Q689" s="4">
        <v>12.232139999999999</v>
      </c>
      <c r="R689" s="4">
        <v>11.982139999999999</v>
      </c>
      <c r="S689" s="4">
        <v>12.33929</v>
      </c>
      <c r="T689" s="5">
        <v>0.24312719999999999</v>
      </c>
      <c r="U689" s="5">
        <v>0.16807530000000001</v>
      </c>
      <c r="V689" s="5">
        <v>0.15291469999999999</v>
      </c>
    </row>
    <row r="690" spans="1:22" hidden="1" x14ac:dyDescent="0.2">
      <c r="A690">
        <v>1972</v>
      </c>
      <c r="B690">
        <v>7</v>
      </c>
      <c r="C690">
        <v>23</v>
      </c>
      <c r="D690" t="s">
        <v>33</v>
      </c>
      <c r="E690">
        <v>10900000</v>
      </c>
      <c r="F690">
        <v>1352119</v>
      </c>
      <c r="G690">
        <v>31560.53</v>
      </c>
      <c r="H690">
        <v>47500000</v>
      </c>
      <c r="I690">
        <v>8061257</v>
      </c>
      <c r="J690">
        <v>197421.9</v>
      </c>
      <c r="K690" s="2">
        <v>0.22961899999999999</v>
      </c>
      <c r="L690" s="2">
        <v>0.16773060000000001</v>
      </c>
      <c r="M690" s="2">
        <v>0.15986330000000001</v>
      </c>
      <c r="N690" s="3">
        <v>8</v>
      </c>
      <c r="O690">
        <v>7</v>
      </c>
      <c r="P690">
        <v>7</v>
      </c>
      <c r="Q690" s="4">
        <v>8.1607140000000005</v>
      </c>
      <c r="R690" s="4">
        <v>7.3392860000000004</v>
      </c>
      <c r="S690" s="4">
        <v>6.9821429999999998</v>
      </c>
      <c r="T690" s="5">
        <v>0.29430689999999998</v>
      </c>
      <c r="U690" s="5">
        <v>0.21289140000000001</v>
      </c>
      <c r="V690" s="5">
        <v>0.2032263</v>
      </c>
    </row>
    <row r="691" spans="1:22" x14ac:dyDescent="0.2">
      <c r="A691">
        <v>1972</v>
      </c>
      <c r="B691">
        <v>8</v>
      </c>
      <c r="C691">
        <v>24</v>
      </c>
      <c r="D691" t="s">
        <v>34</v>
      </c>
      <c r="E691">
        <v>63800000</v>
      </c>
      <c r="F691">
        <v>7931249</v>
      </c>
      <c r="G691">
        <v>187073.5</v>
      </c>
      <c r="H691">
        <v>217000000</v>
      </c>
      <c r="I691">
        <v>38300000</v>
      </c>
      <c r="J691">
        <v>998953.4</v>
      </c>
      <c r="K691" s="2">
        <v>0.29375980000000002</v>
      </c>
      <c r="L691" s="2">
        <v>0.20705599999999999</v>
      </c>
      <c r="M691" s="2">
        <v>0.18726950000000001</v>
      </c>
      <c r="N691" s="3">
        <v>5</v>
      </c>
      <c r="O691">
        <v>5</v>
      </c>
      <c r="P691">
        <v>4</v>
      </c>
      <c r="Q691" s="4">
        <v>5.0714290000000002</v>
      </c>
      <c r="R691" s="4">
        <v>4.875</v>
      </c>
      <c r="S691" s="4">
        <v>4.8035709999999998</v>
      </c>
      <c r="T691" s="5">
        <v>0.36250369999999998</v>
      </c>
      <c r="U691" s="5">
        <v>0.25803540000000003</v>
      </c>
      <c r="V691" s="5">
        <v>0.23824980000000001</v>
      </c>
    </row>
    <row r="692" spans="1:22" hidden="1" x14ac:dyDescent="0.2">
      <c r="A692">
        <v>1972</v>
      </c>
      <c r="B692">
        <v>9</v>
      </c>
      <c r="C692">
        <v>25</v>
      </c>
      <c r="D692" t="s">
        <v>35</v>
      </c>
      <c r="E692">
        <v>10100000</v>
      </c>
      <c r="F692">
        <v>1394732</v>
      </c>
      <c r="G692">
        <v>31885.07</v>
      </c>
      <c r="H692">
        <v>119000000</v>
      </c>
      <c r="I692">
        <v>21900000</v>
      </c>
      <c r="J692">
        <v>563446</v>
      </c>
      <c r="K692" s="2">
        <v>8.5403499999999993E-2</v>
      </c>
      <c r="L692" s="2">
        <v>6.3726500000000005E-2</v>
      </c>
      <c r="M692" s="2">
        <v>5.6589399999999998E-2</v>
      </c>
      <c r="N692" s="3">
        <v>24</v>
      </c>
      <c r="O692">
        <v>23</v>
      </c>
      <c r="P692">
        <v>23</v>
      </c>
      <c r="Q692" s="4">
        <v>20.589279999999999</v>
      </c>
      <c r="R692" s="4">
        <v>20.696429999999999</v>
      </c>
      <c r="S692" s="4">
        <v>20.714279999999999</v>
      </c>
      <c r="T692" s="5">
        <v>0.16131490000000001</v>
      </c>
      <c r="U692" s="5">
        <v>0.1034035</v>
      </c>
      <c r="V692" s="5">
        <v>9.3124899999999997E-2</v>
      </c>
    </row>
    <row r="693" spans="1:22" hidden="1" x14ac:dyDescent="0.2">
      <c r="A693">
        <v>1972</v>
      </c>
      <c r="B693">
        <v>10</v>
      </c>
      <c r="C693">
        <v>26</v>
      </c>
      <c r="D693" t="s">
        <v>36</v>
      </c>
      <c r="E693">
        <v>8777226</v>
      </c>
      <c r="F693">
        <v>1226822</v>
      </c>
      <c r="G693">
        <v>28869.72</v>
      </c>
      <c r="H693">
        <v>124000000</v>
      </c>
      <c r="I693">
        <v>24000000</v>
      </c>
      <c r="J693">
        <v>617402.9</v>
      </c>
      <c r="K693" s="2">
        <v>7.0847300000000002E-2</v>
      </c>
      <c r="L693" s="2">
        <v>5.1052800000000002E-2</v>
      </c>
      <c r="M693" s="2">
        <v>4.67599E-2</v>
      </c>
      <c r="N693" s="3">
        <v>27</v>
      </c>
      <c r="O693">
        <v>27</v>
      </c>
      <c r="P693">
        <v>25</v>
      </c>
      <c r="Q693" s="4">
        <v>23.607140000000001</v>
      </c>
      <c r="R693" s="4">
        <v>24.017859999999999</v>
      </c>
      <c r="S693" s="4">
        <v>23.089279999999999</v>
      </c>
      <c r="T693" s="5">
        <v>0.14236109999999999</v>
      </c>
      <c r="U693" s="5">
        <v>9.1431899999999997E-2</v>
      </c>
      <c r="V693" s="5">
        <v>8.4959199999999999E-2</v>
      </c>
    </row>
    <row r="694" spans="1:22" hidden="1" x14ac:dyDescent="0.2">
      <c r="A694">
        <v>1972</v>
      </c>
      <c r="B694">
        <v>11</v>
      </c>
      <c r="C694" t="s">
        <v>37</v>
      </c>
      <c r="D694" t="s">
        <v>38</v>
      </c>
      <c r="E694">
        <v>67400000</v>
      </c>
      <c r="F694">
        <v>6425472</v>
      </c>
      <c r="G694">
        <v>150657.60000000001</v>
      </c>
      <c r="H694">
        <v>622000000</v>
      </c>
      <c r="I694">
        <v>109000000</v>
      </c>
      <c r="J694">
        <v>2776136</v>
      </c>
      <c r="K694" s="2">
        <v>0.1082603</v>
      </c>
      <c r="L694" s="2">
        <v>5.8878199999999999E-2</v>
      </c>
      <c r="M694" s="2">
        <v>5.4268799999999999E-2</v>
      </c>
      <c r="N694" s="3">
        <v>22</v>
      </c>
      <c r="O694">
        <v>25</v>
      </c>
      <c r="P694">
        <v>24</v>
      </c>
      <c r="Q694" s="4">
        <v>23.053570000000001</v>
      </c>
      <c r="R694" s="4">
        <v>23.803570000000001</v>
      </c>
      <c r="S694" s="4">
        <v>22.785720000000001</v>
      </c>
      <c r="T694" s="5">
        <v>0.14775569999999999</v>
      </c>
      <c r="U694" s="5">
        <v>9.1782299999999997E-2</v>
      </c>
      <c r="V694" s="5">
        <v>8.5632399999999997E-2</v>
      </c>
    </row>
    <row r="695" spans="1:22" hidden="1" x14ac:dyDescent="0.2">
      <c r="A695">
        <v>1972</v>
      </c>
      <c r="B695">
        <v>12</v>
      </c>
      <c r="C695">
        <v>29</v>
      </c>
      <c r="D695" t="s">
        <v>39</v>
      </c>
      <c r="E695">
        <v>38000000</v>
      </c>
      <c r="F695">
        <v>4963531</v>
      </c>
      <c r="G695">
        <v>111918.1</v>
      </c>
      <c r="H695">
        <v>291000000</v>
      </c>
      <c r="I695">
        <v>62000000</v>
      </c>
      <c r="J695">
        <v>1520732</v>
      </c>
      <c r="K695" s="2">
        <v>0.13070809999999999</v>
      </c>
      <c r="L695" s="2">
        <v>8.0057199999999995E-2</v>
      </c>
      <c r="M695" s="2">
        <v>7.3594900000000005E-2</v>
      </c>
      <c r="N695" s="3">
        <v>18</v>
      </c>
      <c r="O695">
        <v>20</v>
      </c>
      <c r="P695">
        <v>18</v>
      </c>
      <c r="Q695" s="4">
        <v>17.5</v>
      </c>
      <c r="R695" s="4">
        <v>17.964279999999999</v>
      </c>
      <c r="S695" s="4">
        <v>17.446429999999999</v>
      </c>
      <c r="T695" s="5">
        <v>0.18702070000000001</v>
      </c>
      <c r="U695" s="5">
        <v>0.11943719999999999</v>
      </c>
      <c r="V695" s="5">
        <v>0.1113278</v>
      </c>
    </row>
    <row r="696" spans="1:22" hidden="1" x14ac:dyDescent="0.2">
      <c r="A696">
        <v>1972</v>
      </c>
      <c r="B696">
        <v>13</v>
      </c>
      <c r="C696" t="s">
        <v>40</v>
      </c>
      <c r="D696" t="s">
        <v>41</v>
      </c>
      <c r="E696">
        <v>102000000</v>
      </c>
      <c r="F696">
        <v>11000000</v>
      </c>
      <c r="G696">
        <v>253418.9</v>
      </c>
      <c r="H696">
        <v>465000000</v>
      </c>
      <c r="I696">
        <v>81300000</v>
      </c>
      <c r="J696">
        <v>2095084</v>
      </c>
      <c r="K696" s="2">
        <v>0.22045100000000001</v>
      </c>
      <c r="L696" s="2">
        <v>0.1356416</v>
      </c>
      <c r="M696" s="2">
        <v>0.12095880000000001</v>
      </c>
      <c r="N696" s="3">
        <v>9</v>
      </c>
      <c r="O696">
        <v>11</v>
      </c>
      <c r="P696">
        <v>11</v>
      </c>
      <c r="Q696" s="4">
        <v>8.9642859999999995</v>
      </c>
      <c r="R696" s="4">
        <v>9.5535720000000008</v>
      </c>
      <c r="S696" s="4">
        <v>9.7321419999999996</v>
      </c>
      <c r="T696" s="5">
        <v>0.29336010000000001</v>
      </c>
      <c r="U696" s="5">
        <v>0.19624240000000001</v>
      </c>
      <c r="V696" s="5">
        <v>0.18007609999999999</v>
      </c>
    </row>
    <row r="697" spans="1:22" hidden="1" x14ac:dyDescent="0.2">
      <c r="A697">
        <v>1972</v>
      </c>
      <c r="B697">
        <v>14</v>
      </c>
      <c r="C697" t="s">
        <v>42</v>
      </c>
      <c r="D697" t="s">
        <v>43</v>
      </c>
      <c r="E697">
        <v>73400000</v>
      </c>
      <c r="F697">
        <v>7258139</v>
      </c>
      <c r="G697">
        <v>171290.2</v>
      </c>
      <c r="H697">
        <v>517000000</v>
      </c>
      <c r="I697">
        <v>78000000</v>
      </c>
      <c r="J697">
        <v>2002679</v>
      </c>
      <c r="K697" s="2">
        <v>0.14192750000000001</v>
      </c>
      <c r="L697" s="2">
        <v>9.3012300000000006E-2</v>
      </c>
      <c r="M697" s="2">
        <v>8.5530599999999998E-2</v>
      </c>
      <c r="N697" s="3">
        <v>16</v>
      </c>
      <c r="O697">
        <v>16</v>
      </c>
      <c r="P697">
        <v>16</v>
      </c>
      <c r="Q697" s="4">
        <v>16.25</v>
      </c>
      <c r="R697" s="4">
        <v>16.410720000000001</v>
      </c>
      <c r="S697" s="4">
        <v>15.96429</v>
      </c>
      <c r="T697" s="5">
        <v>0.2025662</v>
      </c>
      <c r="U697" s="5">
        <v>0.14079700000000001</v>
      </c>
      <c r="V697" s="5">
        <v>0.1322035</v>
      </c>
    </row>
    <row r="698" spans="1:22" hidden="1" x14ac:dyDescent="0.2">
      <c r="A698">
        <v>1972</v>
      </c>
      <c r="B698">
        <v>15</v>
      </c>
      <c r="C698" t="s">
        <v>44</v>
      </c>
      <c r="D698" t="s">
        <v>45</v>
      </c>
      <c r="E698">
        <v>20600000</v>
      </c>
      <c r="F698">
        <v>2447806</v>
      </c>
      <c r="G698">
        <v>60601.2</v>
      </c>
      <c r="H698">
        <v>121000000</v>
      </c>
      <c r="I698">
        <v>24000000</v>
      </c>
      <c r="J698">
        <v>684701.6</v>
      </c>
      <c r="K698" s="2">
        <v>0.17052249999999999</v>
      </c>
      <c r="L698" s="2">
        <v>0.1019292</v>
      </c>
      <c r="M698" s="2">
        <v>8.8507500000000003E-2</v>
      </c>
      <c r="N698" s="3">
        <v>13</v>
      </c>
      <c r="O698">
        <v>14</v>
      </c>
      <c r="P698">
        <v>15</v>
      </c>
      <c r="Q698" s="4">
        <v>12.928570000000001</v>
      </c>
      <c r="R698" s="4">
        <v>15.196429999999999</v>
      </c>
      <c r="S698" s="4">
        <v>16.017859999999999</v>
      </c>
      <c r="T698" s="5">
        <v>0.2379288</v>
      </c>
      <c r="U698" s="5">
        <v>0.14950550000000001</v>
      </c>
      <c r="V698" s="5">
        <v>0.13474800000000001</v>
      </c>
    </row>
    <row r="699" spans="1:22" hidden="1" x14ac:dyDescent="0.2">
      <c r="A699">
        <v>1972</v>
      </c>
      <c r="B699">
        <v>16</v>
      </c>
      <c r="C699" t="s">
        <v>46</v>
      </c>
      <c r="D699" t="s">
        <v>47</v>
      </c>
      <c r="E699">
        <v>20800000</v>
      </c>
      <c r="F699">
        <v>2325123</v>
      </c>
      <c r="G699">
        <v>63930.93</v>
      </c>
      <c r="H699">
        <v>153000000</v>
      </c>
      <c r="I699">
        <v>22800000</v>
      </c>
      <c r="J699">
        <v>659409.69999999995</v>
      </c>
      <c r="K699" s="2">
        <v>0.1360365</v>
      </c>
      <c r="L699" s="2">
        <v>0.1020311</v>
      </c>
      <c r="M699" s="2">
        <v>9.6951800000000005E-2</v>
      </c>
      <c r="N699" s="3">
        <v>17</v>
      </c>
      <c r="O699">
        <v>13</v>
      </c>
      <c r="P699">
        <v>13</v>
      </c>
      <c r="Q699" s="4">
        <v>14.446429999999999</v>
      </c>
      <c r="R699" s="4">
        <v>12.107139999999999</v>
      </c>
      <c r="S699" s="4">
        <v>11.892860000000001</v>
      </c>
      <c r="T699" s="5">
        <v>0.21637799999999999</v>
      </c>
      <c r="U699" s="5">
        <v>0.16193089999999999</v>
      </c>
      <c r="V699" s="5">
        <v>0.15360219999999999</v>
      </c>
    </row>
    <row r="700" spans="1:22" hidden="1" x14ac:dyDescent="0.2">
      <c r="A700">
        <v>1972</v>
      </c>
      <c r="B700">
        <v>17</v>
      </c>
      <c r="C700" t="s">
        <v>48</v>
      </c>
      <c r="D700" t="s">
        <v>49</v>
      </c>
      <c r="E700">
        <v>65600000</v>
      </c>
      <c r="F700">
        <v>9276681</v>
      </c>
      <c r="G700">
        <v>215616.5</v>
      </c>
      <c r="H700">
        <v>1070000000</v>
      </c>
      <c r="I700">
        <v>187000000</v>
      </c>
      <c r="J700">
        <v>4908118</v>
      </c>
      <c r="K700" s="2">
        <v>6.1265199999999999E-2</v>
      </c>
      <c r="L700" s="2">
        <v>4.9606900000000002E-2</v>
      </c>
      <c r="M700" s="2">
        <v>4.39306E-2</v>
      </c>
      <c r="N700" s="3">
        <v>29</v>
      </c>
      <c r="O700">
        <v>28</v>
      </c>
      <c r="P700">
        <v>26</v>
      </c>
      <c r="Q700" s="4">
        <v>27.928570000000001</v>
      </c>
      <c r="R700" s="4">
        <v>27.214279999999999</v>
      </c>
      <c r="S700" s="4">
        <v>26.392859999999999</v>
      </c>
      <c r="T700" s="5">
        <v>0.112245</v>
      </c>
      <c r="U700" s="5">
        <v>7.6515200000000005E-2</v>
      </c>
      <c r="V700" s="5">
        <v>6.9453699999999993E-2</v>
      </c>
    </row>
    <row r="701" spans="1:22" hidden="1" x14ac:dyDescent="0.2">
      <c r="A701">
        <v>1972</v>
      </c>
      <c r="B701">
        <v>18</v>
      </c>
      <c r="C701">
        <v>51</v>
      </c>
      <c r="D701" t="s">
        <v>50</v>
      </c>
      <c r="E701">
        <v>25300000</v>
      </c>
      <c r="F701">
        <v>3279987</v>
      </c>
      <c r="G701">
        <v>78413.37</v>
      </c>
      <c r="H701">
        <v>253000000</v>
      </c>
      <c r="I701">
        <v>44100000</v>
      </c>
      <c r="J701">
        <v>1258682</v>
      </c>
      <c r="K701" s="2">
        <v>0.10005989999999999</v>
      </c>
      <c r="L701" s="2">
        <v>7.4293300000000007E-2</v>
      </c>
      <c r="M701" s="2">
        <v>6.2297999999999999E-2</v>
      </c>
      <c r="N701" s="3">
        <v>23</v>
      </c>
      <c r="O701">
        <v>21</v>
      </c>
      <c r="P701">
        <v>20</v>
      </c>
      <c r="Q701" s="4">
        <v>24.071429999999999</v>
      </c>
      <c r="R701" s="4">
        <v>22.017859999999999</v>
      </c>
      <c r="S701" s="4">
        <v>22.303570000000001</v>
      </c>
      <c r="T701" s="5">
        <v>0.1409852</v>
      </c>
      <c r="U701" s="5">
        <v>0.1007874</v>
      </c>
      <c r="V701" s="5">
        <v>8.7338700000000005E-2</v>
      </c>
    </row>
    <row r="702" spans="1:22" hidden="1" x14ac:dyDescent="0.2">
      <c r="A702">
        <v>1972</v>
      </c>
      <c r="B702">
        <v>19</v>
      </c>
      <c r="C702">
        <v>50</v>
      </c>
      <c r="D702" t="s">
        <v>51</v>
      </c>
      <c r="E702">
        <v>164000000</v>
      </c>
      <c r="F702">
        <v>20100000</v>
      </c>
      <c r="G702">
        <v>481586.4</v>
      </c>
      <c r="H702">
        <v>796000000</v>
      </c>
      <c r="I702">
        <v>140000000</v>
      </c>
      <c r="J702">
        <v>3690857</v>
      </c>
      <c r="K702" s="2">
        <v>0.2064656</v>
      </c>
      <c r="L702" s="2">
        <v>0.1440246</v>
      </c>
      <c r="M702" s="2">
        <v>0.13048090000000001</v>
      </c>
      <c r="N702" s="3">
        <v>10</v>
      </c>
      <c r="O702">
        <v>10</v>
      </c>
      <c r="P702">
        <v>10</v>
      </c>
      <c r="Q702" s="4">
        <v>10.392860000000001</v>
      </c>
      <c r="R702" s="4">
        <v>10.5</v>
      </c>
      <c r="S702" s="4">
        <v>10.41071</v>
      </c>
      <c r="T702" s="5">
        <v>0.26292480000000001</v>
      </c>
      <c r="U702" s="5">
        <v>0.1806373</v>
      </c>
      <c r="V702" s="5">
        <v>0.16662879999999999</v>
      </c>
    </row>
    <row r="703" spans="1:22" hidden="1" x14ac:dyDescent="0.2">
      <c r="A703">
        <v>1972</v>
      </c>
      <c r="B703">
        <v>20</v>
      </c>
      <c r="C703">
        <v>52</v>
      </c>
      <c r="D703" t="s">
        <v>52</v>
      </c>
      <c r="E703">
        <v>145000000</v>
      </c>
      <c r="F703">
        <v>23000000</v>
      </c>
      <c r="G703">
        <v>651364.69999999995</v>
      </c>
      <c r="H703">
        <v>1160000000</v>
      </c>
      <c r="I703">
        <v>275000000</v>
      </c>
      <c r="J703">
        <v>9517403</v>
      </c>
      <c r="K703" s="2">
        <v>0.12579599999999999</v>
      </c>
      <c r="L703" s="2">
        <v>8.3410399999999996E-2</v>
      </c>
      <c r="M703" s="2">
        <v>6.8439299999999995E-2</v>
      </c>
      <c r="N703" s="3">
        <v>19</v>
      </c>
      <c r="O703">
        <v>19</v>
      </c>
      <c r="P703">
        <v>19</v>
      </c>
      <c r="Q703" s="4">
        <v>19.089279999999999</v>
      </c>
      <c r="R703" s="4">
        <v>19.017859999999999</v>
      </c>
      <c r="S703" s="4">
        <v>19.964279999999999</v>
      </c>
      <c r="T703" s="5">
        <v>0.18043429999999999</v>
      </c>
      <c r="U703" s="5">
        <v>0.1176333</v>
      </c>
      <c r="V703" s="5">
        <v>9.9119799999999994E-2</v>
      </c>
    </row>
    <row r="704" spans="1:22" hidden="1" x14ac:dyDescent="0.2">
      <c r="A704">
        <v>1972</v>
      </c>
      <c r="B704">
        <v>21</v>
      </c>
      <c r="C704" t="s">
        <v>53</v>
      </c>
      <c r="D704" t="s">
        <v>54</v>
      </c>
      <c r="E704">
        <v>35400000</v>
      </c>
      <c r="F704">
        <v>7068649</v>
      </c>
      <c r="G704">
        <v>172376.6</v>
      </c>
      <c r="H704">
        <v>463000000</v>
      </c>
      <c r="I704">
        <v>130000000</v>
      </c>
      <c r="J704">
        <v>3992580</v>
      </c>
      <c r="K704" s="2">
        <v>7.6340500000000006E-2</v>
      </c>
      <c r="L704" s="2">
        <v>5.4413799999999998E-2</v>
      </c>
      <c r="M704" s="2">
        <v>4.3174200000000003E-2</v>
      </c>
      <c r="N704" s="3">
        <v>26</v>
      </c>
      <c r="O704">
        <v>26</v>
      </c>
      <c r="P704">
        <v>28</v>
      </c>
      <c r="Q704" s="4">
        <v>28.410720000000001</v>
      </c>
      <c r="R704" s="4">
        <v>28.142859999999999</v>
      </c>
      <c r="S704" s="4">
        <v>29.125</v>
      </c>
      <c r="T704" s="5">
        <v>0.1092814</v>
      </c>
      <c r="U704" s="5">
        <v>7.1718100000000007E-2</v>
      </c>
      <c r="V704" s="5">
        <v>5.6427199999999997E-2</v>
      </c>
    </row>
    <row r="705" spans="1:22" hidden="1" x14ac:dyDescent="0.2">
      <c r="A705">
        <v>1972</v>
      </c>
      <c r="B705">
        <v>22</v>
      </c>
      <c r="C705" t="s">
        <v>55</v>
      </c>
      <c r="D705" t="s">
        <v>56</v>
      </c>
      <c r="E705">
        <v>53100000</v>
      </c>
      <c r="F705">
        <v>6621737</v>
      </c>
      <c r="G705">
        <v>168789.4</v>
      </c>
      <c r="H705">
        <v>625000000</v>
      </c>
      <c r="I705">
        <v>110000000</v>
      </c>
      <c r="J705">
        <v>2858255</v>
      </c>
      <c r="K705" s="2">
        <v>8.5031399999999993E-2</v>
      </c>
      <c r="L705" s="2">
        <v>6.0144400000000001E-2</v>
      </c>
      <c r="M705" s="2">
        <v>5.9053300000000003E-2</v>
      </c>
      <c r="N705" s="3">
        <v>25</v>
      </c>
      <c r="O705">
        <v>24</v>
      </c>
      <c r="P705">
        <v>22</v>
      </c>
      <c r="Q705" s="4">
        <v>24.214279999999999</v>
      </c>
      <c r="R705" s="4">
        <v>22.875</v>
      </c>
      <c r="S705" s="4">
        <v>21.035720000000001</v>
      </c>
      <c r="T705" s="5">
        <v>0.14314279999999999</v>
      </c>
      <c r="U705" s="5">
        <v>0.1009168</v>
      </c>
      <c r="V705" s="5">
        <v>0.1004975</v>
      </c>
    </row>
    <row r="706" spans="1:22" hidden="1" x14ac:dyDescent="0.2">
      <c r="A706">
        <v>1972</v>
      </c>
      <c r="B706">
        <v>23</v>
      </c>
      <c r="C706">
        <v>64</v>
      </c>
      <c r="D706" t="s">
        <v>57</v>
      </c>
      <c r="E706">
        <v>50000000</v>
      </c>
      <c r="F706">
        <v>7804656</v>
      </c>
      <c r="G706">
        <v>156735.70000000001</v>
      </c>
      <c r="H706">
        <v>445000000</v>
      </c>
      <c r="I706">
        <v>92000000</v>
      </c>
      <c r="J706">
        <v>1991990</v>
      </c>
      <c r="K706" s="2">
        <v>0.1122927</v>
      </c>
      <c r="L706" s="2">
        <v>8.4804099999999993E-2</v>
      </c>
      <c r="M706" s="2">
        <v>7.8683000000000003E-2</v>
      </c>
      <c r="N706" s="3">
        <v>20</v>
      </c>
      <c r="O706">
        <v>18</v>
      </c>
      <c r="P706">
        <v>17</v>
      </c>
      <c r="Q706" s="4">
        <v>18.160720000000001</v>
      </c>
      <c r="R706" s="4">
        <v>15.571429999999999</v>
      </c>
      <c r="S706" s="4">
        <v>14.96429</v>
      </c>
      <c r="T706" s="5">
        <v>0.19068750000000001</v>
      </c>
      <c r="U706" s="5">
        <v>0.14805309999999999</v>
      </c>
      <c r="V706" s="5">
        <v>0.1392806</v>
      </c>
    </row>
    <row r="707" spans="1:22" hidden="1" x14ac:dyDescent="0.2">
      <c r="A707">
        <v>1972</v>
      </c>
      <c r="B707">
        <v>24</v>
      </c>
      <c r="C707" t="s">
        <v>58</v>
      </c>
      <c r="D707" t="s">
        <v>59</v>
      </c>
      <c r="E707">
        <v>200000000</v>
      </c>
      <c r="F707">
        <v>25300000</v>
      </c>
      <c r="G707">
        <v>587064.4</v>
      </c>
      <c r="H707">
        <v>597000000</v>
      </c>
      <c r="I707">
        <v>117000000</v>
      </c>
      <c r="J707">
        <v>3097140</v>
      </c>
      <c r="K707" s="2">
        <v>0.33591700000000002</v>
      </c>
      <c r="L707" s="2">
        <v>0.21523709999999999</v>
      </c>
      <c r="M707" s="2">
        <v>0.18955050000000001</v>
      </c>
      <c r="N707" s="3">
        <v>4</v>
      </c>
      <c r="O707">
        <v>3</v>
      </c>
      <c r="P707">
        <v>3</v>
      </c>
      <c r="Q707" s="4">
        <v>4.2321429999999998</v>
      </c>
      <c r="R707" s="4">
        <v>4.4107139999999996</v>
      </c>
      <c r="S707" s="4">
        <v>4.6071429999999998</v>
      </c>
      <c r="T707" s="5">
        <v>0.39911069999999998</v>
      </c>
      <c r="U707" s="5">
        <v>0.27091029999999999</v>
      </c>
      <c r="V707" s="5">
        <v>0.2452347</v>
      </c>
    </row>
    <row r="708" spans="1:22" hidden="1" x14ac:dyDescent="0.2">
      <c r="A708">
        <v>1972</v>
      </c>
      <c r="B708">
        <v>25</v>
      </c>
      <c r="C708">
        <v>70</v>
      </c>
      <c r="D708" t="s">
        <v>60</v>
      </c>
      <c r="E708">
        <v>33900000</v>
      </c>
      <c r="F708">
        <v>5738161</v>
      </c>
      <c r="G708">
        <v>148117.9</v>
      </c>
      <c r="H708">
        <v>129000000</v>
      </c>
      <c r="I708">
        <v>30000000</v>
      </c>
      <c r="J708">
        <v>873626.5</v>
      </c>
      <c r="K708" s="2">
        <v>0.26380130000000002</v>
      </c>
      <c r="L708" s="2">
        <v>0.19097149999999999</v>
      </c>
      <c r="M708" s="2">
        <v>0.16954379999999999</v>
      </c>
      <c r="N708" s="3">
        <v>6</v>
      </c>
      <c r="O708">
        <v>6</v>
      </c>
      <c r="P708">
        <v>6</v>
      </c>
      <c r="Q708" s="4">
        <v>7.25</v>
      </c>
      <c r="R708" s="4">
        <v>6.9642860000000004</v>
      </c>
      <c r="S708" s="4">
        <v>7.125</v>
      </c>
      <c r="T708" s="5">
        <v>0.32646009999999998</v>
      </c>
      <c r="U708" s="5">
        <v>0.22816600000000001</v>
      </c>
      <c r="V708" s="5">
        <v>0.20767949999999999</v>
      </c>
    </row>
    <row r="709" spans="1:22" hidden="1" x14ac:dyDescent="0.2">
      <c r="A709">
        <v>1972</v>
      </c>
      <c r="B709">
        <v>26</v>
      </c>
      <c r="C709" t="s">
        <v>61</v>
      </c>
      <c r="D709" t="s">
        <v>62</v>
      </c>
      <c r="E709">
        <v>243000000</v>
      </c>
      <c r="F709">
        <v>57100000</v>
      </c>
      <c r="G709">
        <v>1089120</v>
      </c>
      <c r="H709">
        <v>655000000</v>
      </c>
      <c r="I709">
        <v>217000000</v>
      </c>
      <c r="J709">
        <v>4559813</v>
      </c>
      <c r="K709" s="2">
        <v>0.37129079999999998</v>
      </c>
      <c r="L709" s="2">
        <v>0.26332480000000003</v>
      </c>
      <c r="M709" s="2">
        <v>0.23885190000000001</v>
      </c>
      <c r="N709" s="3">
        <v>2</v>
      </c>
      <c r="O709">
        <v>2</v>
      </c>
      <c r="P709">
        <v>2</v>
      </c>
      <c r="Q709" s="4">
        <v>3.214286</v>
      </c>
      <c r="R709" s="4">
        <v>2.964286</v>
      </c>
      <c r="S709" s="4">
        <v>2.8571430000000002</v>
      </c>
      <c r="T709" s="5">
        <v>0.42349140000000002</v>
      </c>
      <c r="U709" s="5">
        <v>0.31467250000000002</v>
      </c>
      <c r="V709" s="5">
        <v>0.28992210000000002</v>
      </c>
    </row>
    <row r="710" spans="1:22" hidden="1" x14ac:dyDescent="0.2">
      <c r="A710">
        <v>1972</v>
      </c>
      <c r="B710">
        <v>27</v>
      </c>
      <c r="C710" t="s">
        <v>63</v>
      </c>
      <c r="D710" t="s">
        <v>64</v>
      </c>
      <c r="E710">
        <v>309000000</v>
      </c>
      <c r="F710">
        <v>34000000</v>
      </c>
      <c r="G710">
        <v>890962.7</v>
      </c>
      <c r="H710">
        <v>1190000000</v>
      </c>
      <c r="I710">
        <v>214000000</v>
      </c>
      <c r="J710">
        <v>6055095</v>
      </c>
      <c r="K710" s="2">
        <v>0.2606289</v>
      </c>
      <c r="L710" s="2">
        <v>0.1590715</v>
      </c>
      <c r="M710" s="2">
        <v>0.14714260000000001</v>
      </c>
      <c r="N710" s="3">
        <v>7</v>
      </c>
      <c r="O710">
        <v>8</v>
      </c>
      <c r="P710">
        <v>8</v>
      </c>
      <c r="Q710" s="4">
        <v>6.6071429999999998</v>
      </c>
      <c r="R710" s="4">
        <v>7.5892860000000004</v>
      </c>
      <c r="S710" s="4">
        <v>7.8928570000000002</v>
      </c>
      <c r="T710" s="5">
        <v>0.3349144</v>
      </c>
      <c r="U710" s="5">
        <v>0.21915499999999999</v>
      </c>
      <c r="V710" s="5">
        <v>0.20047789999999999</v>
      </c>
    </row>
    <row r="711" spans="1:22" hidden="1" x14ac:dyDescent="0.2">
      <c r="A711">
        <v>1972</v>
      </c>
      <c r="B711">
        <v>28</v>
      </c>
      <c r="C711" t="s">
        <v>65</v>
      </c>
      <c r="D711" t="s">
        <v>66</v>
      </c>
      <c r="E711">
        <v>831000000</v>
      </c>
      <c r="F711">
        <v>133000000</v>
      </c>
      <c r="G711">
        <v>3731452</v>
      </c>
      <c r="H711">
        <v>1100000000</v>
      </c>
      <c r="I711">
        <v>217000000</v>
      </c>
      <c r="J711">
        <v>6757507</v>
      </c>
      <c r="K711" s="2">
        <v>0.75287230000000005</v>
      </c>
      <c r="L711" s="2">
        <v>0.61534860000000002</v>
      </c>
      <c r="M711" s="2">
        <v>0.55219359999999995</v>
      </c>
      <c r="N711" s="3">
        <v>1</v>
      </c>
      <c r="O711">
        <v>1</v>
      </c>
      <c r="P711">
        <v>1</v>
      </c>
      <c r="Q711" s="4">
        <v>1.071429</v>
      </c>
      <c r="R711" s="4">
        <v>1.125</v>
      </c>
      <c r="S711" s="4">
        <v>1.196429</v>
      </c>
      <c r="T711" s="5">
        <v>0.69953770000000004</v>
      </c>
      <c r="U711" s="5">
        <v>0.56415590000000004</v>
      </c>
      <c r="V711" s="5">
        <v>0.50843229999999995</v>
      </c>
    </row>
    <row r="712" spans="1:22" hidden="1" x14ac:dyDescent="0.2">
      <c r="A712">
        <v>1972</v>
      </c>
      <c r="B712">
        <v>29</v>
      </c>
      <c r="C712" t="s">
        <v>67</v>
      </c>
      <c r="D712" t="s">
        <v>68</v>
      </c>
      <c r="E712">
        <v>517000000</v>
      </c>
      <c r="F712">
        <v>80900000</v>
      </c>
      <c r="G712">
        <v>1767335</v>
      </c>
      <c r="H712">
        <v>1530000000</v>
      </c>
      <c r="I712">
        <v>381000000</v>
      </c>
      <c r="J712">
        <v>9453748</v>
      </c>
      <c r="K712" s="2">
        <v>0.33695449999999999</v>
      </c>
      <c r="L712" s="2">
        <v>0.21248069999999999</v>
      </c>
      <c r="M712" s="2">
        <v>0.18694549999999999</v>
      </c>
      <c r="N712" s="3">
        <v>3</v>
      </c>
      <c r="O712">
        <v>4</v>
      </c>
      <c r="P712">
        <v>5</v>
      </c>
      <c r="Q712" s="4">
        <v>3.3035709999999998</v>
      </c>
      <c r="R712" s="4">
        <v>3.660714</v>
      </c>
      <c r="S712" s="4">
        <v>3.8214290000000002</v>
      </c>
      <c r="T712" s="5">
        <v>0.42614590000000002</v>
      </c>
      <c r="U712" s="5">
        <v>0.28862939999999998</v>
      </c>
      <c r="V712" s="5">
        <v>0.26149060000000002</v>
      </c>
    </row>
    <row r="713" spans="1:22" hidden="1" x14ac:dyDescent="0.2">
      <c r="A713">
        <v>1972</v>
      </c>
      <c r="B713">
        <v>30</v>
      </c>
      <c r="C713" t="s">
        <v>69</v>
      </c>
      <c r="D713" t="s">
        <v>70</v>
      </c>
      <c r="E713">
        <v>145000000</v>
      </c>
      <c r="F713">
        <v>17200000</v>
      </c>
      <c r="G713">
        <v>679356.8</v>
      </c>
      <c r="H713">
        <v>927000000</v>
      </c>
      <c r="I713">
        <v>118000000</v>
      </c>
      <c r="J713">
        <v>5085792</v>
      </c>
      <c r="K713" s="2">
        <v>0.15598680000000001</v>
      </c>
      <c r="L713" s="2">
        <v>0.14558579999999999</v>
      </c>
      <c r="M713" s="2">
        <v>0.13357930000000001</v>
      </c>
      <c r="N713" s="3">
        <v>15</v>
      </c>
      <c r="O713">
        <v>9</v>
      </c>
      <c r="P713">
        <v>9</v>
      </c>
      <c r="Q713" s="4">
        <v>12.375</v>
      </c>
      <c r="R713" s="4">
        <v>10.982139999999999</v>
      </c>
      <c r="S713" s="4">
        <v>11.053570000000001</v>
      </c>
      <c r="T713" s="5">
        <v>0.23180239999999999</v>
      </c>
      <c r="U713" s="5">
        <v>0.1739011</v>
      </c>
      <c r="V713" s="5">
        <v>0.16148970000000001</v>
      </c>
    </row>
    <row r="714" spans="1:22" hidden="1" x14ac:dyDescent="0.2">
      <c r="A714">
        <v>1972</v>
      </c>
      <c r="B714">
        <v>31</v>
      </c>
      <c r="C714" t="s">
        <v>71</v>
      </c>
      <c r="D714" t="s">
        <v>72</v>
      </c>
      <c r="E714">
        <v>69100000</v>
      </c>
      <c r="F714">
        <v>1626765</v>
      </c>
      <c r="G714">
        <v>72377.789999999994</v>
      </c>
      <c r="H714">
        <v>385000000</v>
      </c>
      <c r="I714">
        <v>18500000</v>
      </c>
      <c r="J714">
        <v>1661117</v>
      </c>
      <c r="K714" s="2">
        <v>0.17978369999999999</v>
      </c>
      <c r="L714" s="2">
        <v>8.8033500000000001E-2</v>
      </c>
      <c r="M714" s="2">
        <v>4.3571800000000001E-2</v>
      </c>
      <c r="N714" s="3">
        <v>12</v>
      </c>
      <c r="O714">
        <v>17</v>
      </c>
      <c r="P714">
        <v>27</v>
      </c>
      <c r="Q714" s="4">
        <v>22.75</v>
      </c>
      <c r="R714" s="4">
        <v>23.339279999999999</v>
      </c>
      <c r="S714" s="4">
        <v>28.553570000000001</v>
      </c>
      <c r="T714" s="5">
        <v>0.1417677</v>
      </c>
      <c r="U714" s="5">
        <v>8.8227299999999995E-2</v>
      </c>
      <c r="V714" s="5">
        <v>5.7606600000000001E-2</v>
      </c>
    </row>
    <row r="715" spans="1:22" hidden="1" x14ac:dyDescent="0.2">
      <c r="A715">
        <v>1973</v>
      </c>
      <c r="B715">
        <v>1</v>
      </c>
      <c r="C715" t="s">
        <v>22</v>
      </c>
      <c r="D715" t="s">
        <v>23</v>
      </c>
      <c r="E715">
        <v>29800000</v>
      </c>
      <c r="F715">
        <v>8438908</v>
      </c>
      <c r="G715">
        <v>157241.9</v>
      </c>
      <c r="H715">
        <v>432000000</v>
      </c>
      <c r="I715">
        <v>180000000</v>
      </c>
      <c r="J715">
        <v>3630866</v>
      </c>
      <c r="K715" s="2">
        <v>6.8971699999999997E-2</v>
      </c>
      <c r="L715" s="2">
        <v>4.6773799999999997E-2</v>
      </c>
      <c r="M715" s="2">
        <v>4.3306999999999998E-2</v>
      </c>
      <c r="N715" s="3">
        <v>28</v>
      </c>
      <c r="O715">
        <v>29</v>
      </c>
      <c r="P715">
        <v>28</v>
      </c>
      <c r="Q715" s="4">
        <v>26.642859999999999</v>
      </c>
      <c r="R715" s="4">
        <v>27.767859999999999</v>
      </c>
      <c r="S715" s="4">
        <v>26.803570000000001</v>
      </c>
      <c r="T715" s="5">
        <v>0.12112009999999999</v>
      </c>
      <c r="U715" s="5">
        <v>7.4726399999999998E-2</v>
      </c>
      <c r="V715" s="5">
        <v>6.9363800000000003E-2</v>
      </c>
    </row>
    <row r="716" spans="1:22" hidden="1" x14ac:dyDescent="0.2">
      <c r="A716">
        <v>1973</v>
      </c>
      <c r="B716">
        <v>2</v>
      </c>
      <c r="C716" t="s">
        <v>24</v>
      </c>
      <c r="D716" t="s">
        <v>25</v>
      </c>
      <c r="E716">
        <v>30500000</v>
      </c>
      <c r="F716">
        <v>2768191</v>
      </c>
      <c r="G716">
        <v>65172.25</v>
      </c>
      <c r="H716">
        <v>176000000</v>
      </c>
      <c r="I716">
        <v>26400000</v>
      </c>
      <c r="J716">
        <v>634878</v>
      </c>
      <c r="K716" s="2">
        <v>0.1728412</v>
      </c>
      <c r="L716" s="2">
        <v>0.104949</v>
      </c>
      <c r="M716" s="2">
        <v>0.1026532</v>
      </c>
      <c r="N716" s="3">
        <v>11</v>
      </c>
      <c r="O716">
        <v>14</v>
      </c>
      <c r="P716">
        <v>12</v>
      </c>
      <c r="Q716" s="4">
        <v>15.232139999999999</v>
      </c>
      <c r="R716" s="4">
        <v>16.178570000000001</v>
      </c>
      <c r="S716" s="4">
        <v>15.03571</v>
      </c>
      <c r="T716" s="5">
        <v>0.21788350000000001</v>
      </c>
      <c r="U716" s="5">
        <v>0.13342109999999999</v>
      </c>
      <c r="V716" s="5">
        <v>0.13148119999999999</v>
      </c>
    </row>
    <row r="717" spans="1:22" hidden="1" x14ac:dyDescent="0.2">
      <c r="A717">
        <v>1973</v>
      </c>
      <c r="B717">
        <v>3</v>
      </c>
      <c r="C717" t="s">
        <v>26</v>
      </c>
      <c r="D717" t="s">
        <v>27</v>
      </c>
      <c r="E717">
        <v>39300000</v>
      </c>
      <c r="F717">
        <v>5120247</v>
      </c>
      <c r="G717">
        <v>113734</v>
      </c>
      <c r="H717">
        <v>343000000</v>
      </c>
      <c r="I717">
        <v>72400000</v>
      </c>
      <c r="J717">
        <v>1874059</v>
      </c>
      <c r="K717" s="2">
        <v>0.11445089999999999</v>
      </c>
      <c r="L717" s="2">
        <v>7.0691400000000001E-2</v>
      </c>
      <c r="M717" s="2">
        <v>6.0688600000000002E-2</v>
      </c>
      <c r="N717" s="3">
        <v>21</v>
      </c>
      <c r="O717">
        <v>22</v>
      </c>
      <c r="P717">
        <v>22</v>
      </c>
      <c r="Q717" s="4">
        <v>20.625</v>
      </c>
      <c r="R717" s="4">
        <v>21.982140000000001</v>
      </c>
      <c r="S717" s="4">
        <v>21.928570000000001</v>
      </c>
      <c r="T717" s="5">
        <v>0.1688759</v>
      </c>
      <c r="U717" s="5">
        <v>0.102105</v>
      </c>
      <c r="V717" s="5">
        <v>8.9834999999999998E-2</v>
      </c>
    </row>
    <row r="718" spans="1:22" hidden="1" x14ac:dyDescent="0.2">
      <c r="A718">
        <v>1973</v>
      </c>
      <c r="B718">
        <v>4</v>
      </c>
      <c r="C718" t="s">
        <v>28</v>
      </c>
      <c r="D718" t="s">
        <v>29</v>
      </c>
      <c r="E718">
        <v>21500000</v>
      </c>
      <c r="F718">
        <v>2668288</v>
      </c>
      <c r="G718">
        <v>71251.89</v>
      </c>
      <c r="H718">
        <v>353000000</v>
      </c>
      <c r="I718">
        <v>87300000</v>
      </c>
      <c r="J718">
        <v>2676628</v>
      </c>
      <c r="K718" s="2">
        <v>6.0892399999999999E-2</v>
      </c>
      <c r="L718" s="2">
        <v>3.0580300000000001E-2</v>
      </c>
      <c r="M718" s="2">
        <v>2.6620000000000001E-2</v>
      </c>
      <c r="N718" s="3">
        <v>30</v>
      </c>
      <c r="O718">
        <v>31</v>
      </c>
      <c r="P718">
        <v>31</v>
      </c>
      <c r="Q718" s="4">
        <v>27.964279999999999</v>
      </c>
      <c r="R718" s="4">
        <v>30.160720000000001</v>
      </c>
      <c r="S718" s="4">
        <v>29.982140000000001</v>
      </c>
      <c r="T718" s="5">
        <v>0.11625969999999999</v>
      </c>
      <c r="U718" s="5">
        <v>5.6866399999999998E-2</v>
      </c>
      <c r="V718" s="5">
        <v>5.2430200000000003E-2</v>
      </c>
    </row>
    <row r="719" spans="1:22" hidden="1" x14ac:dyDescent="0.2">
      <c r="A719">
        <v>1973</v>
      </c>
      <c r="B719">
        <v>5</v>
      </c>
      <c r="C719">
        <v>20</v>
      </c>
      <c r="D719" t="s">
        <v>30</v>
      </c>
      <c r="E719">
        <v>11100000</v>
      </c>
      <c r="F719">
        <v>1801562</v>
      </c>
      <c r="G719">
        <v>44595.79</v>
      </c>
      <c r="H719">
        <v>205000000</v>
      </c>
      <c r="I719">
        <v>44400000</v>
      </c>
      <c r="J719">
        <v>1231932</v>
      </c>
      <c r="K719" s="2">
        <v>5.4329500000000003E-2</v>
      </c>
      <c r="L719" s="2">
        <v>4.0568600000000003E-2</v>
      </c>
      <c r="M719" s="2">
        <v>3.61999E-2</v>
      </c>
      <c r="N719" s="3">
        <v>31</v>
      </c>
      <c r="O719">
        <v>30</v>
      </c>
      <c r="P719">
        <v>30</v>
      </c>
      <c r="Q719" s="4">
        <v>29.660720000000001</v>
      </c>
      <c r="R719" s="4">
        <v>29.589279999999999</v>
      </c>
      <c r="S719" s="4">
        <v>29.178570000000001</v>
      </c>
      <c r="T719" s="5">
        <v>0.1007251</v>
      </c>
      <c r="U719" s="5">
        <v>6.0451900000000003E-2</v>
      </c>
      <c r="V719" s="5">
        <v>5.51151E-2</v>
      </c>
    </row>
    <row r="720" spans="1:22" hidden="1" x14ac:dyDescent="0.2">
      <c r="A720">
        <v>1973</v>
      </c>
      <c r="B720">
        <v>6</v>
      </c>
      <c r="C720" t="s">
        <v>31</v>
      </c>
      <c r="D720" t="s">
        <v>32</v>
      </c>
      <c r="E720">
        <v>68900000</v>
      </c>
      <c r="F720">
        <v>8029626</v>
      </c>
      <c r="G720">
        <v>183797.9</v>
      </c>
      <c r="H720">
        <v>410000000</v>
      </c>
      <c r="I720">
        <v>69100000</v>
      </c>
      <c r="J720">
        <v>1835694</v>
      </c>
      <c r="K720" s="2">
        <v>0.16810220000000001</v>
      </c>
      <c r="L720" s="2">
        <v>0.1162739</v>
      </c>
      <c r="M720" s="2">
        <v>0.10012450000000001</v>
      </c>
      <c r="N720" s="3">
        <v>12</v>
      </c>
      <c r="O720">
        <v>12</v>
      </c>
      <c r="P720">
        <v>14</v>
      </c>
      <c r="Q720" s="4">
        <v>12.232139999999999</v>
      </c>
      <c r="R720" s="4">
        <v>11.982139999999999</v>
      </c>
      <c r="S720" s="4">
        <v>12.33929</v>
      </c>
      <c r="T720" s="5">
        <v>0.24312719999999999</v>
      </c>
      <c r="U720" s="5">
        <v>0.16807530000000001</v>
      </c>
      <c r="V720" s="5">
        <v>0.15291469999999999</v>
      </c>
    </row>
    <row r="721" spans="1:22" hidden="1" x14ac:dyDescent="0.2">
      <c r="A721">
        <v>1973</v>
      </c>
      <c r="B721">
        <v>7</v>
      </c>
      <c r="C721">
        <v>23</v>
      </c>
      <c r="D721" t="s">
        <v>33</v>
      </c>
      <c r="E721">
        <v>11800000</v>
      </c>
      <c r="F721">
        <v>1349673</v>
      </c>
      <c r="G721">
        <v>31650.3</v>
      </c>
      <c r="H721">
        <v>51300000</v>
      </c>
      <c r="I721">
        <v>7933371</v>
      </c>
      <c r="J721">
        <v>195835.6</v>
      </c>
      <c r="K721" s="2">
        <v>0.2293316</v>
      </c>
      <c r="L721" s="2">
        <v>0.170126</v>
      </c>
      <c r="M721" s="2">
        <v>0.1616167</v>
      </c>
      <c r="N721" s="3">
        <v>8</v>
      </c>
      <c r="O721">
        <v>7</v>
      </c>
      <c r="P721">
        <v>7</v>
      </c>
      <c r="Q721" s="4">
        <v>8.1607140000000005</v>
      </c>
      <c r="R721" s="4">
        <v>7.3392860000000004</v>
      </c>
      <c r="S721" s="4">
        <v>6.9821429999999998</v>
      </c>
      <c r="T721" s="5">
        <v>0.29430689999999998</v>
      </c>
      <c r="U721" s="5">
        <v>0.21289140000000001</v>
      </c>
      <c r="V721" s="5">
        <v>0.2032263</v>
      </c>
    </row>
    <row r="722" spans="1:22" x14ac:dyDescent="0.2">
      <c r="A722">
        <v>1973</v>
      </c>
      <c r="B722">
        <v>8</v>
      </c>
      <c r="C722">
        <v>24</v>
      </c>
      <c r="D722" t="s">
        <v>34</v>
      </c>
      <c r="E722">
        <v>69300000</v>
      </c>
      <c r="F722">
        <v>7988836</v>
      </c>
      <c r="G722">
        <v>189251.20000000001</v>
      </c>
      <c r="H722">
        <v>239000000</v>
      </c>
      <c r="I722">
        <v>39300000</v>
      </c>
      <c r="J722">
        <v>1033952</v>
      </c>
      <c r="K722" s="2">
        <v>0.28952139999999998</v>
      </c>
      <c r="L722" s="2">
        <v>0.20302600000000001</v>
      </c>
      <c r="M722" s="2">
        <v>0.1830367</v>
      </c>
      <c r="N722" s="3">
        <v>5</v>
      </c>
      <c r="O722">
        <v>5</v>
      </c>
      <c r="P722">
        <v>5</v>
      </c>
      <c r="Q722" s="4">
        <v>5.0714290000000002</v>
      </c>
      <c r="R722" s="4">
        <v>4.875</v>
      </c>
      <c r="S722" s="4">
        <v>4.8035709999999998</v>
      </c>
      <c r="T722" s="5">
        <v>0.36250369999999998</v>
      </c>
      <c r="U722" s="5">
        <v>0.25803540000000003</v>
      </c>
      <c r="V722" s="5">
        <v>0.23824980000000001</v>
      </c>
    </row>
    <row r="723" spans="1:22" hidden="1" x14ac:dyDescent="0.2">
      <c r="A723">
        <v>1973</v>
      </c>
      <c r="B723">
        <v>9</v>
      </c>
      <c r="C723">
        <v>25</v>
      </c>
      <c r="D723" t="s">
        <v>35</v>
      </c>
      <c r="E723">
        <v>12800000</v>
      </c>
      <c r="F723">
        <v>1577931</v>
      </c>
      <c r="G723">
        <v>36343.379999999997</v>
      </c>
      <c r="H723">
        <v>136000000</v>
      </c>
      <c r="I723">
        <v>23600000</v>
      </c>
      <c r="J723">
        <v>616852.5</v>
      </c>
      <c r="K723" s="2">
        <v>9.4162399999999993E-2</v>
      </c>
      <c r="L723" s="2">
        <v>6.67383E-2</v>
      </c>
      <c r="M723" s="2">
        <v>5.8917499999999998E-2</v>
      </c>
      <c r="N723" s="3">
        <v>24</v>
      </c>
      <c r="O723">
        <v>23</v>
      </c>
      <c r="P723">
        <v>23</v>
      </c>
      <c r="Q723" s="4">
        <v>20.589279999999999</v>
      </c>
      <c r="R723" s="4">
        <v>20.696429999999999</v>
      </c>
      <c r="S723" s="4">
        <v>20.714279999999999</v>
      </c>
      <c r="T723" s="5">
        <v>0.16131490000000001</v>
      </c>
      <c r="U723" s="5">
        <v>0.1034035</v>
      </c>
      <c r="V723" s="5">
        <v>9.3124899999999997E-2</v>
      </c>
    </row>
    <row r="724" spans="1:22" hidden="1" x14ac:dyDescent="0.2">
      <c r="A724">
        <v>1973</v>
      </c>
      <c r="B724">
        <v>10</v>
      </c>
      <c r="C724">
        <v>26</v>
      </c>
      <c r="D724" t="s">
        <v>36</v>
      </c>
      <c r="E724">
        <v>10600000</v>
      </c>
      <c r="F724">
        <v>1483671</v>
      </c>
      <c r="G724">
        <v>34961.69</v>
      </c>
      <c r="H724">
        <v>141000000</v>
      </c>
      <c r="I724">
        <v>25500000</v>
      </c>
      <c r="J724">
        <v>656825.1</v>
      </c>
      <c r="K724" s="2">
        <v>7.4696499999999999E-2</v>
      </c>
      <c r="L724" s="2">
        <v>5.8250000000000003E-2</v>
      </c>
      <c r="M724" s="2">
        <v>5.3228299999999999E-2</v>
      </c>
      <c r="N724" s="3">
        <v>27</v>
      </c>
      <c r="O724">
        <v>26</v>
      </c>
      <c r="P724">
        <v>25</v>
      </c>
      <c r="Q724" s="4">
        <v>23.607140000000001</v>
      </c>
      <c r="R724" s="4">
        <v>24.017859999999999</v>
      </c>
      <c r="S724" s="4">
        <v>23.089279999999999</v>
      </c>
      <c r="T724" s="5">
        <v>0.14236109999999999</v>
      </c>
      <c r="U724" s="5">
        <v>9.1431899999999997E-2</v>
      </c>
      <c r="V724" s="5">
        <v>8.4959199999999999E-2</v>
      </c>
    </row>
    <row r="725" spans="1:22" hidden="1" x14ac:dyDescent="0.2">
      <c r="A725">
        <v>1973</v>
      </c>
      <c r="B725">
        <v>11</v>
      </c>
      <c r="C725" t="s">
        <v>37</v>
      </c>
      <c r="D725" t="s">
        <v>38</v>
      </c>
      <c r="E725">
        <v>73900000</v>
      </c>
      <c r="F725">
        <v>7499783</v>
      </c>
      <c r="G725">
        <v>174959.7</v>
      </c>
      <c r="H725">
        <v>724000000</v>
      </c>
      <c r="I725">
        <v>117000000</v>
      </c>
      <c r="J725">
        <v>2971255</v>
      </c>
      <c r="K725" s="2">
        <v>0.10199419999999999</v>
      </c>
      <c r="L725" s="2">
        <v>6.39816E-2</v>
      </c>
      <c r="M725" s="2">
        <v>5.8884100000000002E-2</v>
      </c>
      <c r="N725" s="3">
        <v>22</v>
      </c>
      <c r="O725">
        <v>25</v>
      </c>
      <c r="P725">
        <v>24</v>
      </c>
      <c r="Q725" s="4">
        <v>23.053570000000001</v>
      </c>
      <c r="R725" s="4">
        <v>23.803570000000001</v>
      </c>
      <c r="S725" s="4">
        <v>22.785720000000001</v>
      </c>
      <c r="T725" s="5">
        <v>0.14775569999999999</v>
      </c>
      <c r="U725" s="5">
        <v>9.1782299999999997E-2</v>
      </c>
      <c r="V725" s="5">
        <v>8.5632399999999997E-2</v>
      </c>
    </row>
    <row r="726" spans="1:22" hidden="1" x14ac:dyDescent="0.2">
      <c r="A726">
        <v>1973</v>
      </c>
      <c r="B726">
        <v>12</v>
      </c>
      <c r="C726">
        <v>29</v>
      </c>
      <c r="D726" t="s">
        <v>39</v>
      </c>
      <c r="E726">
        <v>42300000</v>
      </c>
      <c r="F726">
        <v>5574762</v>
      </c>
      <c r="G726">
        <v>125419.1</v>
      </c>
      <c r="H726">
        <v>344000000</v>
      </c>
      <c r="I726">
        <v>68700000</v>
      </c>
      <c r="J726">
        <v>1684912</v>
      </c>
      <c r="K726" s="2">
        <v>0.1227031</v>
      </c>
      <c r="L726" s="2">
        <v>8.1095899999999999E-2</v>
      </c>
      <c r="M726" s="2">
        <v>7.4436600000000006E-2</v>
      </c>
      <c r="N726" s="3">
        <v>19</v>
      </c>
      <c r="O726">
        <v>20</v>
      </c>
      <c r="P726">
        <v>18</v>
      </c>
      <c r="Q726" s="4">
        <v>17.5</v>
      </c>
      <c r="R726" s="4">
        <v>17.964279999999999</v>
      </c>
      <c r="S726" s="4">
        <v>17.446429999999999</v>
      </c>
      <c r="T726" s="5">
        <v>0.18702070000000001</v>
      </c>
      <c r="U726" s="5">
        <v>0.11943719999999999</v>
      </c>
      <c r="V726" s="5">
        <v>0.1113278</v>
      </c>
    </row>
    <row r="727" spans="1:22" hidden="1" x14ac:dyDescent="0.2">
      <c r="A727">
        <v>1973</v>
      </c>
      <c r="B727">
        <v>13</v>
      </c>
      <c r="C727" t="s">
        <v>40</v>
      </c>
      <c r="D727" t="s">
        <v>41</v>
      </c>
      <c r="E727">
        <v>113000000</v>
      </c>
      <c r="F727">
        <v>12100000</v>
      </c>
      <c r="G727">
        <v>277219.5</v>
      </c>
      <c r="H727">
        <v>543000000</v>
      </c>
      <c r="I727">
        <v>89700000</v>
      </c>
      <c r="J727">
        <v>2310924</v>
      </c>
      <c r="K727" s="2">
        <v>0.20837810000000001</v>
      </c>
      <c r="L727" s="2">
        <v>0.1348762</v>
      </c>
      <c r="M727" s="2">
        <v>0.11996039999999999</v>
      </c>
      <c r="N727" s="3">
        <v>10</v>
      </c>
      <c r="O727">
        <v>11</v>
      </c>
      <c r="P727">
        <v>11</v>
      </c>
      <c r="Q727" s="4">
        <v>8.9642859999999995</v>
      </c>
      <c r="R727" s="4">
        <v>9.5535720000000008</v>
      </c>
      <c r="S727" s="4">
        <v>9.7321419999999996</v>
      </c>
      <c r="T727" s="5">
        <v>0.29336010000000001</v>
      </c>
      <c r="U727" s="5">
        <v>0.19624240000000001</v>
      </c>
      <c r="V727" s="5">
        <v>0.18007609999999999</v>
      </c>
    </row>
    <row r="728" spans="1:22" hidden="1" x14ac:dyDescent="0.2">
      <c r="A728">
        <v>1973</v>
      </c>
      <c r="B728">
        <v>14</v>
      </c>
      <c r="C728" t="s">
        <v>42</v>
      </c>
      <c r="D728" t="s">
        <v>43</v>
      </c>
      <c r="E728">
        <v>78400000</v>
      </c>
      <c r="F728">
        <v>7605739</v>
      </c>
      <c r="G728">
        <v>178506.6</v>
      </c>
      <c r="H728">
        <v>598000000</v>
      </c>
      <c r="I728">
        <v>84700000</v>
      </c>
      <c r="J728">
        <v>2166224</v>
      </c>
      <c r="K728" s="2">
        <v>0.1310963</v>
      </c>
      <c r="L728" s="2">
        <v>8.9771699999999996E-2</v>
      </c>
      <c r="M728" s="2">
        <v>8.2404500000000006E-2</v>
      </c>
      <c r="N728" s="3">
        <v>17</v>
      </c>
      <c r="O728">
        <v>17</v>
      </c>
      <c r="P728">
        <v>17</v>
      </c>
      <c r="Q728" s="4">
        <v>16.25</v>
      </c>
      <c r="R728" s="4">
        <v>16.410720000000001</v>
      </c>
      <c r="S728" s="4">
        <v>15.96429</v>
      </c>
      <c r="T728" s="5">
        <v>0.2025662</v>
      </c>
      <c r="U728" s="5">
        <v>0.14079700000000001</v>
      </c>
      <c r="V728" s="5">
        <v>0.1322035</v>
      </c>
    </row>
    <row r="729" spans="1:22" hidden="1" x14ac:dyDescent="0.2">
      <c r="A729">
        <v>1973</v>
      </c>
      <c r="B729">
        <v>15</v>
      </c>
      <c r="C729" t="s">
        <v>44</v>
      </c>
      <c r="D729" t="s">
        <v>45</v>
      </c>
      <c r="E729">
        <v>21700000</v>
      </c>
      <c r="F729">
        <v>2531861</v>
      </c>
      <c r="G729">
        <v>62563.57</v>
      </c>
      <c r="H729">
        <v>134000000</v>
      </c>
      <c r="I729">
        <v>25600000</v>
      </c>
      <c r="J729">
        <v>730215</v>
      </c>
      <c r="K729" s="2">
        <v>0.16139110000000001</v>
      </c>
      <c r="L729" s="2">
        <v>9.9042500000000006E-2</v>
      </c>
      <c r="M729" s="2">
        <v>8.5678299999999999E-2</v>
      </c>
      <c r="N729" s="3">
        <v>15</v>
      </c>
      <c r="O729">
        <v>15</v>
      </c>
      <c r="P729">
        <v>16</v>
      </c>
      <c r="Q729" s="4">
        <v>12.928570000000001</v>
      </c>
      <c r="R729" s="4">
        <v>15.196429999999999</v>
      </c>
      <c r="S729" s="4">
        <v>16.017859999999999</v>
      </c>
      <c r="T729" s="5">
        <v>0.2379288</v>
      </c>
      <c r="U729" s="5">
        <v>0.14950550000000001</v>
      </c>
      <c r="V729" s="5">
        <v>0.13474800000000001</v>
      </c>
    </row>
    <row r="730" spans="1:22" hidden="1" x14ac:dyDescent="0.2">
      <c r="A730">
        <v>1973</v>
      </c>
      <c r="B730">
        <v>16</v>
      </c>
      <c r="C730" t="s">
        <v>46</v>
      </c>
      <c r="D730" t="s">
        <v>47</v>
      </c>
      <c r="E730">
        <v>23900000</v>
      </c>
      <c r="F730">
        <v>2527029</v>
      </c>
      <c r="G730">
        <v>69523.98</v>
      </c>
      <c r="H730">
        <v>168000000</v>
      </c>
      <c r="I730">
        <v>23400000</v>
      </c>
      <c r="J730">
        <v>677348.4</v>
      </c>
      <c r="K730" s="2">
        <v>0.14246220000000001</v>
      </c>
      <c r="L730" s="2">
        <v>0.1081751</v>
      </c>
      <c r="M730" s="2">
        <v>0.10264139999999999</v>
      </c>
      <c r="N730" s="3">
        <v>16</v>
      </c>
      <c r="O730">
        <v>13</v>
      </c>
      <c r="P730">
        <v>13</v>
      </c>
      <c r="Q730" s="4">
        <v>14.446429999999999</v>
      </c>
      <c r="R730" s="4">
        <v>12.107139999999999</v>
      </c>
      <c r="S730" s="4">
        <v>11.892860000000001</v>
      </c>
      <c r="T730" s="5">
        <v>0.21637799999999999</v>
      </c>
      <c r="U730" s="5">
        <v>0.16193089999999999</v>
      </c>
      <c r="V730" s="5">
        <v>0.15360219999999999</v>
      </c>
    </row>
    <row r="731" spans="1:22" hidden="1" x14ac:dyDescent="0.2">
      <c r="A731">
        <v>1973</v>
      </c>
      <c r="B731">
        <v>17</v>
      </c>
      <c r="C731" t="s">
        <v>48</v>
      </c>
      <c r="D731" t="s">
        <v>49</v>
      </c>
      <c r="E731">
        <v>81700000</v>
      </c>
      <c r="F731">
        <v>11100000</v>
      </c>
      <c r="G731">
        <v>257680.8</v>
      </c>
      <c r="H731">
        <v>1220000000</v>
      </c>
      <c r="I731">
        <v>201000000</v>
      </c>
      <c r="J731">
        <v>5248677</v>
      </c>
      <c r="K731" s="2">
        <v>6.7056400000000002E-2</v>
      </c>
      <c r="L731" s="2">
        <v>5.5398799999999998E-2</v>
      </c>
      <c r="M731" s="2">
        <v>4.9094400000000003E-2</v>
      </c>
      <c r="N731" s="3">
        <v>29</v>
      </c>
      <c r="O731">
        <v>28</v>
      </c>
      <c r="P731">
        <v>26</v>
      </c>
      <c r="Q731" s="4">
        <v>27.928570000000001</v>
      </c>
      <c r="R731" s="4">
        <v>27.214279999999999</v>
      </c>
      <c r="S731" s="4">
        <v>26.392859999999999</v>
      </c>
      <c r="T731" s="5">
        <v>0.112245</v>
      </c>
      <c r="U731" s="5">
        <v>7.6515200000000005E-2</v>
      </c>
      <c r="V731" s="5">
        <v>6.9453699999999993E-2</v>
      </c>
    </row>
    <row r="732" spans="1:22" hidden="1" x14ac:dyDescent="0.2">
      <c r="A732">
        <v>1973</v>
      </c>
      <c r="B732">
        <v>18</v>
      </c>
      <c r="C732">
        <v>51</v>
      </c>
      <c r="D732" t="s">
        <v>50</v>
      </c>
      <c r="E732">
        <v>27200000</v>
      </c>
      <c r="F732">
        <v>3588007</v>
      </c>
      <c r="G732">
        <v>83523.16</v>
      </c>
      <c r="H732">
        <v>281000000</v>
      </c>
      <c r="I732">
        <v>46100000</v>
      </c>
      <c r="J732">
        <v>1284185</v>
      </c>
      <c r="K732" s="2">
        <v>9.6936499999999995E-2</v>
      </c>
      <c r="L732" s="2">
        <v>7.7778700000000006E-2</v>
      </c>
      <c r="M732" s="2">
        <v>6.5039799999999995E-2</v>
      </c>
      <c r="N732" s="3">
        <v>23</v>
      </c>
      <c r="O732">
        <v>21</v>
      </c>
      <c r="P732">
        <v>20</v>
      </c>
      <c r="Q732" s="4">
        <v>24.071429999999999</v>
      </c>
      <c r="R732" s="4">
        <v>22.017859999999999</v>
      </c>
      <c r="S732" s="4">
        <v>22.303570000000001</v>
      </c>
      <c r="T732" s="5">
        <v>0.1409852</v>
      </c>
      <c r="U732" s="5">
        <v>0.1007874</v>
      </c>
      <c r="V732" s="5">
        <v>8.7338700000000005E-2</v>
      </c>
    </row>
    <row r="733" spans="1:22" hidden="1" x14ac:dyDescent="0.2">
      <c r="A733">
        <v>1973</v>
      </c>
      <c r="B733">
        <v>19</v>
      </c>
      <c r="C733">
        <v>50</v>
      </c>
      <c r="D733" t="s">
        <v>51</v>
      </c>
      <c r="E733">
        <v>189000000</v>
      </c>
      <c r="F733">
        <v>22100000</v>
      </c>
      <c r="G733">
        <v>535710.5</v>
      </c>
      <c r="H733">
        <v>899000000</v>
      </c>
      <c r="I733">
        <v>145000000</v>
      </c>
      <c r="J733">
        <v>3887182</v>
      </c>
      <c r="K733" s="2">
        <v>0.21023220000000001</v>
      </c>
      <c r="L733" s="2">
        <v>0.15213380000000001</v>
      </c>
      <c r="M733" s="2">
        <v>0.13781460000000001</v>
      </c>
      <c r="N733" s="3">
        <v>9</v>
      </c>
      <c r="O733">
        <v>9</v>
      </c>
      <c r="P733">
        <v>9</v>
      </c>
      <c r="Q733" s="4">
        <v>10.392860000000001</v>
      </c>
      <c r="R733" s="4">
        <v>10.5</v>
      </c>
      <c r="S733" s="4">
        <v>10.41071</v>
      </c>
      <c r="T733" s="5">
        <v>0.26292480000000001</v>
      </c>
      <c r="U733" s="5">
        <v>0.1806373</v>
      </c>
      <c r="V733" s="5">
        <v>0.16662879999999999</v>
      </c>
    </row>
    <row r="734" spans="1:22" hidden="1" x14ac:dyDescent="0.2">
      <c r="A734">
        <v>1973</v>
      </c>
      <c r="B734">
        <v>20</v>
      </c>
      <c r="C734">
        <v>52</v>
      </c>
      <c r="D734" t="s">
        <v>52</v>
      </c>
      <c r="E734">
        <v>163000000</v>
      </c>
      <c r="F734">
        <v>25100000</v>
      </c>
      <c r="G734">
        <v>699786.2</v>
      </c>
      <c r="H734">
        <v>1280000000</v>
      </c>
      <c r="I734">
        <v>284000000</v>
      </c>
      <c r="J734">
        <v>9703113</v>
      </c>
      <c r="K734" s="2">
        <v>0.12790850000000001</v>
      </c>
      <c r="L734" s="2">
        <v>8.8446300000000005E-2</v>
      </c>
      <c r="M734" s="2">
        <v>7.2119799999999998E-2</v>
      </c>
      <c r="N734" s="3">
        <v>18</v>
      </c>
      <c r="O734">
        <v>18</v>
      </c>
      <c r="P734">
        <v>19</v>
      </c>
      <c r="Q734" s="4">
        <v>19.089279999999999</v>
      </c>
      <c r="R734" s="4">
        <v>19.017859999999999</v>
      </c>
      <c r="S734" s="4">
        <v>19.964279999999999</v>
      </c>
      <c r="T734" s="5">
        <v>0.18043429999999999</v>
      </c>
      <c r="U734" s="5">
        <v>0.1176333</v>
      </c>
      <c r="V734" s="5">
        <v>9.9119799999999994E-2</v>
      </c>
    </row>
    <row r="735" spans="1:22" hidden="1" x14ac:dyDescent="0.2">
      <c r="A735">
        <v>1973</v>
      </c>
      <c r="B735">
        <v>21</v>
      </c>
      <c r="C735" t="s">
        <v>53</v>
      </c>
      <c r="D735" t="s">
        <v>54</v>
      </c>
      <c r="E735">
        <v>39700000</v>
      </c>
      <c r="F735">
        <v>7587778</v>
      </c>
      <c r="G735">
        <v>184825.1</v>
      </c>
      <c r="H735">
        <v>515000000</v>
      </c>
      <c r="I735">
        <v>135000000</v>
      </c>
      <c r="J735">
        <v>4222270</v>
      </c>
      <c r="K735" s="2">
        <v>7.7157500000000004E-2</v>
      </c>
      <c r="L735" s="2">
        <v>5.6378400000000002E-2</v>
      </c>
      <c r="M735" s="2">
        <v>4.3773899999999998E-2</v>
      </c>
      <c r="N735" s="3">
        <v>26</v>
      </c>
      <c r="O735">
        <v>27</v>
      </c>
      <c r="P735">
        <v>27</v>
      </c>
      <c r="Q735" s="4">
        <v>28.410720000000001</v>
      </c>
      <c r="R735" s="4">
        <v>28.142859999999999</v>
      </c>
      <c r="S735" s="4">
        <v>29.125</v>
      </c>
      <c r="T735" s="5">
        <v>0.1092814</v>
      </c>
      <c r="U735" s="5">
        <v>7.1718100000000007E-2</v>
      </c>
      <c r="V735" s="5">
        <v>5.6427199999999997E-2</v>
      </c>
    </row>
    <row r="736" spans="1:22" hidden="1" x14ac:dyDescent="0.2">
      <c r="A736">
        <v>1973</v>
      </c>
      <c r="B736">
        <v>22</v>
      </c>
      <c r="C736" t="s">
        <v>55</v>
      </c>
      <c r="D736" t="s">
        <v>56</v>
      </c>
      <c r="E736">
        <v>57600000</v>
      </c>
      <c r="F736">
        <v>7473153</v>
      </c>
      <c r="G736">
        <v>191380.2</v>
      </c>
      <c r="H736">
        <v>714000000</v>
      </c>
      <c r="I736">
        <v>114000000</v>
      </c>
      <c r="J736">
        <v>2993563</v>
      </c>
      <c r="K736" s="2">
        <v>8.0648499999999998E-2</v>
      </c>
      <c r="L736" s="2">
        <v>6.5325800000000003E-2</v>
      </c>
      <c r="M736" s="2">
        <v>6.3930600000000004E-2</v>
      </c>
      <c r="N736" s="3">
        <v>25</v>
      </c>
      <c r="O736">
        <v>24</v>
      </c>
      <c r="P736">
        <v>21</v>
      </c>
      <c r="Q736" s="4">
        <v>24.214279999999999</v>
      </c>
      <c r="R736" s="4">
        <v>22.875</v>
      </c>
      <c r="S736" s="4">
        <v>21.035720000000001</v>
      </c>
      <c r="T736" s="5">
        <v>0.14314279999999999</v>
      </c>
      <c r="U736" s="5">
        <v>0.1009168</v>
      </c>
      <c r="V736" s="5">
        <v>0.1004975</v>
      </c>
    </row>
    <row r="737" spans="1:22" hidden="1" x14ac:dyDescent="0.2">
      <c r="A737">
        <v>1973</v>
      </c>
      <c r="B737">
        <v>23</v>
      </c>
      <c r="C737">
        <v>64</v>
      </c>
      <c r="D737" t="s">
        <v>57</v>
      </c>
      <c r="E737">
        <v>57400000</v>
      </c>
      <c r="F737">
        <v>8683478</v>
      </c>
      <c r="G737">
        <v>174538.9</v>
      </c>
      <c r="H737">
        <v>488000000</v>
      </c>
      <c r="I737">
        <v>94300000</v>
      </c>
      <c r="J737">
        <v>2036692</v>
      </c>
      <c r="K737" s="2">
        <v>0.1174099</v>
      </c>
      <c r="L737" s="2">
        <v>9.2086200000000007E-2</v>
      </c>
      <c r="M737" s="2">
        <v>8.5697300000000004E-2</v>
      </c>
      <c r="N737" s="3">
        <v>20</v>
      </c>
      <c r="O737">
        <v>16</v>
      </c>
      <c r="P737">
        <v>15</v>
      </c>
      <c r="Q737" s="4">
        <v>18.160720000000001</v>
      </c>
      <c r="R737" s="4">
        <v>15.571429999999999</v>
      </c>
      <c r="S737" s="4">
        <v>14.96429</v>
      </c>
      <c r="T737" s="5">
        <v>0.19068750000000001</v>
      </c>
      <c r="U737" s="5">
        <v>0.14805309999999999</v>
      </c>
      <c r="V737" s="5">
        <v>0.1392806</v>
      </c>
    </row>
    <row r="738" spans="1:22" hidden="1" x14ac:dyDescent="0.2">
      <c r="A738">
        <v>1973</v>
      </c>
      <c r="B738">
        <v>24</v>
      </c>
      <c r="C738" t="s">
        <v>58</v>
      </c>
      <c r="D738" t="s">
        <v>59</v>
      </c>
      <c r="E738">
        <v>214000000</v>
      </c>
      <c r="F738">
        <v>26700000</v>
      </c>
      <c r="G738">
        <v>628083.6</v>
      </c>
      <c r="H738">
        <v>656000000</v>
      </c>
      <c r="I738">
        <v>121000000</v>
      </c>
      <c r="J738">
        <v>3240763</v>
      </c>
      <c r="K738" s="2">
        <v>0.32682729999999999</v>
      </c>
      <c r="L738" s="2">
        <v>0.2199255</v>
      </c>
      <c r="M738" s="2">
        <v>0.19380729999999999</v>
      </c>
      <c r="N738" s="3">
        <v>4</v>
      </c>
      <c r="O738">
        <v>4</v>
      </c>
      <c r="P738">
        <v>4</v>
      </c>
      <c r="Q738" s="4">
        <v>4.2321429999999998</v>
      </c>
      <c r="R738" s="4">
        <v>4.4107139999999996</v>
      </c>
      <c r="S738" s="4">
        <v>4.6071429999999998</v>
      </c>
      <c r="T738" s="5">
        <v>0.39911069999999998</v>
      </c>
      <c r="U738" s="5">
        <v>0.27091029999999999</v>
      </c>
      <c r="V738" s="5">
        <v>0.2452347</v>
      </c>
    </row>
    <row r="739" spans="1:22" hidden="1" x14ac:dyDescent="0.2">
      <c r="A739">
        <v>1973</v>
      </c>
      <c r="B739">
        <v>25</v>
      </c>
      <c r="C739">
        <v>70</v>
      </c>
      <c r="D739" t="s">
        <v>60</v>
      </c>
      <c r="E739">
        <v>42600000</v>
      </c>
      <c r="F739">
        <v>6991114</v>
      </c>
      <c r="G739">
        <v>180295.1</v>
      </c>
      <c r="H739">
        <v>159000000</v>
      </c>
      <c r="I739">
        <v>34700000</v>
      </c>
      <c r="J739">
        <v>1004374</v>
      </c>
      <c r="K739" s="2">
        <v>0.26720080000000002</v>
      </c>
      <c r="L739" s="2">
        <v>0.2015421</v>
      </c>
      <c r="M739" s="2">
        <v>0.1795099</v>
      </c>
      <c r="N739" s="3">
        <v>7</v>
      </c>
      <c r="O739">
        <v>6</v>
      </c>
      <c r="P739">
        <v>6</v>
      </c>
      <c r="Q739" s="4">
        <v>7.25</v>
      </c>
      <c r="R739" s="4">
        <v>6.9642860000000004</v>
      </c>
      <c r="S739" s="4">
        <v>7.125</v>
      </c>
      <c r="T739" s="5">
        <v>0.32646009999999998</v>
      </c>
      <c r="U739" s="5">
        <v>0.22816600000000001</v>
      </c>
      <c r="V739" s="5">
        <v>0.20767949999999999</v>
      </c>
    </row>
    <row r="740" spans="1:22" hidden="1" x14ac:dyDescent="0.2">
      <c r="A740">
        <v>1973</v>
      </c>
      <c r="B740">
        <v>26</v>
      </c>
      <c r="C740" t="s">
        <v>61</v>
      </c>
      <c r="D740" t="s">
        <v>62</v>
      </c>
      <c r="E740">
        <v>268000000</v>
      </c>
      <c r="F740">
        <v>58700000</v>
      </c>
      <c r="G740">
        <v>1158744</v>
      </c>
      <c r="H740">
        <v>758000000</v>
      </c>
      <c r="I740">
        <v>228000000</v>
      </c>
      <c r="J740">
        <v>4999024</v>
      </c>
      <c r="K740" s="2">
        <v>0.35315540000000001</v>
      </c>
      <c r="L740" s="2">
        <v>0.25791360000000002</v>
      </c>
      <c r="M740" s="2">
        <v>0.231794</v>
      </c>
      <c r="N740" s="3">
        <v>3</v>
      </c>
      <c r="O740">
        <v>2</v>
      </c>
      <c r="P740">
        <v>2</v>
      </c>
      <c r="Q740" s="4">
        <v>3.214286</v>
      </c>
      <c r="R740" s="4">
        <v>2.964286</v>
      </c>
      <c r="S740" s="4">
        <v>2.8571430000000002</v>
      </c>
      <c r="T740" s="5">
        <v>0.42349140000000002</v>
      </c>
      <c r="U740" s="5">
        <v>0.31467250000000002</v>
      </c>
      <c r="V740" s="5">
        <v>0.28992210000000002</v>
      </c>
    </row>
    <row r="741" spans="1:22" hidden="1" x14ac:dyDescent="0.2">
      <c r="A741">
        <v>1973</v>
      </c>
      <c r="B741">
        <v>27</v>
      </c>
      <c r="C741" t="s">
        <v>63</v>
      </c>
      <c r="D741" t="s">
        <v>64</v>
      </c>
      <c r="E741">
        <v>347000000</v>
      </c>
      <c r="F741">
        <v>34500000</v>
      </c>
      <c r="G741">
        <v>902808.8</v>
      </c>
      <c r="H741">
        <v>1240000000</v>
      </c>
      <c r="I741">
        <v>206000000</v>
      </c>
      <c r="J741">
        <v>5920312</v>
      </c>
      <c r="K741" s="2">
        <v>0.27854830000000003</v>
      </c>
      <c r="L741" s="2">
        <v>0.1673818</v>
      </c>
      <c r="M741" s="2">
        <v>0.1524935</v>
      </c>
      <c r="N741" s="3">
        <v>6</v>
      </c>
      <c r="O741">
        <v>8</v>
      </c>
      <c r="P741">
        <v>8</v>
      </c>
      <c r="Q741" s="4">
        <v>6.6071429999999998</v>
      </c>
      <c r="R741" s="4">
        <v>7.5892860000000004</v>
      </c>
      <c r="S741" s="4">
        <v>7.8928570000000002</v>
      </c>
      <c r="T741" s="5">
        <v>0.3349144</v>
      </c>
      <c r="U741" s="5">
        <v>0.21915499999999999</v>
      </c>
      <c r="V741" s="5">
        <v>0.20047789999999999</v>
      </c>
    </row>
    <row r="742" spans="1:22" hidden="1" x14ac:dyDescent="0.2">
      <c r="A742">
        <v>1973</v>
      </c>
      <c r="B742">
        <v>28</v>
      </c>
      <c r="C742" t="s">
        <v>65</v>
      </c>
      <c r="D742" t="s">
        <v>66</v>
      </c>
      <c r="E742">
        <v>927000000</v>
      </c>
      <c r="F742">
        <v>140000000</v>
      </c>
      <c r="G742">
        <v>3958215</v>
      </c>
      <c r="H742">
        <v>1220000000</v>
      </c>
      <c r="I742">
        <v>222000000</v>
      </c>
      <c r="J742">
        <v>7026412</v>
      </c>
      <c r="K742" s="2">
        <v>0.76004300000000002</v>
      </c>
      <c r="L742" s="2">
        <v>0.62869410000000003</v>
      </c>
      <c r="M742" s="2">
        <v>0.56333370000000005</v>
      </c>
      <c r="N742" s="3">
        <v>1</v>
      </c>
      <c r="O742">
        <v>1</v>
      </c>
      <c r="P742">
        <v>1</v>
      </c>
      <c r="Q742" s="4">
        <v>1.071429</v>
      </c>
      <c r="R742" s="4">
        <v>1.125</v>
      </c>
      <c r="S742" s="4">
        <v>1.196429</v>
      </c>
      <c r="T742" s="5">
        <v>0.69953770000000004</v>
      </c>
      <c r="U742" s="5">
        <v>0.56415590000000004</v>
      </c>
      <c r="V742" s="5">
        <v>0.50843229999999995</v>
      </c>
    </row>
    <row r="743" spans="1:22" hidden="1" x14ac:dyDescent="0.2">
      <c r="A743">
        <v>1973</v>
      </c>
      <c r="B743">
        <v>29</v>
      </c>
      <c r="C743" t="s">
        <v>67</v>
      </c>
      <c r="D743" t="s">
        <v>68</v>
      </c>
      <c r="E743">
        <v>632000000</v>
      </c>
      <c r="F743">
        <v>90100000</v>
      </c>
      <c r="G743">
        <v>1993859</v>
      </c>
      <c r="H743">
        <v>1730000000</v>
      </c>
      <c r="I743">
        <v>392000000</v>
      </c>
      <c r="J743">
        <v>9889375</v>
      </c>
      <c r="K743" s="2">
        <v>0.36410039999999999</v>
      </c>
      <c r="L743" s="2">
        <v>0.2296319</v>
      </c>
      <c r="M743" s="2">
        <v>0.2016163</v>
      </c>
      <c r="N743" s="3">
        <v>2</v>
      </c>
      <c r="O743">
        <v>3</v>
      </c>
      <c r="P743">
        <v>3</v>
      </c>
      <c r="Q743" s="4">
        <v>3.3035709999999998</v>
      </c>
      <c r="R743" s="4">
        <v>3.660714</v>
      </c>
      <c r="S743" s="4">
        <v>3.8214290000000002</v>
      </c>
      <c r="T743" s="5">
        <v>0.42614590000000002</v>
      </c>
      <c r="U743" s="5">
        <v>0.28862939999999998</v>
      </c>
      <c r="V743" s="5">
        <v>0.26149060000000002</v>
      </c>
    </row>
    <row r="744" spans="1:22" hidden="1" x14ac:dyDescent="0.2">
      <c r="A744">
        <v>1973</v>
      </c>
      <c r="B744">
        <v>30</v>
      </c>
      <c r="C744" t="s">
        <v>69</v>
      </c>
      <c r="D744" t="s">
        <v>70</v>
      </c>
      <c r="E744">
        <v>163000000</v>
      </c>
      <c r="F744">
        <v>18600000</v>
      </c>
      <c r="G744">
        <v>724129.3</v>
      </c>
      <c r="H744">
        <v>997000000</v>
      </c>
      <c r="I744">
        <v>125000000</v>
      </c>
      <c r="J744">
        <v>5283217</v>
      </c>
      <c r="K744" s="2">
        <v>0.16400129999999999</v>
      </c>
      <c r="L744" s="2">
        <v>0.14873020000000001</v>
      </c>
      <c r="M744" s="2">
        <v>0.1370622</v>
      </c>
      <c r="N744" s="3">
        <v>14</v>
      </c>
      <c r="O744">
        <v>10</v>
      </c>
      <c r="P744">
        <v>10</v>
      </c>
      <c r="Q744" s="4">
        <v>12.375</v>
      </c>
      <c r="R744" s="4">
        <v>10.982139999999999</v>
      </c>
      <c r="S744" s="4">
        <v>11.053570000000001</v>
      </c>
      <c r="T744" s="5">
        <v>0.23180239999999999</v>
      </c>
      <c r="U744" s="5">
        <v>0.1739011</v>
      </c>
      <c r="V744" s="5">
        <v>0.16148970000000001</v>
      </c>
    </row>
    <row r="745" spans="1:22" hidden="1" x14ac:dyDescent="0.2">
      <c r="A745">
        <v>1973</v>
      </c>
      <c r="B745">
        <v>31</v>
      </c>
      <c r="C745" t="s">
        <v>71</v>
      </c>
      <c r="D745" t="s">
        <v>72</v>
      </c>
      <c r="E745">
        <v>62800000</v>
      </c>
      <c r="F745">
        <v>1500754</v>
      </c>
      <c r="G745">
        <v>66908.33</v>
      </c>
      <c r="H745">
        <v>379000000</v>
      </c>
      <c r="I745">
        <v>17400000</v>
      </c>
      <c r="J745">
        <v>1582459</v>
      </c>
      <c r="K745" s="2">
        <v>0.16585069999999999</v>
      </c>
      <c r="L745" s="2">
        <v>8.6437799999999995E-2</v>
      </c>
      <c r="M745" s="2">
        <v>4.2281199999999998E-2</v>
      </c>
      <c r="N745" s="3">
        <v>13</v>
      </c>
      <c r="O745">
        <v>19</v>
      </c>
      <c r="P745">
        <v>29</v>
      </c>
      <c r="Q745" s="4">
        <v>22.75</v>
      </c>
      <c r="R745" s="4">
        <v>23.339279999999999</v>
      </c>
      <c r="S745" s="4">
        <v>28.553570000000001</v>
      </c>
      <c r="T745" s="5">
        <v>0.1417677</v>
      </c>
      <c r="U745" s="5">
        <v>8.8227299999999995E-2</v>
      </c>
      <c r="V745" s="5">
        <v>5.7606600000000001E-2</v>
      </c>
    </row>
    <row r="746" spans="1:22" hidden="1" x14ac:dyDescent="0.2">
      <c r="A746">
        <v>1974</v>
      </c>
      <c r="B746">
        <v>1</v>
      </c>
      <c r="C746" t="s">
        <v>22</v>
      </c>
      <c r="D746" t="s">
        <v>23</v>
      </c>
      <c r="E746">
        <v>33300000</v>
      </c>
      <c r="F746">
        <v>9106088</v>
      </c>
      <c r="G746">
        <v>179932.1</v>
      </c>
      <c r="H746">
        <v>438000000</v>
      </c>
      <c r="I746">
        <v>168000000</v>
      </c>
      <c r="J746">
        <v>3584427</v>
      </c>
      <c r="K746" s="2">
        <v>7.5898099999999996E-2</v>
      </c>
      <c r="L746" s="2">
        <v>5.40799E-2</v>
      </c>
      <c r="M746" s="2">
        <v>5.0198300000000001E-2</v>
      </c>
      <c r="N746" s="3">
        <v>29</v>
      </c>
      <c r="O746">
        <v>29</v>
      </c>
      <c r="P746">
        <v>27</v>
      </c>
      <c r="Q746" s="4">
        <v>26.642859999999999</v>
      </c>
      <c r="R746" s="4">
        <v>27.767859999999999</v>
      </c>
      <c r="S746" s="4">
        <v>26.803570000000001</v>
      </c>
      <c r="T746" s="5">
        <v>0.12112009999999999</v>
      </c>
      <c r="U746" s="5">
        <v>7.4726399999999998E-2</v>
      </c>
      <c r="V746" s="5">
        <v>6.9363800000000003E-2</v>
      </c>
    </row>
    <row r="747" spans="1:22" hidden="1" x14ac:dyDescent="0.2">
      <c r="A747">
        <v>1974</v>
      </c>
      <c r="B747">
        <v>2</v>
      </c>
      <c r="C747" t="s">
        <v>24</v>
      </c>
      <c r="D747" t="s">
        <v>25</v>
      </c>
      <c r="E747">
        <v>38200000</v>
      </c>
      <c r="F747">
        <v>3384942</v>
      </c>
      <c r="G747">
        <v>78473.279999999999</v>
      </c>
      <c r="H747">
        <v>215000000</v>
      </c>
      <c r="I747">
        <v>29200000</v>
      </c>
      <c r="J747">
        <v>693363.6</v>
      </c>
      <c r="K747" s="2">
        <v>0.17778659999999999</v>
      </c>
      <c r="L747" s="2">
        <v>0.11583880000000001</v>
      </c>
      <c r="M747" s="2">
        <v>0.11317770000000001</v>
      </c>
      <c r="N747" s="3">
        <v>11</v>
      </c>
      <c r="O747">
        <v>13</v>
      </c>
      <c r="P747">
        <v>12</v>
      </c>
      <c r="Q747" s="4">
        <v>15.232139999999999</v>
      </c>
      <c r="R747" s="4">
        <v>16.178570000000001</v>
      </c>
      <c r="S747" s="4">
        <v>15.03571</v>
      </c>
      <c r="T747" s="5">
        <v>0.21788350000000001</v>
      </c>
      <c r="U747" s="5">
        <v>0.13342109999999999</v>
      </c>
      <c r="V747" s="5">
        <v>0.13148119999999999</v>
      </c>
    </row>
    <row r="748" spans="1:22" hidden="1" x14ac:dyDescent="0.2">
      <c r="A748">
        <v>1974</v>
      </c>
      <c r="B748">
        <v>3</v>
      </c>
      <c r="C748" t="s">
        <v>26</v>
      </c>
      <c r="D748" t="s">
        <v>27</v>
      </c>
      <c r="E748">
        <v>41100000</v>
      </c>
      <c r="F748">
        <v>5060902</v>
      </c>
      <c r="G748">
        <v>115266.7</v>
      </c>
      <c r="H748">
        <v>380000000</v>
      </c>
      <c r="I748">
        <v>70900000</v>
      </c>
      <c r="J748">
        <v>1874544</v>
      </c>
      <c r="K748" s="2">
        <v>0.1083306</v>
      </c>
      <c r="L748" s="2">
        <v>7.1417099999999997E-2</v>
      </c>
      <c r="M748" s="2">
        <v>6.1490499999999997E-2</v>
      </c>
      <c r="N748" s="3">
        <v>21</v>
      </c>
      <c r="O748">
        <v>22</v>
      </c>
      <c r="P748">
        <v>23</v>
      </c>
      <c r="Q748" s="4">
        <v>20.625</v>
      </c>
      <c r="R748" s="4">
        <v>21.982140000000001</v>
      </c>
      <c r="S748" s="4">
        <v>21.928570000000001</v>
      </c>
      <c r="T748" s="5">
        <v>0.1688759</v>
      </c>
      <c r="U748" s="5">
        <v>0.102105</v>
      </c>
      <c r="V748" s="5">
        <v>8.9834999999999998E-2</v>
      </c>
    </row>
    <row r="749" spans="1:22" hidden="1" x14ac:dyDescent="0.2">
      <c r="A749">
        <v>1974</v>
      </c>
      <c r="B749">
        <v>4</v>
      </c>
      <c r="C749" t="s">
        <v>28</v>
      </c>
      <c r="D749" t="s">
        <v>29</v>
      </c>
      <c r="E749">
        <v>21400000</v>
      </c>
      <c r="F749">
        <v>2569265</v>
      </c>
      <c r="G749">
        <v>70213.47</v>
      </c>
      <c r="H749">
        <v>364000000</v>
      </c>
      <c r="I749">
        <v>82000000</v>
      </c>
      <c r="J749">
        <v>2556545</v>
      </c>
      <c r="K749" s="2">
        <v>5.876E-2</v>
      </c>
      <c r="L749" s="2">
        <v>3.1320000000000001E-2</v>
      </c>
      <c r="M749" s="2">
        <v>2.7464200000000001E-2</v>
      </c>
      <c r="N749" s="3">
        <v>30</v>
      </c>
      <c r="O749">
        <v>31</v>
      </c>
      <c r="P749">
        <v>31</v>
      </c>
      <c r="Q749" s="4">
        <v>27.964279999999999</v>
      </c>
      <c r="R749" s="4">
        <v>30.160720000000001</v>
      </c>
      <c r="S749" s="4">
        <v>29.982140000000001</v>
      </c>
      <c r="T749" s="5">
        <v>0.11625969999999999</v>
      </c>
      <c r="U749" s="5">
        <v>5.6866399999999998E-2</v>
      </c>
      <c r="V749" s="5">
        <v>5.2430200000000003E-2</v>
      </c>
    </row>
    <row r="750" spans="1:22" hidden="1" x14ac:dyDescent="0.2">
      <c r="A750">
        <v>1974</v>
      </c>
      <c r="B750">
        <v>5</v>
      </c>
      <c r="C750">
        <v>20</v>
      </c>
      <c r="D750" t="s">
        <v>30</v>
      </c>
      <c r="E750">
        <v>12400000</v>
      </c>
      <c r="F750">
        <v>1848321</v>
      </c>
      <c r="G750">
        <v>46466.26</v>
      </c>
      <c r="H750">
        <v>213000000</v>
      </c>
      <c r="I750">
        <v>41900000</v>
      </c>
      <c r="J750">
        <v>1179077</v>
      </c>
      <c r="K750" s="2">
        <v>5.8143599999999997E-2</v>
      </c>
      <c r="L750" s="2">
        <v>4.4148600000000003E-2</v>
      </c>
      <c r="M750" s="2">
        <v>3.9409E-2</v>
      </c>
      <c r="N750" s="3">
        <v>31</v>
      </c>
      <c r="O750">
        <v>30</v>
      </c>
      <c r="P750">
        <v>30</v>
      </c>
      <c r="Q750" s="4">
        <v>29.660720000000001</v>
      </c>
      <c r="R750" s="4">
        <v>29.589279999999999</v>
      </c>
      <c r="S750" s="4">
        <v>29.178570000000001</v>
      </c>
      <c r="T750" s="5">
        <v>0.1007251</v>
      </c>
      <c r="U750" s="5">
        <v>6.0451900000000003E-2</v>
      </c>
      <c r="V750" s="5">
        <v>5.51151E-2</v>
      </c>
    </row>
    <row r="751" spans="1:22" hidden="1" x14ac:dyDescent="0.2">
      <c r="A751">
        <v>1974</v>
      </c>
      <c r="B751">
        <v>6</v>
      </c>
      <c r="C751" t="s">
        <v>31</v>
      </c>
      <c r="D751" t="s">
        <v>32</v>
      </c>
      <c r="E751">
        <v>74100000</v>
      </c>
      <c r="F751">
        <v>8363946</v>
      </c>
      <c r="G751">
        <v>192695.3</v>
      </c>
      <c r="H751">
        <v>447000000</v>
      </c>
      <c r="I751">
        <v>68800000</v>
      </c>
      <c r="J751">
        <v>1843800</v>
      </c>
      <c r="K751" s="2">
        <v>0.16571089999999999</v>
      </c>
      <c r="L751" s="2">
        <v>0.1215746</v>
      </c>
      <c r="M751" s="2">
        <v>0.1045099</v>
      </c>
      <c r="N751" s="3">
        <v>15</v>
      </c>
      <c r="O751">
        <v>12</v>
      </c>
      <c r="P751">
        <v>14</v>
      </c>
      <c r="Q751" s="4">
        <v>12.232139999999999</v>
      </c>
      <c r="R751" s="4">
        <v>11.982139999999999</v>
      </c>
      <c r="S751" s="4">
        <v>12.33929</v>
      </c>
      <c r="T751" s="5">
        <v>0.24312719999999999</v>
      </c>
      <c r="U751" s="5">
        <v>0.16807530000000001</v>
      </c>
      <c r="V751" s="5">
        <v>0.15291469999999999</v>
      </c>
    </row>
    <row r="752" spans="1:22" hidden="1" x14ac:dyDescent="0.2">
      <c r="A752">
        <v>1974</v>
      </c>
      <c r="B752">
        <v>7</v>
      </c>
      <c r="C752">
        <v>23</v>
      </c>
      <c r="D752" t="s">
        <v>33</v>
      </c>
      <c r="E752">
        <v>13700000</v>
      </c>
      <c r="F752">
        <v>1345837</v>
      </c>
      <c r="G752">
        <v>32452.32</v>
      </c>
      <c r="H752">
        <v>62300000</v>
      </c>
      <c r="I752">
        <v>7904265</v>
      </c>
      <c r="J752">
        <v>200470.6</v>
      </c>
      <c r="K752" s="2">
        <v>0.2205558</v>
      </c>
      <c r="L752" s="2">
        <v>0.17026720000000001</v>
      </c>
      <c r="M752" s="2">
        <v>0.16188069999999999</v>
      </c>
      <c r="N752" s="3">
        <v>9</v>
      </c>
      <c r="O752">
        <v>7</v>
      </c>
      <c r="P752">
        <v>7</v>
      </c>
      <c r="Q752" s="4">
        <v>8.1607140000000005</v>
      </c>
      <c r="R752" s="4">
        <v>7.3392860000000004</v>
      </c>
      <c r="S752" s="4">
        <v>6.9821429999999998</v>
      </c>
      <c r="T752" s="5">
        <v>0.29430689999999998</v>
      </c>
      <c r="U752" s="5">
        <v>0.21289140000000001</v>
      </c>
      <c r="V752" s="5">
        <v>0.2032263</v>
      </c>
    </row>
    <row r="753" spans="1:22" x14ac:dyDescent="0.2">
      <c r="A753">
        <v>1974</v>
      </c>
      <c r="B753">
        <v>8</v>
      </c>
      <c r="C753">
        <v>24</v>
      </c>
      <c r="D753" t="s">
        <v>34</v>
      </c>
      <c r="E753">
        <v>77100000</v>
      </c>
      <c r="F753">
        <v>8017718</v>
      </c>
      <c r="G753">
        <v>193608.7</v>
      </c>
      <c r="H753">
        <v>274000000</v>
      </c>
      <c r="I753">
        <v>39500000</v>
      </c>
      <c r="J753">
        <v>1057444</v>
      </c>
      <c r="K753" s="2">
        <v>0.28151150000000003</v>
      </c>
      <c r="L753" s="2">
        <v>0.20319019999999999</v>
      </c>
      <c r="M753" s="2">
        <v>0.18309110000000001</v>
      </c>
      <c r="N753" s="3">
        <v>6</v>
      </c>
      <c r="O753">
        <v>6</v>
      </c>
      <c r="P753">
        <v>6</v>
      </c>
      <c r="Q753" s="4">
        <v>5.0714290000000002</v>
      </c>
      <c r="R753" s="4">
        <v>4.875</v>
      </c>
      <c r="S753" s="4">
        <v>4.8035709999999998</v>
      </c>
      <c r="T753" s="5">
        <v>0.36250369999999998</v>
      </c>
      <c r="U753" s="5">
        <v>0.25803540000000003</v>
      </c>
      <c r="V753" s="5">
        <v>0.23824980000000001</v>
      </c>
    </row>
    <row r="754" spans="1:22" hidden="1" x14ac:dyDescent="0.2">
      <c r="A754">
        <v>1974</v>
      </c>
      <c r="B754">
        <v>9</v>
      </c>
      <c r="C754">
        <v>25</v>
      </c>
      <c r="D754" t="s">
        <v>35</v>
      </c>
      <c r="E754">
        <v>14100000</v>
      </c>
      <c r="F754">
        <v>1598874</v>
      </c>
      <c r="G754">
        <v>37728.949999999997</v>
      </c>
      <c r="H754">
        <v>148000000</v>
      </c>
      <c r="I754">
        <v>23200000</v>
      </c>
      <c r="J754">
        <v>620438.4</v>
      </c>
      <c r="K754" s="2">
        <v>9.5739299999999999E-2</v>
      </c>
      <c r="L754" s="2">
        <v>6.8857100000000004E-2</v>
      </c>
      <c r="M754" s="2">
        <v>6.0810200000000002E-2</v>
      </c>
      <c r="N754" s="3">
        <v>24</v>
      </c>
      <c r="O754">
        <v>23</v>
      </c>
      <c r="P754">
        <v>24</v>
      </c>
      <c r="Q754" s="4">
        <v>20.589279999999999</v>
      </c>
      <c r="R754" s="4">
        <v>20.696429999999999</v>
      </c>
      <c r="S754" s="4">
        <v>20.714279999999999</v>
      </c>
      <c r="T754" s="5">
        <v>0.16131490000000001</v>
      </c>
      <c r="U754" s="5">
        <v>0.1034035</v>
      </c>
      <c r="V754" s="5">
        <v>9.3124899999999997E-2</v>
      </c>
    </row>
    <row r="755" spans="1:22" hidden="1" x14ac:dyDescent="0.2">
      <c r="A755">
        <v>1974</v>
      </c>
      <c r="B755">
        <v>10</v>
      </c>
      <c r="C755">
        <v>26</v>
      </c>
      <c r="D755" t="s">
        <v>36</v>
      </c>
      <c r="E755">
        <v>12200000</v>
      </c>
      <c r="F755">
        <v>1569522</v>
      </c>
      <c r="G755">
        <v>37868.129999999997</v>
      </c>
      <c r="H755">
        <v>154000000</v>
      </c>
      <c r="I755">
        <v>24800000</v>
      </c>
      <c r="J755">
        <v>652296.9</v>
      </c>
      <c r="K755" s="2">
        <v>7.9312199999999999E-2</v>
      </c>
      <c r="L755" s="2">
        <v>6.3393900000000003E-2</v>
      </c>
      <c r="M755" s="2">
        <v>5.8053500000000001E-2</v>
      </c>
      <c r="N755" s="3">
        <v>28</v>
      </c>
      <c r="O755">
        <v>27</v>
      </c>
      <c r="P755">
        <v>26</v>
      </c>
      <c r="Q755" s="4">
        <v>23.607140000000001</v>
      </c>
      <c r="R755" s="4">
        <v>24.017859999999999</v>
      </c>
      <c r="S755" s="4">
        <v>23.089279999999999</v>
      </c>
      <c r="T755" s="5">
        <v>0.14236109999999999</v>
      </c>
      <c r="U755" s="5">
        <v>9.1431899999999997E-2</v>
      </c>
      <c r="V755" s="5">
        <v>8.4959199999999999E-2</v>
      </c>
    </row>
    <row r="756" spans="1:22" hidden="1" x14ac:dyDescent="0.2">
      <c r="A756">
        <v>1974</v>
      </c>
      <c r="B756">
        <v>11</v>
      </c>
      <c r="C756" t="s">
        <v>37</v>
      </c>
      <c r="D756" t="s">
        <v>38</v>
      </c>
      <c r="E756">
        <v>80800000</v>
      </c>
      <c r="F756">
        <v>7773068</v>
      </c>
      <c r="G756">
        <v>184817.2</v>
      </c>
      <c r="H756">
        <v>810000000</v>
      </c>
      <c r="I756">
        <v>116000000</v>
      </c>
      <c r="J756">
        <v>2999042</v>
      </c>
      <c r="K756" s="2">
        <v>9.9776599999999993E-2</v>
      </c>
      <c r="L756" s="2">
        <v>6.6823499999999994E-2</v>
      </c>
      <c r="M756" s="2">
        <v>6.1625399999999997E-2</v>
      </c>
      <c r="N756" s="3">
        <v>23</v>
      </c>
      <c r="O756">
        <v>26</v>
      </c>
      <c r="P756">
        <v>22</v>
      </c>
      <c r="Q756" s="4">
        <v>23.053570000000001</v>
      </c>
      <c r="R756" s="4">
        <v>23.803570000000001</v>
      </c>
      <c r="S756" s="4">
        <v>22.785720000000001</v>
      </c>
      <c r="T756" s="5">
        <v>0.14775569999999999</v>
      </c>
      <c r="U756" s="5">
        <v>9.1782299999999997E-2</v>
      </c>
      <c r="V756" s="5">
        <v>8.5632399999999997E-2</v>
      </c>
    </row>
    <row r="757" spans="1:22" hidden="1" x14ac:dyDescent="0.2">
      <c r="A757">
        <v>1974</v>
      </c>
      <c r="B757">
        <v>12</v>
      </c>
      <c r="C757">
        <v>29</v>
      </c>
      <c r="D757" t="s">
        <v>39</v>
      </c>
      <c r="E757">
        <v>48800000</v>
      </c>
      <c r="F757">
        <v>5802338</v>
      </c>
      <c r="G757">
        <v>133430</v>
      </c>
      <c r="H757">
        <v>397000000</v>
      </c>
      <c r="I757">
        <v>70800000</v>
      </c>
      <c r="J757">
        <v>1774005</v>
      </c>
      <c r="K757" s="2">
        <v>0.1228939</v>
      </c>
      <c r="L757" s="2">
        <v>8.1924399999999994E-2</v>
      </c>
      <c r="M757" s="2">
        <v>7.5214000000000003E-2</v>
      </c>
      <c r="N757" s="3">
        <v>20</v>
      </c>
      <c r="O757">
        <v>21</v>
      </c>
      <c r="P757">
        <v>19</v>
      </c>
      <c r="Q757" s="4">
        <v>17.5</v>
      </c>
      <c r="R757" s="4">
        <v>17.964279999999999</v>
      </c>
      <c r="S757" s="4">
        <v>17.446429999999999</v>
      </c>
      <c r="T757" s="5">
        <v>0.18702070000000001</v>
      </c>
      <c r="U757" s="5">
        <v>0.11943719999999999</v>
      </c>
      <c r="V757" s="5">
        <v>0.1113278</v>
      </c>
    </row>
    <row r="758" spans="1:22" hidden="1" x14ac:dyDescent="0.2">
      <c r="A758">
        <v>1974</v>
      </c>
      <c r="B758">
        <v>13</v>
      </c>
      <c r="C758" t="s">
        <v>40</v>
      </c>
      <c r="D758" t="s">
        <v>41</v>
      </c>
      <c r="E758">
        <v>125000000</v>
      </c>
      <c r="F758">
        <v>12300000</v>
      </c>
      <c r="G758">
        <v>285451.8</v>
      </c>
      <c r="H758">
        <v>592000000</v>
      </c>
      <c r="I758">
        <v>88900000</v>
      </c>
      <c r="J758">
        <v>2327332</v>
      </c>
      <c r="K758" s="2">
        <v>0.21150479999999999</v>
      </c>
      <c r="L758" s="2">
        <v>0.13789199999999999</v>
      </c>
      <c r="M758" s="2">
        <v>0.12265189999999999</v>
      </c>
      <c r="N758" s="3">
        <v>10</v>
      </c>
      <c r="O758">
        <v>11</v>
      </c>
      <c r="P758">
        <v>11</v>
      </c>
      <c r="Q758" s="4">
        <v>8.9642859999999995</v>
      </c>
      <c r="R758" s="4">
        <v>9.5535720000000008</v>
      </c>
      <c r="S758" s="4">
        <v>9.7321419999999996</v>
      </c>
      <c r="T758" s="5">
        <v>0.29336010000000001</v>
      </c>
      <c r="U758" s="5">
        <v>0.19624240000000001</v>
      </c>
      <c r="V758" s="5">
        <v>0.18007609999999999</v>
      </c>
    </row>
    <row r="759" spans="1:22" hidden="1" x14ac:dyDescent="0.2">
      <c r="A759">
        <v>1974</v>
      </c>
      <c r="B759">
        <v>14</v>
      </c>
      <c r="C759" t="s">
        <v>42</v>
      </c>
      <c r="D759" t="s">
        <v>43</v>
      </c>
      <c r="E759">
        <v>89800000</v>
      </c>
      <c r="F759">
        <v>8143407</v>
      </c>
      <c r="G759">
        <v>195295</v>
      </c>
      <c r="H759">
        <v>612000000</v>
      </c>
      <c r="I759">
        <v>80400000</v>
      </c>
      <c r="J759">
        <v>2094702</v>
      </c>
      <c r="K759" s="2">
        <v>0.1465822</v>
      </c>
      <c r="L759" s="2">
        <v>0.1013208</v>
      </c>
      <c r="M759" s="2">
        <v>9.3232899999999994E-2</v>
      </c>
      <c r="N759" s="3">
        <v>17</v>
      </c>
      <c r="O759">
        <v>16</v>
      </c>
      <c r="P759">
        <v>16</v>
      </c>
      <c r="Q759" s="4">
        <v>16.25</v>
      </c>
      <c r="R759" s="4">
        <v>16.410720000000001</v>
      </c>
      <c r="S759" s="4">
        <v>15.96429</v>
      </c>
      <c r="T759" s="5">
        <v>0.2025662</v>
      </c>
      <c r="U759" s="5">
        <v>0.14079700000000001</v>
      </c>
      <c r="V759" s="5">
        <v>0.1322035</v>
      </c>
    </row>
    <row r="760" spans="1:22" hidden="1" x14ac:dyDescent="0.2">
      <c r="A760">
        <v>1974</v>
      </c>
      <c r="B760">
        <v>15</v>
      </c>
      <c r="C760" t="s">
        <v>44</v>
      </c>
      <c r="D760" t="s">
        <v>45</v>
      </c>
      <c r="E760">
        <v>25900000</v>
      </c>
      <c r="F760">
        <v>2839939</v>
      </c>
      <c r="G760">
        <v>71175.62</v>
      </c>
      <c r="H760">
        <v>147000000</v>
      </c>
      <c r="I760">
        <v>25700000</v>
      </c>
      <c r="J760">
        <v>742213.1</v>
      </c>
      <c r="K760" s="2">
        <v>0.17613329999999999</v>
      </c>
      <c r="L760" s="2">
        <v>0.11066139999999999</v>
      </c>
      <c r="M760" s="2">
        <v>9.5896499999999996E-2</v>
      </c>
      <c r="N760" s="3">
        <v>12</v>
      </c>
      <c r="O760">
        <v>15</v>
      </c>
      <c r="P760">
        <v>15</v>
      </c>
      <c r="Q760" s="4">
        <v>12.928570000000001</v>
      </c>
      <c r="R760" s="4">
        <v>15.196429999999999</v>
      </c>
      <c r="S760" s="4">
        <v>16.017859999999999</v>
      </c>
      <c r="T760" s="5">
        <v>0.2379288</v>
      </c>
      <c r="U760" s="5">
        <v>0.14950550000000001</v>
      </c>
      <c r="V760" s="5">
        <v>0.13474800000000001</v>
      </c>
    </row>
    <row r="761" spans="1:22" hidden="1" x14ac:dyDescent="0.2">
      <c r="A761">
        <v>1974</v>
      </c>
      <c r="B761">
        <v>16</v>
      </c>
      <c r="C761" t="s">
        <v>46</v>
      </c>
      <c r="D761" t="s">
        <v>47</v>
      </c>
      <c r="E761">
        <v>28400000</v>
      </c>
      <c r="F761">
        <v>2696860</v>
      </c>
      <c r="G761">
        <v>74901.210000000006</v>
      </c>
      <c r="H761">
        <v>185000000</v>
      </c>
      <c r="I761">
        <v>23400000</v>
      </c>
      <c r="J761">
        <v>683761.2</v>
      </c>
      <c r="K761" s="2">
        <v>0.15356049999999999</v>
      </c>
      <c r="L761" s="2">
        <v>0.1153691</v>
      </c>
      <c r="M761" s="2">
        <v>0.1095429</v>
      </c>
      <c r="N761" s="3">
        <v>16</v>
      </c>
      <c r="O761">
        <v>14</v>
      </c>
      <c r="P761">
        <v>13</v>
      </c>
      <c r="Q761" s="4">
        <v>14.446429999999999</v>
      </c>
      <c r="R761" s="4">
        <v>12.107139999999999</v>
      </c>
      <c r="S761" s="4">
        <v>11.892860000000001</v>
      </c>
      <c r="T761" s="5">
        <v>0.21637799999999999</v>
      </c>
      <c r="U761" s="5">
        <v>0.16193089999999999</v>
      </c>
      <c r="V761" s="5">
        <v>0.15360219999999999</v>
      </c>
    </row>
    <row r="762" spans="1:22" hidden="1" x14ac:dyDescent="0.2">
      <c r="A762">
        <v>1974</v>
      </c>
      <c r="B762">
        <v>17</v>
      </c>
      <c r="C762" t="s">
        <v>48</v>
      </c>
      <c r="D762" t="s">
        <v>49</v>
      </c>
      <c r="E762">
        <v>107000000</v>
      </c>
      <c r="F762">
        <v>13400000</v>
      </c>
      <c r="G762">
        <v>314308</v>
      </c>
      <c r="H762">
        <v>1320000000</v>
      </c>
      <c r="I762">
        <v>197000000</v>
      </c>
      <c r="J762">
        <v>5216394</v>
      </c>
      <c r="K762" s="2">
        <v>8.0587900000000004E-2</v>
      </c>
      <c r="L762" s="2">
        <v>6.77812E-2</v>
      </c>
      <c r="M762" s="2">
        <v>6.0253899999999999E-2</v>
      </c>
      <c r="N762" s="3">
        <v>27</v>
      </c>
      <c r="O762">
        <v>24</v>
      </c>
      <c r="P762">
        <v>25</v>
      </c>
      <c r="Q762" s="4">
        <v>27.928570000000001</v>
      </c>
      <c r="R762" s="4">
        <v>27.214279999999999</v>
      </c>
      <c r="S762" s="4">
        <v>26.392859999999999</v>
      </c>
      <c r="T762" s="5">
        <v>0.112245</v>
      </c>
      <c r="U762" s="5">
        <v>7.6515200000000005E-2</v>
      </c>
      <c r="V762" s="5">
        <v>6.9453699999999993E-2</v>
      </c>
    </row>
    <row r="763" spans="1:22" hidden="1" x14ac:dyDescent="0.2">
      <c r="A763">
        <v>1974</v>
      </c>
      <c r="B763">
        <v>18</v>
      </c>
      <c r="C763">
        <v>51</v>
      </c>
      <c r="D763" t="s">
        <v>50</v>
      </c>
      <c r="E763">
        <v>33200000</v>
      </c>
      <c r="F763">
        <v>3912038</v>
      </c>
      <c r="G763">
        <v>93488.74</v>
      </c>
      <c r="H763">
        <v>307000000</v>
      </c>
      <c r="I763">
        <v>45600000</v>
      </c>
      <c r="J763">
        <v>1303599</v>
      </c>
      <c r="K763" s="2">
        <v>0.10810450000000001</v>
      </c>
      <c r="L763" s="2">
        <v>8.5883399999999999E-2</v>
      </c>
      <c r="M763" s="2">
        <v>7.1715899999999999E-2</v>
      </c>
      <c r="N763" s="3">
        <v>22</v>
      </c>
      <c r="O763">
        <v>20</v>
      </c>
      <c r="P763">
        <v>20</v>
      </c>
      <c r="Q763" s="4">
        <v>24.071429999999999</v>
      </c>
      <c r="R763" s="4">
        <v>22.017859999999999</v>
      </c>
      <c r="S763" s="4">
        <v>22.303570000000001</v>
      </c>
      <c r="T763" s="5">
        <v>0.1409852</v>
      </c>
      <c r="U763" s="5">
        <v>0.1007874</v>
      </c>
      <c r="V763" s="5">
        <v>8.7338700000000005E-2</v>
      </c>
    </row>
    <row r="764" spans="1:22" hidden="1" x14ac:dyDescent="0.2">
      <c r="A764">
        <v>1974</v>
      </c>
      <c r="B764">
        <v>19</v>
      </c>
      <c r="C764">
        <v>50</v>
      </c>
      <c r="D764" t="s">
        <v>51</v>
      </c>
      <c r="E764">
        <v>227000000</v>
      </c>
      <c r="F764">
        <v>23900000</v>
      </c>
      <c r="G764">
        <v>594208.19999999995</v>
      </c>
      <c r="H764">
        <v>1010000000</v>
      </c>
      <c r="I764">
        <v>145000000</v>
      </c>
      <c r="J764">
        <v>3986327</v>
      </c>
      <c r="K764" s="2">
        <v>0.2241967</v>
      </c>
      <c r="L764" s="2">
        <v>0.16454099999999999</v>
      </c>
      <c r="M764" s="2">
        <v>0.14906159999999999</v>
      </c>
      <c r="N764" s="3">
        <v>8</v>
      </c>
      <c r="O764">
        <v>9</v>
      </c>
      <c r="P764">
        <v>9</v>
      </c>
      <c r="Q764" s="4">
        <v>10.392860000000001</v>
      </c>
      <c r="R764" s="4">
        <v>10.5</v>
      </c>
      <c r="S764" s="4">
        <v>10.41071</v>
      </c>
      <c r="T764" s="5">
        <v>0.26292480000000001</v>
      </c>
      <c r="U764" s="5">
        <v>0.1806373</v>
      </c>
      <c r="V764" s="5">
        <v>0.16662879999999999</v>
      </c>
    </row>
    <row r="765" spans="1:22" hidden="1" x14ac:dyDescent="0.2">
      <c r="A765">
        <v>1974</v>
      </c>
      <c r="B765">
        <v>20</v>
      </c>
      <c r="C765">
        <v>52</v>
      </c>
      <c r="D765" t="s">
        <v>52</v>
      </c>
      <c r="E765">
        <v>199000000</v>
      </c>
      <c r="F765">
        <v>27700000</v>
      </c>
      <c r="G765">
        <v>786303.9</v>
      </c>
      <c r="H765">
        <v>1390000000</v>
      </c>
      <c r="I765">
        <v>282000000</v>
      </c>
      <c r="J765">
        <v>9841792</v>
      </c>
      <c r="K765" s="2">
        <v>0.14300579999999999</v>
      </c>
      <c r="L765" s="2">
        <v>9.8363599999999995E-2</v>
      </c>
      <c r="M765" s="2">
        <v>7.9894400000000004E-2</v>
      </c>
      <c r="N765" s="3">
        <v>18</v>
      </c>
      <c r="O765">
        <v>18</v>
      </c>
      <c r="P765">
        <v>18</v>
      </c>
      <c r="Q765" s="4">
        <v>19.089279999999999</v>
      </c>
      <c r="R765" s="4">
        <v>19.017859999999999</v>
      </c>
      <c r="S765" s="4">
        <v>19.964279999999999</v>
      </c>
      <c r="T765" s="5">
        <v>0.18043429999999999</v>
      </c>
      <c r="U765" s="5">
        <v>0.1176333</v>
      </c>
      <c r="V765" s="5">
        <v>9.9119799999999994E-2</v>
      </c>
    </row>
    <row r="766" spans="1:22" hidden="1" x14ac:dyDescent="0.2">
      <c r="A766">
        <v>1974</v>
      </c>
      <c r="B766">
        <v>21</v>
      </c>
      <c r="C766" t="s">
        <v>53</v>
      </c>
      <c r="D766" t="s">
        <v>54</v>
      </c>
      <c r="E766">
        <v>47700000</v>
      </c>
      <c r="F766">
        <v>8427664</v>
      </c>
      <c r="G766">
        <v>209923.7</v>
      </c>
      <c r="H766">
        <v>561000000</v>
      </c>
      <c r="I766">
        <v>135000000</v>
      </c>
      <c r="J766">
        <v>4410701</v>
      </c>
      <c r="K766" s="2">
        <v>8.5122400000000001E-2</v>
      </c>
      <c r="L766" s="2">
        <v>6.2529399999999999E-2</v>
      </c>
      <c r="M766" s="2">
        <v>4.7594200000000003E-2</v>
      </c>
      <c r="N766" s="3">
        <v>25</v>
      </c>
      <c r="O766">
        <v>28</v>
      </c>
      <c r="P766">
        <v>28</v>
      </c>
      <c r="Q766" s="4">
        <v>28.410720000000001</v>
      </c>
      <c r="R766" s="4">
        <v>28.142859999999999</v>
      </c>
      <c r="S766" s="4">
        <v>29.125</v>
      </c>
      <c r="T766" s="5">
        <v>0.1092814</v>
      </c>
      <c r="U766" s="5">
        <v>7.1718100000000007E-2</v>
      </c>
      <c r="V766" s="5">
        <v>5.6427199999999997E-2</v>
      </c>
    </row>
    <row r="767" spans="1:22" hidden="1" x14ac:dyDescent="0.2">
      <c r="A767">
        <v>1974</v>
      </c>
      <c r="B767">
        <v>22</v>
      </c>
      <c r="C767" t="s">
        <v>55</v>
      </c>
      <c r="D767" t="s">
        <v>56</v>
      </c>
      <c r="E767">
        <v>64000000</v>
      </c>
      <c r="F767">
        <v>7606336</v>
      </c>
      <c r="G767">
        <v>199503.3</v>
      </c>
      <c r="H767">
        <v>787000000</v>
      </c>
      <c r="I767">
        <v>114000000</v>
      </c>
      <c r="J767">
        <v>3047637</v>
      </c>
      <c r="K767" s="2">
        <v>8.13609E-2</v>
      </c>
      <c r="L767" s="2">
        <v>6.6960099999999995E-2</v>
      </c>
      <c r="M767" s="2">
        <v>6.5461599999999995E-2</v>
      </c>
      <c r="N767" s="3">
        <v>26</v>
      </c>
      <c r="O767">
        <v>25</v>
      </c>
      <c r="P767">
        <v>21</v>
      </c>
      <c r="Q767" s="4">
        <v>24.214279999999999</v>
      </c>
      <c r="R767" s="4">
        <v>22.875</v>
      </c>
      <c r="S767" s="4">
        <v>21.035720000000001</v>
      </c>
      <c r="T767" s="5">
        <v>0.14314279999999999</v>
      </c>
      <c r="U767" s="5">
        <v>0.1009168</v>
      </c>
      <c r="V767" s="5">
        <v>0.1004975</v>
      </c>
    </row>
    <row r="768" spans="1:22" hidden="1" x14ac:dyDescent="0.2">
      <c r="A768">
        <v>1974</v>
      </c>
      <c r="B768">
        <v>23</v>
      </c>
      <c r="C768">
        <v>64</v>
      </c>
      <c r="D768" t="s">
        <v>57</v>
      </c>
      <c r="E768">
        <v>69800000</v>
      </c>
      <c r="F768">
        <v>9479501</v>
      </c>
      <c r="G768">
        <v>192273.6</v>
      </c>
      <c r="H768">
        <v>556000000</v>
      </c>
      <c r="I768">
        <v>94900000</v>
      </c>
      <c r="J768">
        <v>2069376</v>
      </c>
      <c r="K768" s="2">
        <v>0.1254641</v>
      </c>
      <c r="L768" s="2">
        <v>9.9909999999999999E-2</v>
      </c>
      <c r="M768" s="2">
        <v>9.2913800000000005E-2</v>
      </c>
      <c r="N768" s="3">
        <v>19</v>
      </c>
      <c r="O768">
        <v>17</v>
      </c>
      <c r="P768">
        <v>17</v>
      </c>
      <c r="Q768" s="4">
        <v>18.160720000000001</v>
      </c>
      <c r="R768" s="4">
        <v>15.571429999999999</v>
      </c>
      <c r="S768" s="4">
        <v>14.96429</v>
      </c>
      <c r="T768" s="5">
        <v>0.19068750000000001</v>
      </c>
      <c r="U768" s="5">
        <v>0.14805309999999999</v>
      </c>
      <c r="V768" s="5">
        <v>0.1392806</v>
      </c>
    </row>
    <row r="769" spans="1:22" hidden="1" x14ac:dyDescent="0.2">
      <c r="A769">
        <v>1974</v>
      </c>
      <c r="B769">
        <v>24</v>
      </c>
      <c r="C769" t="s">
        <v>58</v>
      </c>
      <c r="D769" t="s">
        <v>59</v>
      </c>
      <c r="E769">
        <v>244000000</v>
      </c>
      <c r="F769">
        <v>29200000</v>
      </c>
      <c r="G769">
        <v>699562.4</v>
      </c>
      <c r="H769">
        <v>729000000</v>
      </c>
      <c r="I769">
        <v>124000000</v>
      </c>
      <c r="J769">
        <v>3361649</v>
      </c>
      <c r="K769" s="2">
        <v>0.33424749999999998</v>
      </c>
      <c r="L769" s="2">
        <v>0.23536969999999999</v>
      </c>
      <c r="M769" s="2">
        <v>0.20810100000000001</v>
      </c>
      <c r="N769" s="3">
        <v>4</v>
      </c>
      <c r="O769">
        <v>4</v>
      </c>
      <c r="P769">
        <v>4</v>
      </c>
      <c r="Q769" s="4">
        <v>4.2321429999999998</v>
      </c>
      <c r="R769" s="4">
        <v>4.4107139999999996</v>
      </c>
      <c r="S769" s="4">
        <v>4.6071429999999998</v>
      </c>
      <c r="T769" s="5">
        <v>0.39911069999999998</v>
      </c>
      <c r="U769" s="5">
        <v>0.27091029999999999</v>
      </c>
      <c r="V769" s="5">
        <v>0.2452347</v>
      </c>
    </row>
    <row r="770" spans="1:22" hidden="1" x14ac:dyDescent="0.2">
      <c r="A770">
        <v>1974</v>
      </c>
      <c r="B770">
        <v>25</v>
      </c>
      <c r="C770">
        <v>70</v>
      </c>
      <c r="D770" t="s">
        <v>60</v>
      </c>
      <c r="E770">
        <v>53100000</v>
      </c>
      <c r="F770">
        <v>8740163</v>
      </c>
      <c r="G770">
        <v>226235.3</v>
      </c>
      <c r="H770">
        <v>178000000</v>
      </c>
      <c r="I770">
        <v>37700000</v>
      </c>
      <c r="J770">
        <v>1087647</v>
      </c>
      <c r="K770" s="2">
        <v>0.29837900000000001</v>
      </c>
      <c r="L770" s="2">
        <v>0.23206579999999999</v>
      </c>
      <c r="M770" s="2">
        <v>0.2080043</v>
      </c>
      <c r="N770" s="3">
        <v>5</v>
      </c>
      <c r="O770">
        <v>5</v>
      </c>
      <c r="P770">
        <v>5</v>
      </c>
      <c r="Q770" s="4">
        <v>7.25</v>
      </c>
      <c r="R770" s="4">
        <v>6.9642860000000004</v>
      </c>
      <c r="S770" s="4">
        <v>7.125</v>
      </c>
      <c r="T770" s="5">
        <v>0.32646009999999998</v>
      </c>
      <c r="U770" s="5">
        <v>0.22816600000000001</v>
      </c>
      <c r="V770" s="5">
        <v>0.20767949999999999</v>
      </c>
    </row>
    <row r="771" spans="1:22" hidden="1" x14ac:dyDescent="0.2">
      <c r="A771">
        <v>1974</v>
      </c>
      <c r="B771">
        <v>26</v>
      </c>
      <c r="C771" t="s">
        <v>61</v>
      </c>
      <c r="D771" t="s">
        <v>62</v>
      </c>
      <c r="E771">
        <v>311000000</v>
      </c>
      <c r="F771">
        <v>64000000</v>
      </c>
      <c r="G771">
        <v>1302428</v>
      </c>
      <c r="H771">
        <v>859000000</v>
      </c>
      <c r="I771">
        <v>231000000</v>
      </c>
      <c r="J771">
        <v>5229684</v>
      </c>
      <c r="K771" s="2">
        <v>0.36206369999999999</v>
      </c>
      <c r="L771" s="2">
        <v>0.27756799999999998</v>
      </c>
      <c r="M771" s="2">
        <v>0.24904519999999999</v>
      </c>
      <c r="N771" s="3">
        <v>3</v>
      </c>
      <c r="O771">
        <v>2</v>
      </c>
      <c r="P771">
        <v>2</v>
      </c>
      <c r="Q771" s="4">
        <v>3.214286</v>
      </c>
      <c r="R771" s="4">
        <v>2.964286</v>
      </c>
      <c r="S771" s="4">
        <v>2.8571430000000002</v>
      </c>
      <c r="T771" s="5">
        <v>0.42349140000000002</v>
      </c>
      <c r="U771" s="5">
        <v>0.31467250000000002</v>
      </c>
      <c r="V771" s="5">
        <v>0.28992210000000002</v>
      </c>
    </row>
    <row r="772" spans="1:22" hidden="1" x14ac:dyDescent="0.2">
      <c r="A772">
        <v>1974</v>
      </c>
      <c r="B772">
        <v>27</v>
      </c>
      <c r="C772" t="s">
        <v>63</v>
      </c>
      <c r="D772" t="s">
        <v>64</v>
      </c>
      <c r="E772">
        <v>379000000</v>
      </c>
      <c r="F772">
        <v>34000000</v>
      </c>
      <c r="G772">
        <v>892842.1</v>
      </c>
      <c r="H772">
        <v>1360000000</v>
      </c>
      <c r="I772">
        <v>201000000</v>
      </c>
      <c r="J772">
        <v>5849818</v>
      </c>
      <c r="K772" s="2">
        <v>0.2790069</v>
      </c>
      <c r="L772" s="2">
        <v>0.16869319999999999</v>
      </c>
      <c r="M772" s="2">
        <v>0.15262729999999999</v>
      </c>
      <c r="N772" s="3">
        <v>7</v>
      </c>
      <c r="O772">
        <v>8</v>
      </c>
      <c r="P772">
        <v>8</v>
      </c>
      <c r="Q772" s="4">
        <v>6.6071429999999998</v>
      </c>
      <c r="R772" s="4">
        <v>7.5892860000000004</v>
      </c>
      <c r="S772" s="4">
        <v>7.8928570000000002</v>
      </c>
      <c r="T772" s="5">
        <v>0.3349144</v>
      </c>
      <c r="U772" s="5">
        <v>0.21915499999999999</v>
      </c>
      <c r="V772" s="5">
        <v>0.20047789999999999</v>
      </c>
    </row>
    <row r="773" spans="1:22" hidden="1" x14ac:dyDescent="0.2">
      <c r="A773">
        <v>1974</v>
      </c>
      <c r="B773">
        <v>28</v>
      </c>
      <c r="C773" t="s">
        <v>65</v>
      </c>
      <c r="D773" t="s">
        <v>66</v>
      </c>
      <c r="E773">
        <v>1020000000</v>
      </c>
      <c r="F773">
        <v>143000000</v>
      </c>
      <c r="G773">
        <v>4091474</v>
      </c>
      <c r="H773">
        <v>1340000000</v>
      </c>
      <c r="I773">
        <v>227000000</v>
      </c>
      <c r="J773">
        <v>7266681</v>
      </c>
      <c r="K773" s="2">
        <v>0.76398449999999996</v>
      </c>
      <c r="L773" s="2">
        <v>0.63064620000000005</v>
      </c>
      <c r="M773" s="2">
        <v>0.56304580000000004</v>
      </c>
      <c r="N773" s="3">
        <v>1</v>
      </c>
      <c r="O773">
        <v>1</v>
      </c>
      <c r="P773">
        <v>1</v>
      </c>
      <c r="Q773" s="4">
        <v>1.071429</v>
      </c>
      <c r="R773" s="4">
        <v>1.125</v>
      </c>
      <c r="S773" s="4">
        <v>1.196429</v>
      </c>
      <c r="T773" s="5">
        <v>0.69953770000000004</v>
      </c>
      <c r="U773" s="5">
        <v>0.56415590000000004</v>
      </c>
      <c r="V773" s="5">
        <v>0.50843229999999995</v>
      </c>
    </row>
    <row r="774" spans="1:22" hidden="1" x14ac:dyDescent="0.2">
      <c r="A774">
        <v>1974</v>
      </c>
      <c r="B774">
        <v>29</v>
      </c>
      <c r="C774" t="s">
        <v>67</v>
      </c>
      <c r="D774" t="s">
        <v>68</v>
      </c>
      <c r="E774">
        <v>719000000</v>
      </c>
      <c r="F774">
        <v>95900000</v>
      </c>
      <c r="G774">
        <v>2191829</v>
      </c>
      <c r="H774">
        <v>1960000000</v>
      </c>
      <c r="I774">
        <v>398000000</v>
      </c>
      <c r="J774">
        <v>10300000</v>
      </c>
      <c r="K774" s="2">
        <v>0.36608610000000003</v>
      </c>
      <c r="L774" s="2">
        <v>0.2412128</v>
      </c>
      <c r="M774" s="2">
        <v>0.2129316</v>
      </c>
      <c r="N774" s="3">
        <v>2</v>
      </c>
      <c r="O774">
        <v>3</v>
      </c>
      <c r="P774">
        <v>3</v>
      </c>
      <c r="Q774" s="4">
        <v>3.3035709999999998</v>
      </c>
      <c r="R774" s="4">
        <v>3.660714</v>
      </c>
      <c r="S774" s="4">
        <v>3.8214290000000002</v>
      </c>
      <c r="T774" s="5">
        <v>0.42614590000000002</v>
      </c>
      <c r="U774" s="5">
        <v>0.28862939999999998</v>
      </c>
      <c r="V774" s="5">
        <v>0.26149060000000002</v>
      </c>
    </row>
    <row r="775" spans="1:22" hidden="1" x14ac:dyDescent="0.2">
      <c r="A775">
        <v>1974</v>
      </c>
      <c r="B775">
        <v>30</v>
      </c>
      <c r="C775" t="s">
        <v>69</v>
      </c>
      <c r="D775" t="s">
        <v>70</v>
      </c>
      <c r="E775">
        <v>168000000</v>
      </c>
      <c r="F775">
        <v>19200000</v>
      </c>
      <c r="G775">
        <v>731065</v>
      </c>
      <c r="H775">
        <v>1010000000</v>
      </c>
      <c r="I775">
        <v>128000000</v>
      </c>
      <c r="J775">
        <v>5341060</v>
      </c>
      <c r="K775" s="2">
        <v>0.16652700000000001</v>
      </c>
      <c r="L775" s="2">
        <v>0.14937230000000001</v>
      </c>
      <c r="M775" s="2">
        <v>0.13687640000000001</v>
      </c>
      <c r="N775" s="3">
        <v>13</v>
      </c>
      <c r="O775">
        <v>10</v>
      </c>
      <c r="P775">
        <v>10</v>
      </c>
      <c r="Q775" s="4">
        <v>12.375</v>
      </c>
      <c r="R775" s="4">
        <v>10.982139999999999</v>
      </c>
      <c r="S775" s="4">
        <v>11.053570000000001</v>
      </c>
      <c r="T775" s="5">
        <v>0.23180239999999999</v>
      </c>
      <c r="U775" s="5">
        <v>0.1739011</v>
      </c>
      <c r="V775" s="5">
        <v>0.16148970000000001</v>
      </c>
    </row>
    <row r="776" spans="1:22" hidden="1" x14ac:dyDescent="0.2">
      <c r="A776">
        <v>1974</v>
      </c>
      <c r="B776">
        <v>31</v>
      </c>
      <c r="C776" t="s">
        <v>71</v>
      </c>
      <c r="D776" t="s">
        <v>72</v>
      </c>
      <c r="E776">
        <v>57400000</v>
      </c>
      <c r="F776">
        <v>1448763</v>
      </c>
      <c r="G776">
        <v>64584.43</v>
      </c>
      <c r="H776">
        <v>345000000</v>
      </c>
      <c r="I776">
        <v>16400000</v>
      </c>
      <c r="J776">
        <v>1444429</v>
      </c>
      <c r="K776" s="2">
        <v>0.16639660000000001</v>
      </c>
      <c r="L776" s="2">
        <v>8.8559299999999994E-2</v>
      </c>
      <c r="M776" s="2">
        <v>4.4712799999999997E-2</v>
      </c>
      <c r="N776" s="3">
        <v>14</v>
      </c>
      <c r="O776">
        <v>19</v>
      </c>
      <c r="P776">
        <v>29</v>
      </c>
      <c r="Q776" s="4">
        <v>22.75</v>
      </c>
      <c r="R776" s="4">
        <v>23.339279999999999</v>
      </c>
      <c r="S776" s="4">
        <v>28.553570000000001</v>
      </c>
      <c r="T776" s="5">
        <v>0.1417677</v>
      </c>
      <c r="U776" s="5">
        <v>8.8227299999999995E-2</v>
      </c>
      <c r="V776" s="5">
        <v>5.7606600000000001E-2</v>
      </c>
    </row>
    <row r="777" spans="1:22" hidden="1" x14ac:dyDescent="0.2">
      <c r="A777">
        <v>1975</v>
      </c>
      <c r="B777">
        <v>1</v>
      </c>
      <c r="C777" t="s">
        <v>22</v>
      </c>
      <c r="D777" t="s">
        <v>23</v>
      </c>
      <c r="E777">
        <v>39600000</v>
      </c>
      <c r="F777">
        <v>9272066</v>
      </c>
      <c r="G777">
        <v>181823.5</v>
      </c>
      <c r="H777">
        <v>462000000</v>
      </c>
      <c r="I777">
        <v>166000000</v>
      </c>
      <c r="J777">
        <v>3476369</v>
      </c>
      <c r="K777" s="2">
        <v>8.5649000000000003E-2</v>
      </c>
      <c r="L777" s="2">
        <v>5.57536E-2</v>
      </c>
      <c r="M777" s="2">
        <v>5.2302700000000001E-2</v>
      </c>
      <c r="N777" s="3">
        <v>29</v>
      </c>
      <c r="O777">
        <v>29</v>
      </c>
      <c r="P777">
        <v>27</v>
      </c>
      <c r="Q777" s="4">
        <v>26.642859999999999</v>
      </c>
      <c r="R777" s="4">
        <v>27.767859999999999</v>
      </c>
      <c r="S777" s="4">
        <v>26.803570000000001</v>
      </c>
      <c r="T777" s="5">
        <v>0.12112009999999999</v>
      </c>
      <c r="U777" s="5">
        <v>7.4726399999999998E-2</v>
      </c>
      <c r="V777" s="5">
        <v>6.9363800000000003E-2</v>
      </c>
    </row>
    <row r="778" spans="1:22" hidden="1" x14ac:dyDescent="0.2">
      <c r="A778">
        <v>1975</v>
      </c>
      <c r="B778">
        <v>2</v>
      </c>
      <c r="C778" t="s">
        <v>24</v>
      </c>
      <c r="D778" t="s">
        <v>25</v>
      </c>
      <c r="E778">
        <v>48400000</v>
      </c>
      <c r="F778">
        <v>3499465</v>
      </c>
      <c r="G778">
        <v>83446.58</v>
      </c>
      <c r="H778">
        <v>267000000</v>
      </c>
      <c r="I778">
        <v>30800000</v>
      </c>
      <c r="J778">
        <v>745817.2</v>
      </c>
      <c r="K778" s="2">
        <v>0.18166309999999999</v>
      </c>
      <c r="L778" s="2">
        <v>0.11353290000000001</v>
      </c>
      <c r="M778" s="2">
        <v>0.1118861</v>
      </c>
      <c r="N778" s="3">
        <v>13</v>
      </c>
      <c r="O778">
        <v>15</v>
      </c>
      <c r="P778">
        <v>14</v>
      </c>
      <c r="Q778" s="4">
        <v>15.232139999999999</v>
      </c>
      <c r="R778" s="4">
        <v>16.178570000000001</v>
      </c>
      <c r="S778" s="4">
        <v>15.03571</v>
      </c>
      <c r="T778" s="5">
        <v>0.21788350000000001</v>
      </c>
      <c r="U778" s="5">
        <v>0.13342109999999999</v>
      </c>
      <c r="V778" s="5">
        <v>0.13148119999999999</v>
      </c>
    </row>
    <row r="779" spans="1:22" hidden="1" x14ac:dyDescent="0.2">
      <c r="A779">
        <v>1975</v>
      </c>
      <c r="B779">
        <v>3</v>
      </c>
      <c r="C779" t="s">
        <v>26</v>
      </c>
      <c r="D779" t="s">
        <v>27</v>
      </c>
      <c r="E779">
        <v>58700000</v>
      </c>
      <c r="F779">
        <v>6242625</v>
      </c>
      <c r="G779">
        <v>143713.9</v>
      </c>
      <c r="H779">
        <v>407000000</v>
      </c>
      <c r="I779">
        <v>68500000</v>
      </c>
      <c r="J779">
        <v>1811519</v>
      </c>
      <c r="K779" s="2">
        <v>0.14421909999999999</v>
      </c>
      <c r="L779" s="2">
        <v>9.1173599999999994E-2</v>
      </c>
      <c r="M779" s="2">
        <v>7.9333399999999998E-2</v>
      </c>
      <c r="N779" s="3">
        <v>20</v>
      </c>
      <c r="O779">
        <v>20</v>
      </c>
      <c r="P779">
        <v>22</v>
      </c>
      <c r="Q779" s="4">
        <v>20.625</v>
      </c>
      <c r="R779" s="4">
        <v>21.982140000000001</v>
      </c>
      <c r="S779" s="4">
        <v>21.928570000000001</v>
      </c>
      <c r="T779" s="5">
        <v>0.1688759</v>
      </c>
      <c r="U779" s="5">
        <v>0.102105</v>
      </c>
      <c r="V779" s="5">
        <v>8.9834999999999998E-2</v>
      </c>
    </row>
    <row r="780" spans="1:22" hidden="1" x14ac:dyDescent="0.2">
      <c r="A780">
        <v>1975</v>
      </c>
      <c r="B780">
        <v>4</v>
      </c>
      <c r="C780" t="s">
        <v>28</v>
      </c>
      <c r="D780" t="s">
        <v>29</v>
      </c>
      <c r="E780">
        <v>28800000</v>
      </c>
      <c r="F780">
        <v>3045047</v>
      </c>
      <c r="G780">
        <v>85289.93</v>
      </c>
      <c r="H780">
        <v>354000000</v>
      </c>
      <c r="I780">
        <v>73900000</v>
      </c>
      <c r="J780">
        <v>2344067</v>
      </c>
      <c r="K780" s="2">
        <v>8.1216300000000005E-2</v>
      </c>
      <c r="L780" s="2">
        <v>4.1188500000000003E-2</v>
      </c>
      <c r="M780" s="2">
        <v>3.6385500000000001E-2</v>
      </c>
      <c r="N780" s="3">
        <v>30</v>
      </c>
      <c r="O780">
        <v>31</v>
      </c>
      <c r="P780">
        <v>31</v>
      </c>
      <c r="Q780" s="4">
        <v>27.964279999999999</v>
      </c>
      <c r="R780" s="4">
        <v>30.160720000000001</v>
      </c>
      <c r="S780" s="4">
        <v>29.982140000000001</v>
      </c>
      <c r="T780" s="5">
        <v>0.11625969999999999</v>
      </c>
      <c r="U780" s="5">
        <v>5.6866399999999998E-2</v>
      </c>
      <c r="V780" s="5">
        <v>5.2430200000000003E-2</v>
      </c>
    </row>
    <row r="781" spans="1:22" hidden="1" x14ac:dyDescent="0.2">
      <c r="A781">
        <v>1975</v>
      </c>
      <c r="B781">
        <v>5</v>
      </c>
      <c r="C781">
        <v>20</v>
      </c>
      <c r="D781" t="s">
        <v>30</v>
      </c>
      <c r="E781">
        <v>14500000</v>
      </c>
      <c r="F781">
        <v>1761451</v>
      </c>
      <c r="G781">
        <v>45383.55</v>
      </c>
      <c r="H781">
        <v>201000000</v>
      </c>
      <c r="I781">
        <v>35900000</v>
      </c>
      <c r="J781">
        <v>1029299</v>
      </c>
      <c r="K781" s="2">
        <v>7.2389499999999996E-2</v>
      </c>
      <c r="L781" s="2">
        <v>4.9060100000000002E-2</v>
      </c>
      <c r="M781" s="2">
        <v>4.4091699999999998E-2</v>
      </c>
      <c r="N781" s="3">
        <v>31</v>
      </c>
      <c r="O781">
        <v>30</v>
      </c>
      <c r="P781">
        <v>30</v>
      </c>
      <c r="Q781" s="4">
        <v>29.660720000000001</v>
      </c>
      <c r="R781" s="4">
        <v>29.589279999999999</v>
      </c>
      <c r="S781" s="4">
        <v>29.178570000000001</v>
      </c>
      <c r="T781" s="5">
        <v>0.1007251</v>
      </c>
      <c r="U781" s="5">
        <v>6.0451900000000003E-2</v>
      </c>
      <c r="V781" s="5">
        <v>5.51151E-2</v>
      </c>
    </row>
    <row r="782" spans="1:22" hidden="1" x14ac:dyDescent="0.2">
      <c r="A782">
        <v>1975</v>
      </c>
      <c r="B782">
        <v>6</v>
      </c>
      <c r="C782" t="s">
        <v>31</v>
      </c>
      <c r="D782" t="s">
        <v>32</v>
      </c>
      <c r="E782">
        <v>101000000</v>
      </c>
      <c r="F782">
        <v>10200000</v>
      </c>
      <c r="G782">
        <v>238738.8</v>
      </c>
      <c r="H782">
        <v>466000000</v>
      </c>
      <c r="I782">
        <v>65900000</v>
      </c>
      <c r="J782">
        <v>1762952</v>
      </c>
      <c r="K782" s="2">
        <v>0.21607419999999999</v>
      </c>
      <c r="L782" s="2">
        <v>0.1553049</v>
      </c>
      <c r="M782" s="2">
        <v>0.13541990000000001</v>
      </c>
      <c r="N782" s="3">
        <v>11</v>
      </c>
      <c r="O782">
        <v>12</v>
      </c>
      <c r="P782">
        <v>12</v>
      </c>
      <c r="Q782" s="4">
        <v>12.232139999999999</v>
      </c>
      <c r="R782" s="4">
        <v>11.982139999999999</v>
      </c>
      <c r="S782" s="4">
        <v>12.33929</v>
      </c>
      <c r="T782" s="5">
        <v>0.24312719999999999</v>
      </c>
      <c r="U782" s="5">
        <v>0.16807530000000001</v>
      </c>
      <c r="V782" s="5">
        <v>0.15291469999999999</v>
      </c>
    </row>
    <row r="783" spans="1:22" hidden="1" x14ac:dyDescent="0.2">
      <c r="A783">
        <v>1975</v>
      </c>
      <c r="B783">
        <v>7</v>
      </c>
      <c r="C783">
        <v>23</v>
      </c>
      <c r="D783" t="s">
        <v>33</v>
      </c>
      <c r="E783">
        <v>19800000</v>
      </c>
      <c r="F783">
        <v>1623235</v>
      </c>
      <c r="G783">
        <v>39394.25</v>
      </c>
      <c r="H783">
        <v>71700000</v>
      </c>
      <c r="I783">
        <v>7803272</v>
      </c>
      <c r="J783">
        <v>198138.8</v>
      </c>
      <c r="K783" s="2">
        <v>0.27665600000000001</v>
      </c>
      <c r="L783" s="2">
        <v>0.2080197</v>
      </c>
      <c r="M783" s="2">
        <v>0.19882150000000001</v>
      </c>
      <c r="N783" s="3">
        <v>7</v>
      </c>
      <c r="O783">
        <v>7</v>
      </c>
      <c r="P783">
        <v>7</v>
      </c>
      <c r="Q783" s="4">
        <v>8.1607140000000005</v>
      </c>
      <c r="R783" s="4">
        <v>7.3392860000000004</v>
      </c>
      <c r="S783" s="4">
        <v>6.9821429999999998</v>
      </c>
      <c r="T783" s="5">
        <v>0.29430689999999998</v>
      </c>
      <c r="U783" s="5">
        <v>0.21289140000000001</v>
      </c>
      <c r="V783" s="5">
        <v>0.2032263</v>
      </c>
    </row>
    <row r="784" spans="1:22" x14ac:dyDescent="0.2">
      <c r="A784">
        <v>1975</v>
      </c>
      <c r="B784">
        <v>8</v>
      </c>
      <c r="C784">
        <v>24</v>
      </c>
      <c r="D784" t="s">
        <v>34</v>
      </c>
      <c r="E784">
        <v>102000000</v>
      </c>
      <c r="F784">
        <v>9082333</v>
      </c>
      <c r="G784">
        <v>219949.4</v>
      </c>
      <c r="H784">
        <v>302000000</v>
      </c>
      <c r="I784">
        <v>37900000</v>
      </c>
      <c r="J784">
        <v>1008740</v>
      </c>
      <c r="K784" s="2">
        <v>0.33827360000000001</v>
      </c>
      <c r="L784" s="2">
        <v>0.23987339999999999</v>
      </c>
      <c r="M784" s="2">
        <v>0.21804380000000001</v>
      </c>
      <c r="N784" s="3">
        <v>5</v>
      </c>
      <c r="O784">
        <v>4</v>
      </c>
      <c r="P784">
        <v>4</v>
      </c>
      <c r="Q784" s="4">
        <v>5.0714290000000002</v>
      </c>
      <c r="R784" s="4">
        <v>4.875</v>
      </c>
      <c r="S784" s="4">
        <v>4.8035709999999998</v>
      </c>
      <c r="T784" s="5">
        <v>0.36250369999999998</v>
      </c>
      <c r="U784" s="5">
        <v>0.25803540000000003</v>
      </c>
      <c r="V784" s="5">
        <v>0.23824980000000001</v>
      </c>
    </row>
    <row r="785" spans="1:22" hidden="1" x14ac:dyDescent="0.2">
      <c r="A785">
        <v>1975</v>
      </c>
      <c r="B785">
        <v>9</v>
      </c>
      <c r="C785">
        <v>25</v>
      </c>
      <c r="D785" t="s">
        <v>35</v>
      </c>
      <c r="E785">
        <v>18400000</v>
      </c>
      <c r="F785">
        <v>1827120</v>
      </c>
      <c r="G785">
        <v>43851.65</v>
      </c>
      <c r="H785">
        <v>136000000</v>
      </c>
      <c r="I785">
        <v>20300000</v>
      </c>
      <c r="J785">
        <v>547404.30000000005</v>
      </c>
      <c r="K785" s="2">
        <v>0.1347006</v>
      </c>
      <c r="L785" s="2">
        <v>8.9979000000000003E-2</v>
      </c>
      <c r="M785" s="2">
        <v>8.0108299999999993E-2</v>
      </c>
      <c r="N785" s="3">
        <v>21</v>
      </c>
      <c r="O785">
        <v>23</v>
      </c>
      <c r="P785">
        <v>20</v>
      </c>
      <c r="Q785" s="4">
        <v>20.589279999999999</v>
      </c>
      <c r="R785" s="4">
        <v>20.696429999999999</v>
      </c>
      <c r="S785" s="4">
        <v>20.714279999999999</v>
      </c>
      <c r="T785" s="5">
        <v>0.16131490000000001</v>
      </c>
      <c r="U785" s="5">
        <v>0.1034035</v>
      </c>
      <c r="V785" s="5">
        <v>9.3124899999999997E-2</v>
      </c>
    </row>
    <row r="786" spans="1:22" hidden="1" x14ac:dyDescent="0.2">
      <c r="A786">
        <v>1975</v>
      </c>
      <c r="B786">
        <v>10</v>
      </c>
      <c r="C786">
        <v>26</v>
      </c>
      <c r="D786" t="s">
        <v>36</v>
      </c>
      <c r="E786">
        <v>15600000</v>
      </c>
      <c r="F786">
        <v>1563823</v>
      </c>
      <c r="G786">
        <v>38537.660000000003</v>
      </c>
      <c r="H786">
        <v>153000000</v>
      </c>
      <c r="I786">
        <v>21900000</v>
      </c>
      <c r="J786">
        <v>584883.80000000005</v>
      </c>
      <c r="K786" s="2">
        <v>0.1020152</v>
      </c>
      <c r="L786" s="2">
        <v>7.1534E-2</v>
      </c>
      <c r="M786" s="2">
        <v>6.5889400000000001E-2</v>
      </c>
      <c r="N786" s="3">
        <v>26</v>
      </c>
      <c r="O786">
        <v>27</v>
      </c>
      <c r="P786">
        <v>26</v>
      </c>
      <c r="Q786" s="4">
        <v>23.607140000000001</v>
      </c>
      <c r="R786" s="4">
        <v>24.017859999999999</v>
      </c>
      <c r="S786" s="4">
        <v>23.089279999999999</v>
      </c>
      <c r="T786" s="5">
        <v>0.14236109999999999</v>
      </c>
      <c r="U786" s="5">
        <v>9.1431899999999997E-2</v>
      </c>
      <c r="V786" s="5">
        <v>8.4959199999999999E-2</v>
      </c>
    </row>
    <row r="787" spans="1:22" hidden="1" x14ac:dyDescent="0.2">
      <c r="A787">
        <v>1975</v>
      </c>
      <c r="B787">
        <v>11</v>
      </c>
      <c r="C787" t="s">
        <v>37</v>
      </c>
      <c r="D787" t="s">
        <v>38</v>
      </c>
      <c r="E787">
        <v>94300000</v>
      </c>
      <c r="F787">
        <v>7520932</v>
      </c>
      <c r="G787">
        <v>182705.1</v>
      </c>
      <c r="H787">
        <v>801000000</v>
      </c>
      <c r="I787">
        <v>103000000</v>
      </c>
      <c r="J787">
        <v>2688154</v>
      </c>
      <c r="K787" s="2">
        <v>0.1178447</v>
      </c>
      <c r="L787" s="2">
        <v>7.3282899999999998E-2</v>
      </c>
      <c r="M787" s="2">
        <v>6.7966799999999994E-2</v>
      </c>
      <c r="N787" s="3">
        <v>23</v>
      </c>
      <c r="O787">
        <v>26</v>
      </c>
      <c r="P787">
        <v>24</v>
      </c>
      <c r="Q787" s="4">
        <v>23.053570000000001</v>
      </c>
      <c r="R787" s="4">
        <v>23.803570000000001</v>
      </c>
      <c r="S787" s="4">
        <v>22.785720000000001</v>
      </c>
      <c r="T787" s="5">
        <v>0.14775569999999999</v>
      </c>
      <c r="U787" s="5">
        <v>9.1782299999999997E-2</v>
      </c>
      <c r="V787" s="5">
        <v>8.5632399999999997E-2</v>
      </c>
    </row>
    <row r="788" spans="1:22" hidden="1" x14ac:dyDescent="0.2">
      <c r="A788">
        <v>1975</v>
      </c>
      <c r="B788">
        <v>12</v>
      </c>
      <c r="C788">
        <v>29</v>
      </c>
      <c r="D788" t="s">
        <v>39</v>
      </c>
      <c r="E788">
        <v>62200000</v>
      </c>
      <c r="F788">
        <v>6303359</v>
      </c>
      <c r="G788">
        <v>148681.9</v>
      </c>
      <c r="H788">
        <v>407000000</v>
      </c>
      <c r="I788">
        <v>64700000</v>
      </c>
      <c r="J788">
        <v>1650683</v>
      </c>
      <c r="K788" s="2">
        <v>0.15307760000000001</v>
      </c>
      <c r="L788" s="2">
        <v>9.7454899999999997E-2</v>
      </c>
      <c r="M788" s="2">
        <v>9.0072899999999997E-2</v>
      </c>
      <c r="N788" s="3">
        <v>18</v>
      </c>
      <c r="O788">
        <v>19</v>
      </c>
      <c r="P788">
        <v>18</v>
      </c>
      <c r="Q788" s="4">
        <v>17.5</v>
      </c>
      <c r="R788" s="4">
        <v>17.964279999999999</v>
      </c>
      <c r="S788" s="4">
        <v>17.446429999999999</v>
      </c>
      <c r="T788" s="5">
        <v>0.18702070000000001</v>
      </c>
      <c r="U788" s="5">
        <v>0.11943719999999999</v>
      </c>
      <c r="V788" s="5">
        <v>0.1113278</v>
      </c>
    </row>
    <row r="789" spans="1:22" hidden="1" x14ac:dyDescent="0.2">
      <c r="A789">
        <v>1975</v>
      </c>
      <c r="B789">
        <v>13</v>
      </c>
      <c r="C789" t="s">
        <v>40</v>
      </c>
      <c r="D789" t="s">
        <v>41</v>
      </c>
      <c r="E789">
        <v>145000000</v>
      </c>
      <c r="F789">
        <v>12100000</v>
      </c>
      <c r="G789">
        <v>287588.2</v>
      </c>
      <c r="H789">
        <v>579000000</v>
      </c>
      <c r="I789">
        <v>75700000</v>
      </c>
      <c r="J789">
        <v>2005346</v>
      </c>
      <c r="K789" s="2">
        <v>0.25062030000000002</v>
      </c>
      <c r="L789" s="2">
        <v>0.15973989999999999</v>
      </c>
      <c r="M789" s="2">
        <v>0.1434108</v>
      </c>
      <c r="N789" s="3">
        <v>9</v>
      </c>
      <c r="O789">
        <v>11</v>
      </c>
      <c r="P789">
        <v>11</v>
      </c>
      <c r="Q789" s="4">
        <v>8.9642859999999995</v>
      </c>
      <c r="R789" s="4">
        <v>9.5535720000000008</v>
      </c>
      <c r="S789" s="4">
        <v>9.7321419999999996</v>
      </c>
      <c r="T789" s="5">
        <v>0.29336010000000001</v>
      </c>
      <c r="U789" s="5">
        <v>0.19624240000000001</v>
      </c>
      <c r="V789" s="5">
        <v>0.18007609999999999</v>
      </c>
    </row>
    <row r="790" spans="1:22" hidden="1" x14ac:dyDescent="0.2">
      <c r="A790">
        <v>1975</v>
      </c>
      <c r="B790">
        <v>14</v>
      </c>
      <c r="C790" t="s">
        <v>42</v>
      </c>
      <c r="D790" t="s">
        <v>43</v>
      </c>
      <c r="E790">
        <v>97900000</v>
      </c>
      <c r="F790">
        <v>8162372</v>
      </c>
      <c r="G790">
        <v>199215.9</v>
      </c>
      <c r="H790">
        <v>612000000</v>
      </c>
      <c r="I790">
        <v>72300000</v>
      </c>
      <c r="J790">
        <v>1905550</v>
      </c>
      <c r="K790" s="2">
        <v>0.16002050000000001</v>
      </c>
      <c r="L790" s="2">
        <v>0.1128407</v>
      </c>
      <c r="M790" s="2">
        <v>0.1045451</v>
      </c>
      <c r="N790" s="3">
        <v>16</v>
      </c>
      <c r="O790">
        <v>16</v>
      </c>
      <c r="P790">
        <v>16</v>
      </c>
      <c r="Q790" s="4">
        <v>16.25</v>
      </c>
      <c r="R790" s="4">
        <v>16.410720000000001</v>
      </c>
      <c r="S790" s="4">
        <v>15.96429</v>
      </c>
      <c r="T790" s="5">
        <v>0.2025662</v>
      </c>
      <c r="U790" s="5">
        <v>0.14079700000000001</v>
      </c>
      <c r="V790" s="5">
        <v>0.1322035</v>
      </c>
    </row>
    <row r="791" spans="1:22" hidden="1" x14ac:dyDescent="0.2">
      <c r="A791">
        <v>1975</v>
      </c>
      <c r="B791">
        <v>15</v>
      </c>
      <c r="C791" t="s">
        <v>44</v>
      </c>
      <c r="D791" t="s">
        <v>45</v>
      </c>
      <c r="E791">
        <v>28000000</v>
      </c>
      <c r="F791">
        <v>2879763</v>
      </c>
      <c r="G791">
        <v>74017.09</v>
      </c>
      <c r="H791">
        <v>148000000</v>
      </c>
      <c r="I791">
        <v>23400000</v>
      </c>
      <c r="J791">
        <v>688536.6</v>
      </c>
      <c r="K791" s="2">
        <v>0.18907779999999999</v>
      </c>
      <c r="L791" s="2">
        <v>0.1228476</v>
      </c>
      <c r="M791" s="2">
        <v>0.1074991</v>
      </c>
      <c r="N791" s="3">
        <v>12</v>
      </c>
      <c r="O791">
        <v>13</v>
      </c>
      <c r="P791">
        <v>15</v>
      </c>
      <c r="Q791" s="4">
        <v>12.928570000000001</v>
      </c>
      <c r="R791" s="4">
        <v>15.196429999999999</v>
      </c>
      <c r="S791" s="4">
        <v>16.017859999999999</v>
      </c>
      <c r="T791" s="5">
        <v>0.2379288</v>
      </c>
      <c r="U791" s="5">
        <v>0.14950550000000001</v>
      </c>
      <c r="V791" s="5">
        <v>0.13474800000000001</v>
      </c>
    </row>
    <row r="792" spans="1:22" hidden="1" x14ac:dyDescent="0.2">
      <c r="A792">
        <v>1975</v>
      </c>
      <c r="B792">
        <v>16</v>
      </c>
      <c r="C792" t="s">
        <v>46</v>
      </c>
      <c r="D792" t="s">
        <v>47</v>
      </c>
      <c r="E792">
        <v>32800000</v>
      </c>
      <c r="F792">
        <v>2815295</v>
      </c>
      <c r="G792">
        <v>78733.179999999993</v>
      </c>
      <c r="H792">
        <v>207000000</v>
      </c>
      <c r="I792">
        <v>23000000</v>
      </c>
      <c r="J792">
        <v>675908.4</v>
      </c>
      <c r="K792" s="2">
        <v>0.15859010000000001</v>
      </c>
      <c r="L792" s="2">
        <v>0.1221436</v>
      </c>
      <c r="M792" s="2">
        <v>0.11648500000000001</v>
      </c>
      <c r="N792" s="3">
        <v>17</v>
      </c>
      <c r="O792">
        <v>14</v>
      </c>
      <c r="P792">
        <v>13</v>
      </c>
      <c r="Q792" s="4">
        <v>14.446429999999999</v>
      </c>
      <c r="R792" s="4">
        <v>12.107139999999999</v>
      </c>
      <c r="S792" s="4">
        <v>11.892860000000001</v>
      </c>
      <c r="T792" s="5">
        <v>0.21637799999999999</v>
      </c>
      <c r="U792" s="5">
        <v>0.16193089999999999</v>
      </c>
      <c r="V792" s="5">
        <v>0.15360219999999999</v>
      </c>
    </row>
    <row r="793" spans="1:22" hidden="1" x14ac:dyDescent="0.2">
      <c r="A793">
        <v>1975</v>
      </c>
      <c r="B793">
        <v>17</v>
      </c>
      <c r="C793" t="s">
        <v>48</v>
      </c>
      <c r="D793" t="s">
        <v>49</v>
      </c>
      <c r="E793">
        <v>133000000</v>
      </c>
      <c r="F793">
        <v>13300000</v>
      </c>
      <c r="G793">
        <v>320280.3</v>
      </c>
      <c r="H793">
        <v>1330000000</v>
      </c>
      <c r="I793">
        <v>178000000</v>
      </c>
      <c r="J793">
        <v>4776603</v>
      </c>
      <c r="K793" s="2">
        <v>0.10008839999999999</v>
      </c>
      <c r="L793" s="2">
        <v>7.4573500000000001E-2</v>
      </c>
      <c r="M793" s="2">
        <v>6.7051899999999998E-2</v>
      </c>
      <c r="N793" s="3">
        <v>27</v>
      </c>
      <c r="O793">
        <v>25</v>
      </c>
      <c r="P793">
        <v>25</v>
      </c>
      <c r="Q793" s="4">
        <v>27.928570000000001</v>
      </c>
      <c r="R793" s="4">
        <v>27.214279999999999</v>
      </c>
      <c r="S793" s="4">
        <v>26.392859999999999</v>
      </c>
      <c r="T793" s="5">
        <v>0.112245</v>
      </c>
      <c r="U793" s="5">
        <v>7.6515200000000005E-2</v>
      </c>
      <c r="V793" s="5">
        <v>6.9453699999999993E-2</v>
      </c>
    </row>
    <row r="794" spans="1:22" hidden="1" x14ac:dyDescent="0.2">
      <c r="A794">
        <v>1975</v>
      </c>
      <c r="B794">
        <v>18</v>
      </c>
      <c r="C794">
        <v>51</v>
      </c>
      <c r="D794" t="s">
        <v>50</v>
      </c>
      <c r="E794">
        <v>38400000</v>
      </c>
      <c r="F794">
        <v>4069513</v>
      </c>
      <c r="G794">
        <v>100512.5</v>
      </c>
      <c r="H794">
        <v>332000000</v>
      </c>
      <c r="I794">
        <v>45200000</v>
      </c>
      <c r="J794">
        <v>1320709</v>
      </c>
      <c r="K794" s="2">
        <v>0.1155795</v>
      </c>
      <c r="L794" s="2">
        <v>9.0109599999999998E-2</v>
      </c>
      <c r="M794" s="2">
        <v>7.6105000000000006E-2</v>
      </c>
      <c r="N794" s="3">
        <v>24</v>
      </c>
      <c r="O794">
        <v>21</v>
      </c>
      <c r="P794">
        <v>23</v>
      </c>
      <c r="Q794" s="4">
        <v>24.071429999999999</v>
      </c>
      <c r="R794" s="4">
        <v>22.017859999999999</v>
      </c>
      <c r="S794" s="4">
        <v>22.303570000000001</v>
      </c>
      <c r="T794" s="5">
        <v>0.1409852</v>
      </c>
      <c r="U794" s="5">
        <v>0.1007874</v>
      </c>
      <c r="V794" s="5">
        <v>8.7338700000000005E-2</v>
      </c>
    </row>
    <row r="795" spans="1:22" hidden="1" x14ac:dyDescent="0.2">
      <c r="A795">
        <v>1975</v>
      </c>
      <c r="B795">
        <v>19</v>
      </c>
      <c r="C795">
        <v>50</v>
      </c>
      <c r="D795" t="s">
        <v>51</v>
      </c>
      <c r="E795">
        <v>238000000</v>
      </c>
      <c r="F795">
        <v>23100000</v>
      </c>
      <c r="G795">
        <v>582124.6</v>
      </c>
      <c r="H795">
        <v>1080000000</v>
      </c>
      <c r="I795">
        <v>142000000</v>
      </c>
      <c r="J795">
        <v>3921510</v>
      </c>
      <c r="K795" s="2">
        <v>0.2205984</v>
      </c>
      <c r="L795" s="2">
        <v>0.16268550000000001</v>
      </c>
      <c r="M795" s="2">
        <v>0.14844399999999999</v>
      </c>
      <c r="N795" s="3">
        <v>10</v>
      </c>
      <c r="O795">
        <v>10</v>
      </c>
      <c r="P795">
        <v>10</v>
      </c>
      <c r="Q795" s="4">
        <v>10.392860000000001</v>
      </c>
      <c r="R795" s="4">
        <v>10.5</v>
      </c>
      <c r="S795" s="4">
        <v>10.41071</v>
      </c>
      <c r="T795" s="5">
        <v>0.26292480000000001</v>
      </c>
      <c r="U795" s="5">
        <v>0.1806373</v>
      </c>
      <c r="V795" s="5">
        <v>0.16662879999999999</v>
      </c>
    </row>
    <row r="796" spans="1:22" hidden="1" x14ac:dyDescent="0.2">
      <c r="A796">
        <v>1975</v>
      </c>
      <c r="B796">
        <v>20</v>
      </c>
      <c r="C796">
        <v>52</v>
      </c>
      <c r="D796" t="s">
        <v>52</v>
      </c>
      <c r="E796">
        <v>227000000</v>
      </c>
      <c r="F796">
        <v>29100000</v>
      </c>
      <c r="G796">
        <v>845415.1</v>
      </c>
      <c r="H796">
        <v>1500000000</v>
      </c>
      <c r="I796">
        <v>282000000</v>
      </c>
      <c r="J796">
        <v>9968327</v>
      </c>
      <c r="K796" s="2">
        <v>0.15157909999999999</v>
      </c>
      <c r="L796" s="2">
        <v>0.1031585</v>
      </c>
      <c r="M796" s="2">
        <v>8.4810099999999999E-2</v>
      </c>
      <c r="N796" s="3">
        <v>19</v>
      </c>
      <c r="O796">
        <v>18</v>
      </c>
      <c r="P796">
        <v>19</v>
      </c>
      <c r="Q796" s="4">
        <v>19.089279999999999</v>
      </c>
      <c r="R796" s="4">
        <v>19.017859999999999</v>
      </c>
      <c r="S796" s="4">
        <v>19.964279999999999</v>
      </c>
      <c r="T796" s="5">
        <v>0.18043429999999999</v>
      </c>
      <c r="U796" s="5">
        <v>0.1176333</v>
      </c>
      <c r="V796" s="5">
        <v>9.9119799999999994E-2</v>
      </c>
    </row>
    <row r="797" spans="1:22" hidden="1" x14ac:dyDescent="0.2">
      <c r="A797">
        <v>1975</v>
      </c>
      <c r="B797">
        <v>21</v>
      </c>
      <c r="C797" t="s">
        <v>53</v>
      </c>
      <c r="D797" t="s">
        <v>54</v>
      </c>
      <c r="E797">
        <v>57000000</v>
      </c>
      <c r="F797">
        <v>9296126</v>
      </c>
      <c r="G797">
        <v>236421.6</v>
      </c>
      <c r="H797">
        <v>602000000</v>
      </c>
      <c r="I797">
        <v>136000000</v>
      </c>
      <c r="J797">
        <v>4530038</v>
      </c>
      <c r="K797" s="2">
        <v>9.4747100000000001E-2</v>
      </c>
      <c r="L797" s="2">
        <v>6.81364E-2</v>
      </c>
      <c r="M797" s="2">
        <v>5.2189800000000001E-2</v>
      </c>
      <c r="N797" s="3">
        <v>28</v>
      </c>
      <c r="O797">
        <v>28</v>
      </c>
      <c r="P797">
        <v>28</v>
      </c>
      <c r="Q797" s="4">
        <v>28.410720000000001</v>
      </c>
      <c r="R797" s="4">
        <v>28.142859999999999</v>
      </c>
      <c r="S797" s="4">
        <v>29.125</v>
      </c>
      <c r="T797" s="5">
        <v>0.1092814</v>
      </c>
      <c r="U797" s="5">
        <v>7.1718100000000007E-2</v>
      </c>
      <c r="V797" s="5">
        <v>5.6427199999999997E-2</v>
      </c>
    </row>
    <row r="798" spans="1:22" hidden="1" x14ac:dyDescent="0.2">
      <c r="A798">
        <v>1975</v>
      </c>
      <c r="B798">
        <v>22</v>
      </c>
      <c r="C798" t="s">
        <v>55</v>
      </c>
      <c r="D798" t="s">
        <v>56</v>
      </c>
      <c r="E798">
        <v>83800000</v>
      </c>
      <c r="F798">
        <v>8652790</v>
      </c>
      <c r="G798">
        <v>233288.8</v>
      </c>
      <c r="H798">
        <v>819000000</v>
      </c>
      <c r="I798">
        <v>107000000</v>
      </c>
      <c r="J798">
        <v>2925781</v>
      </c>
      <c r="K798" s="2">
        <v>0.102315</v>
      </c>
      <c r="L798" s="2">
        <v>8.1136200000000006E-2</v>
      </c>
      <c r="M798" s="2">
        <v>7.9735600000000004E-2</v>
      </c>
      <c r="N798" s="3">
        <v>25</v>
      </c>
      <c r="O798">
        <v>24</v>
      </c>
      <c r="P798">
        <v>21</v>
      </c>
      <c r="Q798" s="4">
        <v>24.214279999999999</v>
      </c>
      <c r="R798" s="4">
        <v>22.875</v>
      </c>
      <c r="S798" s="4">
        <v>21.035720000000001</v>
      </c>
      <c r="T798" s="5">
        <v>0.14314279999999999</v>
      </c>
      <c r="U798" s="5">
        <v>0.1009168</v>
      </c>
      <c r="V798" s="5">
        <v>0.1004975</v>
      </c>
    </row>
    <row r="799" spans="1:22" hidden="1" x14ac:dyDescent="0.2">
      <c r="A799">
        <v>1975</v>
      </c>
      <c r="B799">
        <v>23</v>
      </c>
      <c r="C799">
        <v>64</v>
      </c>
      <c r="D799" t="s">
        <v>57</v>
      </c>
      <c r="E799">
        <v>75200000</v>
      </c>
      <c r="F799">
        <v>9547115</v>
      </c>
      <c r="G799">
        <v>196882.8</v>
      </c>
      <c r="H799">
        <v>617000000</v>
      </c>
      <c r="I799">
        <v>91700000</v>
      </c>
      <c r="J799">
        <v>2026251</v>
      </c>
      <c r="K799" s="2">
        <v>0.1218494</v>
      </c>
      <c r="L799" s="2">
        <v>0.104156</v>
      </c>
      <c r="M799" s="2">
        <v>9.7166000000000002E-2</v>
      </c>
      <c r="N799" s="3">
        <v>22</v>
      </c>
      <c r="O799">
        <v>17</v>
      </c>
      <c r="P799">
        <v>17</v>
      </c>
      <c r="Q799" s="4">
        <v>18.160720000000001</v>
      </c>
      <c r="R799" s="4">
        <v>15.571429999999999</v>
      </c>
      <c r="S799" s="4">
        <v>14.96429</v>
      </c>
      <c r="T799" s="5">
        <v>0.19068750000000001</v>
      </c>
      <c r="U799" s="5">
        <v>0.14805309999999999</v>
      </c>
      <c r="V799" s="5">
        <v>0.1392806</v>
      </c>
    </row>
    <row r="800" spans="1:22" hidden="1" x14ac:dyDescent="0.2">
      <c r="A800">
        <v>1975</v>
      </c>
      <c r="B800">
        <v>24</v>
      </c>
      <c r="C800" t="s">
        <v>58</v>
      </c>
      <c r="D800" t="s">
        <v>59</v>
      </c>
      <c r="E800">
        <v>297000000</v>
      </c>
      <c r="F800">
        <v>28800000</v>
      </c>
      <c r="G800">
        <v>702373.3</v>
      </c>
      <c r="H800">
        <v>820000000</v>
      </c>
      <c r="I800">
        <v>124000000</v>
      </c>
      <c r="J800">
        <v>3412174</v>
      </c>
      <c r="K800" s="2">
        <v>0.36217660000000002</v>
      </c>
      <c r="L800" s="2">
        <v>0.23217589999999999</v>
      </c>
      <c r="M800" s="2">
        <v>0.20584330000000001</v>
      </c>
      <c r="N800" s="3">
        <v>4</v>
      </c>
      <c r="O800">
        <v>5</v>
      </c>
      <c r="P800">
        <v>5</v>
      </c>
      <c r="Q800" s="4">
        <v>4.2321429999999998</v>
      </c>
      <c r="R800" s="4">
        <v>4.4107139999999996</v>
      </c>
      <c r="S800" s="4">
        <v>4.6071429999999998</v>
      </c>
      <c r="T800" s="5">
        <v>0.39911069999999998</v>
      </c>
      <c r="U800" s="5">
        <v>0.27091029999999999</v>
      </c>
      <c r="V800" s="5">
        <v>0.2452347</v>
      </c>
    </row>
    <row r="801" spans="1:22" hidden="1" x14ac:dyDescent="0.2">
      <c r="A801">
        <v>1975</v>
      </c>
      <c r="B801">
        <v>25</v>
      </c>
      <c r="C801">
        <v>70</v>
      </c>
      <c r="D801" t="s">
        <v>60</v>
      </c>
      <c r="E801">
        <v>58400000</v>
      </c>
      <c r="F801">
        <v>8824012</v>
      </c>
      <c r="G801">
        <v>233094</v>
      </c>
      <c r="H801">
        <v>184000000</v>
      </c>
      <c r="I801">
        <v>38900000</v>
      </c>
      <c r="J801">
        <v>1144608</v>
      </c>
      <c r="K801" s="2">
        <v>0.31809929999999997</v>
      </c>
      <c r="L801" s="2">
        <v>0.2269128</v>
      </c>
      <c r="M801" s="2">
        <v>0.2036454</v>
      </c>
      <c r="N801" s="3">
        <v>6</v>
      </c>
      <c r="O801">
        <v>6</v>
      </c>
      <c r="P801">
        <v>6</v>
      </c>
      <c r="Q801" s="4">
        <v>7.25</v>
      </c>
      <c r="R801" s="4">
        <v>6.9642860000000004</v>
      </c>
      <c r="S801" s="4">
        <v>7.125</v>
      </c>
      <c r="T801" s="5">
        <v>0.32646009999999998</v>
      </c>
      <c r="U801" s="5">
        <v>0.22816600000000001</v>
      </c>
      <c r="V801" s="5">
        <v>0.20767949999999999</v>
      </c>
    </row>
    <row r="802" spans="1:22" hidden="1" x14ac:dyDescent="0.2">
      <c r="A802">
        <v>1975</v>
      </c>
      <c r="B802">
        <v>26</v>
      </c>
      <c r="C802" t="s">
        <v>61</v>
      </c>
      <c r="D802" t="s">
        <v>62</v>
      </c>
      <c r="E802">
        <v>368000000</v>
      </c>
      <c r="F802">
        <v>71700000</v>
      </c>
      <c r="G802">
        <v>1427166</v>
      </c>
      <c r="H802">
        <v>918000000</v>
      </c>
      <c r="I802">
        <v>234000000</v>
      </c>
      <c r="J802">
        <v>5154980</v>
      </c>
      <c r="K802" s="2">
        <v>0.4004934</v>
      </c>
      <c r="L802" s="2">
        <v>0.30564669999999999</v>
      </c>
      <c r="M802" s="2">
        <v>0.27685189999999998</v>
      </c>
      <c r="N802" s="3">
        <v>3</v>
      </c>
      <c r="O802">
        <v>2</v>
      </c>
      <c r="P802">
        <v>2</v>
      </c>
      <c r="Q802" s="4">
        <v>3.214286</v>
      </c>
      <c r="R802" s="4">
        <v>2.964286</v>
      </c>
      <c r="S802" s="4">
        <v>2.8571430000000002</v>
      </c>
      <c r="T802" s="5">
        <v>0.42349140000000002</v>
      </c>
      <c r="U802" s="5">
        <v>0.31467250000000002</v>
      </c>
      <c r="V802" s="5">
        <v>0.28992210000000002</v>
      </c>
    </row>
    <row r="803" spans="1:22" hidden="1" x14ac:dyDescent="0.2">
      <c r="A803">
        <v>1975</v>
      </c>
      <c r="B803">
        <v>27</v>
      </c>
      <c r="C803" t="s">
        <v>63</v>
      </c>
      <c r="D803" t="s">
        <v>64</v>
      </c>
      <c r="E803">
        <v>416000000</v>
      </c>
      <c r="F803">
        <v>33200000</v>
      </c>
      <c r="G803">
        <v>877018.1</v>
      </c>
      <c r="H803">
        <v>1510000000</v>
      </c>
      <c r="I803">
        <v>198000000</v>
      </c>
      <c r="J803">
        <v>5758504</v>
      </c>
      <c r="K803" s="2">
        <v>0.2754954</v>
      </c>
      <c r="L803" s="2">
        <v>0.16730519999999999</v>
      </c>
      <c r="M803" s="2">
        <v>0.15229960000000001</v>
      </c>
      <c r="N803" s="3">
        <v>8</v>
      </c>
      <c r="O803">
        <v>8</v>
      </c>
      <c r="P803">
        <v>8</v>
      </c>
      <c r="Q803" s="4">
        <v>6.6071429999999998</v>
      </c>
      <c r="R803" s="4">
        <v>7.5892860000000004</v>
      </c>
      <c r="S803" s="4">
        <v>7.8928570000000002</v>
      </c>
      <c r="T803" s="5">
        <v>0.3349144</v>
      </c>
      <c r="U803" s="5">
        <v>0.21915499999999999</v>
      </c>
      <c r="V803" s="5">
        <v>0.20047789999999999</v>
      </c>
    </row>
    <row r="804" spans="1:22" hidden="1" x14ac:dyDescent="0.2">
      <c r="A804">
        <v>1975</v>
      </c>
      <c r="B804">
        <v>28</v>
      </c>
      <c r="C804" t="s">
        <v>65</v>
      </c>
      <c r="D804" t="s">
        <v>66</v>
      </c>
      <c r="E804">
        <v>1170000000</v>
      </c>
      <c r="F804">
        <v>147000000</v>
      </c>
      <c r="G804">
        <v>4266340</v>
      </c>
      <c r="H804">
        <v>1510000000</v>
      </c>
      <c r="I804">
        <v>232000000</v>
      </c>
      <c r="J804">
        <v>7507601</v>
      </c>
      <c r="K804" s="2">
        <v>0.7716537</v>
      </c>
      <c r="L804" s="2">
        <v>0.63334239999999997</v>
      </c>
      <c r="M804" s="2">
        <v>0.56826949999999998</v>
      </c>
      <c r="N804" s="3">
        <v>1</v>
      </c>
      <c r="O804">
        <v>1</v>
      </c>
      <c r="P804">
        <v>1</v>
      </c>
      <c r="Q804" s="4">
        <v>1.071429</v>
      </c>
      <c r="R804" s="4">
        <v>1.125</v>
      </c>
      <c r="S804" s="4">
        <v>1.196429</v>
      </c>
      <c r="T804" s="5">
        <v>0.69953770000000004</v>
      </c>
      <c r="U804" s="5">
        <v>0.56415590000000004</v>
      </c>
      <c r="V804" s="5">
        <v>0.50843229999999995</v>
      </c>
    </row>
    <row r="805" spans="1:22" hidden="1" x14ac:dyDescent="0.2">
      <c r="A805">
        <v>1975</v>
      </c>
      <c r="B805">
        <v>29</v>
      </c>
      <c r="C805" t="s">
        <v>67</v>
      </c>
      <c r="D805" t="s">
        <v>68</v>
      </c>
      <c r="E805">
        <v>914000000</v>
      </c>
      <c r="F805">
        <v>103000000</v>
      </c>
      <c r="G805">
        <v>2433066</v>
      </c>
      <c r="H805">
        <v>2240000000</v>
      </c>
      <c r="I805">
        <v>406000000</v>
      </c>
      <c r="J805">
        <v>10700000</v>
      </c>
      <c r="K805" s="2">
        <v>0.40735759999999999</v>
      </c>
      <c r="L805" s="2">
        <v>0.2544266</v>
      </c>
      <c r="M805" s="2">
        <v>0.22675120000000001</v>
      </c>
      <c r="N805" s="3">
        <v>2</v>
      </c>
      <c r="O805">
        <v>3</v>
      </c>
      <c r="P805">
        <v>3</v>
      </c>
      <c r="Q805" s="4">
        <v>3.3035709999999998</v>
      </c>
      <c r="R805" s="4">
        <v>3.660714</v>
      </c>
      <c r="S805" s="4">
        <v>3.8214290000000002</v>
      </c>
      <c r="T805" s="5">
        <v>0.42614590000000002</v>
      </c>
      <c r="U805" s="5">
        <v>0.28862939999999998</v>
      </c>
      <c r="V805" s="5">
        <v>0.26149060000000002</v>
      </c>
    </row>
    <row r="806" spans="1:22" hidden="1" x14ac:dyDescent="0.2">
      <c r="A806">
        <v>1975</v>
      </c>
      <c r="B806">
        <v>30</v>
      </c>
      <c r="C806" t="s">
        <v>69</v>
      </c>
      <c r="D806" t="s">
        <v>70</v>
      </c>
      <c r="E806">
        <v>182000000</v>
      </c>
      <c r="F806">
        <v>21100000</v>
      </c>
      <c r="G806">
        <v>820037.3</v>
      </c>
      <c r="H806">
        <v>1050000000</v>
      </c>
      <c r="I806">
        <v>129000000</v>
      </c>
      <c r="J806">
        <v>5445642</v>
      </c>
      <c r="K806" s="2">
        <v>0.17423469999999999</v>
      </c>
      <c r="L806" s="2">
        <v>0.16376399999999999</v>
      </c>
      <c r="M806" s="2">
        <v>0.150586</v>
      </c>
      <c r="N806" s="3">
        <v>14</v>
      </c>
      <c r="O806">
        <v>9</v>
      </c>
      <c r="P806">
        <v>9</v>
      </c>
      <c r="Q806" s="4">
        <v>12.375</v>
      </c>
      <c r="R806" s="4">
        <v>10.982139999999999</v>
      </c>
      <c r="S806" s="4">
        <v>11.053570000000001</v>
      </c>
      <c r="T806" s="5">
        <v>0.23180239999999999</v>
      </c>
      <c r="U806" s="5">
        <v>0.1739011</v>
      </c>
      <c r="V806" s="5">
        <v>0.16148970000000001</v>
      </c>
    </row>
    <row r="807" spans="1:22" hidden="1" x14ac:dyDescent="0.2">
      <c r="A807">
        <v>1975</v>
      </c>
      <c r="B807">
        <v>31</v>
      </c>
      <c r="C807" t="s">
        <v>71</v>
      </c>
      <c r="D807" t="s">
        <v>72</v>
      </c>
      <c r="E807">
        <v>58500000</v>
      </c>
      <c r="F807">
        <v>1534120</v>
      </c>
      <c r="G807">
        <v>66666.460000000006</v>
      </c>
      <c r="H807">
        <v>347000000</v>
      </c>
      <c r="I807">
        <v>17000000</v>
      </c>
      <c r="J807">
        <v>1411203</v>
      </c>
      <c r="K807" s="2">
        <v>0.1686715</v>
      </c>
      <c r="L807" s="2">
        <v>9.0071899999999996E-2</v>
      </c>
      <c r="M807" s="2">
        <v>4.7240900000000002E-2</v>
      </c>
      <c r="N807" s="3">
        <v>15</v>
      </c>
      <c r="O807">
        <v>22</v>
      </c>
      <c r="P807">
        <v>29</v>
      </c>
      <c r="Q807" s="4">
        <v>22.75</v>
      </c>
      <c r="R807" s="4">
        <v>23.339279999999999</v>
      </c>
      <c r="S807" s="4">
        <v>28.553570000000001</v>
      </c>
      <c r="T807" s="5">
        <v>0.1417677</v>
      </c>
      <c r="U807" s="5">
        <v>8.8227299999999995E-2</v>
      </c>
      <c r="V807" s="5">
        <v>5.7606600000000001E-2</v>
      </c>
    </row>
    <row r="808" spans="1:22" hidden="1" x14ac:dyDescent="0.2">
      <c r="A808">
        <v>1976</v>
      </c>
      <c r="B808">
        <v>1</v>
      </c>
      <c r="C808" t="s">
        <v>22</v>
      </c>
      <c r="D808" t="s">
        <v>23</v>
      </c>
      <c r="E808">
        <v>49000000</v>
      </c>
      <c r="F808">
        <v>10500000</v>
      </c>
      <c r="G808">
        <v>201616.7</v>
      </c>
      <c r="H808">
        <v>508000000</v>
      </c>
      <c r="I808">
        <v>166000000</v>
      </c>
      <c r="J808">
        <v>3411987</v>
      </c>
      <c r="K808" s="2">
        <v>9.6580899999999997E-2</v>
      </c>
      <c r="L808" s="2">
        <v>6.3280299999999998E-2</v>
      </c>
      <c r="M808" s="2">
        <v>5.9090700000000003E-2</v>
      </c>
      <c r="N808" s="3">
        <v>28</v>
      </c>
      <c r="O808">
        <v>29</v>
      </c>
      <c r="P808">
        <v>27</v>
      </c>
      <c r="Q808" s="4">
        <v>26.642859999999999</v>
      </c>
      <c r="R808" s="4">
        <v>27.767859999999999</v>
      </c>
      <c r="S808" s="4">
        <v>26.803570000000001</v>
      </c>
      <c r="T808" s="5">
        <v>0.12112009999999999</v>
      </c>
      <c r="U808" s="5">
        <v>7.4726399999999998E-2</v>
      </c>
      <c r="V808" s="5">
        <v>6.9363800000000003E-2</v>
      </c>
    </row>
    <row r="809" spans="1:22" hidden="1" x14ac:dyDescent="0.2">
      <c r="A809">
        <v>1976</v>
      </c>
      <c r="B809">
        <v>2</v>
      </c>
      <c r="C809" t="s">
        <v>24</v>
      </c>
      <c r="D809" t="s">
        <v>25</v>
      </c>
      <c r="E809">
        <v>57000000</v>
      </c>
      <c r="F809">
        <v>3778206</v>
      </c>
      <c r="G809">
        <v>89975.97</v>
      </c>
      <c r="H809">
        <v>300000000</v>
      </c>
      <c r="I809">
        <v>32100000</v>
      </c>
      <c r="J809">
        <v>778020.3</v>
      </c>
      <c r="K809" s="2">
        <v>0.18992790000000001</v>
      </c>
      <c r="L809" s="2">
        <v>0.117855</v>
      </c>
      <c r="M809" s="2">
        <v>0.11564729999999999</v>
      </c>
      <c r="N809" s="3">
        <v>14</v>
      </c>
      <c r="O809">
        <v>15</v>
      </c>
      <c r="P809">
        <v>14</v>
      </c>
      <c r="Q809" s="4">
        <v>15.232139999999999</v>
      </c>
      <c r="R809" s="4">
        <v>16.178570000000001</v>
      </c>
      <c r="S809" s="4">
        <v>15.03571</v>
      </c>
      <c r="T809" s="5">
        <v>0.21788350000000001</v>
      </c>
      <c r="U809" s="5">
        <v>0.13342109999999999</v>
      </c>
      <c r="V809" s="5">
        <v>0.13148119999999999</v>
      </c>
    </row>
    <row r="810" spans="1:22" hidden="1" x14ac:dyDescent="0.2">
      <c r="A810">
        <v>1976</v>
      </c>
      <c r="B810">
        <v>3</v>
      </c>
      <c r="C810" t="s">
        <v>26</v>
      </c>
      <c r="D810" t="s">
        <v>27</v>
      </c>
      <c r="E810">
        <v>63700000</v>
      </c>
      <c r="F810">
        <v>6509059</v>
      </c>
      <c r="G810">
        <v>149477</v>
      </c>
      <c r="H810">
        <v>450000000</v>
      </c>
      <c r="I810">
        <v>69700000</v>
      </c>
      <c r="J810">
        <v>1843753</v>
      </c>
      <c r="K810" s="2">
        <v>0.14150019999999999</v>
      </c>
      <c r="L810" s="2">
        <v>9.3448199999999995E-2</v>
      </c>
      <c r="M810" s="2">
        <v>8.1072099999999994E-2</v>
      </c>
      <c r="N810" s="3">
        <v>19</v>
      </c>
      <c r="O810">
        <v>20</v>
      </c>
      <c r="P810">
        <v>22</v>
      </c>
      <c r="Q810" s="4">
        <v>20.625</v>
      </c>
      <c r="R810" s="4">
        <v>21.982140000000001</v>
      </c>
      <c r="S810" s="4">
        <v>21.928570000000001</v>
      </c>
      <c r="T810" s="5">
        <v>0.1688759</v>
      </c>
      <c r="U810" s="5">
        <v>0.102105</v>
      </c>
      <c r="V810" s="5">
        <v>8.9834999999999998E-2</v>
      </c>
    </row>
    <row r="811" spans="1:22" hidden="1" x14ac:dyDescent="0.2">
      <c r="A811">
        <v>1976</v>
      </c>
      <c r="B811">
        <v>4</v>
      </c>
      <c r="C811" t="s">
        <v>28</v>
      </c>
      <c r="D811" t="s">
        <v>29</v>
      </c>
      <c r="E811">
        <v>33000000</v>
      </c>
      <c r="F811">
        <v>3435489</v>
      </c>
      <c r="G811">
        <v>94511.12</v>
      </c>
      <c r="H811">
        <v>412000000</v>
      </c>
      <c r="I811">
        <v>80300000</v>
      </c>
      <c r="J811">
        <v>2496924</v>
      </c>
      <c r="K811" s="2">
        <v>8.0093899999999996E-2</v>
      </c>
      <c r="L811" s="2">
        <v>4.2777500000000003E-2</v>
      </c>
      <c r="M811" s="2">
        <v>3.7851000000000003E-2</v>
      </c>
      <c r="N811" s="3">
        <v>31</v>
      </c>
      <c r="O811">
        <v>31</v>
      </c>
      <c r="P811">
        <v>31</v>
      </c>
      <c r="Q811" s="4">
        <v>27.964279999999999</v>
      </c>
      <c r="R811" s="4">
        <v>30.160720000000001</v>
      </c>
      <c r="S811" s="4">
        <v>29.982140000000001</v>
      </c>
      <c r="T811" s="5">
        <v>0.11625969999999999</v>
      </c>
      <c r="U811" s="5">
        <v>5.6866399999999998E-2</v>
      </c>
      <c r="V811" s="5">
        <v>5.2430200000000003E-2</v>
      </c>
    </row>
    <row r="812" spans="1:22" hidden="1" x14ac:dyDescent="0.2">
      <c r="A812">
        <v>1976</v>
      </c>
      <c r="B812">
        <v>5</v>
      </c>
      <c r="C812">
        <v>20</v>
      </c>
      <c r="D812" t="s">
        <v>30</v>
      </c>
      <c r="E812">
        <v>19500000</v>
      </c>
      <c r="F812">
        <v>2147058</v>
      </c>
      <c r="G812">
        <v>54631.34</v>
      </c>
      <c r="H812">
        <v>238000000</v>
      </c>
      <c r="I812">
        <v>39400000</v>
      </c>
      <c r="J812">
        <v>1116212</v>
      </c>
      <c r="K812" s="2">
        <v>8.1968299999999994E-2</v>
      </c>
      <c r="L812" s="2">
        <v>5.4443999999999999E-2</v>
      </c>
      <c r="M812" s="2">
        <v>4.8943500000000001E-2</v>
      </c>
      <c r="N812" s="3">
        <v>30</v>
      </c>
      <c r="O812">
        <v>30</v>
      </c>
      <c r="P812">
        <v>30</v>
      </c>
      <c r="Q812" s="4">
        <v>29.660720000000001</v>
      </c>
      <c r="R812" s="4">
        <v>29.589279999999999</v>
      </c>
      <c r="S812" s="4">
        <v>29.178570000000001</v>
      </c>
      <c r="T812" s="5">
        <v>0.1007251</v>
      </c>
      <c r="U812" s="5">
        <v>6.0451900000000003E-2</v>
      </c>
      <c r="V812" s="5">
        <v>5.51151E-2</v>
      </c>
    </row>
    <row r="813" spans="1:22" hidden="1" x14ac:dyDescent="0.2">
      <c r="A813">
        <v>1976</v>
      </c>
      <c r="B813">
        <v>6</v>
      </c>
      <c r="C813" t="s">
        <v>31</v>
      </c>
      <c r="D813" t="s">
        <v>32</v>
      </c>
      <c r="E813">
        <v>110000000</v>
      </c>
      <c r="F813">
        <v>10700000</v>
      </c>
      <c r="G813">
        <v>250564.4</v>
      </c>
      <c r="H813">
        <v>522000000</v>
      </c>
      <c r="I813">
        <v>68300000</v>
      </c>
      <c r="J813">
        <v>1824881</v>
      </c>
      <c r="K813" s="2">
        <v>0.21176130000000001</v>
      </c>
      <c r="L813" s="2">
        <v>0.15690660000000001</v>
      </c>
      <c r="M813" s="2">
        <v>0.1373045</v>
      </c>
      <c r="N813" s="3">
        <v>11</v>
      </c>
      <c r="O813">
        <v>11</v>
      </c>
      <c r="P813">
        <v>11</v>
      </c>
      <c r="Q813" s="4">
        <v>12.232139999999999</v>
      </c>
      <c r="R813" s="4">
        <v>11.982139999999999</v>
      </c>
      <c r="S813" s="4">
        <v>12.33929</v>
      </c>
      <c r="T813" s="5">
        <v>0.24312719999999999</v>
      </c>
      <c r="U813" s="5">
        <v>0.16807530000000001</v>
      </c>
      <c r="V813" s="5">
        <v>0.15291469999999999</v>
      </c>
    </row>
    <row r="814" spans="1:22" hidden="1" x14ac:dyDescent="0.2">
      <c r="A814">
        <v>1976</v>
      </c>
      <c r="B814">
        <v>7</v>
      </c>
      <c r="C814">
        <v>23</v>
      </c>
      <c r="D814" t="s">
        <v>33</v>
      </c>
      <c r="E814">
        <v>22000000</v>
      </c>
      <c r="F814">
        <v>1663497</v>
      </c>
      <c r="G814">
        <v>40247.31</v>
      </c>
      <c r="H814">
        <v>81100000</v>
      </c>
      <c r="I814">
        <v>7998500</v>
      </c>
      <c r="J814">
        <v>203145.1</v>
      </c>
      <c r="K814" s="2">
        <v>0.2710361</v>
      </c>
      <c r="L814" s="2">
        <v>0.2079761</v>
      </c>
      <c r="M814" s="2">
        <v>0.19812099999999999</v>
      </c>
      <c r="N814" s="3">
        <v>8</v>
      </c>
      <c r="O814">
        <v>7</v>
      </c>
      <c r="P814">
        <v>7</v>
      </c>
      <c r="Q814" s="4">
        <v>8.1607140000000005</v>
      </c>
      <c r="R814" s="4">
        <v>7.3392860000000004</v>
      </c>
      <c r="S814" s="4">
        <v>6.9821429999999998</v>
      </c>
      <c r="T814" s="5">
        <v>0.29430689999999998</v>
      </c>
      <c r="U814" s="5">
        <v>0.21289140000000001</v>
      </c>
      <c r="V814" s="5">
        <v>0.2032263</v>
      </c>
    </row>
    <row r="815" spans="1:22" x14ac:dyDescent="0.2">
      <c r="A815">
        <v>1976</v>
      </c>
      <c r="B815">
        <v>8</v>
      </c>
      <c r="C815">
        <v>24</v>
      </c>
      <c r="D815" t="s">
        <v>34</v>
      </c>
      <c r="E815">
        <v>110000000</v>
      </c>
      <c r="F815">
        <v>9098667</v>
      </c>
      <c r="G815">
        <v>218682.7</v>
      </c>
      <c r="H815">
        <v>338000000</v>
      </c>
      <c r="I815">
        <v>39300000</v>
      </c>
      <c r="J815">
        <v>1041701</v>
      </c>
      <c r="K815" s="2">
        <v>0.32405329999999999</v>
      </c>
      <c r="L815" s="2">
        <v>0.23158519999999999</v>
      </c>
      <c r="M815" s="2">
        <v>0.20992839999999999</v>
      </c>
      <c r="N815" s="3">
        <v>6</v>
      </c>
      <c r="O815">
        <v>6</v>
      </c>
      <c r="P815">
        <v>6</v>
      </c>
      <c r="Q815" s="4">
        <v>5.0714290000000002</v>
      </c>
      <c r="R815" s="4">
        <v>4.875</v>
      </c>
      <c r="S815" s="4">
        <v>4.8035709999999998</v>
      </c>
      <c r="T815" s="5">
        <v>0.36250369999999998</v>
      </c>
      <c r="U815" s="5">
        <v>0.25803540000000003</v>
      </c>
      <c r="V815" s="5">
        <v>0.23824980000000001</v>
      </c>
    </row>
    <row r="816" spans="1:22" hidden="1" x14ac:dyDescent="0.2">
      <c r="A816">
        <v>1976</v>
      </c>
      <c r="B816">
        <v>9</v>
      </c>
      <c r="C816">
        <v>25</v>
      </c>
      <c r="D816" t="s">
        <v>35</v>
      </c>
      <c r="E816">
        <v>21300000</v>
      </c>
      <c r="F816">
        <v>1951846</v>
      </c>
      <c r="G816">
        <v>46630.95</v>
      </c>
      <c r="H816">
        <v>158000000</v>
      </c>
      <c r="I816">
        <v>21500000</v>
      </c>
      <c r="J816">
        <v>578443</v>
      </c>
      <c r="K816" s="2">
        <v>0.1349871</v>
      </c>
      <c r="L816" s="2">
        <v>9.0819899999999995E-2</v>
      </c>
      <c r="M816" s="2">
        <v>8.0614599999999995E-2</v>
      </c>
      <c r="N816" s="3">
        <v>22</v>
      </c>
      <c r="O816">
        <v>23</v>
      </c>
      <c r="P816">
        <v>23</v>
      </c>
      <c r="Q816" s="4">
        <v>20.589279999999999</v>
      </c>
      <c r="R816" s="4">
        <v>20.696429999999999</v>
      </c>
      <c r="S816" s="4">
        <v>20.714279999999999</v>
      </c>
      <c r="T816" s="5">
        <v>0.16131490000000001</v>
      </c>
      <c r="U816" s="5">
        <v>0.1034035</v>
      </c>
      <c r="V816" s="5">
        <v>9.3124899999999997E-2</v>
      </c>
    </row>
    <row r="817" spans="1:22" hidden="1" x14ac:dyDescent="0.2">
      <c r="A817">
        <v>1976</v>
      </c>
      <c r="B817">
        <v>10</v>
      </c>
      <c r="C817">
        <v>26</v>
      </c>
      <c r="D817" t="s">
        <v>36</v>
      </c>
      <c r="E817">
        <v>19800000</v>
      </c>
      <c r="F817">
        <v>1807601</v>
      </c>
      <c r="G817">
        <v>44160.160000000003</v>
      </c>
      <c r="H817">
        <v>172000000</v>
      </c>
      <c r="I817">
        <v>22800000</v>
      </c>
      <c r="J817">
        <v>603806.6</v>
      </c>
      <c r="K817" s="2">
        <v>0.1146558</v>
      </c>
      <c r="L817" s="2">
        <v>7.92992E-2</v>
      </c>
      <c r="M817" s="2">
        <v>7.3136300000000001E-2</v>
      </c>
      <c r="N817" s="3">
        <v>25</v>
      </c>
      <c r="O817">
        <v>25</v>
      </c>
      <c r="P817">
        <v>24</v>
      </c>
      <c r="Q817" s="4">
        <v>23.607140000000001</v>
      </c>
      <c r="R817" s="4">
        <v>24.017859999999999</v>
      </c>
      <c r="S817" s="4">
        <v>23.089279999999999</v>
      </c>
      <c r="T817" s="5">
        <v>0.14236109999999999</v>
      </c>
      <c r="U817" s="5">
        <v>9.1431899999999997E-2</v>
      </c>
      <c r="V817" s="5">
        <v>8.4959199999999999E-2</v>
      </c>
    </row>
    <row r="818" spans="1:22" hidden="1" x14ac:dyDescent="0.2">
      <c r="A818">
        <v>1976</v>
      </c>
      <c r="B818">
        <v>11</v>
      </c>
      <c r="C818" t="s">
        <v>37</v>
      </c>
      <c r="D818" t="s">
        <v>38</v>
      </c>
      <c r="E818">
        <v>109000000</v>
      </c>
      <c r="F818">
        <v>8264544</v>
      </c>
      <c r="G818">
        <v>198623.4</v>
      </c>
      <c r="H818">
        <v>896000000</v>
      </c>
      <c r="I818">
        <v>106000000</v>
      </c>
      <c r="J818">
        <v>2755759</v>
      </c>
      <c r="K818" s="2">
        <v>0.1221156</v>
      </c>
      <c r="L818" s="2">
        <v>7.7698500000000004E-2</v>
      </c>
      <c r="M818" s="2">
        <v>7.2075799999999995E-2</v>
      </c>
      <c r="N818" s="3">
        <v>23</v>
      </c>
      <c r="O818">
        <v>26</v>
      </c>
      <c r="P818">
        <v>25</v>
      </c>
      <c r="Q818" s="4">
        <v>23.053570000000001</v>
      </c>
      <c r="R818" s="4">
        <v>23.803570000000001</v>
      </c>
      <c r="S818" s="4">
        <v>22.785720000000001</v>
      </c>
      <c r="T818" s="5">
        <v>0.14775569999999999</v>
      </c>
      <c r="U818" s="5">
        <v>9.1782299999999997E-2</v>
      </c>
      <c r="V818" s="5">
        <v>8.5632399999999997E-2</v>
      </c>
    </row>
    <row r="819" spans="1:22" hidden="1" x14ac:dyDescent="0.2">
      <c r="A819">
        <v>1976</v>
      </c>
      <c r="B819">
        <v>12</v>
      </c>
      <c r="C819">
        <v>29</v>
      </c>
      <c r="D819" t="s">
        <v>39</v>
      </c>
      <c r="E819">
        <v>61800000</v>
      </c>
      <c r="F819">
        <v>5971559</v>
      </c>
      <c r="G819">
        <v>139759</v>
      </c>
      <c r="H819">
        <v>447000000</v>
      </c>
      <c r="I819">
        <v>65700000</v>
      </c>
      <c r="J819">
        <v>1665702</v>
      </c>
      <c r="K819" s="2">
        <v>0.13826160000000001</v>
      </c>
      <c r="L819" s="2">
        <v>9.0943700000000002E-2</v>
      </c>
      <c r="M819" s="2">
        <v>8.3904000000000006E-2</v>
      </c>
      <c r="N819" s="3">
        <v>20</v>
      </c>
      <c r="O819">
        <v>22</v>
      </c>
      <c r="P819">
        <v>20</v>
      </c>
      <c r="Q819" s="4">
        <v>17.5</v>
      </c>
      <c r="R819" s="4">
        <v>17.964279999999999</v>
      </c>
      <c r="S819" s="4">
        <v>17.446429999999999</v>
      </c>
      <c r="T819" s="5">
        <v>0.18702070000000001</v>
      </c>
      <c r="U819" s="5">
        <v>0.11943719999999999</v>
      </c>
      <c r="V819" s="5">
        <v>0.1113278</v>
      </c>
    </row>
    <row r="820" spans="1:22" hidden="1" x14ac:dyDescent="0.2">
      <c r="A820">
        <v>1976</v>
      </c>
      <c r="B820">
        <v>13</v>
      </c>
      <c r="C820" t="s">
        <v>40</v>
      </c>
      <c r="D820" t="s">
        <v>41</v>
      </c>
      <c r="E820">
        <v>149000000</v>
      </c>
      <c r="F820">
        <v>11900000</v>
      </c>
      <c r="G820">
        <v>279841.09999999998</v>
      </c>
      <c r="H820">
        <v>653000000</v>
      </c>
      <c r="I820">
        <v>80000000</v>
      </c>
      <c r="J820">
        <v>2102942</v>
      </c>
      <c r="K820" s="2">
        <v>0.2283046</v>
      </c>
      <c r="L820" s="2">
        <v>0.1483604</v>
      </c>
      <c r="M820" s="2">
        <v>0.1330713</v>
      </c>
      <c r="N820" s="3">
        <v>10</v>
      </c>
      <c r="O820">
        <v>12</v>
      </c>
      <c r="P820">
        <v>12</v>
      </c>
      <c r="Q820" s="4">
        <v>8.9642859999999995</v>
      </c>
      <c r="R820" s="4">
        <v>9.5535720000000008</v>
      </c>
      <c r="S820" s="4">
        <v>9.7321419999999996</v>
      </c>
      <c r="T820" s="5">
        <v>0.29336010000000001</v>
      </c>
      <c r="U820" s="5">
        <v>0.19624240000000001</v>
      </c>
      <c r="V820" s="5">
        <v>0.18007609999999999</v>
      </c>
    </row>
    <row r="821" spans="1:22" hidden="1" x14ac:dyDescent="0.2">
      <c r="A821">
        <v>1976</v>
      </c>
      <c r="B821">
        <v>14</v>
      </c>
      <c r="C821" t="s">
        <v>42</v>
      </c>
      <c r="D821" t="s">
        <v>43</v>
      </c>
      <c r="E821">
        <v>110000000</v>
      </c>
      <c r="F821">
        <v>8259073</v>
      </c>
      <c r="G821">
        <v>199316.1</v>
      </c>
      <c r="H821">
        <v>730000000</v>
      </c>
      <c r="I821">
        <v>77100000</v>
      </c>
      <c r="J821">
        <v>2014819</v>
      </c>
      <c r="K821" s="2">
        <v>0.15091930000000001</v>
      </c>
      <c r="L821" s="2">
        <v>0.1071271</v>
      </c>
      <c r="M821" s="2">
        <v>9.8924999999999999E-2</v>
      </c>
      <c r="N821" s="3">
        <v>18</v>
      </c>
      <c r="O821">
        <v>18</v>
      </c>
      <c r="P821">
        <v>17</v>
      </c>
      <c r="Q821" s="4">
        <v>16.25</v>
      </c>
      <c r="R821" s="4">
        <v>16.410720000000001</v>
      </c>
      <c r="S821" s="4">
        <v>15.96429</v>
      </c>
      <c r="T821" s="5">
        <v>0.2025662</v>
      </c>
      <c r="U821" s="5">
        <v>0.14079700000000001</v>
      </c>
      <c r="V821" s="5">
        <v>0.1322035</v>
      </c>
    </row>
    <row r="822" spans="1:22" hidden="1" x14ac:dyDescent="0.2">
      <c r="A822">
        <v>1976</v>
      </c>
      <c r="B822">
        <v>15</v>
      </c>
      <c r="C822" t="s">
        <v>44</v>
      </c>
      <c r="D822" t="s">
        <v>45</v>
      </c>
      <c r="E822">
        <v>30300000</v>
      </c>
      <c r="F822">
        <v>2923593</v>
      </c>
      <c r="G822">
        <v>74346.17</v>
      </c>
      <c r="H822">
        <v>168000000</v>
      </c>
      <c r="I822">
        <v>24900000</v>
      </c>
      <c r="J822">
        <v>723898.7</v>
      </c>
      <c r="K822" s="2">
        <v>0.1801305</v>
      </c>
      <c r="L822" s="2">
        <v>0.11732339999999999</v>
      </c>
      <c r="M822" s="2">
        <v>0.1027024</v>
      </c>
      <c r="N822" s="3">
        <v>16</v>
      </c>
      <c r="O822">
        <v>16</v>
      </c>
      <c r="P822">
        <v>16</v>
      </c>
      <c r="Q822" s="4">
        <v>12.928570000000001</v>
      </c>
      <c r="R822" s="4">
        <v>15.196429999999999</v>
      </c>
      <c r="S822" s="4">
        <v>16.017859999999999</v>
      </c>
      <c r="T822" s="5">
        <v>0.2379288</v>
      </c>
      <c r="U822" s="5">
        <v>0.14950550000000001</v>
      </c>
      <c r="V822" s="5">
        <v>0.13474800000000001</v>
      </c>
    </row>
    <row r="823" spans="1:22" hidden="1" x14ac:dyDescent="0.2">
      <c r="A823">
        <v>1976</v>
      </c>
      <c r="B823">
        <v>16</v>
      </c>
      <c r="C823" t="s">
        <v>46</v>
      </c>
      <c r="D823" t="s">
        <v>47</v>
      </c>
      <c r="E823">
        <v>42500000</v>
      </c>
      <c r="F823">
        <v>3209602</v>
      </c>
      <c r="G823">
        <v>90538.89</v>
      </c>
      <c r="H823">
        <v>233000000</v>
      </c>
      <c r="I823">
        <v>23100000</v>
      </c>
      <c r="J823">
        <v>682161.9</v>
      </c>
      <c r="K823" s="2">
        <v>0.18225350000000001</v>
      </c>
      <c r="L823" s="2">
        <v>0.13920370000000001</v>
      </c>
      <c r="M823" s="2">
        <v>0.13272349999999999</v>
      </c>
      <c r="N823" s="3">
        <v>15</v>
      </c>
      <c r="O823">
        <v>13</v>
      </c>
      <c r="P823">
        <v>13</v>
      </c>
      <c r="Q823" s="4">
        <v>14.446429999999999</v>
      </c>
      <c r="R823" s="4">
        <v>12.107139999999999</v>
      </c>
      <c r="S823" s="4">
        <v>11.892860000000001</v>
      </c>
      <c r="T823" s="5">
        <v>0.21637799999999999</v>
      </c>
      <c r="U823" s="5">
        <v>0.16193089999999999</v>
      </c>
      <c r="V823" s="5">
        <v>0.15360219999999999</v>
      </c>
    </row>
    <row r="824" spans="1:22" hidden="1" x14ac:dyDescent="0.2">
      <c r="A824">
        <v>1976</v>
      </c>
      <c r="B824">
        <v>17</v>
      </c>
      <c r="C824" t="s">
        <v>48</v>
      </c>
      <c r="D824" t="s">
        <v>49</v>
      </c>
      <c r="E824">
        <v>140000000</v>
      </c>
      <c r="F824">
        <v>14000000</v>
      </c>
      <c r="G824">
        <v>337314.9</v>
      </c>
      <c r="H824">
        <v>1470000000</v>
      </c>
      <c r="I824">
        <v>184000000</v>
      </c>
      <c r="J824">
        <v>4907262</v>
      </c>
      <c r="K824" s="2">
        <v>9.5684699999999998E-2</v>
      </c>
      <c r="L824" s="2">
        <v>7.6327000000000006E-2</v>
      </c>
      <c r="M824" s="2">
        <v>6.8737900000000005E-2</v>
      </c>
      <c r="N824" s="3">
        <v>29</v>
      </c>
      <c r="O824">
        <v>27</v>
      </c>
      <c r="P824">
        <v>26</v>
      </c>
      <c r="Q824" s="4">
        <v>27.928570000000001</v>
      </c>
      <c r="R824" s="4">
        <v>27.214279999999999</v>
      </c>
      <c r="S824" s="4">
        <v>26.392859999999999</v>
      </c>
      <c r="T824" s="5">
        <v>0.112245</v>
      </c>
      <c r="U824" s="5">
        <v>7.6515200000000005E-2</v>
      </c>
      <c r="V824" s="5">
        <v>6.9453699999999993E-2</v>
      </c>
    </row>
    <row r="825" spans="1:22" hidden="1" x14ac:dyDescent="0.2">
      <c r="A825">
        <v>1976</v>
      </c>
      <c r="B825">
        <v>18</v>
      </c>
      <c r="C825">
        <v>51</v>
      </c>
      <c r="D825" t="s">
        <v>50</v>
      </c>
      <c r="E825">
        <v>43700000</v>
      </c>
      <c r="F825">
        <v>4500681</v>
      </c>
      <c r="G825">
        <v>109932</v>
      </c>
      <c r="H825">
        <v>368000000</v>
      </c>
      <c r="I825">
        <v>46800000</v>
      </c>
      <c r="J825">
        <v>1347565</v>
      </c>
      <c r="K825" s="2">
        <v>0.1187373</v>
      </c>
      <c r="L825" s="2">
        <v>9.6205399999999996E-2</v>
      </c>
      <c r="M825" s="2">
        <v>8.1578200000000003E-2</v>
      </c>
      <c r="N825" s="3">
        <v>24</v>
      </c>
      <c r="O825">
        <v>19</v>
      </c>
      <c r="P825">
        <v>21</v>
      </c>
      <c r="Q825" s="4">
        <v>24.071429999999999</v>
      </c>
      <c r="R825" s="4">
        <v>22.017859999999999</v>
      </c>
      <c r="S825" s="4">
        <v>22.303570000000001</v>
      </c>
      <c r="T825" s="5">
        <v>0.1409852</v>
      </c>
      <c r="U825" s="5">
        <v>0.1007874</v>
      </c>
      <c r="V825" s="5">
        <v>8.7338700000000005E-2</v>
      </c>
    </row>
    <row r="826" spans="1:22" hidden="1" x14ac:dyDescent="0.2">
      <c r="A826">
        <v>1976</v>
      </c>
      <c r="B826">
        <v>19</v>
      </c>
      <c r="C826">
        <v>50</v>
      </c>
      <c r="D826" t="s">
        <v>51</v>
      </c>
      <c r="E826">
        <v>282000000</v>
      </c>
      <c r="F826">
        <v>26700000</v>
      </c>
      <c r="G826">
        <v>674988.5</v>
      </c>
      <c r="H826">
        <v>1190000000</v>
      </c>
      <c r="I826">
        <v>147000000</v>
      </c>
      <c r="J826">
        <v>4061133</v>
      </c>
      <c r="K826" s="2">
        <v>0.23639070000000001</v>
      </c>
      <c r="L826" s="2">
        <v>0.18206639999999999</v>
      </c>
      <c r="M826" s="2">
        <v>0.16620699999999999</v>
      </c>
      <c r="N826" s="3">
        <v>9</v>
      </c>
      <c r="O826">
        <v>8</v>
      </c>
      <c r="P826">
        <v>8</v>
      </c>
      <c r="Q826" s="4">
        <v>10.392860000000001</v>
      </c>
      <c r="R826" s="4">
        <v>10.5</v>
      </c>
      <c r="S826" s="4">
        <v>10.41071</v>
      </c>
      <c r="T826" s="5">
        <v>0.26292480000000001</v>
      </c>
      <c r="U826" s="5">
        <v>0.1806373</v>
      </c>
      <c r="V826" s="5">
        <v>0.16662879999999999</v>
      </c>
    </row>
    <row r="827" spans="1:22" hidden="1" x14ac:dyDescent="0.2">
      <c r="A827">
        <v>1976</v>
      </c>
      <c r="B827">
        <v>20</v>
      </c>
      <c r="C827">
        <v>52</v>
      </c>
      <c r="D827" t="s">
        <v>52</v>
      </c>
      <c r="E827">
        <v>263000000</v>
      </c>
      <c r="F827">
        <v>32300000</v>
      </c>
      <c r="G827">
        <v>930498.4</v>
      </c>
      <c r="H827">
        <v>1660000000</v>
      </c>
      <c r="I827">
        <v>290000000</v>
      </c>
      <c r="J827">
        <v>10200000</v>
      </c>
      <c r="K827" s="2">
        <v>0.1589872</v>
      </c>
      <c r="L827" s="2">
        <v>0.1111621</v>
      </c>
      <c r="M827" s="2">
        <v>9.1513800000000006E-2</v>
      </c>
      <c r="N827" s="3">
        <v>17</v>
      </c>
      <c r="O827">
        <v>17</v>
      </c>
      <c r="P827">
        <v>18</v>
      </c>
      <c r="Q827" s="4">
        <v>19.089279999999999</v>
      </c>
      <c r="R827" s="4">
        <v>19.017859999999999</v>
      </c>
      <c r="S827" s="4">
        <v>19.964279999999999</v>
      </c>
      <c r="T827" s="5">
        <v>0.18043429999999999</v>
      </c>
      <c r="U827" s="5">
        <v>0.1176333</v>
      </c>
      <c r="V827" s="5">
        <v>9.9119799999999994E-2</v>
      </c>
    </row>
    <row r="828" spans="1:22" hidden="1" x14ac:dyDescent="0.2">
      <c r="A828">
        <v>1976</v>
      </c>
      <c r="B828">
        <v>21</v>
      </c>
      <c r="C828" t="s">
        <v>53</v>
      </c>
      <c r="D828" t="s">
        <v>54</v>
      </c>
      <c r="E828">
        <v>70600000</v>
      </c>
      <c r="F828">
        <v>10300000</v>
      </c>
      <c r="G828">
        <v>267738.8</v>
      </c>
      <c r="H828">
        <v>665000000</v>
      </c>
      <c r="I828">
        <v>140000000</v>
      </c>
      <c r="J828">
        <v>4787693</v>
      </c>
      <c r="K828" s="2">
        <v>0.1062386</v>
      </c>
      <c r="L828" s="2">
        <v>7.3401499999999995E-2</v>
      </c>
      <c r="M828" s="2">
        <v>5.5922300000000001E-2</v>
      </c>
      <c r="N828" s="3">
        <v>26</v>
      </c>
      <c r="O828">
        <v>28</v>
      </c>
      <c r="P828">
        <v>28</v>
      </c>
      <c r="Q828" s="4">
        <v>28.410720000000001</v>
      </c>
      <c r="R828" s="4">
        <v>28.142859999999999</v>
      </c>
      <c r="S828" s="4">
        <v>29.125</v>
      </c>
      <c r="T828" s="5">
        <v>0.1092814</v>
      </c>
      <c r="U828" s="5">
        <v>7.1718100000000007E-2</v>
      </c>
      <c r="V828" s="5">
        <v>5.6427199999999997E-2</v>
      </c>
    </row>
    <row r="829" spans="1:22" hidden="1" x14ac:dyDescent="0.2">
      <c r="A829">
        <v>1976</v>
      </c>
      <c r="B829">
        <v>22</v>
      </c>
      <c r="C829" t="s">
        <v>55</v>
      </c>
      <c r="D829" t="s">
        <v>56</v>
      </c>
      <c r="E829">
        <v>97200000</v>
      </c>
      <c r="F829">
        <v>9418123</v>
      </c>
      <c r="G829">
        <v>256577.2</v>
      </c>
      <c r="H829">
        <v>925000000</v>
      </c>
      <c r="I829">
        <v>108000000</v>
      </c>
      <c r="J829">
        <v>2993101</v>
      </c>
      <c r="K829" s="2">
        <v>0.1050543</v>
      </c>
      <c r="L829" s="2">
        <v>8.7312299999999995E-2</v>
      </c>
      <c r="M829" s="2">
        <v>8.5722800000000002E-2</v>
      </c>
      <c r="N829" s="3">
        <v>27</v>
      </c>
      <c r="O829">
        <v>24</v>
      </c>
      <c r="P829">
        <v>19</v>
      </c>
      <c r="Q829" s="4">
        <v>24.214279999999999</v>
      </c>
      <c r="R829" s="4">
        <v>22.875</v>
      </c>
      <c r="S829" s="4">
        <v>21.035720000000001</v>
      </c>
      <c r="T829" s="5">
        <v>0.14314279999999999</v>
      </c>
      <c r="U829" s="5">
        <v>0.1009168</v>
      </c>
      <c r="V829" s="5">
        <v>0.1004975</v>
      </c>
    </row>
    <row r="830" spans="1:22" hidden="1" x14ac:dyDescent="0.2">
      <c r="A830">
        <v>1976</v>
      </c>
      <c r="B830">
        <v>23</v>
      </c>
      <c r="C830">
        <v>64</v>
      </c>
      <c r="D830" t="s">
        <v>57</v>
      </c>
      <c r="E830">
        <v>93400000</v>
      </c>
      <c r="F830">
        <v>10800000</v>
      </c>
      <c r="G830">
        <v>223346.6</v>
      </c>
      <c r="H830">
        <v>676000000</v>
      </c>
      <c r="I830">
        <v>90100000</v>
      </c>
      <c r="J830">
        <v>2002963</v>
      </c>
      <c r="K830" s="2">
        <v>0.1382467</v>
      </c>
      <c r="L830" s="2">
        <v>0.1197565</v>
      </c>
      <c r="M830" s="2">
        <v>0.1115081</v>
      </c>
      <c r="N830" s="3">
        <v>21</v>
      </c>
      <c r="O830">
        <v>14</v>
      </c>
      <c r="P830">
        <v>15</v>
      </c>
      <c r="Q830" s="4">
        <v>18.160720000000001</v>
      </c>
      <c r="R830" s="4">
        <v>15.571429999999999</v>
      </c>
      <c r="S830" s="4">
        <v>14.96429</v>
      </c>
      <c r="T830" s="5">
        <v>0.19068750000000001</v>
      </c>
      <c r="U830" s="5">
        <v>0.14805309999999999</v>
      </c>
      <c r="V830" s="5">
        <v>0.1392806</v>
      </c>
    </row>
    <row r="831" spans="1:22" hidden="1" x14ac:dyDescent="0.2">
      <c r="A831">
        <v>1976</v>
      </c>
      <c r="B831">
        <v>24</v>
      </c>
      <c r="C831" t="s">
        <v>58</v>
      </c>
      <c r="D831" t="s">
        <v>59</v>
      </c>
      <c r="E831">
        <v>346000000</v>
      </c>
      <c r="F831">
        <v>31200000</v>
      </c>
      <c r="G831">
        <v>764781</v>
      </c>
      <c r="H831">
        <v>910000000</v>
      </c>
      <c r="I831">
        <v>127000000</v>
      </c>
      <c r="J831">
        <v>3507482</v>
      </c>
      <c r="K831" s="2">
        <v>0.37965969999999999</v>
      </c>
      <c r="L831" s="2">
        <v>0.24523510000000001</v>
      </c>
      <c r="M831" s="2">
        <v>0.21804270000000001</v>
      </c>
      <c r="N831" s="3">
        <v>4</v>
      </c>
      <c r="O831">
        <v>4</v>
      </c>
      <c r="P831">
        <v>5</v>
      </c>
      <c r="Q831" s="4">
        <v>4.2321429999999998</v>
      </c>
      <c r="R831" s="4">
        <v>4.4107139999999996</v>
      </c>
      <c r="S831" s="4">
        <v>4.6071429999999998</v>
      </c>
      <c r="T831" s="5">
        <v>0.39911069999999998</v>
      </c>
      <c r="U831" s="5">
        <v>0.27091029999999999</v>
      </c>
      <c r="V831" s="5">
        <v>0.2452347</v>
      </c>
    </row>
    <row r="832" spans="1:22" hidden="1" x14ac:dyDescent="0.2">
      <c r="A832">
        <v>1976</v>
      </c>
      <c r="B832">
        <v>25</v>
      </c>
      <c r="C832">
        <v>70</v>
      </c>
      <c r="D832" t="s">
        <v>60</v>
      </c>
      <c r="E832">
        <v>69700000</v>
      </c>
      <c r="F832">
        <v>9567074</v>
      </c>
      <c r="G832">
        <v>254807.6</v>
      </c>
      <c r="H832">
        <v>211000000</v>
      </c>
      <c r="I832">
        <v>39600000</v>
      </c>
      <c r="J832">
        <v>1166028</v>
      </c>
      <c r="K832" s="2">
        <v>0.33056530000000001</v>
      </c>
      <c r="L832" s="2">
        <v>0.2414086</v>
      </c>
      <c r="M832" s="2">
        <v>0.2185262</v>
      </c>
      <c r="N832" s="3">
        <v>5</v>
      </c>
      <c r="O832">
        <v>5</v>
      </c>
      <c r="P832">
        <v>4</v>
      </c>
      <c r="Q832" s="4">
        <v>7.25</v>
      </c>
      <c r="R832" s="4">
        <v>6.9642860000000004</v>
      </c>
      <c r="S832" s="4">
        <v>7.125</v>
      </c>
      <c r="T832" s="5">
        <v>0.32646009999999998</v>
      </c>
      <c r="U832" s="5">
        <v>0.22816600000000001</v>
      </c>
      <c r="V832" s="5">
        <v>0.20767949999999999</v>
      </c>
    </row>
    <row r="833" spans="1:22" hidden="1" x14ac:dyDescent="0.2">
      <c r="A833">
        <v>1976</v>
      </c>
      <c r="B833">
        <v>26</v>
      </c>
      <c r="C833" t="s">
        <v>61</v>
      </c>
      <c r="D833" t="s">
        <v>62</v>
      </c>
      <c r="E833">
        <v>412000000</v>
      </c>
      <c r="F833">
        <v>76500000</v>
      </c>
      <c r="G833">
        <v>1573972</v>
      </c>
      <c r="H833">
        <v>1050000000</v>
      </c>
      <c r="I833">
        <v>243000000</v>
      </c>
      <c r="J833">
        <v>5503462</v>
      </c>
      <c r="K833" s="2">
        <v>0.39403820000000001</v>
      </c>
      <c r="L833" s="2">
        <v>0.3155114</v>
      </c>
      <c r="M833" s="2">
        <v>0.2859968</v>
      </c>
      <c r="N833" s="3">
        <v>3</v>
      </c>
      <c r="O833">
        <v>2</v>
      </c>
      <c r="P833">
        <v>2</v>
      </c>
      <c r="Q833" s="4">
        <v>3.214286</v>
      </c>
      <c r="R833" s="4">
        <v>2.964286</v>
      </c>
      <c r="S833" s="4">
        <v>2.8571430000000002</v>
      </c>
      <c r="T833" s="5">
        <v>0.42349140000000002</v>
      </c>
      <c r="U833" s="5">
        <v>0.31467250000000002</v>
      </c>
      <c r="V833" s="5">
        <v>0.28992210000000002</v>
      </c>
    </row>
    <row r="834" spans="1:22" hidden="1" x14ac:dyDescent="0.2">
      <c r="A834">
        <v>1976</v>
      </c>
      <c r="B834">
        <v>27</v>
      </c>
      <c r="C834" t="s">
        <v>63</v>
      </c>
      <c r="D834" t="s">
        <v>64</v>
      </c>
      <c r="E834">
        <v>468000000</v>
      </c>
      <c r="F834">
        <v>34500000</v>
      </c>
      <c r="G834">
        <v>899223.2</v>
      </c>
      <c r="H834">
        <v>1620000000</v>
      </c>
      <c r="I834">
        <v>195000000</v>
      </c>
      <c r="J834">
        <v>5618850</v>
      </c>
      <c r="K834" s="2">
        <v>0.28971550000000001</v>
      </c>
      <c r="L834" s="2">
        <v>0.1764994</v>
      </c>
      <c r="M834" s="2">
        <v>0.16003690000000001</v>
      </c>
      <c r="N834" s="3">
        <v>7</v>
      </c>
      <c r="O834">
        <v>9</v>
      </c>
      <c r="P834">
        <v>9</v>
      </c>
      <c r="Q834" s="4">
        <v>6.6071429999999998</v>
      </c>
      <c r="R834" s="4">
        <v>7.5892860000000004</v>
      </c>
      <c r="S834" s="4">
        <v>7.8928570000000002</v>
      </c>
      <c r="T834" s="5">
        <v>0.3349144</v>
      </c>
      <c r="U834" s="5">
        <v>0.21915499999999999</v>
      </c>
      <c r="V834" s="5">
        <v>0.20047789999999999</v>
      </c>
    </row>
    <row r="835" spans="1:22" hidden="1" x14ac:dyDescent="0.2">
      <c r="A835">
        <v>1976</v>
      </c>
      <c r="B835">
        <v>28</v>
      </c>
      <c r="C835" t="s">
        <v>65</v>
      </c>
      <c r="D835" t="s">
        <v>66</v>
      </c>
      <c r="E835">
        <v>1270000000</v>
      </c>
      <c r="F835">
        <v>149000000</v>
      </c>
      <c r="G835">
        <v>4312143</v>
      </c>
      <c r="H835">
        <v>1650000000</v>
      </c>
      <c r="I835">
        <v>235000000</v>
      </c>
      <c r="J835">
        <v>7615648</v>
      </c>
      <c r="K835" s="2">
        <v>0.7707714</v>
      </c>
      <c r="L835" s="2">
        <v>0.63222820000000002</v>
      </c>
      <c r="M835" s="2">
        <v>0.56622139999999999</v>
      </c>
      <c r="N835" s="3">
        <v>1</v>
      </c>
      <c r="O835">
        <v>1</v>
      </c>
      <c r="P835">
        <v>1</v>
      </c>
      <c r="Q835" s="4">
        <v>1.071429</v>
      </c>
      <c r="R835" s="4">
        <v>1.125</v>
      </c>
      <c r="S835" s="4">
        <v>1.196429</v>
      </c>
      <c r="T835" s="5">
        <v>0.69953770000000004</v>
      </c>
      <c r="U835" s="5">
        <v>0.56415590000000004</v>
      </c>
      <c r="V835" s="5">
        <v>0.50843229999999995</v>
      </c>
    </row>
    <row r="836" spans="1:22" hidden="1" x14ac:dyDescent="0.2">
      <c r="A836">
        <v>1976</v>
      </c>
      <c r="B836">
        <v>29</v>
      </c>
      <c r="C836" t="s">
        <v>67</v>
      </c>
      <c r="D836" t="s">
        <v>68</v>
      </c>
      <c r="E836">
        <v>1030000000</v>
      </c>
      <c r="F836">
        <v>108000000</v>
      </c>
      <c r="G836">
        <v>2567753</v>
      </c>
      <c r="H836">
        <v>2480000000</v>
      </c>
      <c r="I836">
        <v>414000000</v>
      </c>
      <c r="J836">
        <v>11000000</v>
      </c>
      <c r="K836" s="2">
        <v>0.41461609999999999</v>
      </c>
      <c r="L836" s="2">
        <v>0.2608434</v>
      </c>
      <c r="M836" s="2">
        <v>0.23244989999999999</v>
      </c>
      <c r="N836" s="3">
        <v>2</v>
      </c>
      <c r="O836">
        <v>3</v>
      </c>
      <c r="P836">
        <v>3</v>
      </c>
      <c r="Q836" s="4">
        <v>3.3035709999999998</v>
      </c>
      <c r="R836" s="4">
        <v>3.660714</v>
      </c>
      <c r="S836" s="4">
        <v>3.8214290000000002</v>
      </c>
      <c r="T836" s="5">
        <v>0.42614590000000002</v>
      </c>
      <c r="U836" s="5">
        <v>0.28862939999999998</v>
      </c>
      <c r="V836" s="5">
        <v>0.26149060000000002</v>
      </c>
    </row>
    <row r="837" spans="1:22" hidden="1" x14ac:dyDescent="0.2">
      <c r="A837">
        <v>1976</v>
      </c>
      <c r="B837">
        <v>30</v>
      </c>
      <c r="C837" t="s">
        <v>69</v>
      </c>
      <c r="D837" t="s">
        <v>70</v>
      </c>
      <c r="E837">
        <v>232000000</v>
      </c>
      <c r="F837">
        <v>22600000</v>
      </c>
      <c r="G837">
        <v>871334.2</v>
      </c>
      <c r="H837">
        <v>1220000000</v>
      </c>
      <c r="I837">
        <v>133000000</v>
      </c>
      <c r="J837">
        <v>5627743</v>
      </c>
      <c r="K837" s="2">
        <v>0.1908396</v>
      </c>
      <c r="L837" s="2">
        <v>0.16994790000000001</v>
      </c>
      <c r="M837" s="2">
        <v>0.1548284</v>
      </c>
      <c r="N837" s="3">
        <v>13</v>
      </c>
      <c r="O837">
        <v>10</v>
      </c>
      <c r="P837">
        <v>10</v>
      </c>
      <c r="Q837" s="4">
        <v>12.375</v>
      </c>
      <c r="R837" s="4">
        <v>10.982139999999999</v>
      </c>
      <c r="S837" s="4">
        <v>11.053570000000001</v>
      </c>
      <c r="T837" s="5">
        <v>0.23180239999999999</v>
      </c>
      <c r="U837" s="5">
        <v>0.1739011</v>
      </c>
      <c r="V837" s="5">
        <v>0.16148970000000001</v>
      </c>
    </row>
    <row r="838" spans="1:22" hidden="1" x14ac:dyDescent="0.2">
      <c r="A838">
        <v>1976</v>
      </c>
      <c r="B838">
        <v>31</v>
      </c>
      <c r="C838" t="s">
        <v>71</v>
      </c>
      <c r="D838" t="s">
        <v>72</v>
      </c>
      <c r="E838">
        <v>76400000</v>
      </c>
      <c r="F838">
        <v>1522607</v>
      </c>
      <c r="G838">
        <v>70710.16</v>
      </c>
      <c r="H838">
        <v>400000000</v>
      </c>
      <c r="I838">
        <v>16600000</v>
      </c>
      <c r="J838">
        <v>1415932</v>
      </c>
      <c r="K838" s="2">
        <v>0.1909766</v>
      </c>
      <c r="L838" s="2">
        <v>9.1464799999999999E-2</v>
      </c>
      <c r="M838" s="2">
        <v>4.9938999999999997E-2</v>
      </c>
      <c r="N838" s="3">
        <v>12</v>
      </c>
      <c r="O838">
        <v>21</v>
      </c>
      <c r="P838">
        <v>29</v>
      </c>
      <c r="Q838" s="4">
        <v>22.75</v>
      </c>
      <c r="R838" s="4">
        <v>23.339279999999999</v>
      </c>
      <c r="S838" s="4">
        <v>28.553570000000001</v>
      </c>
      <c r="T838" s="5">
        <v>0.1417677</v>
      </c>
      <c r="U838" s="5">
        <v>8.8227299999999995E-2</v>
      </c>
      <c r="V838" s="5">
        <v>5.7606600000000001E-2</v>
      </c>
    </row>
    <row r="839" spans="1:22" hidden="1" x14ac:dyDescent="0.2">
      <c r="A839">
        <v>1977</v>
      </c>
      <c r="B839">
        <v>1</v>
      </c>
      <c r="C839" t="s">
        <v>22</v>
      </c>
      <c r="D839" t="s">
        <v>23</v>
      </c>
      <c r="E839">
        <v>52500000</v>
      </c>
      <c r="F839">
        <v>12200000</v>
      </c>
      <c r="G839">
        <v>236484.8</v>
      </c>
      <c r="H839">
        <v>525000000</v>
      </c>
      <c r="I839">
        <v>161000000</v>
      </c>
      <c r="J839">
        <v>3347750</v>
      </c>
      <c r="K839" s="2">
        <v>9.9900000000000003E-2</v>
      </c>
      <c r="L839" s="2">
        <v>7.5434600000000004E-2</v>
      </c>
      <c r="M839" s="2">
        <v>7.0639900000000005E-2</v>
      </c>
      <c r="N839" s="3">
        <v>29</v>
      </c>
      <c r="O839">
        <v>29</v>
      </c>
      <c r="P839">
        <v>27</v>
      </c>
      <c r="Q839" s="4">
        <v>26.642859999999999</v>
      </c>
      <c r="R839" s="4">
        <v>27.767859999999999</v>
      </c>
      <c r="S839" s="4">
        <v>26.803570000000001</v>
      </c>
      <c r="T839" s="5">
        <v>0.12112009999999999</v>
      </c>
      <c r="U839" s="5">
        <v>7.4726399999999998E-2</v>
      </c>
      <c r="V839" s="5">
        <v>6.9363800000000003E-2</v>
      </c>
    </row>
    <row r="840" spans="1:22" hidden="1" x14ac:dyDescent="0.2">
      <c r="A840">
        <v>1977</v>
      </c>
      <c r="B840">
        <v>2</v>
      </c>
      <c r="C840" t="s">
        <v>24</v>
      </c>
      <c r="D840" t="s">
        <v>25</v>
      </c>
      <c r="E840">
        <v>63100000</v>
      </c>
      <c r="F840">
        <v>4583719</v>
      </c>
      <c r="G840">
        <v>104314.5</v>
      </c>
      <c r="H840">
        <v>344000000</v>
      </c>
      <c r="I840">
        <v>34500000</v>
      </c>
      <c r="J840">
        <v>803115.8</v>
      </c>
      <c r="K840" s="2">
        <v>0.1831882</v>
      </c>
      <c r="L840" s="2">
        <v>0.13284029999999999</v>
      </c>
      <c r="M840" s="2">
        <v>0.12988720000000001</v>
      </c>
      <c r="N840" s="3">
        <v>15</v>
      </c>
      <c r="O840">
        <v>14</v>
      </c>
      <c r="P840">
        <v>13</v>
      </c>
      <c r="Q840" s="4">
        <v>15.232139999999999</v>
      </c>
      <c r="R840" s="4">
        <v>16.178570000000001</v>
      </c>
      <c r="S840" s="4">
        <v>15.03571</v>
      </c>
      <c r="T840" s="5">
        <v>0.21788350000000001</v>
      </c>
      <c r="U840" s="5">
        <v>0.13342109999999999</v>
      </c>
      <c r="V840" s="5">
        <v>0.13148119999999999</v>
      </c>
    </row>
    <row r="841" spans="1:22" hidden="1" x14ac:dyDescent="0.2">
      <c r="A841">
        <v>1977</v>
      </c>
      <c r="B841">
        <v>3</v>
      </c>
      <c r="C841" t="s">
        <v>26</v>
      </c>
      <c r="D841" t="s">
        <v>27</v>
      </c>
      <c r="E841">
        <v>68500000</v>
      </c>
      <c r="F841">
        <v>6664643</v>
      </c>
      <c r="G841">
        <v>153321.70000000001</v>
      </c>
      <c r="H841">
        <v>493000000</v>
      </c>
      <c r="I841">
        <v>70400000</v>
      </c>
      <c r="J841">
        <v>1871113</v>
      </c>
      <c r="K841" s="2">
        <v>0.13887949999999999</v>
      </c>
      <c r="L841" s="2">
        <v>9.4623799999999994E-2</v>
      </c>
      <c r="M841" s="2">
        <v>8.19415E-2</v>
      </c>
      <c r="N841" s="3">
        <v>21</v>
      </c>
      <c r="O841">
        <v>22</v>
      </c>
      <c r="P841">
        <v>22</v>
      </c>
      <c r="Q841" s="4">
        <v>20.625</v>
      </c>
      <c r="R841" s="4">
        <v>21.982140000000001</v>
      </c>
      <c r="S841" s="4">
        <v>21.928570000000001</v>
      </c>
      <c r="T841" s="5">
        <v>0.1688759</v>
      </c>
      <c r="U841" s="5">
        <v>0.102105</v>
      </c>
      <c r="V841" s="5">
        <v>8.9834999999999998E-2</v>
      </c>
    </row>
    <row r="842" spans="1:22" hidden="1" x14ac:dyDescent="0.2">
      <c r="A842">
        <v>1977</v>
      </c>
      <c r="B842">
        <v>4</v>
      </c>
      <c r="C842" t="s">
        <v>28</v>
      </c>
      <c r="D842" t="s">
        <v>29</v>
      </c>
      <c r="E842">
        <v>35900000</v>
      </c>
      <c r="F842">
        <v>3500080</v>
      </c>
      <c r="G842">
        <v>96695.7</v>
      </c>
      <c r="H842">
        <v>442000000</v>
      </c>
      <c r="I842">
        <v>80000000</v>
      </c>
      <c r="J842">
        <v>2492375</v>
      </c>
      <c r="K842" s="2">
        <v>8.1128800000000001E-2</v>
      </c>
      <c r="L842" s="2">
        <v>4.37735E-2</v>
      </c>
      <c r="M842" s="2">
        <v>3.8796600000000001E-2</v>
      </c>
      <c r="N842" s="3">
        <v>31</v>
      </c>
      <c r="O842">
        <v>31</v>
      </c>
      <c r="P842">
        <v>31</v>
      </c>
      <c r="Q842" s="4">
        <v>27.964279999999999</v>
      </c>
      <c r="R842" s="4">
        <v>30.160720000000001</v>
      </c>
      <c r="S842" s="4">
        <v>29.982140000000001</v>
      </c>
      <c r="T842" s="5">
        <v>0.11625969999999999</v>
      </c>
      <c r="U842" s="5">
        <v>5.6866399999999998E-2</v>
      </c>
      <c r="V842" s="5">
        <v>5.2430200000000003E-2</v>
      </c>
    </row>
    <row r="843" spans="1:22" hidden="1" x14ac:dyDescent="0.2">
      <c r="A843">
        <v>1977</v>
      </c>
      <c r="B843">
        <v>5</v>
      </c>
      <c r="C843">
        <v>20</v>
      </c>
      <c r="D843" t="s">
        <v>30</v>
      </c>
      <c r="E843">
        <v>23300000</v>
      </c>
      <c r="F843">
        <v>2355014</v>
      </c>
      <c r="G843">
        <v>59757.440000000002</v>
      </c>
      <c r="H843">
        <v>275000000</v>
      </c>
      <c r="I843">
        <v>41900000</v>
      </c>
      <c r="J843">
        <v>1188312</v>
      </c>
      <c r="K843" s="2">
        <v>8.4642400000000007E-2</v>
      </c>
      <c r="L843" s="2">
        <v>5.6223200000000001E-2</v>
      </c>
      <c r="M843" s="2">
        <v>5.0287699999999998E-2</v>
      </c>
      <c r="N843" s="3">
        <v>30</v>
      </c>
      <c r="O843">
        <v>30</v>
      </c>
      <c r="P843">
        <v>30</v>
      </c>
      <c r="Q843" s="4">
        <v>29.660720000000001</v>
      </c>
      <c r="R843" s="4">
        <v>29.589279999999999</v>
      </c>
      <c r="S843" s="4">
        <v>29.178570000000001</v>
      </c>
      <c r="T843" s="5">
        <v>0.1007251</v>
      </c>
      <c r="U843" s="5">
        <v>6.0451900000000003E-2</v>
      </c>
      <c r="V843" s="5">
        <v>5.51151E-2</v>
      </c>
    </row>
    <row r="844" spans="1:22" hidden="1" x14ac:dyDescent="0.2">
      <c r="A844">
        <v>1977</v>
      </c>
      <c r="B844">
        <v>6</v>
      </c>
      <c r="C844" t="s">
        <v>31</v>
      </c>
      <c r="D844" t="s">
        <v>32</v>
      </c>
      <c r="E844">
        <v>122000000</v>
      </c>
      <c r="F844">
        <v>11300000</v>
      </c>
      <c r="G844">
        <v>263803.5</v>
      </c>
      <c r="H844">
        <v>581000000</v>
      </c>
      <c r="I844">
        <v>70800000</v>
      </c>
      <c r="J844">
        <v>1885792</v>
      </c>
      <c r="K844" s="2">
        <v>0.2102164</v>
      </c>
      <c r="L844" s="2">
        <v>0.16015289999999999</v>
      </c>
      <c r="M844" s="2">
        <v>0.13989009999999999</v>
      </c>
      <c r="N844" s="3">
        <v>12</v>
      </c>
      <c r="O844">
        <v>12</v>
      </c>
      <c r="P844">
        <v>12</v>
      </c>
      <c r="Q844" s="4">
        <v>12.232139999999999</v>
      </c>
      <c r="R844" s="4">
        <v>11.982139999999999</v>
      </c>
      <c r="S844" s="4">
        <v>12.33929</v>
      </c>
      <c r="T844" s="5">
        <v>0.24312719999999999</v>
      </c>
      <c r="U844" s="5">
        <v>0.16807530000000001</v>
      </c>
      <c r="V844" s="5">
        <v>0.15291469999999999</v>
      </c>
    </row>
    <row r="845" spans="1:22" hidden="1" x14ac:dyDescent="0.2">
      <c r="A845">
        <v>1977</v>
      </c>
      <c r="B845">
        <v>7</v>
      </c>
      <c r="C845">
        <v>23</v>
      </c>
      <c r="D845" t="s">
        <v>33</v>
      </c>
      <c r="E845">
        <v>24000000</v>
      </c>
      <c r="F845">
        <v>1697704</v>
      </c>
      <c r="G845">
        <v>41083.379999999997</v>
      </c>
      <c r="H845">
        <v>91100000</v>
      </c>
      <c r="I845">
        <v>8150066</v>
      </c>
      <c r="J845">
        <v>207574</v>
      </c>
      <c r="K845" s="2">
        <v>0.26401609999999998</v>
      </c>
      <c r="L845" s="2">
        <v>0.2083055</v>
      </c>
      <c r="M845" s="2">
        <v>0.1979216</v>
      </c>
      <c r="N845" s="3">
        <v>8</v>
      </c>
      <c r="O845">
        <v>7</v>
      </c>
      <c r="P845">
        <v>7</v>
      </c>
      <c r="Q845" s="4">
        <v>8.1607140000000005</v>
      </c>
      <c r="R845" s="4">
        <v>7.3392860000000004</v>
      </c>
      <c r="S845" s="4">
        <v>6.9821429999999998</v>
      </c>
      <c r="T845" s="5">
        <v>0.29430689999999998</v>
      </c>
      <c r="U845" s="5">
        <v>0.21289140000000001</v>
      </c>
      <c r="V845" s="5">
        <v>0.2032263</v>
      </c>
    </row>
    <row r="846" spans="1:22" x14ac:dyDescent="0.2">
      <c r="A846">
        <v>1977</v>
      </c>
      <c r="B846">
        <v>8</v>
      </c>
      <c r="C846">
        <v>24</v>
      </c>
      <c r="D846" t="s">
        <v>34</v>
      </c>
      <c r="E846">
        <v>120000000</v>
      </c>
      <c r="F846">
        <v>9287908</v>
      </c>
      <c r="G846">
        <v>222926.1</v>
      </c>
      <c r="H846">
        <v>380000000</v>
      </c>
      <c r="I846">
        <v>40700000</v>
      </c>
      <c r="J846">
        <v>1079965</v>
      </c>
      <c r="K846" s="2">
        <v>0.31505949999999999</v>
      </c>
      <c r="L846" s="2">
        <v>0.22801060000000001</v>
      </c>
      <c r="M846" s="2">
        <v>0.20641989999999999</v>
      </c>
      <c r="N846" s="3">
        <v>6</v>
      </c>
      <c r="O846">
        <v>6</v>
      </c>
      <c r="P846">
        <v>6</v>
      </c>
      <c r="Q846" s="4">
        <v>5.0714290000000002</v>
      </c>
      <c r="R846" s="4">
        <v>4.875</v>
      </c>
      <c r="S846" s="4">
        <v>4.8035709999999998</v>
      </c>
      <c r="T846" s="5">
        <v>0.36250369999999998</v>
      </c>
      <c r="U846" s="5">
        <v>0.25803540000000003</v>
      </c>
      <c r="V846" s="5">
        <v>0.23824980000000001</v>
      </c>
    </row>
    <row r="847" spans="1:22" hidden="1" x14ac:dyDescent="0.2">
      <c r="A847">
        <v>1977</v>
      </c>
      <c r="B847">
        <v>9</v>
      </c>
      <c r="C847">
        <v>25</v>
      </c>
      <c r="D847" t="s">
        <v>35</v>
      </c>
      <c r="E847">
        <v>25700000</v>
      </c>
      <c r="F847">
        <v>2173457</v>
      </c>
      <c r="G847">
        <v>52068.08</v>
      </c>
      <c r="H847">
        <v>190000000</v>
      </c>
      <c r="I847">
        <v>23700000</v>
      </c>
      <c r="J847">
        <v>641102.1</v>
      </c>
      <c r="K847" s="2">
        <v>0.1357438</v>
      </c>
      <c r="L847" s="2">
        <v>9.1692099999999999E-2</v>
      </c>
      <c r="M847" s="2">
        <v>8.1216499999999997E-2</v>
      </c>
      <c r="N847" s="3">
        <v>22</v>
      </c>
      <c r="O847">
        <v>23</v>
      </c>
      <c r="P847">
        <v>23</v>
      </c>
      <c r="Q847" s="4">
        <v>20.589279999999999</v>
      </c>
      <c r="R847" s="4">
        <v>20.696429999999999</v>
      </c>
      <c r="S847" s="4">
        <v>20.714279999999999</v>
      </c>
      <c r="T847" s="5">
        <v>0.16131490000000001</v>
      </c>
      <c r="U847" s="5">
        <v>0.1034035</v>
      </c>
      <c r="V847" s="5">
        <v>9.3124899999999997E-2</v>
      </c>
    </row>
    <row r="848" spans="1:22" hidden="1" x14ac:dyDescent="0.2">
      <c r="A848">
        <v>1977</v>
      </c>
      <c r="B848">
        <v>10</v>
      </c>
      <c r="C848">
        <v>26</v>
      </c>
      <c r="D848" t="s">
        <v>36</v>
      </c>
      <c r="E848">
        <v>23000000</v>
      </c>
      <c r="F848">
        <v>1939855</v>
      </c>
      <c r="G848">
        <v>47313.29</v>
      </c>
      <c r="H848">
        <v>196000000</v>
      </c>
      <c r="I848">
        <v>23800000</v>
      </c>
      <c r="J848">
        <v>629473.80000000005</v>
      </c>
      <c r="K848" s="2">
        <v>0.1172947</v>
      </c>
      <c r="L848" s="2">
        <v>8.1605700000000003E-2</v>
      </c>
      <c r="M848" s="2">
        <v>7.5163199999999999E-2</v>
      </c>
      <c r="N848" s="3">
        <v>26</v>
      </c>
      <c r="O848">
        <v>26</v>
      </c>
      <c r="P848">
        <v>24</v>
      </c>
      <c r="Q848" s="4">
        <v>23.607140000000001</v>
      </c>
      <c r="R848" s="4">
        <v>24.017859999999999</v>
      </c>
      <c r="S848" s="4">
        <v>23.089279999999999</v>
      </c>
      <c r="T848" s="5">
        <v>0.14236109999999999</v>
      </c>
      <c r="U848" s="5">
        <v>9.1431899999999997E-2</v>
      </c>
      <c r="V848" s="5">
        <v>8.4959199999999999E-2</v>
      </c>
    </row>
    <row r="849" spans="1:22" hidden="1" x14ac:dyDescent="0.2">
      <c r="A849">
        <v>1977</v>
      </c>
      <c r="B849">
        <v>11</v>
      </c>
      <c r="C849" t="s">
        <v>37</v>
      </c>
      <c r="D849" t="s">
        <v>38</v>
      </c>
      <c r="E849">
        <v>123000000</v>
      </c>
      <c r="F849">
        <v>8888402</v>
      </c>
      <c r="G849">
        <v>212617.9</v>
      </c>
      <c r="H849">
        <v>1010000000</v>
      </c>
      <c r="I849">
        <v>111000000</v>
      </c>
      <c r="J849">
        <v>2867104</v>
      </c>
      <c r="K849" s="2">
        <v>0.12152640000000001</v>
      </c>
      <c r="L849" s="2">
        <v>8.0038999999999999E-2</v>
      </c>
      <c r="M849" s="2">
        <v>7.4157699999999993E-2</v>
      </c>
      <c r="N849" s="3">
        <v>24</v>
      </c>
      <c r="O849">
        <v>28</v>
      </c>
      <c r="P849">
        <v>25</v>
      </c>
      <c r="Q849" s="4">
        <v>23.053570000000001</v>
      </c>
      <c r="R849" s="4">
        <v>23.803570000000001</v>
      </c>
      <c r="S849" s="4">
        <v>22.785720000000001</v>
      </c>
      <c r="T849" s="5">
        <v>0.14775569999999999</v>
      </c>
      <c r="U849" s="5">
        <v>9.1782299999999997E-2</v>
      </c>
      <c r="V849" s="5">
        <v>8.5632399999999997E-2</v>
      </c>
    </row>
    <row r="850" spans="1:22" hidden="1" x14ac:dyDescent="0.2">
      <c r="A850">
        <v>1977</v>
      </c>
      <c r="B850">
        <v>12</v>
      </c>
      <c r="C850">
        <v>29</v>
      </c>
      <c r="D850" t="s">
        <v>39</v>
      </c>
      <c r="E850">
        <v>83400000</v>
      </c>
      <c r="F850">
        <v>7427814</v>
      </c>
      <c r="G850">
        <v>173251.5</v>
      </c>
      <c r="H850">
        <v>509000000</v>
      </c>
      <c r="I850">
        <v>69400000</v>
      </c>
      <c r="J850">
        <v>1757907</v>
      </c>
      <c r="K850" s="2">
        <v>0.16398679999999999</v>
      </c>
      <c r="L850" s="2">
        <v>0.10696799999999999</v>
      </c>
      <c r="M850" s="2">
        <v>9.8555599999999993E-2</v>
      </c>
      <c r="N850" s="3">
        <v>19</v>
      </c>
      <c r="O850">
        <v>19</v>
      </c>
      <c r="P850">
        <v>18</v>
      </c>
      <c r="Q850" s="4">
        <v>17.5</v>
      </c>
      <c r="R850" s="4">
        <v>17.964279999999999</v>
      </c>
      <c r="S850" s="4">
        <v>17.446429999999999</v>
      </c>
      <c r="T850" s="5">
        <v>0.18702070000000001</v>
      </c>
      <c r="U850" s="5">
        <v>0.11943719999999999</v>
      </c>
      <c r="V850" s="5">
        <v>0.1113278</v>
      </c>
    </row>
    <row r="851" spans="1:22" hidden="1" x14ac:dyDescent="0.2">
      <c r="A851">
        <v>1977</v>
      </c>
      <c r="B851">
        <v>13</v>
      </c>
      <c r="C851" t="s">
        <v>40</v>
      </c>
      <c r="D851" t="s">
        <v>41</v>
      </c>
      <c r="E851">
        <v>195000000</v>
      </c>
      <c r="F851">
        <v>14500000</v>
      </c>
      <c r="G851">
        <v>339131.2</v>
      </c>
      <c r="H851">
        <v>741000000</v>
      </c>
      <c r="I851">
        <v>85000000</v>
      </c>
      <c r="J851">
        <v>2221390</v>
      </c>
      <c r="K851" s="2">
        <v>0.2636831</v>
      </c>
      <c r="L851" s="2">
        <v>0.1703964</v>
      </c>
      <c r="M851" s="2">
        <v>0.1526662</v>
      </c>
      <c r="N851" s="3">
        <v>9</v>
      </c>
      <c r="O851">
        <v>11</v>
      </c>
      <c r="P851">
        <v>11</v>
      </c>
      <c r="Q851" s="4">
        <v>8.9642859999999995</v>
      </c>
      <c r="R851" s="4">
        <v>9.5535720000000008</v>
      </c>
      <c r="S851" s="4">
        <v>9.7321419999999996</v>
      </c>
      <c r="T851" s="5">
        <v>0.29336010000000001</v>
      </c>
      <c r="U851" s="5">
        <v>0.19624240000000001</v>
      </c>
      <c r="V851" s="5">
        <v>0.18007609999999999</v>
      </c>
    </row>
    <row r="852" spans="1:22" hidden="1" x14ac:dyDescent="0.2">
      <c r="A852">
        <v>1977</v>
      </c>
      <c r="B852">
        <v>14</v>
      </c>
      <c r="C852" t="s">
        <v>42</v>
      </c>
      <c r="D852" t="s">
        <v>43</v>
      </c>
      <c r="E852">
        <v>143000000</v>
      </c>
      <c r="F852">
        <v>9323066</v>
      </c>
      <c r="G852">
        <v>223286.5</v>
      </c>
      <c r="H852">
        <v>867000000</v>
      </c>
      <c r="I852">
        <v>81000000</v>
      </c>
      <c r="J852">
        <v>2106062</v>
      </c>
      <c r="K852" s="2">
        <v>0.1651473</v>
      </c>
      <c r="L852" s="2">
        <v>0.1150287</v>
      </c>
      <c r="M852" s="2">
        <v>0.1060208</v>
      </c>
      <c r="N852" s="3">
        <v>18</v>
      </c>
      <c r="O852">
        <v>18</v>
      </c>
      <c r="P852">
        <v>17</v>
      </c>
      <c r="Q852" s="4">
        <v>16.25</v>
      </c>
      <c r="R852" s="4">
        <v>16.410720000000001</v>
      </c>
      <c r="S852" s="4">
        <v>15.96429</v>
      </c>
      <c r="T852" s="5">
        <v>0.2025662</v>
      </c>
      <c r="U852" s="5">
        <v>0.14079700000000001</v>
      </c>
      <c r="V852" s="5">
        <v>0.1322035</v>
      </c>
    </row>
    <row r="853" spans="1:22" hidden="1" x14ac:dyDescent="0.2">
      <c r="A853">
        <v>1977</v>
      </c>
      <c r="B853">
        <v>15</v>
      </c>
      <c r="C853" t="s">
        <v>44</v>
      </c>
      <c r="D853" t="s">
        <v>45</v>
      </c>
      <c r="E853">
        <v>35800000</v>
      </c>
      <c r="F853">
        <v>3258914</v>
      </c>
      <c r="G853">
        <v>82618.94</v>
      </c>
      <c r="H853">
        <v>184000000</v>
      </c>
      <c r="I853">
        <v>26300000</v>
      </c>
      <c r="J853">
        <v>763849.8</v>
      </c>
      <c r="K853" s="2">
        <v>0.19499559999999999</v>
      </c>
      <c r="L853" s="2">
        <v>0.1237251</v>
      </c>
      <c r="M853" s="2">
        <v>0.1081612</v>
      </c>
      <c r="N853" s="3">
        <v>13</v>
      </c>
      <c r="O853">
        <v>15</v>
      </c>
      <c r="P853">
        <v>16</v>
      </c>
      <c r="Q853" s="4">
        <v>12.928570000000001</v>
      </c>
      <c r="R853" s="4">
        <v>15.196429999999999</v>
      </c>
      <c r="S853" s="4">
        <v>16.017859999999999</v>
      </c>
      <c r="T853" s="5">
        <v>0.2379288</v>
      </c>
      <c r="U853" s="5">
        <v>0.14950550000000001</v>
      </c>
      <c r="V853" s="5">
        <v>0.13474800000000001</v>
      </c>
    </row>
    <row r="854" spans="1:22" hidden="1" x14ac:dyDescent="0.2">
      <c r="A854">
        <v>1977</v>
      </c>
      <c r="B854">
        <v>16</v>
      </c>
      <c r="C854" t="s">
        <v>46</v>
      </c>
      <c r="D854" t="s">
        <v>47</v>
      </c>
      <c r="E854">
        <v>45600000</v>
      </c>
      <c r="F854">
        <v>3157550</v>
      </c>
      <c r="G854">
        <v>88807.79</v>
      </c>
      <c r="H854">
        <v>260000000</v>
      </c>
      <c r="I854">
        <v>23700000</v>
      </c>
      <c r="J854">
        <v>701137.8</v>
      </c>
      <c r="K854" s="2">
        <v>0.17528379999999999</v>
      </c>
      <c r="L854" s="2">
        <v>0.13328010000000001</v>
      </c>
      <c r="M854" s="2">
        <v>0.12666240000000001</v>
      </c>
      <c r="N854" s="3">
        <v>17</v>
      </c>
      <c r="O854">
        <v>13</v>
      </c>
      <c r="P854">
        <v>14</v>
      </c>
      <c r="Q854" s="4">
        <v>14.446429999999999</v>
      </c>
      <c r="R854" s="4">
        <v>12.107139999999999</v>
      </c>
      <c r="S854" s="4">
        <v>11.892860000000001</v>
      </c>
      <c r="T854" s="5">
        <v>0.21637799999999999</v>
      </c>
      <c r="U854" s="5">
        <v>0.16193089999999999</v>
      </c>
      <c r="V854" s="5">
        <v>0.15360219999999999</v>
      </c>
    </row>
    <row r="855" spans="1:22" hidden="1" x14ac:dyDescent="0.2">
      <c r="A855">
        <v>1977</v>
      </c>
      <c r="B855">
        <v>17</v>
      </c>
      <c r="C855" t="s">
        <v>48</v>
      </c>
      <c r="D855" t="s">
        <v>49</v>
      </c>
      <c r="E855">
        <v>176000000</v>
      </c>
      <c r="F855">
        <v>16100000</v>
      </c>
      <c r="G855">
        <v>388669.6</v>
      </c>
      <c r="H855">
        <v>1640000000</v>
      </c>
      <c r="I855">
        <v>196000000</v>
      </c>
      <c r="J855">
        <v>5253746</v>
      </c>
      <c r="K855" s="2">
        <v>0.10689700000000001</v>
      </c>
      <c r="L855" s="2">
        <v>8.2277799999999998E-2</v>
      </c>
      <c r="M855" s="2">
        <v>7.3979500000000004E-2</v>
      </c>
      <c r="N855" s="3">
        <v>27</v>
      </c>
      <c r="O855">
        <v>25</v>
      </c>
      <c r="P855">
        <v>26</v>
      </c>
      <c r="Q855" s="4">
        <v>27.928570000000001</v>
      </c>
      <c r="R855" s="4">
        <v>27.214279999999999</v>
      </c>
      <c r="S855" s="4">
        <v>26.392859999999999</v>
      </c>
      <c r="T855" s="5">
        <v>0.112245</v>
      </c>
      <c r="U855" s="5">
        <v>7.6515200000000005E-2</v>
      </c>
      <c r="V855" s="5">
        <v>6.9453699999999993E-2</v>
      </c>
    </row>
    <row r="856" spans="1:22" hidden="1" x14ac:dyDescent="0.2">
      <c r="A856">
        <v>1977</v>
      </c>
      <c r="B856">
        <v>18</v>
      </c>
      <c r="C856">
        <v>51</v>
      </c>
      <c r="D856" t="s">
        <v>50</v>
      </c>
      <c r="E856">
        <v>51500000</v>
      </c>
      <c r="F856">
        <v>4952633</v>
      </c>
      <c r="G856">
        <v>119109.3</v>
      </c>
      <c r="H856">
        <v>406000000</v>
      </c>
      <c r="I856">
        <v>48400000</v>
      </c>
      <c r="J856">
        <v>1371320</v>
      </c>
      <c r="K856" s="2">
        <v>0.1270318</v>
      </c>
      <c r="L856" s="2">
        <v>0.1022875</v>
      </c>
      <c r="M856" s="2">
        <v>8.6857400000000001E-2</v>
      </c>
      <c r="N856" s="3">
        <v>23</v>
      </c>
      <c r="O856">
        <v>20</v>
      </c>
      <c r="P856">
        <v>20</v>
      </c>
      <c r="Q856" s="4">
        <v>24.071429999999999</v>
      </c>
      <c r="R856" s="4">
        <v>22.017859999999999</v>
      </c>
      <c r="S856" s="4">
        <v>22.303570000000001</v>
      </c>
      <c r="T856" s="5">
        <v>0.1409852</v>
      </c>
      <c r="U856" s="5">
        <v>0.1007874</v>
      </c>
      <c r="V856" s="5">
        <v>8.7338700000000005E-2</v>
      </c>
    </row>
    <row r="857" spans="1:22" hidden="1" x14ac:dyDescent="0.2">
      <c r="A857">
        <v>1977</v>
      </c>
      <c r="B857">
        <v>19</v>
      </c>
      <c r="C857">
        <v>50</v>
      </c>
      <c r="D857" t="s">
        <v>51</v>
      </c>
      <c r="E857">
        <v>340000000</v>
      </c>
      <c r="F857">
        <v>27500000</v>
      </c>
      <c r="G857">
        <v>694430.1</v>
      </c>
      <c r="H857">
        <v>1330000000</v>
      </c>
      <c r="I857">
        <v>152000000</v>
      </c>
      <c r="J857">
        <v>4216564</v>
      </c>
      <c r="K857" s="2">
        <v>0.25605460000000002</v>
      </c>
      <c r="L857" s="2">
        <v>0.18043139999999999</v>
      </c>
      <c r="M857" s="2">
        <v>0.164691</v>
      </c>
      <c r="N857" s="3">
        <v>10</v>
      </c>
      <c r="O857">
        <v>9</v>
      </c>
      <c r="P857">
        <v>9</v>
      </c>
      <c r="Q857" s="4">
        <v>10.392860000000001</v>
      </c>
      <c r="R857" s="4">
        <v>10.5</v>
      </c>
      <c r="S857" s="4">
        <v>10.41071</v>
      </c>
      <c r="T857" s="5">
        <v>0.26292480000000001</v>
      </c>
      <c r="U857" s="5">
        <v>0.1806373</v>
      </c>
      <c r="V857" s="5">
        <v>0.16662879999999999</v>
      </c>
    </row>
    <row r="858" spans="1:22" hidden="1" x14ac:dyDescent="0.2">
      <c r="A858">
        <v>1977</v>
      </c>
      <c r="B858">
        <v>20</v>
      </c>
      <c r="C858">
        <v>52</v>
      </c>
      <c r="D858" t="s">
        <v>52</v>
      </c>
      <c r="E858">
        <v>320000000</v>
      </c>
      <c r="F858">
        <v>35600000</v>
      </c>
      <c r="G858">
        <v>1014913</v>
      </c>
      <c r="H858">
        <v>1820000000</v>
      </c>
      <c r="I858">
        <v>299000000</v>
      </c>
      <c r="J858">
        <v>10300000</v>
      </c>
      <c r="K858" s="2">
        <v>0.17579069999999999</v>
      </c>
      <c r="L858" s="2">
        <v>0.11931120000000001</v>
      </c>
      <c r="M858" s="2">
        <v>9.8125500000000004E-2</v>
      </c>
      <c r="N858" s="3">
        <v>16</v>
      </c>
      <c r="O858">
        <v>17</v>
      </c>
      <c r="P858">
        <v>19</v>
      </c>
      <c r="Q858" s="4">
        <v>19.089279999999999</v>
      </c>
      <c r="R858" s="4">
        <v>19.017859999999999</v>
      </c>
      <c r="S858" s="4">
        <v>19.964279999999999</v>
      </c>
      <c r="T858" s="5">
        <v>0.18043429999999999</v>
      </c>
      <c r="U858" s="5">
        <v>0.1176333</v>
      </c>
      <c r="V858" s="5">
        <v>9.9119799999999994E-2</v>
      </c>
    </row>
    <row r="859" spans="1:22" hidden="1" x14ac:dyDescent="0.2">
      <c r="A859">
        <v>1977</v>
      </c>
      <c r="B859">
        <v>21</v>
      </c>
      <c r="C859" t="s">
        <v>53</v>
      </c>
      <c r="D859" t="s">
        <v>54</v>
      </c>
      <c r="E859">
        <v>88200000</v>
      </c>
      <c r="F859">
        <v>11600000</v>
      </c>
      <c r="G859">
        <v>309018.3</v>
      </c>
      <c r="H859">
        <v>731000000</v>
      </c>
      <c r="I859">
        <v>145000000</v>
      </c>
      <c r="J859">
        <v>5102410</v>
      </c>
      <c r="K859" s="2">
        <v>0.1205678</v>
      </c>
      <c r="L859" s="2">
        <v>8.0059199999999997E-2</v>
      </c>
      <c r="M859" s="2">
        <v>6.0563199999999998E-2</v>
      </c>
      <c r="N859" s="3">
        <v>25</v>
      </c>
      <c r="O859">
        <v>27</v>
      </c>
      <c r="P859">
        <v>28</v>
      </c>
      <c r="Q859" s="4">
        <v>28.410720000000001</v>
      </c>
      <c r="R859" s="4">
        <v>28.142859999999999</v>
      </c>
      <c r="S859" s="4">
        <v>29.125</v>
      </c>
      <c r="T859" s="5">
        <v>0.1092814</v>
      </c>
      <c r="U859" s="5">
        <v>7.1718100000000007E-2</v>
      </c>
      <c r="V859" s="5">
        <v>5.6427199999999997E-2</v>
      </c>
    </row>
    <row r="860" spans="1:22" hidden="1" x14ac:dyDescent="0.2">
      <c r="A860">
        <v>1977</v>
      </c>
      <c r="B860">
        <v>22</v>
      </c>
      <c r="C860" t="s">
        <v>55</v>
      </c>
      <c r="D860" t="s">
        <v>56</v>
      </c>
      <c r="E860">
        <v>107000000</v>
      </c>
      <c r="F860">
        <v>9805597</v>
      </c>
      <c r="G860">
        <v>270107.59999999998</v>
      </c>
      <c r="H860">
        <v>1040000000</v>
      </c>
      <c r="I860">
        <v>112000000</v>
      </c>
      <c r="J860">
        <v>3133047</v>
      </c>
      <c r="K860" s="2">
        <v>0.10296859999999999</v>
      </c>
      <c r="L860" s="2">
        <v>8.7918200000000002E-2</v>
      </c>
      <c r="M860" s="2">
        <v>8.6212399999999995E-2</v>
      </c>
      <c r="N860" s="3">
        <v>28</v>
      </c>
      <c r="O860">
        <v>24</v>
      </c>
      <c r="P860">
        <v>21</v>
      </c>
      <c r="Q860" s="4">
        <v>24.214279999999999</v>
      </c>
      <c r="R860" s="4">
        <v>22.875</v>
      </c>
      <c r="S860" s="4">
        <v>21.035720000000001</v>
      </c>
      <c r="T860" s="5">
        <v>0.14314279999999999</v>
      </c>
      <c r="U860" s="5">
        <v>0.1009168</v>
      </c>
      <c r="V860" s="5">
        <v>0.1004975</v>
      </c>
    </row>
    <row r="861" spans="1:22" hidden="1" x14ac:dyDescent="0.2">
      <c r="A861">
        <v>1977</v>
      </c>
      <c r="B861">
        <v>23</v>
      </c>
      <c r="C861">
        <v>64</v>
      </c>
      <c r="D861" t="s">
        <v>57</v>
      </c>
      <c r="E861">
        <v>104000000</v>
      </c>
      <c r="F861">
        <v>11000000</v>
      </c>
      <c r="G861">
        <v>227795.1</v>
      </c>
      <c r="H861">
        <v>738000000</v>
      </c>
      <c r="I861">
        <v>90600000</v>
      </c>
      <c r="J861">
        <v>2012676</v>
      </c>
      <c r="K861" s="2">
        <v>0.14121030000000001</v>
      </c>
      <c r="L861" s="2">
        <v>0.12102540000000001</v>
      </c>
      <c r="M861" s="2">
        <v>0.11318019999999999</v>
      </c>
      <c r="N861" s="3">
        <v>20</v>
      </c>
      <c r="O861">
        <v>16</v>
      </c>
      <c r="P861">
        <v>15</v>
      </c>
      <c r="Q861" s="4">
        <v>18.160720000000001</v>
      </c>
      <c r="R861" s="4">
        <v>15.571429999999999</v>
      </c>
      <c r="S861" s="4">
        <v>14.96429</v>
      </c>
      <c r="T861" s="5">
        <v>0.19068750000000001</v>
      </c>
      <c r="U861" s="5">
        <v>0.14805309999999999</v>
      </c>
      <c r="V861" s="5">
        <v>0.1392806</v>
      </c>
    </row>
    <row r="862" spans="1:22" hidden="1" x14ac:dyDescent="0.2">
      <c r="A862">
        <v>1977</v>
      </c>
      <c r="B862">
        <v>24</v>
      </c>
      <c r="C862" t="s">
        <v>58</v>
      </c>
      <c r="D862" t="s">
        <v>59</v>
      </c>
      <c r="E862">
        <v>379000000</v>
      </c>
      <c r="F862">
        <v>32900000</v>
      </c>
      <c r="G862">
        <v>799407.3</v>
      </c>
      <c r="H862">
        <v>1020000000</v>
      </c>
      <c r="I862">
        <v>134000000</v>
      </c>
      <c r="J862">
        <v>3667759</v>
      </c>
      <c r="K862" s="2">
        <v>0.37211719999999998</v>
      </c>
      <c r="L862" s="2">
        <v>0.24582329999999999</v>
      </c>
      <c r="M862" s="2">
        <v>0.21795529999999999</v>
      </c>
      <c r="N862" s="3">
        <v>4</v>
      </c>
      <c r="O862">
        <v>5</v>
      </c>
      <c r="P862">
        <v>5</v>
      </c>
      <c r="Q862" s="4">
        <v>4.2321429999999998</v>
      </c>
      <c r="R862" s="4">
        <v>4.4107139999999996</v>
      </c>
      <c r="S862" s="4">
        <v>4.6071429999999998</v>
      </c>
      <c r="T862" s="5">
        <v>0.39911069999999998</v>
      </c>
      <c r="U862" s="5">
        <v>0.27091029999999999</v>
      </c>
      <c r="V862" s="5">
        <v>0.2452347</v>
      </c>
    </row>
    <row r="863" spans="1:22" hidden="1" x14ac:dyDescent="0.2">
      <c r="A863">
        <v>1977</v>
      </c>
      <c r="B863">
        <v>25</v>
      </c>
      <c r="C863">
        <v>70</v>
      </c>
      <c r="D863" t="s">
        <v>60</v>
      </c>
      <c r="E863">
        <v>85300000</v>
      </c>
      <c r="F863">
        <v>10800000</v>
      </c>
      <c r="G863">
        <v>277988.40000000002</v>
      </c>
      <c r="H863">
        <v>250000000</v>
      </c>
      <c r="I863">
        <v>41700000</v>
      </c>
      <c r="J863">
        <v>1193645</v>
      </c>
      <c r="K863" s="2">
        <v>0.34171639999999998</v>
      </c>
      <c r="L863" s="2">
        <v>0.25806099999999998</v>
      </c>
      <c r="M863" s="2">
        <v>0.23289029999999999</v>
      </c>
      <c r="N863" s="3">
        <v>5</v>
      </c>
      <c r="O863">
        <v>4</v>
      </c>
      <c r="P863">
        <v>4</v>
      </c>
      <c r="Q863" s="4">
        <v>7.25</v>
      </c>
      <c r="R863" s="4">
        <v>6.9642860000000004</v>
      </c>
      <c r="S863" s="4">
        <v>7.125</v>
      </c>
      <c r="T863" s="5">
        <v>0.32646009999999998</v>
      </c>
      <c r="U863" s="5">
        <v>0.22816600000000001</v>
      </c>
      <c r="V863" s="5">
        <v>0.20767949999999999</v>
      </c>
    </row>
    <row r="864" spans="1:22" hidden="1" x14ac:dyDescent="0.2">
      <c r="A864">
        <v>1977</v>
      </c>
      <c r="B864">
        <v>26</v>
      </c>
      <c r="C864" t="s">
        <v>61</v>
      </c>
      <c r="D864" t="s">
        <v>62</v>
      </c>
      <c r="E864">
        <v>481000000</v>
      </c>
      <c r="F864">
        <v>80500000</v>
      </c>
      <c r="G864">
        <v>1686869</v>
      </c>
      <c r="H864">
        <v>1210000000</v>
      </c>
      <c r="I864">
        <v>255000000</v>
      </c>
      <c r="J864">
        <v>5918961</v>
      </c>
      <c r="K864" s="2">
        <v>0.39755620000000003</v>
      </c>
      <c r="L864" s="2">
        <v>0.3163222</v>
      </c>
      <c r="M864" s="2">
        <v>0.28499409999999997</v>
      </c>
      <c r="N864" s="3">
        <v>3</v>
      </c>
      <c r="O864">
        <v>2</v>
      </c>
      <c r="P864">
        <v>2</v>
      </c>
      <c r="Q864" s="4">
        <v>3.214286</v>
      </c>
      <c r="R864" s="4">
        <v>2.964286</v>
      </c>
      <c r="S864" s="4">
        <v>2.8571430000000002</v>
      </c>
      <c r="T864" s="5">
        <v>0.42349140000000002</v>
      </c>
      <c r="U864" s="5">
        <v>0.31467250000000002</v>
      </c>
      <c r="V864" s="5">
        <v>0.28992210000000002</v>
      </c>
    </row>
    <row r="865" spans="1:22" hidden="1" x14ac:dyDescent="0.2">
      <c r="A865">
        <v>1977</v>
      </c>
      <c r="B865">
        <v>27</v>
      </c>
      <c r="C865" t="s">
        <v>63</v>
      </c>
      <c r="D865" t="s">
        <v>64</v>
      </c>
      <c r="E865">
        <v>544000000</v>
      </c>
      <c r="F865">
        <v>35200000</v>
      </c>
      <c r="G865">
        <v>918262.9</v>
      </c>
      <c r="H865">
        <v>1760000000</v>
      </c>
      <c r="I865">
        <v>192000000</v>
      </c>
      <c r="J865">
        <v>5531680</v>
      </c>
      <c r="K865" s="2">
        <v>0.31021320000000002</v>
      </c>
      <c r="L865" s="2">
        <v>0.18359310000000001</v>
      </c>
      <c r="M865" s="2">
        <v>0.1660007</v>
      </c>
      <c r="N865" s="3">
        <v>7</v>
      </c>
      <c r="O865">
        <v>8</v>
      </c>
      <c r="P865">
        <v>8</v>
      </c>
      <c r="Q865" s="4">
        <v>6.6071429999999998</v>
      </c>
      <c r="R865" s="4">
        <v>7.5892860000000004</v>
      </c>
      <c r="S865" s="4">
        <v>7.8928570000000002</v>
      </c>
      <c r="T865" s="5">
        <v>0.3349144</v>
      </c>
      <c r="U865" s="5">
        <v>0.21915499999999999</v>
      </c>
      <c r="V865" s="5">
        <v>0.20047789999999999</v>
      </c>
    </row>
    <row r="866" spans="1:22" hidden="1" x14ac:dyDescent="0.2">
      <c r="A866">
        <v>1977</v>
      </c>
      <c r="B866">
        <v>28</v>
      </c>
      <c r="C866" t="s">
        <v>65</v>
      </c>
      <c r="D866" t="s">
        <v>66</v>
      </c>
      <c r="E866">
        <v>1370000000</v>
      </c>
      <c r="F866">
        <v>151000000</v>
      </c>
      <c r="G866">
        <v>4370184</v>
      </c>
      <c r="H866">
        <v>1780000000</v>
      </c>
      <c r="I866">
        <v>239000000</v>
      </c>
      <c r="J866">
        <v>7757281</v>
      </c>
      <c r="K866" s="2">
        <v>0.77120630000000001</v>
      </c>
      <c r="L866" s="2">
        <v>0.63119369999999997</v>
      </c>
      <c r="M866" s="2">
        <v>0.56336549999999996</v>
      </c>
      <c r="N866" s="3">
        <v>1</v>
      </c>
      <c r="O866">
        <v>1</v>
      </c>
      <c r="P866">
        <v>1</v>
      </c>
      <c r="Q866" s="4">
        <v>1.071429</v>
      </c>
      <c r="R866" s="4">
        <v>1.125</v>
      </c>
      <c r="S866" s="4">
        <v>1.196429</v>
      </c>
      <c r="T866" s="5">
        <v>0.69953770000000004</v>
      </c>
      <c r="U866" s="5">
        <v>0.56415590000000004</v>
      </c>
      <c r="V866" s="5">
        <v>0.50843229999999995</v>
      </c>
    </row>
    <row r="867" spans="1:22" hidden="1" x14ac:dyDescent="0.2">
      <c r="A867">
        <v>1977</v>
      </c>
      <c r="B867">
        <v>29</v>
      </c>
      <c r="C867" t="s">
        <v>67</v>
      </c>
      <c r="D867" t="s">
        <v>68</v>
      </c>
      <c r="E867">
        <v>1190000000</v>
      </c>
      <c r="F867">
        <v>116000000</v>
      </c>
      <c r="G867">
        <v>2738640</v>
      </c>
      <c r="H867">
        <v>2770000000</v>
      </c>
      <c r="I867">
        <v>427000000</v>
      </c>
      <c r="J867">
        <v>11400000</v>
      </c>
      <c r="K867" s="2">
        <v>0.42779470000000003</v>
      </c>
      <c r="L867" s="2">
        <v>0.27115299999999998</v>
      </c>
      <c r="M867" s="2">
        <v>0.2398236</v>
      </c>
      <c r="N867" s="3">
        <v>2</v>
      </c>
      <c r="O867">
        <v>3</v>
      </c>
      <c r="P867">
        <v>3</v>
      </c>
      <c r="Q867" s="4">
        <v>3.3035709999999998</v>
      </c>
      <c r="R867" s="4">
        <v>3.660714</v>
      </c>
      <c r="S867" s="4">
        <v>3.8214290000000002</v>
      </c>
      <c r="T867" s="5">
        <v>0.42614590000000002</v>
      </c>
      <c r="U867" s="5">
        <v>0.28862939999999998</v>
      </c>
      <c r="V867" s="5">
        <v>0.26149060000000002</v>
      </c>
    </row>
    <row r="868" spans="1:22" hidden="1" x14ac:dyDescent="0.2">
      <c r="A868">
        <v>1977</v>
      </c>
      <c r="B868">
        <v>30</v>
      </c>
      <c r="C868" t="s">
        <v>69</v>
      </c>
      <c r="D868" t="s">
        <v>70</v>
      </c>
      <c r="E868">
        <v>262000000</v>
      </c>
      <c r="F868">
        <v>24600000</v>
      </c>
      <c r="G868">
        <v>918521.7</v>
      </c>
      <c r="H868">
        <v>1340000000</v>
      </c>
      <c r="I868">
        <v>141000000</v>
      </c>
      <c r="J868">
        <v>5825858</v>
      </c>
      <c r="K868" s="2">
        <v>0.19494629999999999</v>
      </c>
      <c r="L868" s="2">
        <v>0.1744193</v>
      </c>
      <c r="M868" s="2">
        <v>0.15766289999999999</v>
      </c>
      <c r="N868" s="3">
        <v>14</v>
      </c>
      <c r="O868">
        <v>10</v>
      </c>
      <c r="P868">
        <v>10</v>
      </c>
      <c r="Q868" s="4">
        <v>12.375</v>
      </c>
      <c r="R868" s="4">
        <v>10.982139999999999</v>
      </c>
      <c r="S868" s="4">
        <v>11.053570000000001</v>
      </c>
      <c r="T868" s="5">
        <v>0.23180239999999999</v>
      </c>
      <c r="U868" s="5">
        <v>0.1739011</v>
      </c>
      <c r="V868" s="5">
        <v>0.16148970000000001</v>
      </c>
    </row>
    <row r="869" spans="1:22" hidden="1" x14ac:dyDescent="0.2">
      <c r="A869">
        <v>1977</v>
      </c>
      <c r="B869">
        <v>31</v>
      </c>
      <c r="C869" t="s">
        <v>71</v>
      </c>
      <c r="D869" t="s">
        <v>72</v>
      </c>
      <c r="E869">
        <v>103000000</v>
      </c>
      <c r="F869">
        <v>1604375</v>
      </c>
      <c r="G869">
        <v>82502.38</v>
      </c>
      <c r="H869">
        <v>444000000</v>
      </c>
      <c r="I869">
        <v>15900000</v>
      </c>
      <c r="J869">
        <v>1457583</v>
      </c>
      <c r="K869" s="2">
        <v>0.2321278</v>
      </c>
      <c r="L869" s="2">
        <v>0.1011195</v>
      </c>
      <c r="M869" s="2">
        <v>5.6602199999999998E-2</v>
      </c>
      <c r="N869" s="3">
        <v>11</v>
      </c>
      <c r="O869">
        <v>21</v>
      </c>
      <c r="P869">
        <v>29</v>
      </c>
      <c r="Q869" s="4">
        <v>22.75</v>
      </c>
      <c r="R869" s="4">
        <v>23.339279999999999</v>
      </c>
      <c r="S869" s="4">
        <v>28.553570000000001</v>
      </c>
      <c r="T869" s="5">
        <v>0.1417677</v>
      </c>
      <c r="U869" s="5">
        <v>8.8227299999999995E-2</v>
      </c>
      <c r="V869" s="5">
        <v>5.7606600000000001E-2</v>
      </c>
    </row>
    <row r="870" spans="1:22" hidden="1" x14ac:dyDescent="0.2">
      <c r="A870">
        <v>1978</v>
      </c>
      <c r="B870">
        <v>1</v>
      </c>
      <c r="C870" t="s">
        <v>22</v>
      </c>
      <c r="D870" t="s">
        <v>23</v>
      </c>
      <c r="E870">
        <v>70000000</v>
      </c>
      <c r="F870">
        <v>11300000</v>
      </c>
      <c r="G870">
        <v>223792.4</v>
      </c>
      <c r="H870">
        <v>554000000</v>
      </c>
      <c r="I870">
        <v>155000000</v>
      </c>
      <c r="J870">
        <v>3310313</v>
      </c>
      <c r="K870" s="2">
        <v>0.12636500000000001</v>
      </c>
      <c r="L870" s="2">
        <v>7.2610999999999995E-2</v>
      </c>
      <c r="M870" s="2">
        <v>6.7604600000000001E-2</v>
      </c>
      <c r="N870" s="3">
        <v>23</v>
      </c>
      <c r="O870">
        <v>29</v>
      </c>
      <c r="P870">
        <v>27</v>
      </c>
      <c r="Q870" s="4">
        <v>26.642859999999999</v>
      </c>
      <c r="R870" s="4">
        <v>27.767859999999999</v>
      </c>
      <c r="S870" s="4">
        <v>26.803570000000001</v>
      </c>
      <c r="T870" s="5">
        <v>0.12112009999999999</v>
      </c>
      <c r="U870" s="5">
        <v>7.4726399999999998E-2</v>
      </c>
      <c r="V870" s="5">
        <v>6.9363800000000003E-2</v>
      </c>
    </row>
    <row r="871" spans="1:22" hidden="1" x14ac:dyDescent="0.2">
      <c r="A871">
        <v>1978</v>
      </c>
      <c r="B871">
        <v>2</v>
      </c>
      <c r="C871" t="s">
        <v>24</v>
      </c>
      <c r="D871" t="s">
        <v>25</v>
      </c>
      <c r="E871">
        <v>88400000</v>
      </c>
      <c r="F871">
        <v>4681031</v>
      </c>
      <c r="G871">
        <v>106618.2</v>
      </c>
      <c r="H871">
        <v>405000000</v>
      </c>
      <c r="I871">
        <v>36500000</v>
      </c>
      <c r="J871">
        <v>856617.6</v>
      </c>
      <c r="K871" s="2">
        <v>0.21816150000000001</v>
      </c>
      <c r="L871" s="2">
        <v>0.1281043</v>
      </c>
      <c r="M871" s="2">
        <v>0.1244642</v>
      </c>
      <c r="N871" s="3">
        <v>12</v>
      </c>
      <c r="O871">
        <v>15</v>
      </c>
      <c r="P871">
        <v>13</v>
      </c>
      <c r="Q871" s="4">
        <v>15.232139999999999</v>
      </c>
      <c r="R871" s="4">
        <v>16.178570000000001</v>
      </c>
      <c r="S871" s="4">
        <v>15.03571</v>
      </c>
      <c r="T871" s="5">
        <v>0.21788350000000001</v>
      </c>
      <c r="U871" s="5">
        <v>0.13342109999999999</v>
      </c>
      <c r="V871" s="5">
        <v>0.13148119999999999</v>
      </c>
    </row>
    <row r="872" spans="1:22" hidden="1" x14ac:dyDescent="0.2">
      <c r="A872">
        <v>1978</v>
      </c>
      <c r="B872">
        <v>3</v>
      </c>
      <c r="C872" t="s">
        <v>26</v>
      </c>
      <c r="D872" t="s">
        <v>27</v>
      </c>
      <c r="E872">
        <v>77200000</v>
      </c>
      <c r="F872">
        <v>6656027</v>
      </c>
      <c r="G872">
        <v>153464.20000000001</v>
      </c>
      <c r="H872">
        <v>540000000</v>
      </c>
      <c r="I872">
        <v>70600000</v>
      </c>
      <c r="J872">
        <v>1893683</v>
      </c>
      <c r="K872" s="2">
        <v>0.1429455</v>
      </c>
      <c r="L872" s="2">
        <v>9.4231099999999998E-2</v>
      </c>
      <c r="M872" s="2">
        <v>8.1040100000000004E-2</v>
      </c>
      <c r="N872" s="3">
        <v>21</v>
      </c>
      <c r="O872">
        <v>22</v>
      </c>
      <c r="P872">
        <v>23</v>
      </c>
      <c r="Q872" s="4">
        <v>20.625</v>
      </c>
      <c r="R872" s="4">
        <v>21.982140000000001</v>
      </c>
      <c r="S872" s="4">
        <v>21.928570000000001</v>
      </c>
      <c r="T872" s="5">
        <v>0.1688759</v>
      </c>
      <c r="U872" s="5">
        <v>0.102105</v>
      </c>
      <c r="V872" s="5">
        <v>8.9834999999999998E-2</v>
      </c>
    </row>
    <row r="873" spans="1:22" hidden="1" x14ac:dyDescent="0.2">
      <c r="A873">
        <v>1978</v>
      </c>
      <c r="B873">
        <v>4</v>
      </c>
      <c r="C873" t="s">
        <v>28</v>
      </c>
      <c r="D873" t="s">
        <v>29</v>
      </c>
      <c r="E873">
        <v>40100000</v>
      </c>
      <c r="F873">
        <v>3479419</v>
      </c>
      <c r="G873">
        <v>95736.05</v>
      </c>
      <c r="H873">
        <v>482000000</v>
      </c>
      <c r="I873">
        <v>80800000</v>
      </c>
      <c r="J873">
        <v>2516548</v>
      </c>
      <c r="K873" s="2">
        <v>8.3270999999999998E-2</v>
      </c>
      <c r="L873" s="2">
        <v>4.3038E-2</v>
      </c>
      <c r="M873" s="2">
        <v>3.8042600000000003E-2</v>
      </c>
      <c r="N873" s="3">
        <v>30</v>
      </c>
      <c r="O873">
        <v>31</v>
      </c>
      <c r="P873">
        <v>31</v>
      </c>
      <c r="Q873" s="4">
        <v>27.964279999999999</v>
      </c>
      <c r="R873" s="4">
        <v>30.160720000000001</v>
      </c>
      <c r="S873" s="4">
        <v>29.982140000000001</v>
      </c>
      <c r="T873" s="5">
        <v>0.11625969999999999</v>
      </c>
      <c r="U873" s="5">
        <v>5.6866399999999998E-2</v>
      </c>
      <c r="V873" s="5">
        <v>5.2430200000000003E-2</v>
      </c>
    </row>
    <row r="874" spans="1:22" hidden="1" x14ac:dyDescent="0.2">
      <c r="A874">
        <v>1978</v>
      </c>
      <c r="B874">
        <v>5</v>
      </c>
      <c r="C874">
        <v>20</v>
      </c>
      <c r="D874" t="s">
        <v>30</v>
      </c>
      <c r="E874">
        <v>23300000</v>
      </c>
      <c r="F874">
        <v>2364546</v>
      </c>
      <c r="G874">
        <v>60068.39</v>
      </c>
      <c r="H874">
        <v>313000000</v>
      </c>
      <c r="I874">
        <v>44100000</v>
      </c>
      <c r="J874">
        <v>1260429</v>
      </c>
      <c r="K874" s="2">
        <v>7.4316300000000002E-2</v>
      </c>
      <c r="L874" s="2">
        <v>5.3570699999999999E-2</v>
      </c>
      <c r="M874" s="2">
        <v>4.7657100000000001E-2</v>
      </c>
      <c r="N874" s="3">
        <v>31</v>
      </c>
      <c r="O874">
        <v>30</v>
      </c>
      <c r="P874">
        <v>30</v>
      </c>
      <c r="Q874" s="4">
        <v>29.660720000000001</v>
      </c>
      <c r="R874" s="4">
        <v>29.589279999999999</v>
      </c>
      <c r="S874" s="4">
        <v>29.178570000000001</v>
      </c>
      <c r="T874" s="5">
        <v>0.1007251</v>
      </c>
      <c r="U874" s="5">
        <v>6.0451900000000003E-2</v>
      </c>
      <c r="V874" s="5">
        <v>5.51151E-2</v>
      </c>
    </row>
    <row r="875" spans="1:22" hidden="1" x14ac:dyDescent="0.2">
      <c r="A875">
        <v>1978</v>
      </c>
      <c r="B875">
        <v>6</v>
      </c>
      <c r="C875" t="s">
        <v>31</v>
      </c>
      <c r="D875" t="s">
        <v>32</v>
      </c>
      <c r="E875">
        <v>142000000</v>
      </c>
      <c r="F875">
        <v>11800000</v>
      </c>
      <c r="G875">
        <v>271224</v>
      </c>
      <c r="H875">
        <v>647000000</v>
      </c>
      <c r="I875">
        <v>73400000</v>
      </c>
      <c r="J875">
        <v>1955096</v>
      </c>
      <c r="K875" s="2">
        <v>0.21912989999999999</v>
      </c>
      <c r="L875" s="2">
        <v>0.16020110000000001</v>
      </c>
      <c r="M875" s="2">
        <v>0.13872670000000001</v>
      </c>
      <c r="N875" s="3">
        <v>11</v>
      </c>
      <c r="O875">
        <v>12</v>
      </c>
      <c r="P875">
        <v>12</v>
      </c>
      <c r="Q875" s="4">
        <v>12.232139999999999</v>
      </c>
      <c r="R875" s="4">
        <v>11.982139999999999</v>
      </c>
      <c r="S875" s="4">
        <v>12.33929</v>
      </c>
      <c r="T875" s="5">
        <v>0.24312719999999999</v>
      </c>
      <c r="U875" s="5">
        <v>0.16807530000000001</v>
      </c>
      <c r="V875" s="5">
        <v>0.15291469999999999</v>
      </c>
    </row>
    <row r="876" spans="1:22" hidden="1" x14ac:dyDescent="0.2">
      <c r="A876">
        <v>1978</v>
      </c>
      <c r="B876">
        <v>7</v>
      </c>
      <c r="C876">
        <v>23</v>
      </c>
      <c r="D876" t="s">
        <v>33</v>
      </c>
      <c r="E876">
        <v>28300000</v>
      </c>
      <c r="F876">
        <v>1718386</v>
      </c>
      <c r="G876">
        <v>41620.15</v>
      </c>
      <c r="H876">
        <v>102000000</v>
      </c>
      <c r="I876">
        <v>8188419</v>
      </c>
      <c r="J876">
        <v>209381.3</v>
      </c>
      <c r="K876" s="2">
        <v>0.27705930000000001</v>
      </c>
      <c r="L876" s="2">
        <v>0.2098556</v>
      </c>
      <c r="M876" s="2">
        <v>0.1987768</v>
      </c>
      <c r="N876" s="3">
        <v>8</v>
      </c>
      <c r="O876">
        <v>7</v>
      </c>
      <c r="P876">
        <v>7</v>
      </c>
      <c r="Q876" s="4">
        <v>8.1607140000000005</v>
      </c>
      <c r="R876" s="4">
        <v>7.3392860000000004</v>
      </c>
      <c r="S876" s="4">
        <v>6.9821429999999998</v>
      </c>
      <c r="T876" s="5">
        <v>0.29430689999999998</v>
      </c>
      <c r="U876" s="5">
        <v>0.21289140000000001</v>
      </c>
      <c r="V876" s="5">
        <v>0.2032263</v>
      </c>
    </row>
    <row r="877" spans="1:22" x14ac:dyDescent="0.2">
      <c r="A877">
        <v>1978</v>
      </c>
      <c r="B877">
        <v>8</v>
      </c>
      <c r="C877">
        <v>24</v>
      </c>
      <c r="D877" t="s">
        <v>34</v>
      </c>
      <c r="E877">
        <v>136000000</v>
      </c>
      <c r="F877">
        <v>9459530</v>
      </c>
      <c r="G877">
        <v>225833.5</v>
      </c>
      <c r="H877">
        <v>420000000</v>
      </c>
      <c r="I877">
        <v>41600000</v>
      </c>
      <c r="J877">
        <v>1100336</v>
      </c>
      <c r="K877" s="2">
        <v>0.32477210000000001</v>
      </c>
      <c r="L877" s="2">
        <v>0.2275895</v>
      </c>
      <c r="M877" s="2">
        <v>0.2052406</v>
      </c>
      <c r="N877" s="3">
        <v>5</v>
      </c>
      <c r="O877">
        <v>6</v>
      </c>
      <c r="P877">
        <v>6</v>
      </c>
      <c r="Q877" s="4">
        <v>5.0714290000000002</v>
      </c>
      <c r="R877" s="4">
        <v>4.875</v>
      </c>
      <c r="S877" s="4">
        <v>4.8035709999999998</v>
      </c>
      <c r="T877" s="5">
        <v>0.36250369999999998</v>
      </c>
      <c r="U877" s="5">
        <v>0.25803540000000003</v>
      </c>
      <c r="V877" s="5">
        <v>0.23824980000000001</v>
      </c>
    </row>
    <row r="878" spans="1:22" hidden="1" x14ac:dyDescent="0.2">
      <c r="A878">
        <v>1978</v>
      </c>
      <c r="B878">
        <v>9</v>
      </c>
      <c r="C878">
        <v>25</v>
      </c>
      <c r="D878" t="s">
        <v>35</v>
      </c>
      <c r="E878">
        <v>31000000</v>
      </c>
      <c r="F878">
        <v>2296384</v>
      </c>
      <c r="G878">
        <v>55266.32</v>
      </c>
      <c r="H878">
        <v>215000000</v>
      </c>
      <c r="I878">
        <v>25000000</v>
      </c>
      <c r="J878">
        <v>681539.5</v>
      </c>
      <c r="K878" s="2">
        <v>0.1444522</v>
      </c>
      <c r="L878" s="2">
        <v>9.2021199999999997E-2</v>
      </c>
      <c r="M878" s="2">
        <v>8.1090400000000007E-2</v>
      </c>
      <c r="N878" s="3">
        <v>20</v>
      </c>
      <c r="O878">
        <v>23</v>
      </c>
      <c r="P878">
        <v>22</v>
      </c>
      <c r="Q878" s="4">
        <v>20.589279999999999</v>
      </c>
      <c r="R878" s="4">
        <v>20.696429999999999</v>
      </c>
      <c r="S878" s="4">
        <v>20.714279999999999</v>
      </c>
      <c r="T878" s="5">
        <v>0.16131490000000001</v>
      </c>
      <c r="U878" s="5">
        <v>0.1034035</v>
      </c>
      <c r="V878" s="5">
        <v>9.3124899999999997E-2</v>
      </c>
    </row>
    <row r="879" spans="1:22" hidden="1" x14ac:dyDescent="0.2">
      <c r="A879">
        <v>1978</v>
      </c>
      <c r="B879">
        <v>10</v>
      </c>
      <c r="C879">
        <v>26</v>
      </c>
      <c r="D879" t="s">
        <v>36</v>
      </c>
      <c r="E879">
        <v>23200000</v>
      </c>
      <c r="F879">
        <v>1988151</v>
      </c>
      <c r="G879">
        <v>48395.03</v>
      </c>
      <c r="H879">
        <v>224000000</v>
      </c>
      <c r="I879">
        <v>25000000</v>
      </c>
      <c r="J879">
        <v>664147.4</v>
      </c>
      <c r="K879" s="2">
        <v>0.1036547</v>
      </c>
      <c r="L879" s="2">
        <v>7.9477300000000001E-2</v>
      </c>
      <c r="M879" s="2">
        <v>7.2867899999999999E-2</v>
      </c>
      <c r="N879" s="3">
        <v>28</v>
      </c>
      <c r="O879">
        <v>26</v>
      </c>
      <c r="P879">
        <v>25</v>
      </c>
      <c r="Q879" s="4">
        <v>23.607140000000001</v>
      </c>
      <c r="R879" s="4">
        <v>24.017859999999999</v>
      </c>
      <c r="S879" s="4">
        <v>23.089279999999999</v>
      </c>
      <c r="T879" s="5">
        <v>0.14236109999999999</v>
      </c>
      <c r="U879" s="5">
        <v>9.1431899999999997E-2</v>
      </c>
      <c r="V879" s="5">
        <v>8.4959199999999999E-2</v>
      </c>
    </row>
    <row r="880" spans="1:22" hidden="1" x14ac:dyDescent="0.2">
      <c r="A880">
        <v>1978</v>
      </c>
      <c r="B880">
        <v>11</v>
      </c>
      <c r="C880" t="s">
        <v>37</v>
      </c>
      <c r="D880" t="s">
        <v>38</v>
      </c>
      <c r="E880">
        <v>121000000</v>
      </c>
      <c r="F880">
        <v>9075412</v>
      </c>
      <c r="G880">
        <v>216556.7</v>
      </c>
      <c r="H880">
        <v>1140000000</v>
      </c>
      <c r="I880">
        <v>117000000</v>
      </c>
      <c r="J880">
        <v>3015895</v>
      </c>
      <c r="K880" s="2">
        <v>0.1062341</v>
      </c>
      <c r="L880" s="2">
        <v>7.7825900000000003E-2</v>
      </c>
      <c r="M880" s="2">
        <v>7.1805099999999997E-2</v>
      </c>
      <c r="N880" s="3">
        <v>27</v>
      </c>
      <c r="O880">
        <v>28</v>
      </c>
      <c r="P880">
        <v>26</v>
      </c>
      <c r="Q880" s="4">
        <v>23.053570000000001</v>
      </c>
      <c r="R880" s="4">
        <v>23.803570000000001</v>
      </c>
      <c r="S880" s="4">
        <v>22.785720000000001</v>
      </c>
      <c r="T880" s="5">
        <v>0.14775569999999999</v>
      </c>
      <c r="U880" s="5">
        <v>9.1782299999999997E-2</v>
      </c>
      <c r="V880" s="5">
        <v>8.5632399999999997E-2</v>
      </c>
    </row>
    <row r="881" spans="1:22" hidden="1" x14ac:dyDescent="0.2">
      <c r="A881">
        <v>1978</v>
      </c>
      <c r="B881">
        <v>12</v>
      </c>
      <c r="C881">
        <v>29</v>
      </c>
      <c r="D881" t="s">
        <v>39</v>
      </c>
      <c r="E881">
        <v>100000000</v>
      </c>
      <c r="F881">
        <v>8178401</v>
      </c>
      <c r="G881">
        <v>191069.2</v>
      </c>
      <c r="H881">
        <v>586000000</v>
      </c>
      <c r="I881">
        <v>73800000</v>
      </c>
      <c r="J881">
        <v>1879243</v>
      </c>
      <c r="K881" s="2">
        <v>0.17070389999999999</v>
      </c>
      <c r="L881" s="2">
        <v>0.1108692</v>
      </c>
      <c r="M881" s="2">
        <v>0.1016735</v>
      </c>
      <c r="N881" s="3">
        <v>17</v>
      </c>
      <c r="O881">
        <v>19</v>
      </c>
      <c r="P881">
        <v>18</v>
      </c>
      <c r="Q881" s="4">
        <v>17.5</v>
      </c>
      <c r="R881" s="4">
        <v>17.964279999999999</v>
      </c>
      <c r="S881" s="4">
        <v>17.446429999999999</v>
      </c>
      <c r="T881" s="5">
        <v>0.18702070000000001</v>
      </c>
      <c r="U881" s="5">
        <v>0.11943719999999999</v>
      </c>
      <c r="V881" s="5">
        <v>0.1113278</v>
      </c>
    </row>
    <row r="882" spans="1:22" hidden="1" x14ac:dyDescent="0.2">
      <c r="A882">
        <v>1978</v>
      </c>
      <c r="B882">
        <v>13</v>
      </c>
      <c r="C882" t="s">
        <v>40</v>
      </c>
      <c r="D882" t="s">
        <v>41</v>
      </c>
      <c r="E882">
        <v>233000000</v>
      </c>
      <c r="F882">
        <v>16200000</v>
      </c>
      <c r="G882">
        <v>378463.9</v>
      </c>
      <c r="H882">
        <v>857000000</v>
      </c>
      <c r="I882">
        <v>92200000</v>
      </c>
      <c r="J882">
        <v>2413086</v>
      </c>
      <c r="K882" s="2">
        <v>0.27186280000000002</v>
      </c>
      <c r="L882" s="2">
        <v>0.17552209999999999</v>
      </c>
      <c r="M882" s="2">
        <v>0.15683810000000001</v>
      </c>
      <c r="N882" s="3">
        <v>9</v>
      </c>
      <c r="O882">
        <v>11</v>
      </c>
      <c r="P882">
        <v>11</v>
      </c>
      <c r="Q882" s="4">
        <v>8.9642859999999995</v>
      </c>
      <c r="R882" s="4">
        <v>9.5535720000000008</v>
      </c>
      <c r="S882" s="4">
        <v>9.7321419999999996</v>
      </c>
      <c r="T882" s="5">
        <v>0.29336010000000001</v>
      </c>
      <c r="U882" s="5">
        <v>0.19624240000000001</v>
      </c>
      <c r="V882" s="5">
        <v>0.18007609999999999</v>
      </c>
    </row>
    <row r="883" spans="1:22" hidden="1" x14ac:dyDescent="0.2">
      <c r="A883">
        <v>1978</v>
      </c>
      <c r="B883">
        <v>14</v>
      </c>
      <c r="C883" t="s">
        <v>42</v>
      </c>
      <c r="D883" t="s">
        <v>43</v>
      </c>
      <c r="E883">
        <v>169000000</v>
      </c>
      <c r="F883">
        <v>10700000</v>
      </c>
      <c r="G883">
        <v>255098.5</v>
      </c>
      <c r="H883">
        <v>980000000</v>
      </c>
      <c r="I883">
        <v>87000000</v>
      </c>
      <c r="J883">
        <v>2257407</v>
      </c>
      <c r="K883" s="2">
        <v>0.17203950000000001</v>
      </c>
      <c r="L883" s="2">
        <v>0.1227688</v>
      </c>
      <c r="M883" s="2">
        <v>0.1130051</v>
      </c>
      <c r="N883" s="3">
        <v>16</v>
      </c>
      <c r="O883">
        <v>16</v>
      </c>
      <c r="P883">
        <v>15</v>
      </c>
      <c r="Q883" s="4">
        <v>16.25</v>
      </c>
      <c r="R883" s="4">
        <v>16.410720000000001</v>
      </c>
      <c r="S883" s="4">
        <v>15.96429</v>
      </c>
      <c r="T883" s="5">
        <v>0.2025662</v>
      </c>
      <c r="U883" s="5">
        <v>0.14079700000000001</v>
      </c>
      <c r="V883" s="5">
        <v>0.1322035</v>
      </c>
    </row>
    <row r="884" spans="1:22" hidden="1" x14ac:dyDescent="0.2">
      <c r="A884">
        <v>1978</v>
      </c>
      <c r="B884">
        <v>15</v>
      </c>
      <c r="C884" t="s">
        <v>44</v>
      </c>
      <c r="D884" t="s">
        <v>45</v>
      </c>
      <c r="E884">
        <v>40500000</v>
      </c>
      <c r="F884">
        <v>3519266</v>
      </c>
      <c r="G884">
        <v>88744.17</v>
      </c>
      <c r="H884">
        <v>204000000</v>
      </c>
      <c r="I884">
        <v>27400000</v>
      </c>
      <c r="J884">
        <v>793577.7</v>
      </c>
      <c r="K884" s="2">
        <v>0.19902549999999999</v>
      </c>
      <c r="L884" s="2">
        <v>0.12827189999999999</v>
      </c>
      <c r="M884" s="2">
        <v>0.111828</v>
      </c>
      <c r="N884" s="3">
        <v>15</v>
      </c>
      <c r="O884">
        <v>13</v>
      </c>
      <c r="P884">
        <v>16</v>
      </c>
      <c r="Q884" s="4">
        <v>12.928570000000001</v>
      </c>
      <c r="R884" s="4">
        <v>15.196429999999999</v>
      </c>
      <c r="S884" s="4">
        <v>16.017859999999999</v>
      </c>
      <c r="T884" s="5">
        <v>0.2379288</v>
      </c>
      <c r="U884" s="5">
        <v>0.14950550000000001</v>
      </c>
      <c r="V884" s="5">
        <v>0.13474800000000001</v>
      </c>
    </row>
    <row r="885" spans="1:22" hidden="1" x14ac:dyDescent="0.2">
      <c r="A885">
        <v>1978</v>
      </c>
      <c r="B885">
        <v>16</v>
      </c>
      <c r="C885" t="s">
        <v>46</v>
      </c>
      <c r="D885" t="s">
        <v>47</v>
      </c>
      <c r="E885">
        <v>49400000</v>
      </c>
      <c r="F885">
        <v>3216245</v>
      </c>
      <c r="G885">
        <v>89267.74</v>
      </c>
      <c r="H885">
        <v>293000000</v>
      </c>
      <c r="I885">
        <v>25100000</v>
      </c>
      <c r="J885">
        <v>735707.4</v>
      </c>
      <c r="K885" s="2">
        <v>0.1682681</v>
      </c>
      <c r="L885" s="2">
        <v>0.12825639999999999</v>
      </c>
      <c r="M885" s="2">
        <v>0.1213359</v>
      </c>
      <c r="N885" s="3">
        <v>19</v>
      </c>
      <c r="O885">
        <v>14</v>
      </c>
      <c r="P885">
        <v>14</v>
      </c>
      <c r="Q885" s="4">
        <v>14.446429999999999</v>
      </c>
      <c r="R885" s="4">
        <v>12.107139999999999</v>
      </c>
      <c r="S885" s="4">
        <v>11.892860000000001</v>
      </c>
      <c r="T885" s="5">
        <v>0.21637799999999999</v>
      </c>
      <c r="U885" s="5">
        <v>0.16193089999999999</v>
      </c>
      <c r="V885" s="5">
        <v>0.15360219999999999</v>
      </c>
    </row>
    <row r="886" spans="1:22" hidden="1" x14ac:dyDescent="0.2">
      <c r="A886">
        <v>1978</v>
      </c>
      <c r="B886">
        <v>17</v>
      </c>
      <c r="C886" t="s">
        <v>48</v>
      </c>
      <c r="D886" t="s">
        <v>49</v>
      </c>
      <c r="E886">
        <v>221000000</v>
      </c>
      <c r="F886">
        <v>19100000</v>
      </c>
      <c r="G886">
        <v>454152.5</v>
      </c>
      <c r="H886">
        <v>1910000000</v>
      </c>
      <c r="I886">
        <v>217000000</v>
      </c>
      <c r="J886">
        <v>5779095</v>
      </c>
      <c r="K886" s="2">
        <v>0.1152238</v>
      </c>
      <c r="L886" s="2">
        <v>8.8077299999999997E-2</v>
      </c>
      <c r="M886" s="2">
        <v>7.85854E-2</v>
      </c>
      <c r="N886" s="3">
        <v>26</v>
      </c>
      <c r="O886">
        <v>24</v>
      </c>
      <c r="P886">
        <v>24</v>
      </c>
      <c r="Q886" s="4">
        <v>27.928570000000001</v>
      </c>
      <c r="R886" s="4">
        <v>27.214279999999999</v>
      </c>
      <c r="S886" s="4">
        <v>26.392859999999999</v>
      </c>
      <c r="T886" s="5">
        <v>0.112245</v>
      </c>
      <c r="U886" s="5">
        <v>7.6515200000000005E-2</v>
      </c>
      <c r="V886" s="5">
        <v>6.9453699999999993E-2</v>
      </c>
    </row>
    <row r="887" spans="1:22" hidden="1" x14ac:dyDescent="0.2">
      <c r="A887">
        <v>1978</v>
      </c>
      <c r="B887">
        <v>18</v>
      </c>
      <c r="C887">
        <v>51</v>
      </c>
      <c r="D887" t="s">
        <v>50</v>
      </c>
      <c r="E887">
        <v>57800000</v>
      </c>
      <c r="F887">
        <v>5069072</v>
      </c>
      <c r="G887">
        <v>119453.3</v>
      </c>
      <c r="H887">
        <v>457000000</v>
      </c>
      <c r="I887">
        <v>50000000</v>
      </c>
      <c r="J887">
        <v>1398292</v>
      </c>
      <c r="K887" s="2">
        <v>0.1263203</v>
      </c>
      <c r="L887" s="2">
        <v>0.101437</v>
      </c>
      <c r="M887" s="2">
        <v>8.5428000000000004E-2</v>
      </c>
      <c r="N887" s="3">
        <v>24</v>
      </c>
      <c r="O887">
        <v>20</v>
      </c>
      <c r="P887">
        <v>21</v>
      </c>
      <c r="Q887" s="4">
        <v>24.071429999999999</v>
      </c>
      <c r="R887" s="4">
        <v>22.017859999999999</v>
      </c>
      <c r="S887" s="4">
        <v>22.303570000000001</v>
      </c>
      <c r="T887" s="5">
        <v>0.1409852</v>
      </c>
      <c r="U887" s="5">
        <v>0.1007874</v>
      </c>
      <c r="V887" s="5">
        <v>8.7338700000000005E-2</v>
      </c>
    </row>
    <row r="888" spans="1:22" hidden="1" x14ac:dyDescent="0.2">
      <c r="A888">
        <v>1978</v>
      </c>
      <c r="B888">
        <v>19</v>
      </c>
      <c r="C888">
        <v>50</v>
      </c>
      <c r="D888" t="s">
        <v>51</v>
      </c>
      <c r="E888">
        <v>395000000</v>
      </c>
      <c r="F888">
        <v>30700000</v>
      </c>
      <c r="G888">
        <v>773882.6</v>
      </c>
      <c r="H888">
        <v>1520000000</v>
      </c>
      <c r="I888">
        <v>161000000</v>
      </c>
      <c r="J888">
        <v>4472291</v>
      </c>
      <c r="K888" s="2">
        <v>0.2594146</v>
      </c>
      <c r="L888" s="2">
        <v>0.19029070000000001</v>
      </c>
      <c r="M888" s="2">
        <v>0.17303940000000001</v>
      </c>
      <c r="N888" s="3">
        <v>10</v>
      </c>
      <c r="O888">
        <v>8</v>
      </c>
      <c r="P888">
        <v>8</v>
      </c>
      <c r="Q888" s="4">
        <v>10.392860000000001</v>
      </c>
      <c r="R888" s="4">
        <v>10.5</v>
      </c>
      <c r="S888" s="4">
        <v>10.41071</v>
      </c>
      <c r="T888" s="5">
        <v>0.26292480000000001</v>
      </c>
      <c r="U888" s="5">
        <v>0.1806373</v>
      </c>
      <c r="V888" s="5">
        <v>0.16662879999999999</v>
      </c>
    </row>
    <row r="889" spans="1:22" hidden="1" x14ac:dyDescent="0.2">
      <c r="A889">
        <v>1978</v>
      </c>
      <c r="B889">
        <v>20</v>
      </c>
      <c r="C889">
        <v>52</v>
      </c>
      <c r="D889" t="s">
        <v>52</v>
      </c>
      <c r="E889">
        <v>348000000</v>
      </c>
      <c r="F889">
        <v>36000000</v>
      </c>
      <c r="G889">
        <v>998826</v>
      </c>
      <c r="H889">
        <v>2050000000</v>
      </c>
      <c r="I889">
        <v>309000000</v>
      </c>
      <c r="J889">
        <v>10500000</v>
      </c>
      <c r="K889" s="2">
        <v>0.16985059999999999</v>
      </c>
      <c r="L889" s="2">
        <v>0.1162654</v>
      </c>
      <c r="M889" s="2">
        <v>9.4731200000000002E-2</v>
      </c>
      <c r="N889" s="3">
        <v>18</v>
      </c>
      <c r="O889">
        <v>18</v>
      </c>
      <c r="P889">
        <v>19</v>
      </c>
      <c r="Q889" s="4">
        <v>19.089279999999999</v>
      </c>
      <c r="R889" s="4">
        <v>19.017859999999999</v>
      </c>
      <c r="S889" s="4">
        <v>19.964279999999999</v>
      </c>
      <c r="T889" s="5">
        <v>0.18043429999999999</v>
      </c>
      <c r="U889" s="5">
        <v>0.1176333</v>
      </c>
      <c r="V889" s="5">
        <v>9.9119799999999994E-2</v>
      </c>
    </row>
    <row r="890" spans="1:22" hidden="1" x14ac:dyDescent="0.2">
      <c r="A890">
        <v>1978</v>
      </c>
      <c r="B890">
        <v>21</v>
      </c>
      <c r="C890" t="s">
        <v>53</v>
      </c>
      <c r="D890" t="s">
        <v>54</v>
      </c>
      <c r="E890">
        <v>96500000</v>
      </c>
      <c r="F890">
        <v>12000000</v>
      </c>
      <c r="G890">
        <v>319927.5</v>
      </c>
      <c r="H890">
        <v>830000000</v>
      </c>
      <c r="I890">
        <v>153000000</v>
      </c>
      <c r="J890">
        <v>5506486</v>
      </c>
      <c r="K890" s="2">
        <v>0.1162797</v>
      </c>
      <c r="L890" s="2">
        <v>7.8360200000000005E-2</v>
      </c>
      <c r="M890" s="2">
        <v>5.8100100000000002E-2</v>
      </c>
      <c r="N890" s="3">
        <v>25</v>
      </c>
      <c r="O890">
        <v>27</v>
      </c>
      <c r="P890">
        <v>28</v>
      </c>
      <c r="Q890" s="4">
        <v>28.410720000000001</v>
      </c>
      <c r="R890" s="4">
        <v>28.142859999999999</v>
      </c>
      <c r="S890" s="4">
        <v>29.125</v>
      </c>
      <c r="T890" s="5">
        <v>0.1092814</v>
      </c>
      <c r="U890" s="5">
        <v>7.1718100000000007E-2</v>
      </c>
      <c r="V890" s="5">
        <v>5.6427199999999997E-2</v>
      </c>
    </row>
    <row r="891" spans="1:22" hidden="1" x14ac:dyDescent="0.2">
      <c r="A891">
        <v>1978</v>
      </c>
      <c r="B891">
        <v>22</v>
      </c>
      <c r="C891" t="s">
        <v>55</v>
      </c>
      <c r="D891" t="s">
        <v>56</v>
      </c>
      <c r="E891">
        <v>123000000</v>
      </c>
      <c r="F891">
        <v>10100000</v>
      </c>
      <c r="G891">
        <v>281446.3</v>
      </c>
      <c r="H891">
        <v>1190000000</v>
      </c>
      <c r="I891">
        <v>116000000</v>
      </c>
      <c r="J891">
        <v>3294216</v>
      </c>
      <c r="K891" s="2">
        <v>0.1035847</v>
      </c>
      <c r="L891" s="2">
        <v>8.7481500000000004E-2</v>
      </c>
      <c r="M891" s="2">
        <v>8.5436499999999999E-2</v>
      </c>
      <c r="N891" s="3">
        <v>29</v>
      </c>
      <c r="O891">
        <v>25</v>
      </c>
      <c r="P891">
        <v>20</v>
      </c>
      <c r="Q891" s="4">
        <v>24.214279999999999</v>
      </c>
      <c r="R891" s="4">
        <v>22.875</v>
      </c>
      <c r="S891" s="4">
        <v>21.035720000000001</v>
      </c>
      <c r="T891" s="5">
        <v>0.14314279999999999</v>
      </c>
      <c r="U891" s="5">
        <v>0.1009168</v>
      </c>
      <c r="V891" s="5">
        <v>0.1004975</v>
      </c>
    </row>
    <row r="892" spans="1:22" hidden="1" x14ac:dyDescent="0.2">
      <c r="A892">
        <v>1978</v>
      </c>
      <c r="B892">
        <v>23</v>
      </c>
      <c r="C892">
        <v>64</v>
      </c>
      <c r="D892" t="s">
        <v>57</v>
      </c>
      <c r="E892">
        <v>110000000</v>
      </c>
      <c r="F892">
        <v>11200000</v>
      </c>
      <c r="G892">
        <v>230485.7</v>
      </c>
      <c r="H892">
        <v>824000000</v>
      </c>
      <c r="I892">
        <v>94100000</v>
      </c>
      <c r="J892">
        <v>2071192</v>
      </c>
      <c r="K892" s="2">
        <v>0.13319210000000001</v>
      </c>
      <c r="L892" s="2">
        <v>0.1186729</v>
      </c>
      <c r="M892" s="2">
        <v>0.1112817</v>
      </c>
      <c r="N892" s="3">
        <v>22</v>
      </c>
      <c r="O892">
        <v>17</v>
      </c>
      <c r="P892">
        <v>17</v>
      </c>
      <c r="Q892" s="4">
        <v>18.160720000000001</v>
      </c>
      <c r="R892" s="4">
        <v>15.571429999999999</v>
      </c>
      <c r="S892" s="4">
        <v>14.96429</v>
      </c>
      <c r="T892" s="5">
        <v>0.19068750000000001</v>
      </c>
      <c r="U892" s="5">
        <v>0.14805309999999999</v>
      </c>
      <c r="V892" s="5">
        <v>0.1392806</v>
      </c>
    </row>
    <row r="893" spans="1:22" hidden="1" x14ac:dyDescent="0.2">
      <c r="A893">
        <v>1978</v>
      </c>
      <c r="B893">
        <v>24</v>
      </c>
      <c r="C893" t="s">
        <v>58</v>
      </c>
      <c r="D893" t="s">
        <v>59</v>
      </c>
      <c r="E893">
        <v>425000000</v>
      </c>
      <c r="F893">
        <v>36300000</v>
      </c>
      <c r="G893">
        <v>882423.7</v>
      </c>
      <c r="H893">
        <v>1160000000</v>
      </c>
      <c r="I893">
        <v>143000000</v>
      </c>
      <c r="J893">
        <v>3917584</v>
      </c>
      <c r="K893" s="2">
        <v>0.36765779999999998</v>
      </c>
      <c r="L893" s="2">
        <v>0.25401820000000003</v>
      </c>
      <c r="M893" s="2">
        <v>0.2252469</v>
      </c>
      <c r="N893" s="3">
        <v>4</v>
      </c>
      <c r="O893">
        <v>5</v>
      </c>
      <c r="P893">
        <v>5</v>
      </c>
      <c r="Q893" s="4">
        <v>4.2321429999999998</v>
      </c>
      <c r="R893" s="4">
        <v>4.4107139999999996</v>
      </c>
      <c r="S893" s="4">
        <v>4.6071429999999998</v>
      </c>
      <c r="T893" s="5">
        <v>0.39911069999999998</v>
      </c>
      <c r="U893" s="5">
        <v>0.27091029999999999</v>
      </c>
      <c r="V893" s="5">
        <v>0.2452347</v>
      </c>
    </row>
    <row r="894" spans="1:22" hidden="1" x14ac:dyDescent="0.2">
      <c r="A894">
        <v>1978</v>
      </c>
      <c r="B894">
        <v>25</v>
      </c>
      <c r="C894">
        <v>70</v>
      </c>
      <c r="D894" t="s">
        <v>60</v>
      </c>
      <c r="E894">
        <v>98700000</v>
      </c>
      <c r="F894">
        <v>11600000</v>
      </c>
      <c r="G894">
        <v>302022.2</v>
      </c>
      <c r="H894">
        <v>313000000</v>
      </c>
      <c r="I894">
        <v>44200000</v>
      </c>
      <c r="J894">
        <v>1274510</v>
      </c>
      <c r="K894" s="2">
        <v>0.31575130000000001</v>
      </c>
      <c r="L894" s="2">
        <v>0.26295610000000003</v>
      </c>
      <c r="M894" s="2">
        <v>0.23697109999999999</v>
      </c>
      <c r="N894" s="3">
        <v>6</v>
      </c>
      <c r="O894">
        <v>4</v>
      </c>
      <c r="P894">
        <v>4</v>
      </c>
      <c r="Q894" s="4">
        <v>7.25</v>
      </c>
      <c r="R894" s="4">
        <v>6.9642860000000004</v>
      </c>
      <c r="S894" s="4">
        <v>7.125</v>
      </c>
      <c r="T894" s="5">
        <v>0.32646009999999998</v>
      </c>
      <c r="U894" s="5">
        <v>0.22816600000000001</v>
      </c>
      <c r="V894" s="5">
        <v>0.20767949999999999</v>
      </c>
    </row>
    <row r="895" spans="1:22" hidden="1" x14ac:dyDescent="0.2">
      <c r="A895">
        <v>1978</v>
      </c>
      <c r="B895">
        <v>26</v>
      </c>
      <c r="C895" t="s">
        <v>61</v>
      </c>
      <c r="D895" t="s">
        <v>62</v>
      </c>
      <c r="E895">
        <v>589000000</v>
      </c>
      <c r="F895">
        <v>83700000</v>
      </c>
      <c r="G895">
        <v>1788809</v>
      </c>
      <c r="H895">
        <v>1490000000</v>
      </c>
      <c r="I895">
        <v>270000000</v>
      </c>
      <c r="J895">
        <v>6469333</v>
      </c>
      <c r="K895" s="2">
        <v>0.3961016</v>
      </c>
      <c r="L895" s="2">
        <v>0.3097954</v>
      </c>
      <c r="M895" s="2">
        <v>0.27650590000000003</v>
      </c>
      <c r="N895" s="3">
        <v>3</v>
      </c>
      <c r="O895">
        <v>2</v>
      </c>
      <c r="P895">
        <v>2</v>
      </c>
      <c r="Q895" s="4">
        <v>3.214286</v>
      </c>
      <c r="R895" s="4">
        <v>2.964286</v>
      </c>
      <c r="S895" s="4">
        <v>2.8571430000000002</v>
      </c>
      <c r="T895" s="5">
        <v>0.42349140000000002</v>
      </c>
      <c r="U895" s="5">
        <v>0.31467250000000002</v>
      </c>
      <c r="V895" s="5">
        <v>0.28992210000000002</v>
      </c>
    </row>
    <row r="896" spans="1:22" hidden="1" x14ac:dyDescent="0.2">
      <c r="A896">
        <v>1978</v>
      </c>
      <c r="B896">
        <v>27</v>
      </c>
      <c r="C896" t="s">
        <v>63</v>
      </c>
      <c r="D896" t="s">
        <v>64</v>
      </c>
      <c r="E896">
        <v>567000000</v>
      </c>
      <c r="F896">
        <v>34800000</v>
      </c>
      <c r="G896">
        <v>909674.9</v>
      </c>
      <c r="H896">
        <v>1890000000</v>
      </c>
      <c r="I896">
        <v>192000000</v>
      </c>
      <c r="J896">
        <v>5544900</v>
      </c>
      <c r="K896" s="2">
        <v>0.29970720000000001</v>
      </c>
      <c r="L896" s="2">
        <v>0.18131269999999999</v>
      </c>
      <c r="M896" s="2">
        <v>0.16405620000000001</v>
      </c>
      <c r="N896" s="3">
        <v>7</v>
      </c>
      <c r="O896">
        <v>9</v>
      </c>
      <c r="P896">
        <v>9</v>
      </c>
      <c r="Q896" s="4">
        <v>6.6071429999999998</v>
      </c>
      <c r="R896" s="4">
        <v>7.5892860000000004</v>
      </c>
      <c r="S896" s="4">
        <v>7.8928570000000002</v>
      </c>
      <c r="T896" s="5">
        <v>0.3349144</v>
      </c>
      <c r="U896" s="5">
        <v>0.21915499999999999</v>
      </c>
      <c r="V896" s="5">
        <v>0.20047789999999999</v>
      </c>
    </row>
    <row r="897" spans="1:22" hidden="1" x14ac:dyDescent="0.2">
      <c r="A897">
        <v>1978</v>
      </c>
      <c r="B897">
        <v>28</v>
      </c>
      <c r="C897" t="s">
        <v>65</v>
      </c>
      <c r="D897" t="s">
        <v>66</v>
      </c>
      <c r="E897">
        <v>1450000000</v>
      </c>
      <c r="F897">
        <v>153000000</v>
      </c>
      <c r="G897">
        <v>4419821</v>
      </c>
      <c r="H897">
        <v>1920000000</v>
      </c>
      <c r="I897">
        <v>245000000</v>
      </c>
      <c r="J897">
        <v>7988880</v>
      </c>
      <c r="K897" s="2">
        <v>0.75714190000000003</v>
      </c>
      <c r="L897" s="2">
        <v>0.62348029999999999</v>
      </c>
      <c r="M897" s="2">
        <v>0.55324660000000003</v>
      </c>
      <c r="N897" s="3">
        <v>1</v>
      </c>
      <c r="O897">
        <v>1</v>
      </c>
      <c r="P897">
        <v>1</v>
      </c>
      <c r="Q897" s="4">
        <v>1.071429</v>
      </c>
      <c r="R897" s="4">
        <v>1.125</v>
      </c>
      <c r="S897" s="4">
        <v>1.196429</v>
      </c>
      <c r="T897" s="5">
        <v>0.69953770000000004</v>
      </c>
      <c r="U897" s="5">
        <v>0.56415590000000004</v>
      </c>
      <c r="V897" s="5">
        <v>0.50843229999999995</v>
      </c>
    </row>
    <row r="898" spans="1:22" hidden="1" x14ac:dyDescent="0.2">
      <c r="A898">
        <v>1978</v>
      </c>
      <c r="B898">
        <v>29</v>
      </c>
      <c r="C898" t="s">
        <v>67</v>
      </c>
      <c r="D898" t="s">
        <v>68</v>
      </c>
      <c r="E898">
        <v>1320000000</v>
      </c>
      <c r="F898">
        <v>123000000</v>
      </c>
      <c r="G898">
        <v>2935525</v>
      </c>
      <c r="H898">
        <v>3130000000</v>
      </c>
      <c r="I898">
        <v>443000000</v>
      </c>
      <c r="J898">
        <v>12000000</v>
      </c>
      <c r="K898" s="2">
        <v>0.42058590000000001</v>
      </c>
      <c r="L898" s="2">
        <v>0.2781401</v>
      </c>
      <c r="M898" s="2">
        <v>0.24549499999999999</v>
      </c>
      <c r="N898" s="3">
        <v>2</v>
      </c>
      <c r="O898">
        <v>3</v>
      </c>
      <c r="P898">
        <v>3</v>
      </c>
      <c r="Q898" s="4">
        <v>3.3035709999999998</v>
      </c>
      <c r="R898" s="4">
        <v>3.660714</v>
      </c>
      <c r="S898" s="4">
        <v>3.8214290000000002</v>
      </c>
      <c r="T898" s="5">
        <v>0.42614590000000002</v>
      </c>
      <c r="U898" s="5">
        <v>0.28862939999999998</v>
      </c>
      <c r="V898" s="5">
        <v>0.26149060000000002</v>
      </c>
    </row>
    <row r="899" spans="1:22" hidden="1" x14ac:dyDescent="0.2">
      <c r="A899">
        <v>1978</v>
      </c>
      <c r="B899">
        <v>30</v>
      </c>
      <c r="C899" t="s">
        <v>69</v>
      </c>
      <c r="D899" t="s">
        <v>70</v>
      </c>
      <c r="E899">
        <v>313000000</v>
      </c>
      <c r="F899">
        <v>26400000</v>
      </c>
      <c r="G899">
        <v>976303.6</v>
      </c>
      <c r="H899">
        <v>1550000000</v>
      </c>
      <c r="I899">
        <v>149000000</v>
      </c>
      <c r="J899">
        <v>6139121</v>
      </c>
      <c r="K899" s="2">
        <v>0.20256660000000001</v>
      </c>
      <c r="L899" s="2">
        <v>0.17755779999999999</v>
      </c>
      <c r="M899" s="2">
        <v>0.1590299</v>
      </c>
      <c r="N899" s="3">
        <v>14</v>
      </c>
      <c r="O899">
        <v>10</v>
      </c>
      <c r="P899">
        <v>10</v>
      </c>
      <c r="Q899" s="4">
        <v>12.375</v>
      </c>
      <c r="R899" s="4">
        <v>10.982139999999999</v>
      </c>
      <c r="S899" s="4">
        <v>11.053570000000001</v>
      </c>
      <c r="T899" s="5">
        <v>0.23180239999999999</v>
      </c>
      <c r="U899" s="5">
        <v>0.1739011</v>
      </c>
      <c r="V899" s="5">
        <v>0.16148970000000001</v>
      </c>
    </row>
    <row r="900" spans="1:22" hidden="1" x14ac:dyDescent="0.2">
      <c r="A900">
        <v>1978</v>
      </c>
      <c r="B900">
        <v>31</v>
      </c>
      <c r="C900" t="s">
        <v>71</v>
      </c>
      <c r="D900" t="s">
        <v>72</v>
      </c>
      <c r="E900">
        <v>98200000</v>
      </c>
      <c r="F900">
        <v>1665006</v>
      </c>
      <c r="G900">
        <v>80975.31</v>
      </c>
      <c r="H900">
        <v>469000000</v>
      </c>
      <c r="I900">
        <v>16600000</v>
      </c>
      <c r="J900">
        <v>1419872</v>
      </c>
      <c r="K900" s="2">
        <v>0.2094983</v>
      </c>
      <c r="L900" s="2">
        <v>0.100539</v>
      </c>
      <c r="M900" s="2">
        <v>5.7029999999999997E-2</v>
      </c>
      <c r="N900" s="3">
        <v>13</v>
      </c>
      <c r="O900">
        <v>21</v>
      </c>
      <c r="P900">
        <v>29</v>
      </c>
      <c r="Q900" s="4">
        <v>22.75</v>
      </c>
      <c r="R900" s="4">
        <v>23.339279999999999</v>
      </c>
      <c r="S900" s="4">
        <v>28.553570000000001</v>
      </c>
      <c r="T900" s="5">
        <v>0.1417677</v>
      </c>
      <c r="U900" s="5">
        <v>8.8227299999999995E-2</v>
      </c>
      <c r="V900" s="5">
        <v>5.7606600000000001E-2</v>
      </c>
    </row>
    <row r="901" spans="1:22" hidden="1" x14ac:dyDescent="0.2">
      <c r="A901">
        <v>1979</v>
      </c>
      <c r="B901">
        <v>1</v>
      </c>
      <c r="C901" t="s">
        <v>22</v>
      </c>
      <c r="D901" t="s">
        <v>23</v>
      </c>
      <c r="E901">
        <v>66100000</v>
      </c>
      <c r="F901">
        <v>11600000</v>
      </c>
      <c r="G901">
        <v>238164.9</v>
      </c>
      <c r="H901">
        <v>584000000</v>
      </c>
      <c r="I901">
        <v>151000000</v>
      </c>
      <c r="J901">
        <v>3325143</v>
      </c>
      <c r="K901" s="2">
        <v>0.11317190000000001</v>
      </c>
      <c r="L901" s="2">
        <v>7.6634400000000005E-2</v>
      </c>
      <c r="M901" s="2">
        <v>7.1625499999999995E-2</v>
      </c>
      <c r="N901" s="3">
        <v>28</v>
      </c>
      <c r="O901">
        <v>29</v>
      </c>
      <c r="P901">
        <v>27</v>
      </c>
      <c r="Q901" s="4">
        <v>26.642859999999999</v>
      </c>
      <c r="R901" s="4">
        <v>27.767859999999999</v>
      </c>
      <c r="S901" s="4">
        <v>26.803570000000001</v>
      </c>
      <c r="T901" s="5">
        <v>0.12112009999999999</v>
      </c>
      <c r="U901" s="5">
        <v>7.4726399999999998E-2</v>
      </c>
      <c r="V901" s="5">
        <v>6.9363800000000003E-2</v>
      </c>
    </row>
    <row r="902" spans="1:22" hidden="1" x14ac:dyDescent="0.2">
      <c r="A902">
        <v>1979</v>
      </c>
      <c r="B902">
        <v>2</v>
      </c>
      <c r="C902" t="s">
        <v>24</v>
      </c>
      <c r="D902" t="s">
        <v>25</v>
      </c>
      <c r="E902">
        <v>98800000</v>
      </c>
      <c r="F902">
        <v>5261242</v>
      </c>
      <c r="G902">
        <v>120996</v>
      </c>
      <c r="H902">
        <v>487000000</v>
      </c>
      <c r="I902">
        <v>39400000</v>
      </c>
      <c r="J902">
        <v>928995.6</v>
      </c>
      <c r="K902" s="2">
        <v>0.20301749999999999</v>
      </c>
      <c r="L902" s="2">
        <v>0.13354959999999999</v>
      </c>
      <c r="M902" s="2">
        <v>0.13024379999999999</v>
      </c>
      <c r="N902" s="3">
        <v>14</v>
      </c>
      <c r="O902">
        <v>14</v>
      </c>
      <c r="P902">
        <v>14</v>
      </c>
      <c r="Q902" s="4">
        <v>15.232139999999999</v>
      </c>
      <c r="R902" s="4">
        <v>16.178570000000001</v>
      </c>
      <c r="S902" s="4">
        <v>15.03571</v>
      </c>
      <c r="T902" s="5">
        <v>0.21788350000000001</v>
      </c>
      <c r="U902" s="5">
        <v>0.13342109999999999</v>
      </c>
      <c r="V902" s="5">
        <v>0.13148119999999999</v>
      </c>
    </row>
    <row r="903" spans="1:22" hidden="1" x14ac:dyDescent="0.2">
      <c r="A903">
        <v>1979</v>
      </c>
      <c r="B903">
        <v>3</v>
      </c>
      <c r="C903" t="s">
        <v>26</v>
      </c>
      <c r="D903" t="s">
        <v>27</v>
      </c>
      <c r="E903">
        <v>88700000</v>
      </c>
      <c r="F903">
        <v>7014750</v>
      </c>
      <c r="G903">
        <v>163449.79999999999</v>
      </c>
      <c r="H903">
        <v>594000000</v>
      </c>
      <c r="I903">
        <v>70400000</v>
      </c>
      <c r="J903">
        <v>1898408</v>
      </c>
      <c r="K903" s="2">
        <v>0.14941599999999999</v>
      </c>
      <c r="L903" s="2">
        <v>9.9619200000000005E-2</v>
      </c>
      <c r="M903" s="2">
        <v>8.6098400000000005E-2</v>
      </c>
      <c r="N903" s="3">
        <v>21</v>
      </c>
      <c r="O903">
        <v>23</v>
      </c>
      <c r="P903">
        <v>22</v>
      </c>
      <c r="Q903" s="4">
        <v>20.625</v>
      </c>
      <c r="R903" s="4">
        <v>21.982140000000001</v>
      </c>
      <c r="S903" s="4">
        <v>21.928570000000001</v>
      </c>
      <c r="T903" s="5">
        <v>0.1688759</v>
      </c>
      <c r="U903" s="5">
        <v>0.102105</v>
      </c>
      <c r="V903" s="5">
        <v>8.9834999999999998E-2</v>
      </c>
    </row>
    <row r="904" spans="1:22" hidden="1" x14ac:dyDescent="0.2">
      <c r="A904">
        <v>1979</v>
      </c>
      <c r="B904">
        <v>4</v>
      </c>
      <c r="C904" t="s">
        <v>28</v>
      </c>
      <c r="D904" t="s">
        <v>29</v>
      </c>
      <c r="E904">
        <v>46400000</v>
      </c>
      <c r="F904">
        <v>3690140</v>
      </c>
      <c r="G904">
        <v>101676.9</v>
      </c>
      <c r="H904">
        <v>511000000</v>
      </c>
      <c r="I904">
        <v>79100000</v>
      </c>
      <c r="J904">
        <v>2452762</v>
      </c>
      <c r="K904" s="2">
        <v>9.07501E-2</v>
      </c>
      <c r="L904" s="2">
        <v>4.6663999999999997E-2</v>
      </c>
      <c r="M904" s="2">
        <v>4.1454100000000001E-2</v>
      </c>
      <c r="N904" s="3">
        <v>30</v>
      </c>
      <c r="O904">
        <v>31</v>
      </c>
      <c r="P904">
        <v>31</v>
      </c>
      <c r="Q904" s="4">
        <v>27.964279999999999</v>
      </c>
      <c r="R904" s="4">
        <v>30.160720000000001</v>
      </c>
      <c r="S904" s="4">
        <v>29.982140000000001</v>
      </c>
      <c r="T904" s="5">
        <v>0.11625969999999999</v>
      </c>
      <c r="U904" s="5">
        <v>5.6866399999999998E-2</v>
      </c>
      <c r="V904" s="5">
        <v>5.2430200000000003E-2</v>
      </c>
    </row>
    <row r="905" spans="1:22" hidden="1" x14ac:dyDescent="0.2">
      <c r="A905">
        <v>1979</v>
      </c>
      <c r="B905">
        <v>5</v>
      </c>
      <c r="C905">
        <v>20</v>
      </c>
      <c r="D905" t="s">
        <v>30</v>
      </c>
      <c r="E905">
        <v>30800000</v>
      </c>
      <c r="F905">
        <v>2505463</v>
      </c>
      <c r="G905">
        <v>63977.9</v>
      </c>
      <c r="H905">
        <v>346000000</v>
      </c>
      <c r="I905">
        <v>44300000</v>
      </c>
      <c r="J905">
        <v>1269751</v>
      </c>
      <c r="K905" s="2">
        <v>8.9011300000000002E-2</v>
      </c>
      <c r="L905" s="2">
        <v>5.6551299999999999E-2</v>
      </c>
      <c r="M905" s="2">
        <v>5.0386199999999999E-2</v>
      </c>
      <c r="N905" s="3">
        <v>31</v>
      </c>
      <c r="O905">
        <v>30</v>
      </c>
      <c r="P905">
        <v>30</v>
      </c>
      <c r="Q905" s="4">
        <v>29.660720000000001</v>
      </c>
      <c r="R905" s="4">
        <v>29.589279999999999</v>
      </c>
      <c r="S905" s="4">
        <v>29.178570000000001</v>
      </c>
      <c r="T905" s="5">
        <v>0.1007251</v>
      </c>
      <c r="U905" s="5">
        <v>6.0451900000000003E-2</v>
      </c>
      <c r="V905" s="5">
        <v>5.51151E-2</v>
      </c>
    </row>
    <row r="906" spans="1:22" hidden="1" x14ac:dyDescent="0.2">
      <c r="A906">
        <v>1979</v>
      </c>
      <c r="B906">
        <v>6</v>
      </c>
      <c r="C906" t="s">
        <v>31</v>
      </c>
      <c r="D906" t="s">
        <v>32</v>
      </c>
      <c r="E906">
        <v>166000000</v>
      </c>
      <c r="F906">
        <v>12800000</v>
      </c>
      <c r="G906">
        <v>295643.40000000002</v>
      </c>
      <c r="H906">
        <v>722000000</v>
      </c>
      <c r="I906">
        <v>75800000</v>
      </c>
      <c r="J906">
        <v>2006000</v>
      </c>
      <c r="K906" s="2">
        <v>0.22919100000000001</v>
      </c>
      <c r="L906" s="2">
        <v>0.16935159999999999</v>
      </c>
      <c r="M906" s="2">
        <v>0.1473796</v>
      </c>
      <c r="N906" s="3">
        <v>11</v>
      </c>
      <c r="O906">
        <v>12</v>
      </c>
      <c r="P906">
        <v>12</v>
      </c>
      <c r="Q906" s="4">
        <v>12.232139999999999</v>
      </c>
      <c r="R906" s="4">
        <v>11.982139999999999</v>
      </c>
      <c r="S906" s="4">
        <v>12.33929</v>
      </c>
      <c r="T906" s="5">
        <v>0.24312719999999999</v>
      </c>
      <c r="U906" s="5">
        <v>0.16807530000000001</v>
      </c>
      <c r="V906" s="5">
        <v>0.15291469999999999</v>
      </c>
    </row>
    <row r="907" spans="1:22" hidden="1" x14ac:dyDescent="0.2">
      <c r="A907">
        <v>1979</v>
      </c>
      <c r="B907">
        <v>7</v>
      </c>
      <c r="C907">
        <v>23</v>
      </c>
      <c r="D907" t="s">
        <v>33</v>
      </c>
      <c r="E907">
        <v>33000000</v>
      </c>
      <c r="F907">
        <v>1781445</v>
      </c>
      <c r="G907">
        <v>43526.78</v>
      </c>
      <c r="H907">
        <v>115000000</v>
      </c>
      <c r="I907">
        <v>8154502</v>
      </c>
      <c r="J907">
        <v>210452.2</v>
      </c>
      <c r="K907" s="2">
        <v>0.28648459999999998</v>
      </c>
      <c r="L907" s="2">
        <v>0.2184615</v>
      </c>
      <c r="M907" s="2">
        <v>0.20682510000000001</v>
      </c>
      <c r="N907" s="3">
        <v>8</v>
      </c>
      <c r="O907">
        <v>7</v>
      </c>
      <c r="P907">
        <v>6</v>
      </c>
      <c r="Q907" s="4">
        <v>8.1607140000000005</v>
      </c>
      <c r="R907" s="4">
        <v>7.3392860000000004</v>
      </c>
      <c r="S907" s="4">
        <v>6.9821429999999998</v>
      </c>
      <c r="T907" s="5">
        <v>0.29430689999999998</v>
      </c>
      <c r="U907" s="5">
        <v>0.21289140000000001</v>
      </c>
      <c r="V907" s="5">
        <v>0.2032263</v>
      </c>
    </row>
    <row r="908" spans="1:22" x14ac:dyDescent="0.2">
      <c r="A908">
        <v>1979</v>
      </c>
      <c r="B908">
        <v>8</v>
      </c>
      <c r="C908">
        <v>24</v>
      </c>
      <c r="D908" t="s">
        <v>34</v>
      </c>
      <c r="E908">
        <v>153000000</v>
      </c>
      <c r="F908">
        <v>9579844</v>
      </c>
      <c r="G908">
        <v>230695.2</v>
      </c>
      <c r="H908">
        <v>472000000</v>
      </c>
      <c r="I908">
        <v>41900000</v>
      </c>
      <c r="J908">
        <v>1117426</v>
      </c>
      <c r="K908" s="2">
        <v>0.32530219999999999</v>
      </c>
      <c r="L908" s="2">
        <v>0.2284938</v>
      </c>
      <c r="M908" s="2">
        <v>0.20645230000000001</v>
      </c>
      <c r="N908" s="3">
        <v>6</v>
      </c>
      <c r="O908">
        <v>6</v>
      </c>
      <c r="P908">
        <v>7</v>
      </c>
      <c r="Q908" s="4">
        <v>5.0714290000000002</v>
      </c>
      <c r="R908" s="4">
        <v>4.875</v>
      </c>
      <c r="S908" s="4">
        <v>4.8035709999999998</v>
      </c>
      <c r="T908" s="5">
        <v>0.36250369999999998</v>
      </c>
      <c r="U908" s="5">
        <v>0.25803540000000003</v>
      </c>
      <c r="V908" s="5">
        <v>0.23824980000000001</v>
      </c>
    </row>
    <row r="909" spans="1:22" hidden="1" x14ac:dyDescent="0.2">
      <c r="A909">
        <v>1979</v>
      </c>
      <c r="B909">
        <v>9</v>
      </c>
      <c r="C909">
        <v>25</v>
      </c>
      <c r="D909" t="s">
        <v>35</v>
      </c>
      <c r="E909">
        <v>37500000</v>
      </c>
      <c r="F909">
        <v>2487504</v>
      </c>
      <c r="G909">
        <v>60589.62</v>
      </c>
      <c r="H909">
        <v>244000000</v>
      </c>
      <c r="I909">
        <v>25700000</v>
      </c>
      <c r="J909">
        <v>709122.7</v>
      </c>
      <c r="K909" s="2">
        <v>0.1532355</v>
      </c>
      <c r="L909" s="2">
        <v>9.6732600000000002E-2</v>
      </c>
      <c r="M909" s="2">
        <v>8.5443099999999994E-2</v>
      </c>
      <c r="N909" s="3">
        <v>20</v>
      </c>
      <c r="O909">
        <v>24</v>
      </c>
      <c r="P909">
        <v>23</v>
      </c>
      <c r="Q909" s="4">
        <v>20.589279999999999</v>
      </c>
      <c r="R909" s="4">
        <v>20.696429999999999</v>
      </c>
      <c r="S909" s="4">
        <v>20.714279999999999</v>
      </c>
      <c r="T909" s="5">
        <v>0.16131490000000001</v>
      </c>
      <c r="U909" s="5">
        <v>0.1034035</v>
      </c>
      <c r="V909" s="5">
        <v>9.3124899999999997E-2</v>
      </c>
    </row>
    <row r="910" spans="1:22" hidden="1" x14ac:dyDescent="0.2">
      <c r="A910">
        <v>1979</v>
      </c>
      <c r="B910">
        <v>10</v>
      </c>
      <c r="C910">
        <v>26</v>
      </c>
      <c r="D910" t="s">
        <v>36</v>
      </c>
      <c r="E910">
        <v>31400000</v>
      </c>
      <c r="F910">
        <v>2130625</v>
      </c>
      <c r="G910">
        <v>52482.15</v>
      </c>
      <c r="H910">
        <v>250000000</v>
      </c>
      <c r="I910">
        <v>25200000</v>
      </c>
      <c r="J910">
        <v>676493.5</v>
      </c>
      <c r="K910" s="2">
        <v>0.1255067</v>
      </c>
      <c r="L910" s="2">
        <v>8.4529300000000002E-2</v>
      </c>
      <c r="M910" s="2">
        <v>7.7579700000000001E-2</v>
      </c>
      <c r="N910" s="3">
        <v>25</v>
      </c>
      <c r="O910">
        <v>26</v>
      </c>
      <c r="P910">
        <v>24</v>
      </c>
      <c r="Q910" s="4">
        <v>23.607140000000001</v>
      </c>
      <c r="R910" s="4">
        <v>24.017859999999999</v>
      </c>
      <c r="S910" s="4">
        <v>23.089279999999999</v>
      </c>
      <c r="T910" s="5">
        <v>0.14236109999999999</v>
      </c>
      <c r="U910" s="5">
        <v>9.1431899999999997E-2</v>
      </c>
      <c r="V910" s="5">
        <v>8.4959199999999999E-2</v>
      </c>
    </row>
    <row r="911" spans="1:22" hidden="1" x14ac:dyDescent="0.2">
      <c r="A911">
        <v>1979</v>
      </c>
      <c r="B911">
        <v>11</v>
      </c>
      <c r="C911" t="s">
        <v>37</v>
      </c>
      <c r="D911" t="s">
        <v>38</v>
      </c>
      <c r="E911">
        <v>153000000</v>
      </c>
      <c r="F911">
        <v>9590052</v>
      </c>
      <c r="G911">
        <v>231374.4</v>
      </c>
      <c r="H911">
        <v>1290000000</v>
      </c>
      <c r="I911">
        <v>119000000</v>
      </c>
      <c r="J911">
        <v>3109487</v>
      </c>
      <c r="K911" s="2">
        <v>0.11906509999999999</v>
      </c>
      <c r="L911" s="2">
        <v>8.0549599999999999E-2</v>
      </c>
      <c r="M911" s="2">
        <v>7.4409199999999995E-2</v>
      </c>
      <c r="N911" s="3">
        <v>26</v>
      </c>
      <c r="O911">
        <v>27</v>
      </c>
      <c r="P911">
        <v>26</v>
      </c>
      <c r="Q911" s="4">
        <v>23.053570000000001</v>
      </c>
      <c r="R911" s="4">
        <v>23.803570000000001</v>
      </c>
      <c r="S911" s="4">
        <v>22.785720000000001</v>
      </c>
      <c r="T911" s="5">
        <v>0.14775569999999999</v>
      </c>
      <c r="U911" s="5">
        <v>9.1782299999999997E-2</v>
      </c>
      <c r="V911" s="5">
        <v>8.5632399999999997E-2</v>
      </c>
    </row>
    <row r="912" spans="1:22" hidden="1" x14ac:dyDescent="0.2">
      <c r="A912">
        <v>1979</v>
      </c>
      <c r="B912">
        <v>12</v>
      </c>
      <c r="C912">
        <v>29</v>
      </c>
      <c r="D912" t="s">
        <v>39</v>
      </c>
      <c r="E912">
        <v>110000000</v>
      </c>
      <c r="F912">
        <v>8380806</v>
      </c>
      <c r="G912">
        <v>198296.1</v>
      </c>
      <c r="H912">
        <v>690000000</v>
      </c>
      <c r="I912">
        <v>77200000</v>
      </c>
      <c r="J912">
        <v>1989455</v>
      </c>
      <c r="K912" s="2">
        <v>0.15986239999999999</v>
      </c>
      <c r="L912" s="2">
        <v>0.1085209</v>
      </c>
      <c r="M912" s="2">
        <v>9.9673600000000001E-2</v>
      </c>
      <c r="N912" s="3">
        <v>19</v>
      </c>
      <c r="O912">
        <v>20</v>
      </c>
      <c r="P912">
        <v>19</v>
      </c>
      <c r="Q912" s="4">
        <v>17.5</v>
      </c>
      <c r="R912" s="4">
        <v>17.964279999999999</v>
      </c>
      <c r="S912" s="4">
        <v>17.446429999999999</v>
      </c>
      <c r="T912" s="5">
        <v>0.18702070000000001</v>
      </c>
      <c r="U912" s="5">
        <v>0.11943719999999999</v>
      </c>
      <c r="V912" s="5">
        <v>0.1113278</v>
      </c>
    </row>
    <row r="913" spans="1:22" hidden="1" x14ac:dyDescent="0.2">
      <c r="A913">
        <v>1979</v>
      </c>
      <c r="B913">
        <v>13</v>
      </c>
      <c r="C913" t="s">
        <v>40</v>
      </c>
      <c r="D913" t="s">
        <v>41</v>
      </c>
      <c r="E913">
        <v>254000000</v>
      </c>
      <c r="F913">
        <v>16900000</v>
      </c>
      <c r="G913">
        <v>400943.3</v>
      </c>
      <c r="H913">
        <v>984000000</v>
      </c>
      <c r="I913">
        <v>97800000</v>
      </c>
      <c r="J913">
        <v>2585189</v>
      </c>
      <c r="K913" s="2">
        <v>0.25815670000000002</v>
      </c>
      <c r="L913" s="2">
        <v>0.17314199999999999</v>
      </c>
      <c r="M913" s="2">
        <v>0.15509239999999999</v>
      </c>
      <c r="N913" s="3">
        <v>10</v>
      </c>
      <c r="O913">
        <v>11</v>
      </c>
      <c r="P913">
        <v>11</v>
      </c>
      <c r="Q913" s="4">
        <v>8.9642859999999995</v>
      </c>
      <c r="R913" s="4">
        <v>9.5535720000000008</v>
      </c>
      <c r="S913" s="4">
        <v>9.7321419999999996</v>
      </c>
      <c r="T913" s="5">
        <v>0.29336010000000001</v>
      </c>
      <c r="U913" s="5">
        <v>0.19624240000000001</v>
      </c>
      <c r="V913" s="5">
        <v>0.18007609999999999</v>
      </c>
    </row>
    <row r="914" spans="1:22" hidden="1" x14ac:dyDescent="0.2">
      <c r="A914">
        <v>1979</v>
      </c>
      <c r="B914">
        <v>14</v>
      </c>
      <c r="C914" t="s">
        <v>42</v>
      </c>
      <c r="D914" t="s">
        <v>43</v>
      </c>
      <c r="E914">
        <v>188000000</v>
      </c>
      <c r="F914">
        <v>11500000</v>
      </c>
      <c r="G914">
        <v>277820.79999999999</v>
      </c>
      <c r="H914">
        <v>1090000000</v>
      </c>
      <c r="I914">
        <v>89400000</v>
      </c>
      <c r="J914">
        <v>2331329</v>
      </c>
      <c r="K914" s="2">
        <v>0.17237179999999999</v>
      </c>
      <c r="L914" s="2">
        <v>0.12887989999999999</v>
      </c>
      <c r="M914" s="2">
        <v>0.11916839999999999</v>
      </c>
      <c r="N914" s="3">
        <v>18</v>
      </c>
      <c r="O914">
        <v>17</v>
      </c>
      <c r="P914">
        <v>16</v>
      </c>
      <c r="Q914" s="4">
        <v>16.25</v>
      </c>
      <c r="R914" s="4">
        <v>16.410720000000001</v>
      </c>
      <c r="S914" s="4">
        <v>15.96429</v>
      </c>
      <c r="T914" s="5">
        <v>0.2025662</v>
      </c>
      <c r="U914" s="5">
        <v>0.14079700000000001</v>
      </c>
      <c r="V914" s="5">
        <v>0.1322035</v>
      </c>
    </row>
    <row r="915" spans="1:22" hidden="1" x14ac:dyDescent="0.2">
      <c r="A915">
        <v>1979</v>
      </c>
      <c r="B915">
        <v>15</v>
      </c>
      <c r="C915" t="s">
        <v>44</v>
      </c>
      <c r="D915" t="s">
        <v>45</v>
      </c>
      <c r="E915">
        <v>44000000</v>
      </c>
      <c r="F915">
        <v>3627155</v>
      </c>
      <c r="G915">
        <v>91928.46</v>
      </c>
      <c r="H915">
        <v>224000000</v>
      </c>
      <c r="I915">
        <v>27600000</v>
      </c>
      <c r="J915">
        <v>801474.2</v>
      </c>
      <c r="K915" s="2">
        <v>0.19638949999999999</v>
      </c>
      <c r="L915" s="2">
        <v>0.1312989</v>
      </c>
      <c r="M915" s="2">
        <v>0.1146992</v>
      </c>
      <c r="N915" s="3">
        <v>15</v>
      </c>
      <c r="O915">
        <v>15</v>
      </c>
      <c r="P915">
        <v>17</v>
      </c>
      <c r="Q915" s="4">
        <v>12.928570000000001</v>
      </c>
      <c r="R915" s="4">
        <v>15.196429999999999</v>
      </c>
      <c r="S915" s="4">
        <v>16.017859999999999</v>
      </c>
      <c r="T915" s="5">
        <v>0.2379288</v>
      </c>
      <c r="U915" s="5">
        <v>0.14950550000000001</v>
      </c>
      <c r="V915" s="5">
        <v>0.13474800000000001</v>
      </c>
    </row>
    <row r="916" spans="1:22" hidden="1" x14ac:dyDescent="0.2">
      <c r="A916">
        <v>1979</v>
      </c>
      <c r="B916">
        <v>16</v>
      </c>
      <c r="C916" t="s">
        <v>46</v>
      </c>
      <c r="D916" t="s">
        <v>47</v>
      </c>
      <c r="E916">
        <v>60900000</v>
      </c>
      <c r="F916">
        <v>3657157</v>
      </c>
      <c r="G916">
        <v>102237.9</v>
      </c>
      <c r="H916">
        <v>329000000</v>
      </c>
      <c r="I916">
        <v>25900000</v>
      </c>
      <c r="J916">
        <v>765094.8</v>
      </c>
      <c r="K916" s="2">
        <v>0.1848166</v>
      </c>
      <c r="L916" s="2">
        <v>0.1409765</v>
      </c>
      <c r="M916" s="2">
        <v>0.13362779999999999</v>
      </c>
      <c r="N916" s="3">
        <v>16</v>
      </c>
      <c r="O916">
        <v>13</v>
      </c>
      <c r="P916">
        <v>13</v>
      </c>
      <c r="Q916" s="4">
        <v>14.446429999999999</v>
      </c>
      <c r="R916" s="4">
        <v>12.107139999999999</v>
      </c>
      <c r="S916" s="4">
        <v>11.892860000000001</v>
      </c>
      <c r="T916" s="5">
        <v>0.21637799999999999</v>
      </c>
      <c r="U916" s="5">
        <v>0.16193089999999999</v>
      </c>
      <c r="V916" s="5">
        <v>0.15360219999999999</v>
      </c>
    </row>
    <row r="917" spans="1:22" hidden="1" x14ac:dyDescent="0.2">
      <c r="A917">
        <v>1979</v>
      </c>
      <c r="B917">
        <v>17</v>
      </c>
      <c r="C917" t="s">
        <v>48</v>
      </c>
      <c r="D917" t="s">
        <v>49</v>
      </c>
      <c r="E917">
        <v>242000000</v>
      </c>
      <c r="F917">
        <v>19900000</v>
      </c>
      <c r="G917">
        <v>471535.2</v>
      </c>
      <c r="H917">
        <v>2210000000</v>
      </c>
      <c r="I917">
        <v>231000000</v>
      </c>
      <c r="J917">
        <v>6110757</v>
      </c>
      <c r="K917" s="2">
        <v>0.1095346</v>
      </c>
      <c r="L917" s="2">
        <v>8.6157899999999996E-2</v>
      </c>
      <c r="M917" s="2">
        <v>7.7164800000000006E-2</v>
      </c>
      <c r="N917" s="3">
        <v>29</v>
      </c>
      <c r="O917">
        <v>25</v>
      </c>
      <c r="P917">
        <v>25</v>
      </c>
      <c r="Q917" s="4">
        <v>27.928570000000001</v>
      </c>
      <c r="R917" s="4">
        <v>27.214279999999999</v>
      </c>
      <c r="S917" s="4">
        <v>26.392859999999999</v>
      </c>
      <c r="T917" s="5">
        <v>0.112245</v>
      </c>
      <c r="U917" s="5">
        <v>7.6515200000000005E-2</v>
      </c>
      <c r="V917" s="5">
        <v>6.9453699999999993E-2</v>
      </c>
    </row>
    <row r="918" spans="1:22" hidden="1" x14ac:dyDescent="0.2">
      <c r="A918">
        <v>1979</v>
      </c>
      <c r="B918">
        <v>18</v>
      </c>
      <c r="C918">
        <v>51</v>
      </c>
      <c r="D918" t="s">
        <v>50</v>
      </c>
      <c r="E918">
        <v>64800000</v>
      </c>
      <c r="F918">
        <v>5306104</v>
      </c>
      <c r="G918">
        <v>126233.1</v>
      </c>
      <c r="H918">
        <v>508000000</v>
      </c>
      <c r="I918">
        <v>50700000</v>
      </c>
      <c r="J918">
        <v>1421362</v>
      </c>
      <c r="K918" s="2">
        <v>0.12759400000000001</v>
      </c>
      <c r="L918" s="2">
        <v>0.104695</v>
      </c>
      <c r="M918" s="2">
        <v>8.8811399999999999E-2</v>
      </c>
      <c r="N918" s="3">
        <v>24</v>
      </c>
      <c r="O918">
        <v>21</v>
      </c>
      <c r="P918">
        <v>21</v>
      </c>
      <c r="Q918" s="4">
        <v>24.071429999999999</v>
      </c>
      <c r="R918" s="4">
        <v>22.017859999999999</v>
      </c>
      <c r="S918" s="4">
        <v>22.303570000000001</v>
      </c>
      <c r="T918" s="5">
        <v>0.1409852</v>
      </c>
      <c r="U918" s="5">
        <v>0.1007874</v>
      </c>
      <c r="V918" s="5">
        <v>8.7338700000000005E-2</v>
      </c>
    </row>
    <row r="919" spans="1:22" hidden="1" x14ac:dyDescent="0.2">
      <c r="A919">
        <v>1979</v>
      </c>
      <c r="B919">
        <v>19</v>
      </c>
      <c r="C919">
        <v>50</v>
      </c>
      <c r="D919" t="s">
        <v>51</v>
      </c>
      <c r="E919">
        <v>456000000</v>
      </c>
      <c r="F919">
        <v>31900000</v>
      </c>
      <c r="G919">
        <v>807919.4</v>
      </c>
      <c r="H919">
        <v>1750000000</v>
      </c>
      <c r="I919">
        <v>169000000</v>
      </c>
      <c r="J919">
        <v>4684482</v>
      </c>
      <c r="K919" s="2">
        <v>0.26056040000000003</v>
      </c>
      <c r="L919" s="2">
        <v>0.18932289999999999</v>
      </c>
      <c r="M919" s="2">
        <v>0.17246719999999999</v>
      </c>
      <c r="N919" s="3">
        <v>9</v>
      </c>
      <c r="O919">
        <v>10</v>
      </c>
      <c r="P919">
        <v>9</v>
      </c>
      <c r="Q919" s="4">
        <v>10.392860000000001</v>
      </c>
      <c r="R919" s="4">
        <v>10.5</v>
      </c>
      <c r="S919" s="4">
        <v>10.41071</v>
      </c>
      <c r="T919" s="5">
        <v>0.26292480000000001</v>
      </c>
      <c r="U919" s="5">
        <v>0.1806373</v>
      </c>
      <c r="V919" s="5">
        <v>0.16662879999999999</v>
      </c>
    </row>
    <row r="920" spans="1:22" hidden="1" x14ac:dyDescent="0.2">
      <c r="A920">
        <v>1979</v>
      </c>
      <c r="B920">
        <v>20</v>
      </c>
      <c r="C920">
        <v>52</v>
      </c>
      <c r="D920" t="s">
        <v>52</v>
      </c>
      <c r="E920">
        <v>393000000</v>
      </c>
      <c r="F920">
        <v>38000000</v>
      </c>
      <c r="G920">
        <v>1062725</v>
      </c>
      <c r="H920">
        <v>2260000000</v>
      </c>
      <c r="I920">
        <v>314000000</v>
      </c>
      <c r="J920">
        <v>10700000</v>
      </c>
      <c r="K920" s="2">
        <v>0.1737397</v>
      </c>
      <c r="L920" s="2">
        <v>0.1210411</v>
      </c>
      <c r="M920" s="2">
        <v>9.9175200000000005E-2</v>
      </c>
      <c r="N920" s="3">
        <v>17</v>
      </c>
      <c r="O920">
        <v>18</v>
      </c>
      <c r="P920">
        <v>20</v>
      </c>
      <c r="Q920" s="4">
        <v>19.089279999999999</v>
      </c>
      <c r="R920" s="4">
        <v>19.017859999999999</v>
      </c>
      <c r="S920" s="4">
        <v>19.964279999999999</v>
      </c>
      <c r="T920" s="5">
        <v>0.18043429999999999</v>
      </c>
      <c r="U920" s="5">
        <v>0.1176333</v>
      </c>
      <c r="V920" s="5">
        <v>9.9119799999999994E-2</v>
      </c>
    </row>
    <row r="921" spans="1:22" hidden="1" x14ac:dyDescent="0.2">
      <c r="A921">
        <v>1979</v>
      </c>
      <c r="B921">
        <v>21</v>
      </c>
      <c r="C921" t="s">
        <v>53</v>
      </c>
      <c r="D921" t="s">
        <v>54</v>
      </c>
      <c r="E921">
        <v>108000000</v>
      </c>
      <c r="F921">
        <v>12800000</v>
      </c>
      <c r="G921">
        <v>345298.2</v>
      </c>
      <c r="H921">
        <v>931000000</v>
      </c>
      <c r="I921">
        <v>159000000</v>
      </c>
      <c r="J921">
        <v>5791817</v>
      </c>
      <c r="K921" s="2">
        <v>0.1159012</v>
      </c>
      <c r="L921" s="2">
        <v>8.0440200000000003E-2</v>
      </c>
      <c r="M921" s="2">
        <v>5.9618299999999999E-2</v>
      </c>
      <c r="N921" s="3">
        <v>27</v>
      </c>
      <c r="O921">
        <v>28</v>
      </c>
      <c r="P921">
        <v>29</v>
      </c>
      <c r="Q921" s="4">
        <v>28.410720000000001</v>
      </c>
      <c r="R921" s="4">
        <v>28.142859999999999</v>
      </c>
      <c r="S921" s="4">
        <v>29.125</v>
      </c>
      <c r="T921" s="5">
        <v>0.1092814</v>
      </c>
      <c r="U921" s="5">
        <v>7.1718100000000007E-2</v>
      </c>
      <c r="V921" s="5">
        <v>5.6427199999999997E-2</v>
      </c>
    </row>
    <row r="922" spans="1:22" hidden="1" x14ac:dyDescent="0.2">
      <c r="A922">
        <v>1979</v>
      </c>
      <c r="B922">
        <v>22</v>
      </c>
      <c r="C922" t="s">
        <v>55</v>
      </c>
      <c r="D922" t="s">
        <v>56</v>
      </c>
      <c r="E922">
        <v>181000000</v>
      </c>
      <c r="F922">
        <v>12400000</v>
      </c>
      <c r="G922">
        <v>347406.7</v>
      </c>
      <c r="H922">
        <v>1360000000</v>
      </c>
      <c r="I922">
        <v>119000000</v>
      </c>
      <c r="J922">
        <v>3406857</v>
      </c>
      <c r="K922" s="2">
        <v>0.13297900000000001</v>
      </c>
      <c r="L922" s="2">
        <v>0.1040864</v>
      </c>
      <c r="M922" s="2">
        <v>0.1019728</v>
      </c>
      <c r="N922" s="3">
        <v>23</v>
      </c>
      <c r="O922">
        <v>22</v>
      </c>
      <c r="P922">
        <v>18</v>
      </c>
      <c r="Q922" s="4">
        <v>24.214279999999999</v>
      </c>
      <c r="R922" s="4">
        <v>22.875</v>
      </c>
      <c r="S922" s="4">
        <v>21.035720000000001</v>
      </c>
      <c r="T922" s="5">
        <v>0.14314279999999999</v>
      </c>
      <c r="U922" s="5">
        <v>0.1009168</v>
      </c>
      <c r="V922" s="5">
        <v>0.1004975</v>
      </c>
    </row>
    <row r="923" spans="1:22" hidden="1" x14ac:dyDescent="0.2">
      <c r="A923">
        <v>1979</v>
      </c>
      <c r="B923">
        <v>23</v>
      </c>
      <c r="C923">
        <v>64</v>
      </c>
      <c r="D923" t="s">
        <v>57</v>
      </c>
      <c r="E923">
        <v>137000000</v>
      </c>
      <c r="F923">
        <v>12800000</v>
      </c>
      <c r="G923">
        <v>264207.7</v>
      </c>
      <c r="H923">
        <v>936000000</v>
      </c>
      <c r="I923">
        <v>97900000</v>
      </c>
      <c r="J923">
        <v>2155154</v>
      </c>
      <c r="K923" s="2">
        <v>0.14618519999999999</v>
      </c>
      <c r="L923" s="2">
        <v>0.13038640000000001</v>
      </c>
      <c r="M923" s="2">
        <v>0.12259340000000001</v>
      </c>
      <c r="N923" s="3">
        <v>22</v>
      </c>
      <c r="O923">
        <v>16</v>
      </c>
      <c r="P923">
        <v>15</v>
      </c>
      <c r="Q923" s="4">
        <v>18.160720000000001</v>
      </c>
      <c r="R923" s="4">
        <v>15.571429999999999</v>
      </c>
      <c r="S923" s="4">
        <v>14.96429</v>
      </c>
      <c r="T923" s="5">
        <v>0.19068750000000001</v>
      </c>
      <c r="U923" s="5">
        <v>0.14805309999999999</v>
      </c>
      <c r="V923" s="5">
        <v>0.1392806</v>
      </c>
    </row>
    <row r="924" spans="1:22" hidden="1" x14ac:dyDescent="0.2">
      <c r="A924">
        <v>1979</v>
      </c>
      <c r="B924">
        <v>24</v>
      </c>
      <c r="C924" t="s">
        <v>58</v>
      </c>
      <c r="D924" t="s">
        <v>59</v>
      </c>
      <c r="E924">
        <v>504000000</v>
      </c>
      <c r="F924">
        <v>37300000</v>
      </c>
      <c r="G924">
        <v>914101.3</v>
      </c>
      <c r="H924">
        <v>1320000000</v>
      </c>
      <c r="I924">
        <v>149000000</v>
      </c>
      <c r="J924">
        <v>4114478</v>
      </c>
      <c r="K924" s="2">
        <v>0.38155299999999998</v>
      </c>
      <c r="L924" s="2">
        <v>0.25053130000000001</v>
      </c>
      <c r="M924" s="2">
        <v>0.222167</v>
      </c>
      <c r="N924" s="3">
        <v>4</v>
      </c>
      <c r="O924">
        <v>5</v>
      </c>
      <c r="P924">
        <v>5</v>
      </c>
      <c r="Q924" s="4">
        <v>4.2321429999999998</v>
      </c>
      <c r="R924" s="4">
        <v>4.4107139999999996</v>
      </c>
      <c r="S924" s="4">
        <v>4.6071429999999998</v>
      </c>
      <c r="T924" s="5">
        <v>0.39911069999999998</v>
      </c>
      <c r="U924" s="5">
        <v>0.27091029999999999</v>
      </c>
      <c r="V924" s="5">
        <v>0.2452347</v>
      </c>
    </row>
    <row r="925" spans="1:22" hidden="1" x14ac:dyDescent="0.2">
      <c r="A925">
        <v>1979</v>
      </c>
      <c r="B925">
        <v>25</v>
      </c>
      <c r="C925">
        <v>70</v>
      </c>
      <c r="D925" t="s">
        <v>60</v>
      </c>
      <c r="E925">
        <v>119000000</v>
      </c>
      <c r="F925">
        <v>11800000</v>
      </c>
      <c r="G925">
        <v>307625.40000000002</v>
      </c>
      <c r="H925">
        <v>360000000</v>
      </c>
      <c r="I925">
        <v>46600000</v>
      </c>
      <c r="J925">
        <v>1341683</v>
      </c>
      <c r="K925" s="2">
        <v>0.33127299999999998</v>
      </c>
      <c r="L925" s="2">
        <v>0.25377100000000002</v>
      </c>
      <c r="M925" s="2">
        <v>0.22928319999999999</v>
      </c>
      <c r="N925" s="3">
        <v>5</v>
      </c>
      <c r="O925">
        <v>4</v>
      </c>
      <c r="P925">
        <v>4</v>
      </c>
      <c r="Q925" s="4">
        <v>7.25</v>
      </c>
      <c r="R925" s="4">
        <v>6.9642860000000004</v>
      </c>
      <c r="S925" s="4">
        <v>7.125</v>
      </c>
      <c r="T925" s="5">
        <v>0.32646009999999998</v>
      </c>
      <c r="U925" s="5">
        <v>0.22816600000000001</v>
      </c>
      <c r="V925" s="5">
        <v>0.20767949999999999</v>
      </c>
    </row>
    <row r="926" spans="1:22" hidden="1" x14ac:dyDescent="0.2">
      <c r="A926">
        <v>1979</v>
      </c>
      <c r="B926">
        <v>26</v>
      </c>
      <c r="C926" t="s">
        <v>61</v>
      </c>
      <c r="D926" t="s">
        <v>62</v>
      </c>
      <c r="E926">
        <v>732000000</v>
      </c>
      <c r="F926">
        <v>92500000</v>
      </c>
      <c r="G926">
        <v>2042516</v>
      </c>
      <c r="H926">
        <v>1790000000</v>
      </c>
      <c r="I926">
        <v>283000000</v>
      </c>
      <c r="J926">
        <v>7001075</v>
      </c>
      <c r="K926" s="2">
        <v>0.40803070000000002</v>
      </c>
      <c r="L926" s="2">
        <v>0.32674700000000001</v>
      </c>
      <c r="M926" s="2">
        <v>0.29174319999999998</v>
      </c>
      <c r="N926" s="3">
        <v>3</v>
      </c>
      <c r="O926">
        <v>2</v>
      </c>
      <c r="P926">
        <v>2</v>
      </c>
      <c r="Q926" s="4">
        <v>3.214286</v>
      </c>
      <c r="R926" s="4">
        <v>2.964286</v>
      </c>
      <c r="S926" s="4">
        <v>2.8571430000000002</v>
      </c>
      <c r="T926" s="5">
        <v>0.42349140000000002</v>
      </c>
      <c r="U926" s="5">
        <v>0.31467250000000002</v>
      </c>
      <c r="V926" s="5">
        <v>0.28992210000000002</v>
      </c>
    </row>
    <row r="927" spans="1:22" hidden="1" x14ac:dyDescent="0.2">
      <c r="A927">
        <v>1979</v>
      </c>
      <c r="B927">
        <v>27</v>
      </c>
      <c r="C927" t="s">
        <v>63</v>
      </c>
      <c r="D927" t="s">
        <v>64</v>
      </c>
      <c r="E927">
        <v>649000000</v>
      </c>
      <c r="F927">
        <v>36600000</v>
      </c>
      <c r="G927">
        <v>966890.9</v>
      </c>
      <c r="H927">
        <v>2040000000</v>
      </c>
      <c r="I927">
        <v>190000000</v>
      </c>
      <c r="J927">
        <v>5558959</v>
      </c>
      <c r="K927" s="2">
        <v>0.31786639999999999</v>
      </c>
      <c r="L927" s="2">
        <v>0.19289609999999999</v>
      </c>
      <c r="M927" s="2">
        <v>0.1739338</v>
      </c>
      <c r="N927" s="3">
        <v>7</v>
      </c>
      <c r="O927">
        <v>8</v>
      </c>
      <c r="P927">
        <v>8</v>
      </c>
      <c r="Q927" s="4">
        <v>6.6071429999999998</v>
      </c>
      <c r="R927" s="4">
        <v>7.5892860000000004</v>
      </c>
      <c r="S927" s="4">
        <v>7.8928570000000002</v>
      </c>
      <c r="T927" s="5">
        <v>0.3349144</v>
      </c>
      <c r="U927" s="5">
        <v>0.21915499999999999</v>
      </c>
      <c r="V927" s="5">
        <v>0.20047789999999999</v>
      </c>
    </row>
    <row r="928" spans="1:22" hidden="1" x14ac:dyDescent="0.2">
      <c r="A928">
        <v>1979</v>
      </c>
      <c r="B928">
        <v>28</v>
      </c>
      <c r="C928" t="s">
        <v>65</v>
      </c>
      <c r="D928" t="s">
        <v>66</v>
      </c>
      <c r="E928">
        <v>1630000000</v>
      </c>
      <c r="F928">
        <v>158000000</v>
      </c>
      <c r="G928">
        <v>4660434</v>
      </c>
      <c r="H928">
        <v>2110000000</v>
      </c>
      <c r="I928">
        <v>249000000</v>
      </c>
      <c r="J928">
        <v>8244253</v>
      </c>
      <c r="K928" s="2">
        <v>0.77451910000000002</v>
      </c>
      <c r="L928" s="2">
        <v>0.63522000000000001</v>
      </c>
      <c r="M928" s="2">
        <v>0.56529490000000004</v>
      </c>
      <c r="N928" s="3">
        <v>1</v>
      </c>
      <c r="O928">
        <v>1</v>
      </c>
      <c r="P928">
        <v>1</v>
      </c>
      <c r="Q928" s="4">
        <v>1.071429</v>
      </c>
      <c r="R928" s="4">
        <v>1.125</v>
      </c>
      <c r="S928" s="4">
        <v>1.196429</v>
      </c>
      <c r="T928" s="5">
        <v>0.69953770000000004</v>
      </c>
      <c r="U928" s="5">
        <v>0.56415590000000004</v>
      </c>
      <c r="V928" s="5">
        <v>0.50843229999999995</v>
      </c>
    </row>
    <row r="929" spans="1:22" hidden="1" x14ac:dyDescent="0.2">
      <c r="A929">
        <v>1979</v>
      </c>
      <c r="B929">
        <v>29</v>
      </c>
      <c r="C929" t="s">
        <v>67</v>
      </c>
      <c r="D929" t="s">
        <v>68</v>
      </c>
      <c r="E929">
        <v>1570000000</v>
      </c>
      <c r="F929">
        <v>133000000</v>
      </c>
      <c r="G929">
        <v>3236639</v>
      </c>
      <c r="H929">
        <v>3530000000</v>
      </c>
      <c r="I929">
        <v>452000000</v>
      </c>
      <c r="J929">
        <v>12400000</v>
      </c>
      <c r="K929" s="2">
        <v>0.44368079999999999</v>
      </c>
      <c r="L929" s="2">
        <v>0.29389219999999999</v>
      </c>
      <c r="M929" s="2">
        <v>0.2600499</v>
      </c>
      <c r="N929" s="3">
        <v>2</v>
      </c>
      <c r="O929">
        <v>3</v>
      </c>
      <c r="P929">
        <v>3</v>
      </c>
      <c r="Q929" s="4">
        <v>3.3035709999999998</v>
      </c>
      <c r="R929" s="4">
        <v>3.660714</v>
      </c>
      <c r="S929" s="4">
        <v>3.8214290000000002</v>
      </c>
      <c r="T929" s="5">
        <v>0.42614590000000002</v>
      </c>
      <c r="U929" s="5">
        <v>0.28862939999999998</v>
      </c>
      <c r="V929" s="5">
        <v>0.26149060000000002</v>
      </c>
    </row>
    <row r="930" spans="1:22" hidden="1" x14ac:dyDescent="0.2">
      <c r="A930">
        <v>1979</v>
      </c>
      <c r="B930">
        <v>30</v>
      </c>
      <c r="C930" t="s">
        <v>69</v>
      </c>
      <c r="D930" t="s">
        <v>70</v>
      </c>
      <c r="E930">
        <v>331000000</v>
      </c>
      <c r="F930">
        <v>29800000</v>
      </c>
      <c r="G930">
        <v>1091371</v>
      </c>
      <c r="H930">
        <v>1630000000</v>
      </c>
      <c r="I930">
        <v>157000000</v>
      </c>
      <c r="J930">
        <v>6333985</v>
      </c>
      <c r="K930" s="2">
        <v>0.20349339999999999</v>
      </c>
      <c r="L930" s="2">
        <v>0.1903059</v>
      </c>
      <c r="M930" s="2">
        <v>0.17230400000000001</v>
      </c>
      <c r="N930" s="3">
        <v>13</v>
      </c>
      <c r="O930">
        <v>9</v>
      </c>
      <c r="P930">
        <v>10</v>
      </c>
      <c r="Q930" s="4">
        <v>12.375</v>
      </c>
      <c r="R930" s="4">
        <v>10.982139999999999</v>
      </c>
      <c r="S930" s="4">
        <v>11.053570000000001</v>
      </c>
      <c r="T930" s="5">
        <v>0.23180239999999999</v>
      </c>
      <c r="U930" s="5">
        <v>0.1739011</v>
      </c>
      <c r="V930" s="5">
        <v>0.16148970000000001</v>
      </c>
    </row>
    <row r="931" spans="1:22" hidden="1" x14ac:dyDescent="0.2">
      <c r="A931">
        <v>1979</v>
      </c>
      <c r="B931">
        <v>31</v>
      </c>
      <c r="C931" t="s">
        <v>71</v>
      </c>
      <c r="D931" t="s">
        <v>72</v>
      </c>
      <c r="E931">
        <v>87700000</v>
      </c>
      <c r="F931">
        <v>1744751</v>
      </c>
      <c r="G931">
        <v>82142.149999999994</v>
      </c>
      <c r="H931">
        <v>419000000</v>
      </c>
      <c r="I931">
        <v>16100000</v>
      </c>
      <c r="J931">
        <v>1298362</v>
      </c>
      <c r="K931" s="2">
        <v>0.20955209999999999</v>
      </c>
      <c r="L931" s="2">
        <v>0.1086679</v>
      </c>
      <c r="M931" s="2">
        <v>6.3266000000000003E-2</v>
      </c>
      <c r="N931" s="3">
        <v>12</v>
      </c>
      <c r="O931">
        <v>19</v>
      </c>
      <c r="P931">
        <v>28</v>
      </c>
      <c r="Q931" s="4">
        <v>22.75</v>
      </c>
      <c r="R931" s="4">
        <v>23.339279999999999</v>
      </c>
      <c r="S931" s="4">
        <v>28.553570000000001</v>
      </c>
      <c r="T931" s="5">
        <v>0.1417677</v>
      </c>
      <c r="U931" s="5">
        <v>8.8227299999999995E-2</v>
      </c>
      <c r="V931" s="5">
        <v>5.7606600000000001E-2</v>
      </c>
    </row>
    <row r="932" spans="1:22" hidden="1" x14ac:dyDescent="0.2">
      <c r="A932">
        <v>1980</v>
      </c>
      <c r="B932">
        <v>1</v>
      </c>
      <c r="C932" t="s">
        <v>22</v>
      </c>
      <c r="D932" t="s">
        <v>23</v>
      </c>
      <c r="E932">
        <v>87200000</v>
      </c>
      <c r="F932">
        <v>12400000</v>
      </c>
      <c r="G932">
        <v>259877.8</v>
      </c>
      <c r="H932">
        <v>594000000</v>
      </c>
      <c r="I932">
        <v>150000000</v>
      </c>
      <c r="J932">
        <v>3351378</v>
      </c>
      <c r="K932" s="2">
        <v>0.14677299999999999</v>
      </c>
      <c r="L932" s="2">
        <v>8.2752000000000006E-2</v>
      </c>
      <c r="M932" s="2">
        <v>7.7543600000000004E-2</v>
      </c>
      <c r="N932" s="3">
        <v>23</v>
      </c>
      <c r="O932">
        <v>29</v>
      </c>
      <c r="P932">
        <v>27</v>
      </c>
      <c r="Q932" s="4">
        <v>26.642859999999999</v>
      </c>
      <c r="R932" s="4">
        <v>27.767859999999999</v>
      </c>
      <c r="S932" s="4">
        <v>26.803570000000001</v>
      </c>
      <c r="T932" s="5">
        <v>0.12112009999999999</v>
      </c>
      <c r="U932" s="5">
        <v>7.4726399999999998E-2</v>
      </c>
      <c r="V932" s="5">
        <v>6.9363800000000003E-2</v>
      </c>
    </row>
    <row r="933" spans="1:22" hidden="1" x14ac:dyDescent="0.2">
      <c r="A933">
        <v>1980</v>
      </c>
      <c r="B933">
        <v>2</v>
      </c>
      <c r="C933" t="s">
        <v>24</v>
      </c>
      <c r="D933" t="s">
        <v>25</v>
      </c>
      <c r="E933">
        <v>133000000</v>
      </c>
      <c r="F933">
        <v>5990880</v>
      </c>
      <c r="G933">
        <v>137228.20000000001</v>
      </c>
      <c r="H933">
        <v>578000000</v>
      </c>
      <c r="I933">
        <v>43100000</v>
      </c>
      <c r="J933">
        <v>1012030</v>
      </c>
      <c r="K933" s="2">
        <v>0.22985530000000001</v>
      </c>
      <c r="L933" s="2">
        <v>0.13913790000000001</v>
      </c>
      <c r="M933" s="2">
        <v>0.135597</v>
      </c>
      <c r="N933" s="3">
        <v>12</v>
      </c>
      <c r="O933">
        <v>17</v>
      </c>
      <c r="P933">
        <v>16</v>
      </c>
      <c r="Q933" s="4">
        <v>15.232139999999999</v>
      </c>
      <c r="R933" s="4">
        <v>16.178570000000001</v>
      </c>
      <c r="S933" s="4">
        <v>15.03571</v>
      </c>
      <c r="T933" s="5">
        <v>0.21788350000000001</v>
      </c>
      <c r="U933" s="5">
        <v>0.13342109999999999</v>
      </c>
      <c r="V933" s="5">
        <v>0.13148119999999999</v>
      </c>
    </row>
    <row r="934" spans="1:22" hidden="1" x14ac:dyDescent="0.2">
      <c r="A934">
        <v>1980</v>
      </c>
      <c r="B934">
        <v>3</v>
      </c>
      <c r="C934" t="s">
        <v>26</v>
      </c>
      <c r="D934" t="s">
        <v>27</v>
      </c>
      <c r="E934">
        <v>99600000</v>
      </c>
      <c r="F934">
        <v>7418884</v>
      </c>
      <c r="G934">
        <v>174883.5</v>
      </c>
      <c r="H934">
        <v>650000000</v>
      </c>
      <c r="I934">
        <v>68700000</v>
      </c>
      <c r="J934">
        <v>1863568</v>
      </c>
      <c r="K934" s="2">
        <v>0.15323600000000001</v>
      </c>
      <c r="L934" s="2">
        <v>0.1079642</v>
      </c>
      <c r="M934" s="2">
        <v>9.3843399999999993E-2</v>
      </c>
      <c r="N934" s="3">
        <v>22</v>
      </c>
      <c r="O934">
        <v>21</v>
      </c>
      <c r="P934">
        <v>22</v>
      </c>
      <c r="Q934" s="4">
        <v>20.625</v>
      </c>
      <c r="R934" s="4">
        <v>21.982140000000001</v>
      </c>
      <c r="S934" s="4">
        <v>21.928570000000001</v>
      </c>
      <c r="T934" s="5">
        <v>0.1688759</v>
      </c>
      <c r="U934" s="5">
        <v>0.102105</v>
      </c>
      <c r="V934" s="5">
        <v>8.9834999999999998E-2</v>
      </c>
    </row>
    <row r="935" spans="1:22" hidden="1" x14ac:dyDescent="0.2">
      <c r="A935">
        <v>1980</v>
      </c>
      <c r="B935">
        <v>4</v>
      </c>
      <c r="C935" t="s">
        <v>28</v>
      </c>
      <c r="D935" t="s">
        <v>29</v>
      </c>
      <c r="E935">
        <v>52400000</v>
      </c>
      <c r="F935">
        <v>3972745</v>
      </c>
      <c r="G935">
        <v>110796.1</v>
      </c>
      <c r="H935">
        <v>539000000</v>
      </c>
      <c r="I935">
        <v>75800000</v>
      </c>
      <c r="J935">
        <v>2361539</v>
      </c>
      <c r="K935" s="2">
        <v>9.7221399999999999E-2</v>
      </c>
      <c r="L935" s="2">
        <v>5.2425399999999997E-2</v>
      </c>
      <c r="M935" s="2">
        <v>4.6916899999999997E-2</v>
      </c>
      <c r="N935" s="3">
        <v>31</v>
      </c>
      <c r="O935">
        <v>31</v>
      </c>
      <c r="P935">
        <v>31</v>
      </c>
      <c r="Q935" s="4">
        <v>27.964279999999999</v>
      </c>
      <c r="R935" s="4">
        <v>30.160720000000001</v>
      </c>
      <c r="S935" s="4">
        <v>29.982140000000001</v>
      </c>
      <c r="T935" s="5">
        <v>0.11625969999999999</v>
      </c>
      <c r="U935" s="5">
        <v>5.6866399999999998E-2</v>
      </c>
      <c r="V935" s="5">
        <v>5.2430200000000003E-2</v>
      </c>
    </row>
    <row r="936" spans="1:22" hidden="1" x14ac:dyDescent="0.2">
      <c r="A936">
        <v>1980</v>
      </c>
      <c r="B936">
        <v>5</v>
      </c>
      <c r="C936">
        <v>20</v>
      </c>
      <c r="D936" t="s">
        <v>30</v>
      </c>
      <c r="E936">
        <v>34600000</v>
      </c>
      <c r="F936">
        <v>2618730</v>
      </c>
      <c r="G936">
        <v>68135.740000000005</v>
      </c>
      <c r="H936">
        <v>351000000</v>
      </c>
      <c r="I936">
        <v>39900000</v>
      </c>
      <c r="J936">
        <v>1162141</v>
      </c>
      <c r="K936" s="2">
        <v>9.8643900000000007E-2</v>
      </c>
      <c r="L936" s="2">
        <v>6.5581E-2</v>
      </c>
      <c r="M936" s="2">
        <v>5.8629500000000001E-2</v>
      </c>
      <c r="N936" s="3">
        <v>30</v>
      </c>
      <c r="O936">
        <v>30</v>
      </c>
      <c r="P936">
        <v>30</v>
      </c>
      <c r="Q936" s="4">
        <v>29.660720000000001</v>
      </c>
      <c r="R936" s="4">
        <v>29.589279999999999</v>
      </c>
      <c r="S936" s="4">
        <v>29.178570000000001</v>
      </c>
      <c r="T936" s="5">
        <v>0.1007251</v>
      </c>
      <c r="U936" s="5">
        <v>6.0451900000000003E-2</v>
      </c>
      <c r="V936" s="5">
        <v>5.51151E-2</v>
      </c>
    </row>
    <row r="937" spans="1:22" hidden="1" x14ac:dyDescent="0.2">
      <c r="A937">
        <v>1980</v>
      </c>
      <c r="B937">
        <v>6</v>
      </c>
      <c r="C937" t="s">
        <v>31</v>
      </c>
      <c r="D937" t="s">
        <v>32</v>
      </c>
      <c r="E937">
        <v>191000000</v>
      </c>
      <c r="F937">
        <v>14100000</v>
      </c>
      <c r="G937">
        <v>324833.90000000002</v>
      </c>
      <c r="H937">
        <v>802000000</v>
      </c>
      <c r="I937">
        <v>76300000</v>
      </c>
      <c r="J937">
        <v>2007515</v>
      </c>
      <c r="K937" s="2">
        <v>0.2378035</v>
      </c>
      <c r="L937" s="2">
        <v>0.1842732</v>
      </c>
      <c r="M937" s="2">
        <v>0.16180890000000001</v>
      </c>
      <c r="N937" s="3">
        <v>11</v>
      </c>
      <c r="O937">
        <v>11</v>
      </c>
      <c r="P937">
        <v>11</v>
      </c>
      <c r="Q937" s="4">
        <v>12.232139999999999</v>
      </c>
      <c r="R937" s="4">
        <v>11.982139999999999</v>
      </c>
      <c r="S937" s="4">
        <v>12.33929</v>
      </c>
      <c r="T937" s="5">
        <v>0.24312719999999999</v>
      </c>
      <c r="U937" s="5">
        <v>0.16807530000000001</v>
      </c>
      <c r="V937" s="5">
        <v>0.15291469999999999</v>
      </c>
    </row>
    <row r="938" spans="1:22" hidden="1" x14ac:dyDescent="0.2">
      <c r="A938">
        <v>1980</v>
      </c>
      <c r="B938">
        <v>7</v>
      </c>
      <c r="C938">
        <v>23</v>
      </c>
      <c r="D938" t="s">
        <v>33</v>
      </c>
      <c r="E938">
        <v>36800000</v>
      </c>
      <c r="F938">
        <v>1781640</v>
      </c>
      <c r="G938">
        <v>44264.35</v>
      </c>
      <c r="H938">
        <v>128000000</v>
      </c>
      <c r="I938">
        <v>7749952</v>
      </c>
      <c r="J938">
        <v>203470.9</v>
      </c>
      <c r="K938" s="2">
        <v>0.28813749999999999</v>
      </c>
      <c r="L938" s="2">
        <v>0.2298905</v>
      </c>
      <c r="M938" s="2">
        <v>0.2175464</v>
      </c>
      <c r="N938" s="3">
        <v>8</v>
      </c>
      <c r="O938">
        <v>7</v>
      </c>
      <c r="P938">
        <v>6</v>
      </c>
      <c r="Q938" s="4">
        <v>8.1607140000000005</v>
      </c>
      <c r="R938" s="4">
        <v>7.3392860000000004</v>
      </c>
      <c r="S938" s="4">
        <v>6.9821429999999998</v>
      </c>
      <c r="T938" s="5">
        <v>0.29430689999999998</v>
      </c>
      <c r="U938" s="5">
        <v>0.21289140000000001</v>
      </c>
      <c r="V938" s="5">
        <v>0.2032263</v>
      </c>
    </row>
    <row r="939" spans="1:22" x14ac:dyDescent="0.2">
      <c r="A939">
        <v>1980</v>
      </c>
      <c r="B939">
        <v>8</v>
      </c>
      <c r="C939">
        <v>24</v>
      </c>
      <c r="D939" t="s">
        <v>34</v>
      </c>
      <c r="E939">
        <v>171000000</v>
      </c>
      <c r="F939">
        <v>9685747</v>
      </c>
      <c r="G939">
        <v>236283.1</v>
      </c>
      <c r="H939">
        <v>527000000</v>
      </c>
      <c r="I939">
        <v>41100000</v>
      </c>
      <c r="J939">
        <v>1106382</v>
      </c>
      <c r="K939" s="2">
        <v>0.32420500000000002</v>
      </c>
      <c r="L939" s="2">
        <v>0.23550940000000001</v>
      </c>
      <c r="M939" s="2">
        <v>0.2135637</v>
      </c>
      <c r="N939" s="3">
        <v>6</v>
      </c>
      <c r="O939">
        <v>6</v>
      </c>
      <c r="P939">
        <v>7</v>
      </c>
      <c r="Q939" s="4">
        <v>5.0714290000000002</v>
      </c>
      <c r="R939" s="4">
        <v>4.875</v>
      </c>
      <c r="S939" s="4">
        <v>4.8035709999999998</v>
      </c>
      <c r="T939" s="5">
        <v>0.36250369999999998</v>
      </c>
      <c r="U939" s="5">
        <v>0.25803540000000003</v>
      </c>
      <c r="V939" s="5">
        <v>0.23824980000000001</v>
      </c>
    </row>
    <row r="940" spans="1:22" hidden="1" x14ac:dyDescent="0.2">
      <c r="A940">
        <v>1980</v>
      </c>
      <c r="B940">
        <v>9</v>
      </c>
      <c r="C940">
        <v>25</v>
      </c>
      <c r="D940" t="s">
        <v>35</v>
      </c>
      <c r="E940">
        <v>39700000</v>
      </c>
      <c r="F940">
        <v>2416397</v>
      </c>
      <c r="G940">
        <v>59872.42</v>
      </c>
      <c r="H940">
        <v>252000000</v>
      </c>
      <c r="I940">
        <v>23500000</v>
      </c>
      <c r="J940">
        <v>655511.4</v>
      </c>
      <c r="K940" s="2">
        <v>0.15723139999999999</v>
      </c>
      <c r="L940" s="2">
        <v>0.10298450000000001</v>
      </c>
      <c r="M940" s="2">
        <v>9.1337000000000002E-2</v>
      </c>
      <c r="N940" s="3">
        <v>21</v>
      </c>
      <c r="O940">
        <v>23</v>
      </c>
      <c r="P940">
        <v>23</v>
      </c>
      <c r="Q940" s="4">
        <v>20.589279999999999</v>
      </c>
      <c r="R940" s="4">
        <v>20.696429999999999</v>
      </c>
      <c r="S940" s="4">
        <v>20.714279999999999</v>
      </c>
      <c r="T940" s="5">
        <v>0.16131490000000001</v>
      </c>
      <c r="U940" s="5">
        <v>0.1034035</v>
      </c>
      <c r="V940" s="5">
        <v>9.3124899999999997E-2</v>
      </c>
    </row>
    <row r="941" spans="1:22" hidden="1" x14ac:dyDescent="0.2">
      <c r="A941">
        <v>1980</v>
      </c>
      <c r="B941">
        <v>10</v>
      </c>
      <c r="C941">
        <v>26</v>
      </c>
      <c r="D941" t="s">
        <v>36</v>
      </c>
      <c r="E941">
        <v>35400000</v>
      </c>
      <c r="F941">
        <v>2238220</v>
      </c>
      <c r="G941">
        <v>56380.639999999999</v>
      </c>
      <c r="H941">
        <v>260000000</v>
      </c>
      <c r="I941">
        <v>23100000</v>
      </c>
      <c r="J941">
        <v>629710.1</v>
      </c>
      <c r="K941" s="2">
        <v>0.13631460000000001</v>
      </c>
      <c r="L941" s="2">
        <v>9.70829E-2</v>
      </c>
      <c r="M941" s="2">
        <v>8.9534299999999997E-2</v>
      </c>
      <c r="N941" s="3">
        <v>25</v>
      </c>
      <c r="O941">
        <v>25</v>
      </c>
      <c r="P941">
        <v>24</v>
      </c>
      <c r="Q941" s="4">
        <v>23.607140000000001</v>
      </c>
      <c r="R941" s="4">
        <v>24.017859999999999</v>
      </c>
      <c r="S941" s="4">
        <v>23.089279999999999</v>
      </c>
      <c r="T941" s="5">
        <v>0.14236109999999999</v>
      </c>
      <c r="U941" s="5">
        <v>9.1431899999999997E-2</v>
      </c>
      <c r="V941" s="5">
        <v>8.4959199999999999E-2</v>
      </c>
    </row>
    <row r="942" spans="1:22" hidden="1" x14ac:dyDescent="0.2">
      <c r="A942">
        <v>1980</v>
      </c>
      <c r="B942">
        <v>11</v>
      </c>
      <c r="C942" t="s">
        <v>37</v>
      </c>
      <c r="D942" t="s">
        <v>38</v>
      </c>
      <c r="E942">
        <v>164000000</v>
      </c>
      <c r="F942">
        <v>9945088</v>
      </c>
      <c r="G942">
        <v>244785.9</v>
      </c>
      <c r="H942">
        <v>1330000000</v>
      </c>
      <c r="I942">
        <v>111000000</v>
      </c>
      <c r="J942">
        <v>2937321</v>
      </c>
      <c r="K942" s="2">
        <v>0.12340329999999999</v>
      </c>
      <c r="L942" s="2">
        <v>8.9990700000000007E-2</v>
      </c>
      <c r="M942" s="2">
        <v>8.3336499999999994E-2</v>
      </c>
      <c r="N942" s="3">
        <v>28</v>
      </c>
      <c r="O942">
        <v>27</v>
      </c>
      <c r="P942">
        <v>26</v>
      </c>
      <c r="Q942" s="4">
        <v>23.053570000000001</v>
      </c>
      <c r="R942" s="4">
        <v>23.803570000000001</v>
      </c>
      <c r="S942" s="4">
        <v>22.785720000000001</v>
      </c>
      <c r="T942" s="5">
        <v>0.14775569999999999</v>
      </c>
      <c r="U942" s="5">
        <v>9.1782299999999997E-2</v>
      </c>
      <c r="V942" s="5">
        <v>8.5632399999999997E-2</v>
      </c>
    </row>
    <row r="943" spans="1:22" hidden="1" x14ac:dyDescent="0.2">
      <c r="A943">
        <v>1980</v>
      </c>
      <c r="B943">
        <v>12</v>
      </c>
      <c r="C943">
        <v>29</v>
      </c>
      <c r="D943" t="s">
        <v>39</v>
      </c>
      <c r="E943">
        <v>124000000</v>
      </c>
      <c r="F943">
        <v>8150738</v>
      </c>
      <c r="G943">
        <v>197165.4</v>
      </c>
      <c r="H943">
        <v>765000000</v>
      </c>
      <c r="I943">
        <v>73700000</v>
      </c>
      <c r="J943">
        <v>1934215</v>
      </c>
      <c r="K943" s="2">
        <v>0.1624805</v>
      </c>
      <c r="L943" s="2">
        <v>0.1106592</v>
      </c>
      <c r="M943" s="2">
        <v>0.1019356</v>
      </c>
      <c r="N943" s="3">
        <v>19</v>
      </c>
      <c r="O943">
        <v>20</v>
      </c>
      <c r="P943">
        <v>19</v>
      </c>
      <c r="Q943" s="4">
        <v>17.5</v>
      </c>
      <c r="R943" s="4">
        <v>17.964279999999999</v>
      </c>
      <c r="S943" s="4">
        <v>17.446429999999999</v>
      </c>
      <c r="T943" s="5">
        <v>0.18702070000000001</v>
      </c>
      <c r="U943" s="5">
        <v>0.11943719999999999</v>
      </c>
      <c r="V943" s="5">
        <v>0.1113278</v>
      </c>
    </row>
    <row r="944" spans="1:22" hidden="1" x14ac:dyDescent="0.2">
      <c r="A944">
        <v>1980</v>
      </c>
      <c r="B944">
        <v>13</v>
      </c>
      <c r="C944" t="s">
        <v>40</v>
      </c>
      <c r="D944" t="s">
        <v>41</v>
      </c>
      <c r="E944">
        <v>284000000</v>
      </c>
      <c r="F944">
        <v>17100000</v>
      </c>
      <c r="G944">
        <v>415689</v>
      </c>
      <c r="H944">
        <v>1100000000</v>
      </c>
      <c r="I944">
        <v>97500000</v>
      </c>
      <c r="J944">
        <v>2617752</v>
      </c>
      <c r="K944" s="2">
        <v>0.2582468</v>
      </c>
      <c r="L944" s="2">
        <v>0.1758817</v>
      </c>
      <c r="M944" s="2">
        <v>0.1587962</v>
      </c>
      <c r="N944" s="3">
        <v>10</v>
      </c>
      <c r="O944">
        <v>12</v>
      </c>
      <c r="P944">
        <v>12</v>
      </c>
      <c r="Q944" s="4">
        <v>8.9642859999999995</v>
      </c>
      <c r="R944" s="4">
        <v>9.5535720000000008</v>
      </c>
      <c r="S944" s="4">
        <v>9.7321419999999996</v>
      </c>
      <c r="T944" s="5">
        <v>0.29336010000000001</v>
      </c>
      <c r="U944" s="5">
        <v>0.19624240000000001</v>
      </c>
      <c r="V944" s="5">
        <v>0.18007609999999999</v>
      </c>
    </row>
    <row r="945" spans="1:22" hidden="1" x14ac:dyDescent="0.2">
      <c r="A945">
        <v>1980</v>
      </c>
      <c r="B945">
        <v>14</v>
      </c>
      <c r="C945" t="s">
        <v>42</v>
      </c>
      <c r="D945" t="s">
        <v>43</v>
      </c>
      <c r="E945">
        <v>218000000</v>
      </c>
      <c r="F945">
        <v>11400000</v>
      </c>
      <c r="G945">
        <v>280455.2</v>
      </c>
      <c r="H945">
        <v>1100000000</v>
      </c>
      <c r="I945">
        <v>77900000</v>
      </c>
      <c r="J945">
        <v>2065367</v>
      </c>
      <c r="K945" s="2">
        <v>0.197662</v>
      </c>
      <c r="L945" s="2">
        <v>0.14601439999999999</v>
      </c>
      <c r="M945" s="2">
        <v>0.13578950000000001</v>
      </c>
      <c r="N945" s="3">
        <v>17</v>
      </c>
      <c r="O945">
        <v>15</v>
      </c>
      <c r="P945">
        <v>15</v>
      </c>
      <c r="Q945" s="4">
        <v>16.25</v>
      </c>
      <c r="R945" s="4">
        <v>16.410720000000001</v>
      </c>
      <c r="S945" s="4">
        <v>15.96429</v>
      </c>
      <c r="T945" s="5">
        <v>0.2025662</v>
      </c>
      <c r="U945" s="5">
        <v>0.14079700000000001</v>
      </c>
      <c r="V945" s="5">
        <v>0.1322035</v>
      </c>
    </row>
    <row r="946" spans="1:22" hidden="1" x14ac:dyDescent="0.2">
      <c r="A946">
        <v>1980</v>
      </c>
      <c r="B946">
        <v>15</v>
      </c>
      <c r="C946" t="s">
        <v>44</v>
      </c>
      <c r="D946" t="s">
        <v>45</v>
      </c>
      <c r="E946">
        <v>51800000</v>
      </c>
      <c r="F946">
        <v>3806498</v>
      </c>
      <c r="G946">
        <v>98096.320000000007</v>
      </c>
      <c r="H946">
        <v>236000000</v>
      </c>
      <c r="I946">
        <v>26500000</v>
      </c>
      <c r="J946">
        <v>774643.4</v>
      </c>
      <c r="K946" s="2">
        <v>0.21950829999999999</v>
      </c>
      <c r="L946" s="2">
        <v>0.1438593</v>
      </c>
      <c r="M946" s="2">
        <v>0.1266342</v>
      </c>
      <c r="N946" s="3">
        <v>13</v>
      </c>
      <c r="O946">
        <v>16</v>
      </c>
      <c r="P946">
        <v>17</v>
      </c>
      <c r="Q946" s="4">
        <v>12.928570000000001</v>
      </c>
      <c r="R946" s="4">
        <v>15.196429999999999</v>
      </c>
      <c r="S946" s="4">
        <v>16.017859999999999</v>
      </c>
      <c r="T946" s="5">
        <v>0.2379288</v>
      </c>
      <c r="U946" s="5">
        <v>0.14950550000000001</v>
      </c>
      <c r="V946" s="5">
        <v>0.13474800000000001</v>
      </c>
    </row>
    <row r="947" spans="1:22" hidden="1" x14ac:dyDescent="0.2">
      <c r="A947">
        <v>1980</v>
      </c>
      <c r="B947">
        <v>16</v>
      </c>
      <c r="C947" t="s">
        <v>46</v>
      </c>
      <c r="D947" t="s">
        <v>47</v>
      </c>
      <c r="E947">
        <v>78100000</v>
      </c>
      <c r="F947">
        <v>4332208</v>
      </c>
      <c r="G947">
        <v>121402</v>
      </c>
      <c r="H947">
        <v>380000000</v>
      </c>
      <c r="I947">
        <v>26800000</v>
      </c>
      <c r="J947">
        <v>789286.6</v>
      </c>
      <c r="K947" s="2">
        <v>0.205711</v>
      </c>
      <c r="L947" s="2">
        <v>0.1619449</v>
      </c>
      <c r="M947" s="2">
        <v>0.15381230000000001</v>
      </c>
      <c r="N947" s="3">
        <v>15</v>
      </c>
      <c r="O947">
        <v>13</v>
      </c>
      <c r="P947">
        <v>13</v>
      </c>
      <c r="Q947" s="4">
        <v>14.446429999999999</v>
      </c>
      <c r="R947" s="4">
        <v>12.107139999999999</v>
      </c>
      <c r="S947" s="4">
        <v>11.892860000000001</v>
      </c>
      <c r="T947" s="5">
        <v>0.21637799999999999</v>
      </c>
      <c r="U947" s="5">
        <v>0.16193089999999999</v>
      </c>
      <c r="V947" s="5">
        <v>0.15360219999999999</v>
      </c>
    </row>
    <row r="948" spans="1:22" hidden="1" x14ac:dyDescent="0.2">
      <c r="A948">
        <v>1980</v>
      </c>
      <c r="B948">
        <v>17</v>
      </c>
      <c r="C948" t="s">
        <v>48</v>
      </c>
      <c r="D948" t="s">
        <v>49</v>
      </c>
      <c r="E948">
        <v>285000000</v>
      </c>
      <c r="F948">
        <v>21300000</v>
      </c>
      <c r="G948">
        <v>513547.4</v>
      </c>
      <c r="H948">
        <v>2360000000</v>
      </c>
      <c r="I948">
        <v>222000000</v>
      </c>
      <c r="J948">
        <v>5919757</v>
      </c>
      <c r="K948" s="2">
        <v>0.1210049</v>
      </c>
      <c r="L948" s="2">
        <v>9.6102300000000002E-2</v>
      </c>
      <c r="M948" s="2">
        <v>8.6751400000000006E-2</v>
      </c>
      <c r="N948" s="3">
        <v>29</v>
      </c>
      <c r="O948">
        <v>26</v>
      </c>
      <c r="P948">
        <v>25</v>
      </c>
      <c r="Q948" s="4">
        <v>27.928570000000001</v>
      </c>
      <c r="R948" s="4">
        <v>27.214279999999999</v>
      </c>
      <c r="S948" s="4">
        <v>26.392859999999999</v>
      </c>
      <c r="T948" s="5">
        <v>0.112245</v>
      </c>
      <c r="U948" s="5">
        <v>7.6515200000000005E-2</v>
      </c>
      <c r="V948" s="5">
        <v>6.9453699999999993E-2</v>
      </c>
    </row>
    <row r="949" spans="1:22" hidden="1" x14ac:dyDescent="0.2">
      <c r="A949">
        <v>1980</v>
      </c>
      <c r="B949">
        <v>18</v>
      </c>
      <c r="C949">
        <v>51</v>
      </c>
      <c r="D949" t="s">
        <v>50</v>
      </c>
      <c r="E949">
        <v>76700000</v>
      </c>
      <c r="F949">
        <v>5674624</v>
      </c>
      <c r="G949">
        <v>143618.5</v>
      </c>
      <c r="H949">
        <v>548000000</v>
      </c>
      <c r="I949">
        <v>48600000</v>
      </c>
      <c r="J949">
        <v>1439488</v>
      </c>
      <c r="K949" s="2">
        <v>0.13987569999999999</v>
      </c>
      <c r="L949" s="2">
        <v>0.11672689999999999</v>
      </c>
      <c r="M949" s="2">
        <v>9.9770600000000001E-2</v>
      </c>
      <c r="N949" s="3">
        <v>24</v>
      </c>
      <c r="O949">
        <v>19</v>
      </c>
      <c r="P949">
        <v>20</v>
      </c>
      <c r="Q949" s="4">
        <v>24.071429999999999</v>
      </c>
      <c r="R949" s="4">
        <v>22.017859999999999</v>
      </c>
      <c r="S949" s="4">
        <v>22.303570000000001</v>
      </c>
      <c r="T949" s="5">
        <v>0.1409852</v>
      </c>
      <c r="U949" s="5">
        <v>0.1007874</v>
      </c>
      <c r="V949" s="5">
        <v>8.7338700000000005E-2</v>
      </c>
    </row>
    <row r="950" spans="1:22" hidden="1" x14ac:dyDescent="0.2">
      <c r="A950">
        <v>1980</v>
      </c>
      <c r="B950">
        <v>19</v>
      </c>
      <c r="C950">
        <v>50</v>
      </c>
      <c r="D950" t="s">
        <v>51</v>
      </c>
      <c r="E950">
        <v>506000000</v>
      </c>
      <c r="F950">
        <v>33500000</v>
      </c>
      <c r="G950">
        <v>857905.4</v>
      </c>
      <c r="H950">
        <v>1950000000</v>
      </c>
      <c r="I950">
        <v>168000000</v>
      </c>
      <c r="J950">
        <v>4724195</v>
      </c>
      <c r="K950" s="2">
        <v>0.25888489999999997</v>
      </c>
      <c r="L950" s="2">
        <v>0.19886190000000001</v>
      </c>
      <c r="M950" s="2">
        <v>0.18159819999999999</v>
      </c>
      <c r="N950" s="3">
        <v>9</v>
      </c>
      <c r="O950">
        <v>8</v>
      </c>
      <c r="P950">
        <v>8</v>
      </c>
      <c r="Q950" s="4">
        <v>10.392860000000001</v>
      </c>
      <c r="R950" s="4">
        <v>10.5</v>
      </c>
      <c r="S950" s="4">
        <v>10.41071</v>
      </c>
      <c r="T950" s="5">
        <v>0.26292480000000001</v>
      </c>
      <c r="U950" s="5">
        <v>0.1806373</v>
      </c>
      <c r="V950" s="5">
        <v>0.16662879999999999</v>
      </c>
    </row>
    <row r="951" spans="1:22" hidden="1" x14ac:dyDescent="0.2">
      <c r="A951">
        <v>1980</v>
      </c>
      <c r="B951">
        <v>20</v>
      </c>
      <c r="C951">
        <v>52</v>
      </c>
      <c r="D951" t="s">
        <v>52</v>
      </c>
      <c r="E951">
        <v>450000000</v>
      </c>
      <c r="F951">
        <v>41000000</v>
      </c>
      <c r="G951">
        <v>1200417</v>
      </c>
      <c r="H951">
        <v>2430000000</v>
      </c>
      <c r="I951">
        <v>308000000</v>
      </c>
      <c r="J951">
        <v>10800000</v>
      </c>
      <c r="K951" s="2">
        <v>0.18483240000000001</v>
      </c>
      <c r="L951" s="2">
        <v>0.13315979999999999</v>
      </c>
      <c r="M951" s="2">
        <v>0.11064640000000001</v>
      </c>
      <c r="N951" s="3">
        <v>18</v>
      </c>
      <c r="O951">
        <v>18</v>
      </c>
      <c r="P951">
        <v>18</v>
      </c>
      <c r="Q951" s="4">
        <v>19.089279999999999</v>
      </c>
      <c r="R951" s="4">
        <v>19.017859999999999</v>
      </c>
      <c r="S951" s="4">
        <v>19.964279999999999</v>
      </c>
      <c r="T951" s="5">
        <v>0.18043429999999999</v>
      </c>
      <c r="U951" s="5">
        <v>0.1176333</v>
      </c>
      <c r="V951" s="5">
        <v>9.9119799999999994E-2</v>
      </c>
    </row>
    <row r="952" spans="1:22" hidden="1" x14ac:dyDescent="0.2">
      <c r="A952">
        <v>1980</v>
      </c>
      <c r="B952">
        <v>21</v>
      </c>
      <c r="C952" t="s">
        <v>53</v>
      </c>
      <c r="D952" t="s">
        <v>54</v>
      </c>
      <c r="E952">
        <v>129000000</v>
      </c>
      <c r="F952">
        <v>14300000</v>
      </c>
      <c r="G952">
        <v>399546</v>
      </c>
      <c r="H952">
        <v>1020000000</v>
      </c>
      <c r="I952">
        <v>162000000</v>
      </c>
      <c r="J952">
        <v>5948323</v>
      </c>
      <c r="K952" s="2">
        <v>0.12651960000000001</v>
      </c>
      <c r="L952" s="2">
        <v>8.8457900000000006E-2</v>
      </c>
      <c r="M952" s="2">
        <v>6.7169499999999993E-2</v>
      </c>
      <c r="N952" s="3">
        <v>27</v>
      </c>
      <c r="O952">
        <v>28</v>
      </c>
      <c r="P952">
        <v>29</v>
      </c>
      <c r="Q952" s="4">
        <v>28.410720000000001</v>
      </c>
      <c r="R952" s="4">
        <v>28.142859999999999</v>
      </c>
      <c r="S952" s="4">
        <v>29.125</v>
      </c>
      <c r="T952" s="5">
        <v>0.1092814</v>
      </c>
      <c r="U952" s="5">
        <v>7.1718100000000007E-2</v>
      </c>
      <c r="V952" s="5">
        <v>5.6427199999999997E-2</v>
      </c>
    </row>
    <row r="953" spans="1:22" hidden="1" x14ac:dyDescent="0.2">
      <c r="A953">
        <v>1980</v>
      </c>
      <c r="B953">
        <v>22</v>
      </c>
      <c r="C953" t="s">
        <v>55</v>
      </c>
      <c r="D953" t="s">
        <v>56</v>
      </c>
      <c r="E953">
        <v>190000000</v>
      </c>
      <c r="F953">
        <v>11600000</v>
      </c>
      <c r="G953">
        <v>334744.5</v>
      </c>
      <c r="H953">
        <v>1480000000</v>
      </c>
      <c r="I953">
        <v>114000000</v>
      </c>
      <c r="J953">
        <v>3355909</v>
      </c>
      <c r="K953" s="2">
        <v>0.12794150000000001</v>
      </c>
      <c r="L953" s="2">
        <v>0.101962</v>
      </c>
      <c r="M953" s="2">
        <v>9.9747799999999998E-2</v>
      </c>
      <c r="N953" s="3">
        <v>26</v>
      </c>
      <c r="O953">
        <v>24</v>
      </c>
      <c r="P953">
        <v>21</v>
      </c>
      <c r="Q953" s="4">
        <v>24.214279999999999</v>
      </c>
      <c r="R953" s="4">
        <v>22.875</v>
      </c>
      <c r="S953" s="4">
        <v>21.035720000000001</v>
      </c>
      <c r="T953" s="5">
        <v>0.14314279999999999</v>
      </c>
      <c r="U953" s="5">
        <v>0.1009168</v>
      </c>
      <c r="V953" s="5">
        <v>0.1004975</v>
      </c>
    </row>
    <row r="954" spans="1:22" hidden="1" x14ac:dyDescent="0.2">
      <c r="A954">
        <v>1980</v>
      </c>
      <c r="B954">
        <v>23</v>
      </c>
      <c r="C954">
        <v>64</v>
      </c>
      <c r="D954" t="s">
        <v>57</v>
      </c>
      <c r="E954">
        <v>169000000</v>
      </c>
      <c r="F954">
        <v>14700000</v>
      </c>
      <c r="G954">
        <v>302552.90000000002</v>
      </c>
      <c r="H954">
        <v>1060000000</v>
      </c>
      <c r="I954">
        <v>99100000</v>
      </c>
      <c r="J954">
        <v>2194169</v>
      </c>
      <c r="K954" s="2">
        <v>0.15950909999999999</v>
      </c>
      <c r="L954" s="2">
        <v>0.14804249999999999</v>
      </c>
      <c r="M954" s="2">
        <v>0.1378895</v>
      </c>
      <c r="N954" s="3">
        <v>20</v>
      </c>
      <c r="O954">
        <v>14</v>
      </c>
      <c r="P954">
        <v>14</v>
      </c>
      <c r="Q954" s="4">
        <v>18.160720000000001</v>
      </c>
      <c r="R954" s="4">
        <v>15.571429999999999</v>
      </c>
      <c r="S954" s="4">
        <v>14.96429</v>
      </c>
      <c r="T954" s="5">
        <v>0.19068750000000001</v>
      </c>
      <c r="U954" s="5">
        <v>0.14805309999999999</v>
      </c>
      <c r="V954" s="5">
        <v>0.1392806</v>
      </c>
    </row>
    <row r="955" spans="1:22" hidden="1" x14ac:dyDescent="0.2">
      <c r="A955">
        <v>1980</v>
      </c>
      <c r="B955">
        <v>24</v>
      </c>
      <c r="C955" t="s">
        <v>58</v>
      </c>
      <c r="D955" t="s">
        <v>59</v>
      </c>
      <c r="E955">
        <v>599000000</v>
      </c>
      <c r="F955">
        <v>39400000</v>
      </c>
      <c r="G955">
        <v>969722.3</v>
      </c>
      <c r="H955">
        <v>1540000000</v>
      </c>
      <c r="I955">
        <v>154000000</v>
      </c>
      <c r="J955">
        <v>4268702</v>
      </c>
      <c r="K955" s="2">
        <v>0.38994899999999999</v>
      </c>
      <c r="L955" s="2">
        <v>0.25546799999999997</v>
      </c>
      <c r="M955" s="2">
        <v>0.22717029999999999</v>
      </c>
      <c r="N955" s="3">
        <v>4</v>
      </c>
      <c r="O955">
        <v>5</v>
      </c>
      <c r="P955">
        <v>5</v>
      </c>
      <c r="Q955" s="4">
        <v>4.2321429999999998</v>
      </c>
      <c r="R955" s="4">
        <v>4.4107139999999996</v>
      </c>
      <c r="S955" s="4">
        <v>4.6071429999999998</v>
      </c>
      <c r="T955" s="5">
        <v>0.39911069999999998</v>
      </c>
      <c r="U955" s="5">
        <v>0.27091029999999999</v>
      </c>
      <c r="V955" s="5">
        <v>0.2452347</v>
      </c>
    </row>
    <row r="956" spans="1:22" hidden="1" x14ac:dyDescent="0.2">
      <c r="A956">
        <v>1980</v>
      </c>
      <c r="B956">
        <v>25</v>
      </c>
      <c r="C956">
        <v>70</v>
      </c>
      <c r="D956" t="s">
        <v>60</v>
      </c>
      <c r="E956">
        <v>146000000</v>
      </c>
      <c r="F956">
        <v>13200000</v>
      </c>
      <c r="G956">
        <v>344608.3</v>
      </c>
      <c r="H956">
        <v>401000000</v>
      </c>
      <c r="I956">
        <v>47700000</v>
      </c>
      <c r="J956">
        <v>1373348</v>
      </c>
      <c r="K956" s="2">
        <v>0.36349039999999999</v>
      </c>
      <c r="L956" s="2">
        <v>0.27599659999999998</v>
      </c>
      <c r="M956" s="2">
        <v>0.25092569999999997</v>
      </c>
      <c r="N956" s="3">
        <v>5</v>
      </c>
      <c r="O956">
        <v>4</v>
      </c>
      <c r="P956">
        <v>4</v>
      </c>
      <c r="Q956" s="4">
        <v>7.25</v>
      </c>
      <c r="R956" s="4">
        <v>6.9642860000000004</v>
      </c>
      <c r="S956" s="4">
        <v>7.125</v>
      </c>
      <c r="T956" s="5">
        <v>0.32646009999999998</v>
      </c>
      <c r="U956" s="5">
        <v>0.22816600000000001</v>
      </c>
      <c r="V956" s="5">
        <v>0.20767949999999999</v>
      </c>
    </row>
    <row r="957" spans="1:22" hidden="1" x14ac:dyDescent="0.2">
      <c r="A957">
        <v>1980</v>
      </c>
      <c r="B957">
        <v>26</v>
      </c>
      <c r="C957" t="s">
        <v>61</v>
      </c>
      <c r="D957" t="s">
        <v>62</v>
      </c>
      <c r="E957">
        <v>845000000</v>
      </c>
      <c r="F957">
        <v>102000000</v>
      </c>
      <c r="G957">
        <v>2321949</v>
      </c>
      <c r="H957">
        <v>2110000000</v>
      </c>
      <c r="I957">
        <v>292000000</v>
      </c>
      <c r="J957">
        <v>7360784</v>
      </c>
      <c r="K957" s="2">
        <v>0.40007120000000002</v>
      </c>
      <c r="L957" s="2">
        <v>0.34993030000000003</v>
      </c>
      <c r="M957" s="2">
        <v>0.31544860000000002</v>
      </c>
      <c r="N957" s="3">
        <v>3</v>
      </c>
      <c r="O957">
        <v>2</v>
      </c>
      <c r="P957">
        <v>2</v>
      </c>
      <c r="Q957" s="4">
        <v>3.214286</v>
      </c>
      <c r="R957" s="4">
        <v>2.964286</v>
      </c>
      <c r="S957" s="4">
        <v>2.8571430000000002</v>
      </c>
      <c r="T957" s="5">
        <v>0.42349140000000002</v>
      </c>
      <c r="U957" s="5">
        <v>0.31467250000000002</v>
      </c>
      <c r="V957" s="5">
        <v>0.28992210000000002</v>
      </c>
    </row>
    <row r="958" spans="1:22" hidden="1" x14ac:dyDescent="0.2">
      <c r="A958">
        <v>1980</v>
      </c>
      <c r="B958">
        <v>27</v>
      </c>
      <c r="C958" t="s">
        <v>63</v>
      </c>
      <c r="D958" t="s">
        <v>64</v>
      </c>
      <c r="E958">
        <v>712000000</v>
      </c>
      <c r="F958">
        <v>36000000</v>
      </c>
      <c r="G958">
        <v>954016.4</v>
      </c>
      <c r="H958">
        <v>2290000000</v>
      </c>
      <c r="I958">
        <v>192000000</v>
      </c>
      <c r="J958">
        <v>5643077</v>
      </c>
      <c r="K958" s="2">
        <v>0.31075150000000001</v>
      </c>
      <c r="L958" s="2">
        <v>0.18717239999999999</v>
      </c>
      <c r="M958" s="2">
        <v>0.1690596</v>
      </c>
      <c r="N958" s="3">
        <v>7</v>
      </c>
      <c r="O958">
        <v>9</v>
      </c>
      <c r="P958">
        <v>9</v>
      </c>
      <c r="Q958" s="4">
        <v>6.6071429999999998</v>
      </c>
      <c r="R958" s="4">
        <v>7.5892860000000004</v>
      </c>
      <c r="S958" s="4">
        <v>7.8928570000000002</v>
      </c>
      <c r="T958" s="5">
        <v>0.3349144</v>
      </c>
      <c r="U958" s="5">
        <v>0.21915499999999999</v>
      </c>
      <c r="V958" s="5">
        <v>0.20047789999999999</v>
      </c>
    </row>
    <row r="959" spans="1:22" hidden="1" x14ac:dyDescent="0.2">
      <c r="A959">
        <v>1980</v>
      </c>
      <c r="B959">
        <v>28</v>
      </c>
      <c r="C959" t="s">
        <v>65</v>
      </c>
      <c r="D959" t="s">
        <v>66</v>
      </c>
      <c r="E959">
        <v>1780000000</v>
      </c>
      <c r="F959">
        <v>158000000</v>
      </c>
      <c r="G959">
        <v>4695068</v>
      </c>
      <c r="H959">
        <v>2330000000</v>
      </c>
      <c r="I959">
        <v>251000000</v>
      </c>
      <c r="J959">
        <v>8360323</v>
      </c>
      <c r="K959" s="2">
        <v>0.76179390000000002</v>
      </c>
      <c r="L959" s="2">
        <v>0.62917339999999999</v>
      </c>
      <c r="M959" s="2">
        <v>0.56158940000000002</v>
      </c>
      <c r="N959" s="3">
        <v>1</v>
      </c>
      <c r="O959">
        <v>1</v>
      </c>
      <c r="P959">
        <v>1</v>
      </c>
      <c r="Q959" s="4">
        <v>1.071429</v>
      </c>
      <c r="R959" s="4">
        <v>1.125</v>
      </c>
      <c r="S959" s="4">
        <v>1.196429</v>
      </c>
      <c r="T959" s="5">
        <v>0.69953770000000004</v>
      </c>
      <c r="U959" s="5">
        <v>0.56415590000000004</v>
      </c>
      <c r="V959" s="5">
        <v>0.50843229999999995</v>
      </c>
    </row>
    <row r="960" spans="1:22" hidden="1" x14ac:dyDescent="0.2">
      <c r="A960">
        <v>1980</v>
      </c>
      <c r="B960">
        <v>29</v>
      </c>
      <c r="C960" t="s">
        <v>67</v>
      </c>
      <c r="D960" t="s">
        <v>68</v>
      </c>
      <c r="E960">
        <v>1720000000</v>
      </c>
      <c r="F960">
        <v>133000000</v>
      </c>
      <c r="G960">
        <v>3312435</v>
      </c>
      <c r="H960">
        <v>4020000000</v>
      </c>
      <c r="I960">
        <v>460000000</v>
      </c>
      <c r="J960">
        <v>12900000</v>
      </c>
      <c r="K960" s="2">
        <v>0.42711539999999998</v>
      </c>
      <c r="L960" s="2">
        <v>0.28829900000000003</v>
      </c>
      <c r="M960" s="2">
        <v>0.2571639</v>
      </c>
      <c r="N960" s="3">
        <v>2</v>
      </c>
      <c r="O960">
        <v>3</v>
      </c>
      <c r="P960">
        <v>3</v>
      </c>
      <c r="Q960" s="4">
        <v>3.3035709999999998</v>
      </c>
      <c r="R960" s="4">
        <v>3.660714</v>
      </c>
      <c r="S960" s="4">
        <v>3.8214290000000002</v>
      </c>
      <c r="T960" s="5">
        <v>0.42614590000000002</v>
      </c>
      <c r="U960" s="5">
        <v>0.28862939999999998</v>
      </c>
      <c r="V960" s="5">
        <v>0.26149060000000002</v>
      </c>
    </row>
    <row r="961" spans="1:22" hidden="1" x14ac:dyDescent="0.2">
      <c r="A961">
        <v>1980</v>
      </c>
      <c r="B961">
        <v>30</v>
      </c>
      <c r="C961" t="s">
        <v>69</v>
      </c>
      <c r="D961" t="s">
        <v>70</v>
      </c>
      <c r="E961">
        <v>340000000</v>
      </c>
      <c r="F961">
        <v>29800000</v>
      </c>
      <c r="G961">
        <v>1066687</v>
      </c>
      <c r="H961">
        <v>1670000000</v>
      </c>
      <c r="I961">
        <v>161000000</v>
      </c>
      <c r="J961">
        <v>6395017</v>
      </c>
      <c r="K961" s="2">
        <v>0.2039493</v>
      </c>
      <c r="L961" s="2">
        <v>0.18457299999999999</v>
      </c>
      <c r="M961" s="2">
        <v>0.1667998</v>
      </c>
      <c r="N961" s="3">
        <v>16</v>
      </c>
      <c r="O961">
        <v>10</v>
      </c>
      <c r="P961">
        <v>10</v>
      </c>
      <c r="Q961" s="4">
        <v>12.375</v>
      </c>
      <c r="R961" s="4">
        <v>10.982139999999999</v>
      </c>
      <c r="S961" s="4">
        <v>11.053570000000001</v>
      </c>
      <c r="T961" s="5">
        <v>0.23180239999999999</v>
      </c>
      <c r="U961" s="5">
        <v>0.1739011</v>
      </c>
      <c r="V961" s="5">
        <v>0.16148970000000001</v>
      </c>
    </row>
    <row r="962" spans="1:22" hidden="1" x14ac:dyDescent="0.2">
      <c r="A962">
        <v>1980</v>
      </c>
      <c r="B962">
        <v>31</v>
      </c>
      <c r="C962" t="s">
        <v>71</v>
      </c>
      <c r="D962" t="s">
        <v>72</v>
      </c>
      <c r="E962">
        <v>76800000</v>
      </c>
      <c r="F962">
        <v>1711314</v>
      </c>
      <c r="G962">
        <v>80660.27</v>
      </c>
      <c r="H962">
        <v>370000000</v>
      </c>
      <c r="I962">
        <v>16100000</v>
      </c>
      <c r="J962">
        <v>1176425</v>
      </c>
      <c r="K962" s="2">
        <v>0.20757510000000001</v>
      </c>
      <c r="L962" s="2">
        <v>0.1062622</v>
      </c>
      <c r="M962" s="2">
        <v>6.8563899999999997E-2</v>
      </c>
      <c r="N962" s="3">
        <v>14</v>
      </c>
      <c r="O962">
        <v>22</v>
      </c>
      <c r="P962">
        <v>28</v>
      </c>
      <c r="Q962" s="4">
        <v>22.75</v>
      </c>
      <c r="R962" s="4">
        <v>23.339279999999999</v>
      </c>
      <c r="S962" s="4">
        <v>28.553570000000001</v>
      </c>
      <c r="T962" s="5">
        <v>0.1417677</v>
      </c>
      <c r="U962" s="5">
        <v>8.8227299999999995E-2</v>
      </c>
      <c r="V962" s="5">
        <v>5.7606600000000001E-2</v>
      </c>
    </row>
    <row r="963" spans="1:22" hidden="1" x14ac:dyDescent="0.2">
      <c r="A963">
        <v>1981</v>
      </c>
      <c r="B963">
        <v>1</v>
      </c>
      <c r="C963" t="s">
        <v>22</v>
      </c>
      <c r="D963" t="s">
        <v>23</v>
      </c>
      <c r="E963">
        <v>93000000</v>
      </c>
      <c r="F963">
        <v>12800000</v>
      </c>
      <c r="G963">
        <v>265345</v>
      </c>
      <c r="H963">
        <v>616000000</v>
      </c>
      <c r="I963">
        <v>149000000</v>
      </c>
      <c r="J963">
        <v>3278464</v>
      </c>
      <c r="K963" s="2">
        <v>0.1509238</v>
      </c>
      <c r="L963" s="2">
        <v>8.6003999999999997E-2</v>
      </c>
      <c r="M963" s="2">
        <v>8.0935800000000002E-2</v>
      </c>
      <c r="N963" s="3">
        <v>22</v>
      </c>
      <c r="O963">
        <v>28</v>
      </c>
      <c r="P963">
        <v>27</v>
      </c>
      <c r="Q963" s="4">
        <v>26.642859999999999</v>
      </c>
      <c r="R963" s="4">
        <v>27.767859999999999</v>
      </c>
      <c r="S963" s="4">
        <v>26.803570000000001</v>
      </c>
      <c r="T963" s="5">
        <v>0.12112009999999999</v>
      </c>
      <c r="U963" s="5">
        <v>7.4726399999999998E-2</v>
      </c>
      <c r="V963" s="5">
        <v>6.9363800000000003E-2</v>
      </c>
    </row>
    <row r="964" spans="1:22" hidden="1" x14ac:dyDescent="0.2">
      <c r="A964">
        <v>1981</v>
      </c>
      <c r="B964">
        <v>2</v>
      </c>
      <c r="C964" t="s">
        <v>24</v>
      </c>
      <c r="D964" t="s">
        <v>25</v>
      </c>
      <c r="E964">
        <v>176000000</v>
      </c>
      <c r="F964">
        <v>7469619</v>
      </c>
      <c r="G964">
        <v>170613.6</v>
      </c>
      <c r="H964">
        <v>698000000</v>
      </c>
      <c r="I964">
        <v>48300000</v>
      </c>
      <c r="J964">
        <v>1126461</v>
      </c>
      <c r="K964" s="2">
        <v>0.25187680000000001</v>
      </c>
      <c r="L964" s="2">
        <v>0.15473690000000001</v>
      </c>
      <c r="M964" s="2">
        <v>0.15145990000000001</v>
      </c>
      <c r="N964" s="3">
        <v>11</v>
      </c>
      <c r="O964">
        <v>15</v>
      </c>
      <c r="P964">
        <v>14</v>
      </c>
      <c r="Q964" s="4">
        <v>15.232139999999999</v>
      </c>
      <c r="R964" s="4">
        <v>16.178570000000001</v>
      </c>
      <c r="S964" s="4">
        <v>15.03571</v>
      </c>
      <c r="T964" s="5">
        <v>0.21788350000000001</v>
      </c>
      <c r="U964" s="5">
        <v>0.13342109999999999</v>
      </c>
      <c r="V964" s="5">
        <v>0.13148119999999999</v>
      </c>
    </row>
    <row r="965" spans="1:22" hidden="1" x14ac:dyDescent="0.2">
      <c r="A965">
        <v>1981</v>
      </c>
      <c r="B965">
        <v>3</v>
      </c>
      <c r="C965" t="s">
        <v>26</v>
      </c>
      <c r="D965" t="s">
        <v>27</v>
      </c>
      <c r="E965">
        <v>111000000</v>
      </c>
      <c r="F965">
        <v>7373483</v>
      </c>
      <c r="G965">
        <v>173617.7</v>
      </c>
      <c r="H965">
        <v>705000000</v>
      </c>
      <c r="I965">
        <v>67400000</v>
      </c>
      <c r="J965">
        <v>1827461</v>
      </c>
      <c r="K965" s="2">
        <v>0.15739120000000001</v>
      </c>
      <c r="L965" s="2">
        <v>0.1094576</v>
      </c>
      <c r="M965" s="2">
        <v>9.50048E-2</v>
      </c>
      <c r="N965" s="3">
        <v>21</v>
      </c>
      <c r="O965">
        <v>21</v>
      </c>
      <c r="P965">
        <v>22</v>
      </c>
      <c r="Q965" s="4">
        <v>20.625</v>
      </c>
      <c r="R965" s="4">
        <v>21.982140000000001</v>
      </c>
      <c r="S965" s="4">
        <v>21.928570000000001</v>
      </c>
      <c r="T965" s="5">
        <v>0.1688759</v>
      </c>
      <c r="U965" s="5">
        <v>0.102105</v>
      </c>
      <c r="V965" s="5">
        <v>8.9834999999999998E-2</v>
      </c>
    </row>
    <row r="966" spans="1:22" hidden="1" x14ac:dyDescent="0.2">
      <c r="A966">
        <v>1981</v>
      </c>
      <c r="B966">
        <v>4</v>
      </c>
      <c r="C966" t="s">
        <v>28</v>
      </c>
      <c r="D966" t="s">
        <v>29</v>
      </c>
      <c r="E966">
        <v>58000000</v>
      </c>
      <c r="F966">
        <v>3968770</v>
      </c>
      <c r="G966">
        <v>109906.8</v>
      </c>
      <c r="H966">
        <v>579000000</v>
      </c>
      <c r="I966">
        <v>74900000</v>
      </c>
      <c r="J966">
        <v>2317394</v>
      </c>
      <c r="K966" s="2">
        <v>0.1002255</v>
      </c>
      <c r="L966" s="2">
        <v>5.2978900000000002E-2</v>
      </c>
      <c r="M966" s="2">
        <v>4.7426900000000001E-2</v>
      </c>
      <c r="N966" s="3">
        <v>31</v>
      </c>
      <c r="O966">
        <v>31</v>
      </c>
      <c r="P966">
        <v>31</v>
      </c>
      <c r="Q966" s="4">
        <v>27.964279999999999</v>
      </c>
      <c r="R966" s="4">
        <v>30.160720000000001</v>
      </c>
      <c r="S966" s="4">
        <v>29.982140000000001</v>
      </c>
      <c r="T966" s="5">
        <v>0.11625969999999999</v>
      </c>
      <c r="U966" s="5">
        <v>5.6866399999999998E-2</v>
      </c>
      <c r="V966" s="5">
        <v>5.2430200000000003E-2</v>
      </c>
    </row>
    <row r="967" spans="1:22" hidden="1" x14ac:dyDescent="0.2">
      <c r="A967">
        <v>1981</v>
      </c>
      <c r="B967">
        <v>5</v>
      </c>
      <c r="C967">
        <v>20</v>
      </c>
      <c r="D967" t="s">
        <v>30</v>
      </c>
      <c r="E967">
        <v>39500000</v>
      </c>
      <c r="F967">
        <v>2732363</v>
      </c>
      <c r="G967">
        <v>71152.7</v>
      </c>
      <c r="H967">
        <v>373000000</v>
      </c>
      <c r="I967">
        <v>39100000</v>
      </c>
      <c r="J967">
        <v>1138163</v>
      </c>
      <c r="K967" s="2">
        <v>0.1059354</v>
      </c>
      <c r="L967" s="2">
        <v>6.9793400000000005E-2</v>
      </c>
      <c r="M967" s="2">
        <v>6.2515399999999999E-2</v>
      </c>
      <c r="N967" s="3">
        <v>30</v>
      </c>
      <c r="O967">
        <v>30</v>
      </c>
      <c r="P967">
        <v>29</v>
      </c>
      <c r="Q967" s="4">
        <v>29.660720000000001</v>
      </c>
      <c r="R967" s="4">
        <v>29.589279999999999</v>
      </c>
      <c r="S967" s="4">
        <v>29.178570000000001</v>
      </c>
      <c r="T967" s="5">
        <v>0.1007251</v>
      </c>
      <c r="U967" s="5">
        <v>6.0451900000000003E-2</v>
      </c>
      <c r="V967" s="5">
        <v>5.51151E-2</v>
      </c>
    </row>
    <row r="968" spans="1:22" hidden="1" x14ac:dyDescent="0.2">
      <c r="A968">
        <v>1981</v>
      </c>
      <c r="B968">
        <v>6</v>
      </c>
      <c r="C968" t="s">
        <v>31</v>
      </c>
      <c r="D968" t="s">
        <v>32</v>
      </c>
      <c r="E968">
        <v>214000000</v>
      </c>
      <c r="F968">
        <v>14500000</v>
      </c>
      <c r="G968">
        <v>335859.20000000001</v>
      </c>
      <c r="H968">
        <v>884000000</v>
      </c>
      <c r="I968">
        <v>76900000</v>
      </c>
      <c r="J968">
        <v>2030016</v>
      </c>
      <c r="K968" s="2">
        <v>0.2426112</v>
      </c>
      <c r="L968" s="2">
        <v>0.18821660000000001</v>
      </c>
      <c r="M968" s="2">
        <v>0.1654466</v>
      </c>
      <c r="N968" s="3">
        <v>12</v>
      </c>
      <c r="O968">
        <v>11</v>
      </c>
      <c r="P968">
        <v>11</v>
      </c>
      <c r="Q968" s="4">
        <v>12.232139999999999</v>
      </c>
      <c r="R968" s="4">
        <v>11.982139999999999</v>
      </c>
      <c r="S968" s="4">
        <v>12.33929</v>
      </c>
      <c r="T968" s="5">
        <v>0.24312719999999999</v>
      </c>
      <c r="U968" s="5">
        <v>0.16807530000000001</v>
      </c>
      <c r="V968" s="5">
        <v>0.15291469999999999</v>
      </c>
    </row>
    <row r="969" spans="1:22" hidden="1" x14ac:dyDescent="0.2">
      <c r="A969">
        <v>1981</v>
      </c>
      <c r="B969">
        <v>7</v>
      </c>
      <c r="C969">
        <v>23</v>
      </c>
      <c r="D969" t="s">
        <v>33</v>
      </c>
      <c r="E969">
        <v>42300000</v>
      </c>
      <c r="F969">
        <v>1878821</v>
      </c>
      <c r="G969">
        <v>46252.1</v>
      </c>
      <c r="H969">
        <v>144000000</v>
      </c>
      <c r="I969">
        <v>8106428</v>
      </c>
      <c r="J969">
        <v>210802.7</v>
      </c>
      <c r="K969" s="2">
        <v>0.2943347</v>
      </c>
      <c r="L969" s="2">
        <v>0.23176930000000001</v>
      </c>
      <c r="M969" s="2">
        <v>0.21940950000000001</v>
      </c>
      <c r="N969" s="3">
        <v>8</v>
      </c>
      <c r="O969">
        <v>7</v>
      </c>
      <c r="P969">
        <v>6</v>
      </c>
      <c r="Q969" s="4">
        <v>8.1607140000000005</v>
      </c>
      <c r="R969" s="4">
        <v>7.3392860000000004</v>
      </c>
      <c r="S969" s="4">
        <v>6.9821429999999998</v>
      </c>
      <c r="T969" s="5">
        <v>0.29430689999999998</v>
      </c>
      <c r="U969" s="5">
        <v>0.21289140000000001</v>
      </c>
      <c r="V969" s="5">
        <v>0.2032263</v>
      </c>
    </row>
    <row r="970" spans="1:22" x14ac:dyDescent="0.2">
      <c r="A970">
        <v>1981</v>
      </c>
      <c r="B970">
        <v>8</v>
      </c>
      <c r="C970">
        <v>24</v>
      </c>
      <c r="D970" t="s">
        <v>34</v>
      </c>
      <c r="E970">
        <v>192000000</v>
      </c>
      <c r="F970">
        <v>9963348</v>
      </c>
      <c r="G970">
        <v>240616.8</v>
      </c>
      <c r="H970">
        <v>583000000</v>
      </c>
      <c r="I970">
        <v>41400000</v>
      </c>
      <c r="J970">
        <v>1101037</v>
      </c>
      <c r="K970" s="2">
        <v>0.32928190000000002</v>
      </c>
      <c r="L970" s="2">
        <v>0.2406826</v>
      </c>
      <c r="M970" s="2">
        <v>0.21853649999999999</v>
      </c>
      <c r="N970" s="3">
        <v>6</v>
      </c>
      <c r="O970">
        <v>6</v>
      </c>
      <c r="P970">
        <v>7</v>
      </c>
      <c r="Q970" s="4">
        <v>5.0714290000000002</v>
      </c>
      <c r="R970" s="4">
        <v>4.875</v>
      </c>
      <c r="S970" s="4">
        <v>4.8035709999999998</v>
      </c>
      <c r="T970" s="5">
        <v>0.36250369999999998</v>
      </c>
      <c r="U970" s="5">
        <v>0.25803540000000003</v>
      </c>
      <c r="V970" s="5">
        <v>0.23824980000000001</v>
      </c>
    </row>
    <row r="971" spans="1:22" hidden="1" x14ac:dyDescent="0.2">
      <c r="A971">
        <v>1981</v>
      </c>
      <c r="B971">
        <v>9</v>
      </c>
      <c r="C971">
        <v>25</v>
      </c>
      <c r="D971" t="s">
        <v>35</v>
      </c>
      <c r="E971">
        <v>44700000</v>
      </c>
      <c r="F971">
        <v>2480993</v>
      </c>
      <c r="G971">
        <v>60833.87</v>
      </c>
      <c r="H971">
        <v>282000000</v>
      </c>
      <c r="I971">
        <v>24000000</v>
      </c>
      <c r="J971">
        <v>662463.4</v>
      </c>
      <c r="K971" s="2">
        <v>0.15848709999999999</v>
      </c>
      <c r="L971" s="2">
        <v>0.1035013</v>
      </c>
      <c r="M971" s="2">
        <v>9.1829800000000003E-2</v>
      </c>
      <c r="N971" s="3">
        <v>20</v>
      </c>
      <c r="O971">
        <v>22</v>
      </c>
      <c r="P971">
        <v>24</v>
      </c>
      <c r="Q971" s="4">
        <v>20.589279999999999</v>
      </c>
      <c r="R971" s="4">
        <v>20.696429999999999</v>
      </c>
      <c r="S971" s="4">
        <v>20.714279999999999</v>
      </c>
      <c r="T971" s="5">
        <v>0.16131490000000001</v>
      </c>
      <c r="U971" s="5">
        <v>0.1034035</v>
      </c>
      <c r="V971" s="5">
        <v>9.3124899999999997E-2</v>
      </c>
    </row>
    <row r="972" spans="1:22" hidden="1" x14ac:dyDescent="0.2">
      <c r="A972">
        <v>1981</v>
      </c>
      <c r="B972">
        <v>10</v>
      </c>
      <c r="C972">
        <v>26</v>
      </c>
      <c r="D972" t="s">
        <v>36</v>
      </c>
      <c r="E972">
        <v>39700000</v>
      </c>
      <c r="F972">
        <v>2266142</v>
      </c>
      <c r="G972">
        <v>57009.32</v>
      </c>
      <c r="H972">
        <v>276000000</v>
      </c>
      <c r="I972">
        <v>22300000</v>
      </c>
      <c r="J972">
        <v>606148.30000000005</v>
      </c>
      <c r="K972" s="2">
        <v>0.14380399999999999</v>
      </c>
      <c r="L972" s="2">
        <v>0.101822</v>
      </c>
      <c r="M972" s="2">
        <v>9.4051800000000005E-2</v>
      </c>
      <c r="N972" s="3">
        <v>23</v>
      </c>
      <c r="O972">
        <v>24</v>
      </c>
      <c r="P972">
        <v>23</v>
      </c>
      <c r="Q972" s="4">
        <v>23.607140000000001</v>
      </c>
      <c r="R972" s="4">
        <v>24.017859999999999</v>
      </c>
      <c r="S972" s="4">
        <v>23.089279999999999</v>
      </c>
      <c r="T972" s="5">
        <v>0.14236109999999999</v>
      </c>
      <c r="U972" s="5">
        <v>9.1431899999999997E-2</v>
      </c>
      <c r="V972" s="5">
        <v>8.4959199999999999E-2</v>
      </c>
    </row>
    <row r="973" spans="1:22" hidden="1" x14ac:dyDescent="0.2">
      <c r="A973">
        <v>1981</v>
      </c>
      <c r="B973">
        <v>11</v>
      </c>
      <c r="C973" t="s">
        <v>37</v>
      </c>
      <c r="D973" t="s">
        <v>38</v>
      </c>
      <c r="E973">
        <v>192000000</v>
      </c>
      <c r="F973">
        <v>10500000</v>
      </c>
      <c r="G973">
        <v>259436.3</v>
      </c>
      <c r="H973">
        <v>1450000000</v>
      </c>
      <c r="I973">
        <v>109000000</v>
      </c>
      <c r="J973">
        <v>2895286</v>
      </c>
      <c r="K973" s="2">
        <v>0.1322113</v>
      </c>
      <c r="L973" s="2">
        <v>9.6488299999999999E-2</v>
      </c>
      <c r="M973" s="2">
        <v>8.9606400000000003E-2</v>
      </c>
      <c r="N973" s="3">
        <v>25</v>
      </c>
      <c r="O973">
        <v>25</v>
      </c>
      <c r="P973">
        <v>25</v>
      </c>
      <c r="Q973" s="4">
        <v>23.053570000000001</v>
      </c>
      <c r="R973" s="4">
        <v>23.803570000000001</v>
      </c>
      <c r="S973" s="4">
        <v>22.785720000000001</v>
      </c>
      <c r="T973" s="5">
        <v>0.14775569999999999</v>
      </c>
      <c r="U973" s="5">
        <v>9.1782299999999997E-2</v>
      </c>
      <c r="V973" s="5">
        <v>8.5632399999999997E-2</v>
      </c>
    </row>
    <row r="974" spans="1:22" hidden="1" x14ac:dyDescent="0.2">
      <c r="A974">
        <v>1981</v>
      </c>
      <c r="B974">
        <v>12</v>
      </c>
      <c r="C974">
        <v>29</v>
      </c>
      <c r="D974" t="s">
        <v>39</v>
      </c>
      <c r="E974">
        <v>144000000</v>
      </c>
      <c r="F974">
        <v>8836748</v>
      </c>
      <c r="G974">
        <v>213583.1</v>
      </c>
      <c r="H974">
        <v>850000000</v>
      </c>
      <c r="I974">
        <v>72900000</v>
      </c>
      <c r="J974">
        <v>1911540</v>
      </c>
      <c r="K974" s="2">
        <v>0.1691349</v>
      </c>
      <c r="L974" s="2">
        <v>0.1211419</v>
      </c>
      <c r="M974" s="2">
        <v>0.1117335</v>
      </c>
      <c r="N974" s="3">
        <v>18</v>
      </c>
      <c r="O974">
        <v>19</v>
      </c>
      <c r="P974">
        <v>18</v>
      </c>
      <c r="Q974" s="4">
        <v>17.5</v>
      </c>
      <c r="R974" s="4">
        <v>17.964279999999999</v>
      </c>
      <c r="S974" s="4">
        <v>17.446429999999999</v>
      </c>
      <c r="T974" s="5">
        <v>0.18702070000000001</v>
      </c>
      <c r="U974" s="5">
        <v>0.11943719999999999</v>
      </c>
      <c r="V974" s="5">
        <v>0.1113278</v>
      </c>
    </row>
    <row r="975" spans="1:22" hidden="1" x14ac:dyDescent="0.2">
      <c r="A975">
        <v>1981</v>
      </c>
      <c r="B975">
        <v>13</v>
      </c>
      <c r="C975" t="s">
        <v>40</v>
      </c>
      <c r="D975" t="s">
        <v>41</v>
      </c>
      <c r="E975">
        <v>335000000</v>
      </c>
      <c r="F975">
        <v>19600000</v>
      </c>
      <c r="G975">
        <v>473756.1</v>
      </c>
      <c r="H975">
        <v>1220000000</v>
      </c>
      <c r="I975">
        <v>100000000</v>
      </c>
      <c r="J975">
        <v>2669341</v>
      </c>
      <c r="K975" s="2">
        <v>0.27485929999999997</v>
      </c>
      <c r="L975" s="2">
        <v>0.1961137</v>
      </c>
      <c r="M975" s="2">
        <v>0.17748050000000001</v>
      </c>
      <c r="N975" s="3">
        <v>10</v>
      </c>
      <c r="O975">
        <v>10</v>
      </c>
      <c r="P975">
        <v>10</v>
      </c>
      <c r="Q975" s="4">
        <v>8.9642859999999995</v>
      </c>
      <c r="R975" s="4">
        <v>9.5535720000000008</v>
      </c>
      <c r="S975" s="4">
        <v>9.7321419999999996</v>
      </c>
      <c r="T975" s="5">
        <v>0.29336010000000001</v>
      </c>
      <c r="U975" s="5">
        <v>0.19624240000000001</v>
      </c>
      <c r="V975" s="5">
        <v>0.18007609999999999</v>
      </c>
    </row>
    <row r="976" spans="1:22" hidden="1" x14ac:dyDescent="0.2">
      <c r="A976">
        <v>1981</v>
      </c>
      <c r="B976">
        <v>14</v>
      </c>
      <c r="C976" t="s">
        <v>42</v>
      </c>
      <c r="D976" t="s">
        <v>43</v>
      </c>
      <c r="E976">
        <v>246000000</v>
      </c>
      <c r="F976">
        <v>12100000</v>
      </c>
      <c r="G976">
        <v>297638.59999999998</v>
      </c>
      <c r="H976">
        <v>1200000000</v>
      </c>
      <c r="I976">
        <v>77500000</v>
      </c>
      <c r="J976">
        <v>2047356</v>
      </c>
      <c r="K976" s="2">
        <v>0.20460410000000001</v>
      </c>
      <c r="L976" s="2">
        <v>0.15620439999999999</v>
      </c>
      <c r="M976" s="2">
        <v>0.14537700000000001</v>
      </c>
      <c r="N976" s="3">
        <v>15</v>
      </c>
      <c r="O976">
        <v>14</v>
      </c>
      <c r="P976">
        <v>15</v>
      </c>
      <c r="Q976" s="4">
        <v>16.25</v>
      </c>
      <c r="R976" s="4">
        <v>16.410720000000001</v>
      </c>
      <c r="S976" s="4">
        <v>15.96429</v>
      </c>
      <c r="T976" s="5">
        <v>0.2025662</v>
      </c>
      <c r="U976" s="5">
        <v>0.14079700000000001</v>
      </c>
      <c r="V976" s="5">
        <v>0.1322035</v>
      </c>
    </row>
    <row r="977" spans="1:22" hidden="1" x14ac:dyDescent="0.2">
      <c r="A977">
        <v>1981</v>
      </c>
      <c r="B977">
        <v>15</v>
      </c>
      <c r="C977" t="s">
        <v>44</v>
      </c>
      <c r="D977" t="s">
        <v>45</v>
      </c>
      <c r="E977">
        <v>57800000</v>
      </c>
      <c r="F977">
        <v>3988692</v>
      </c>
      <c r="G977">
        <v>102431.1</v>
      </c>
      <c r="H977">
        <v>254000000</v>
      </c>
      <c r="I977">
        <v>26200000</v>
      </c>
      <c r="J977">
        <v>762828.6</v>
      </c>
      <c r="K977" s="2">
        <v>0.2278413</v>
      </c>
      <c r="L977" s="2">
        <v>0.15242030000000001</v>
      </c>
      <c r="M977" s="2">
        <v>0.13427810000000001</v>
      </c>
      <c r="N977" s="3">
        <v>13</v>
      </c>
      <c r="O977">
        <v>16</v>
      </c>
      <c r="P977">
        <v>17</v>
      </c>
      <c r="Q977" s="4">
        <v>12.928570000000001</v>
      </c>
      <c r="R977" s="4">
        <v>15.196429999999999</v>
      </c>
      <c r="S977" s="4">
        <v>16.017859999999999</v>
      </c>
      <c r="T977" s="5">
        <v>0.2379288</v>
      </c>
      <c r="U977" s="5">
        <v>0.14950550000000001</v>
      </c>
      <c r="V977" s="5">
        <v>0.13474800000000001</v>
      </c>
    </row>
    <row r="978" spans="1:22" hidden="1" x14ac:dyDescent="0.2">
      <c r="A978">
        <v>1981</v>
      </c>
      <c r="B978">
        <v>16</v>
      </c>
      <c r="C978" t="s">
        <v>46</v>
      </c>
      <c r="D978" t="s">
        <v>47</v>
      </c>
      <c r="E978">
        <v>89000000</v>
      </c>
      <c r="F978">
        <v>4452431</v>
      </c>
      <c r="G978">
        <v>125319.8</v>
      </c>
      <c r="H978">
        <v>434000000</v>
      </c>
      <c r="I978">
        <v>27400000</v>
      </c>
      <c r="J978">
        <v>812603.5</v>
      </c>
      <c r="K978" s="2">
        <v>0.20518400000000001</v>
      </c>
      <c r="L978" s="2">
        <v>0.16264000000000001</v>
      </c>
      <c r="M978" s="2">
        <v>0.1542201</v>
      </c>
      <c r="N978" s="3">
        <v>14</v>
      </c>
      <c r="O978">
        <v>13</v>
      </c>
      <c r="P978">
        <v>13</v>
      </c>
      <c r="Q978" s="4">
        <v>14.446429999999999</v>
      </c>
      <c r="R978" s="4">
        <v>12.107139999999999</v>
      </c>
      <c r="S978" s="4">
        <v>11.892860000000001</v>
      </c>
      <c r="T978" s="5">
        <v>0.21637799999999999</v>
      </c>
      <c r="U978" s="5">
        <v>0.16193089999999999</v>
      </c>
      <c r="V978" s="5">
        <v>0.15360219999999999</v>
      </c>
    </row>
    <row r="979" spans="1:22" hidden="1" x14ac:dyDescent="0.2">
      <c r="A979">
        <v>1981</v>
      </c>
      <c r="B979">
        <v>17</v>
      </c>
      <c r="C979" t="s">
        <v>48</v>
      </c>
      <c r="D979" t="s">
        <v>49</v>
      </c>
      <c r="E979">
        <v>289000000</v>
      </c>
      <c r="F979">
        <v>20200000</v>
      </c>
      <c r="G979">
        <v>493713.8</v>
      </c>
      <c r="H979">
        <v>2460000000</v>
      </c>
      <c r="I979">
        <v>213000000</v>
      </c>
      <c r="J979">
        <v>5777742</v>
      </c>
      <c r="K979" s="2">
        <v>0.117525</v>
      </c>
      <c r="L979" s="2">
        <v>9.4512200000000005E-2</v>
      </c>
      <c r="M979" s="2">
        <v>8.5450999999999999E-2</v>
      </c>
      <c r="N979" s="3">
        <v>29</v>
      </c>
      <c r="O979">
        <v>26</v>
      </c>
      <c r="P979">
        <v>26</v>
      </c>
      <c r="Q979" s="4">
        <v>27.928570000000001</v>
      </c>
      <c r="R979" s="4">
        <v>27.214279999999999</v>
      </c>
      <c r="S979" s="4">
        <v>26.392859999999999</v>
      </c>
      <c r="T979" s="5">
        <v>0.112245</v>
      </c>
      <c r="U979" s="5">
        <v>7.6515200000000005E-2</v>
      </c>
      <c r="V979" s="5">
        <v>6.9453699999999993E-2</v>
      </c>
    </row>
    <row r="980" spans="1:22" hidden="1" x14ac:dyDescent="0.2">
      <c r="A980">
        <v>1981</v>
      </c>
      <c r="B980">
        <v>18</v>
      </c>
      <c r="C980">
        <v>51</v>
      </c>
      <c r="D980" t="s">
        <v>50</v>
      </c>
      <c r="E980">
        <v>80500000</v>
      </c>
      <c r="F980">
        <v>5754826</v>
      </c>
      <c r="G980">
        <v>147987.70000000001</v>
      </c>
      <c r="H980">
        <v>592000000</v>
      </c>
      <c r="I980">
        <v>48800000</v>
      </c>
      <c r="J980">
        <v>1459934</v>
      </c>
      <c r="K980" s="2">
        <v>0.13595470000000001</v>
      </c>
      <c r="L980" s="2">
        <v>0.1179963</v>
      </c>
      <c r="M980" s="2">
        <v>0.101366</v>
      </c>
      <c r="N980" s="3">
        <v>24</v>
      </c>
      <c r="O980">
        <v>20</v>
      </c>
      <c r="P980">
        <v>20</v>
      </c>
      <c r="Q980" s="4">
        <v>24.071429999999999</v>
      </c>
      <c r="R980" s="4">
        <v>22.017859999999999</v>
      </c>
      <c r="S980" s="4">
        <v>22.303570000000001</v>
      </c>
      <c r="T980" s="5">
        <v>0.1409852</v>
      </c>
      <c r="U980" s="5">
        <v>0.1007874</v>
      </c>
      <c r="V980" s="5">
        <v>8.7338700000000005E-2</v>
      </c>
    </row>
    <row r="981" spans="1:22" hidden="1" x14ac:dyDescent="0.2">
      <c r="A981">
        <v>1981</v>
      </c>
      <c r="B981">
        <v>19</v>
      </c>
      <c r="C981">
        <v>50</v>
      </c>
      <c r="D981" t="s">
        <v>51</v>
      </c>
      <c r="E981">
        <v>608000000</v>
      </c>
      <c r="F981">
        <v>36600000</v>
      </c>
      <c r="G981">
        <v>939616.3</v>
      </c>
      <c r="H981">
        <v>2180000000</v>
      </c>
      <c r="I981">
        <v>172000000</v>
      </c>
      <c r="J981">
        <v>4827418</v>
      </c>
      <c r="K981" s="2">
        <v>0.27945179999999997</v>
      </c>
      <c r="L981" s="2">
        <v>0.21266379999999999</v>
      </c>
      <c r="M981" s="2">
        <v>0.1946416</v>
      </c>
      <c r="N981" s="3">
        <v>9</v>
      </c>
      <c r="O981">
        <v>8</v>
      </c>
      <c r="P981">
        <v>8</v>
      </c>
      <c r="Q981" s="4">
        <v>10.392860000000001</v>
      </c>
      <c r="R981" s="4">
        <v>10.5</v>
      </c>
      <c r="S981" s="4">
        <v>10.41071</v>
      </c>
      <c r="T981" s="5">
        <v>0.26292480000000001</v>
      </c>
      <c r="U981" s="5">
        <v>0.1806373</v>
      </c>
      <c r="V981" s="5">
        <v>0.16662879999999999</v>
      </c>
    </row>
    <row r="982" spans="1:22" hidden="1" x14ac:dyDescent="0.2">
      <c r="A982">
        <v>1981</v>
      </c>
      <c r="B982">
        <v>20</v>
      </c>
      <c r="C982">
        <v>52</v>
      </c>
      <c r="D982" t="s">
        <v>52</v>
      </c>
      <c r="E982">
        <v>466000000</v>
      </c>
      <c r="F982">
        <v>41300000</v>
      </c>
      <c r="G982">
        <v>1227613</v>
      </c>
      <c r="H982">
        <v>2630000000</v>
      </c>
      <c r="I982">
        <v>309000000</v>
      </c>
      <c r="J982">
        <v>11000000</v>
      </c>
      <c r="K982" s="2">
        <v>0.1772977</v>
      </c>
      <c r="L982" s="2">
        <v>0.13390289999999999</v>
      </c>
      <c r="M982" s="2">
        <v>0.11159470000000001</v>
      </c>
      <c r="N982" s="3">
        <v>17</v>
      </c>
      <c r="O982">
        <v>18</v>
      </c>
      <c r="P982">
        <v>19</v>
      </c>
      <c r="Q982" s="4">
        <v>19.089279999999999</v>
      </c>
      <c r="R982" s="4">
        <v>19.017859999999999</v>
      </c>
      <c r="S982" s="4">
        <v>19.964279999999999</v>
      </c>
      <c r="T982" s="5">
        <v>0.18043429999999999</v>
      </c>
      <c r="U982" s="5">
        <v>0.1176333</v>
      </c>
      <c r="V982" s="5">
        <v>9.9119799999999994E-2</v>
      </c>
    </row>
    <row r="983" spans="1:22" hidden="1" x14ac:dyDescent="0.2">
      <c r="A983">
        <v>1981</v>
      </c>
      <c r="B983">
        <v>21</v>
      </c>
      <c r="C983" t="s">
        <v>53</v>
      </c>
      <c r="D983" t="s">
        <v>54</v>
      </c>
      <c r="E983">
        <v>136000000</v>
      </c>
      <c r="F983">
        <v>14700000</v>
      </c>
      <c r="G983">
        <v>408785.9</v>
      </c>
      <c r="H983">
        <v>1110000000</v>
      </c>
      <c r="I983">
        <v>167000000</v>
      </c>
      <c r="J983">
        <v>6116460</v>
      </c>
      <c r="K983" s="2">
        <v>0.1216322</v>
      </c>
      <c r="L983" s="2">
        <v>8.8224499999999997E-2</v>
      </c>
      <c r="M983" s="2">
        <v>6.6833699999999996E-2</v>
      </c>
      <c r="N983" s="3">
        <v>28</v>
      </c>
      <c r="O983">
        <v>27</v>
      </c>
      <c r="P983">
        <v>28</v>
      </c>
      <c r="Q983" s="4">
        <v>28.410720000000001</v>
      </c>
      <c r="R983" s="4">
        <v>28.142859999999999</v>
      </c>
      <c r="S983" s="4">
        <v>29.125</v>
      </c>
      <c r="T983" s="5">
        <v>0.1092814</v>
      </c>
      <c r="U983" s="5">
        <v>7.1718100000000007E-2</v>
      </c>
      <c r="V983" s="5">
        <v>5.6427199999999997E-2</v>
      </c>
    </row>
    <row r="984" spans="1:22" hidden="1" x14ac:dyDescent="0.2">
      <c r="A984">
        <v>1981</v>
      </c>
      <c r="B984">
        <v>22</v>
      </c>
      <c r="C984" t="s">
        <v>55</v>
      </c>
      <c r="D984" t="s">
        <v>56</v>
      </c>
      <c r="E984">
        <v>201000000</v>
      </c>
      <c r="F984">
        <v>11600000</v>
      </c>
      <c r="G984">
        <v>336890.4</v>
      </c>
      <c r="H984">
        <v>1610000000</v>
      </c>
      <c r="I984">
        <v>112000000</v>
      </c>
      <c r="J984">
        <v>3324640</v>
      </c>
      <c r="K984" s="2">
        <v>0.12446550000000001</v>
      </c>
      <c r="L984" s="2">
        <v>0.1034793</v>
      </c>
      <c r="M984" s="2">
        <v>0.1013314</v>
      </c>
      <c r="N984" s="3">
        <v>27</v>
      </c>
      <c r="O984">
        <v>23</v>
      </c>
      <c r="P984">
        <v>21</v>
      </c>
      <c r="Q984" s="4">
        <v>24.214279999999999</v>
      </c>
      <c r="R984" s="4">
        <v>22.875</v>
      </c>
      <c r="S984" s="4">
        <v>21.035720000000001</v>
      </c>
      <c r="T984" s="5">
        <v>0.14314279999999999</v>
      </c>
      <c r="U984" s="5">
        <v>0.1009168</v>
      </c>
      <c r="V984" s="5">
        <v>0.1004975</v>
      </c>
    </row>
    <row r="985" spans="1:22" hidden="1" x14ac:dyDescent="0.2">
      <c r="A985">
        <v>1981</v>
      </c>
      <c r="B985">
        <v>23</v>
      </c>
      <c r="C985">
        <v>64</v>
      </c>
      <c r="D985" t="s">
        <v>57</v>
      </c>
      <c r="E985">
        <v>199000000</v>
      </c>
      <c r="F985">
        <v>15200000</v>
      </c>
      <c r="G985">
        <v>313577.3</v>
      </c>
      <c r="H985">
        <v>1220000000</v>
      </c>
      <c r="I985">
        <v>101000000</v>
      </c>
      <c r="J985">
        <v>2235166</v>
      </c>
      <c r="K985" s="2">
        <v>0.1629535</v>
      </c>
      <c r="L985" s="2">
        <v>0.1509228</v>
      </c>
      <c r="M985" s="2">
        <v>0.14029259999999999</v>
      </c>
      <c r="N985" s="3">
        <v>19</v>
      </c>
      <c r="O985">
        <v>17</v>
      </c>
      <c r="P985">
        <v>16</v>
      </c>
      <c r="Q985" s="4">
        <v>18.160720000000001</v>
      </c>
      <c r="R985" s="4">
        <v>15.571429999999999</v>
      </c>
      <c r="S985" s="4">
        <v>14.96429</v>
      </c>
      <c r="T985" s="5">
        <v>0.19068750000000001</v>
      </c>
      <c r="U985" s="5">
        <v>0.14805309999999999</v>
      </c>
      <c r="V985" s="5">
        <v>0.1392806</v>
      </c>
    </row>
    <row r="986" spans="1:22" hidden="1" x14ac:dyDescent="0.2">
      <c r="A986">
        <v>1981</v>
      </c>
      <c r="B986">
        <v>24</v>
      </c>
      <c r="C986" t="s">
        <v>58</v>
      </c>
      <c r="D986" t="s">
        <v>59</v>
      </c>
      <c r="E986">
        <v>725000000</v>
      </c>
      <c r="F986">
        <v>44400000</v>
      </c>
      <c r="G986">
        <v>1098924</v>
      </c>
      <c r="H986">
        <v>1740000000</v>
      </c>
      <c r="I986">
        <v>159000000</v>
      </c>
      <c r="J986">
        <v>4394433</v>
      </c>
      <c r="K986" s="2">
        <v>0.41726609999999997</v>
      </c>
      <c r="L986" s="2">
        <v>0.27966760000000002</v>
      </c>
      <c r="M986" s="2">
        <v>0.25007200000000002</v>
      </c>
      <c r="N986" s="3">
        <v>4</v>
      </c>
      <c r="O986">
        <v>5</v>
      </c>
      <c r="P986">
        <v>5</v>
      </c>
      <c r="Q986" s="4">
        <v>4.2321429999999998</v>
      </c>
      <c r="R986" s="4">
        <v>4.4107139999999996</v>
      </c>
      <c r="S986" s="4">
        <v>4.6071429999999998</v>
      </c>
      <c r="T986" s="5">
        <v>0.39911069999999998</v>
      </c>
      <c r="U986" s="5">
        <v>0.27091029999999999</v>
      </c>
      <c r="V986" s="5">
        <v>0.2452347</v>
      </c>
    </row>
    <row r="987" spans="1:22" hidden="1" x14ac:dyDescent="0.2">
      <c r="A987">
        <v>1981</v>
      </c>
      <c r="B987">
        <v>25</v>
      </c>
      <c r="C987">
        <v>70</v>
      </c>
      <c r="D987" t="s">
        <v>60</v>
      </c>
      <c r="E987">
        <v>162000000</v>
      </c>
      <c r="F987">
        <v>13800000</v>
      </c>
      <c r="G987">
        <v>363974.3</v>
      </c>
      <c r="H987">
        <v>443000000</v>
      </c>
      <c r="I987">
        <v>48200000</v>
      </c>
      <c r="J987">
        <v>1395059</v>
      </c>
      <c r="K987" s="2">
        <v>0.36617830000000001</v>
      </c>
      <c r="L987" s="2">
        <v>0.28566140000000001</v>
      </c>
      <c r="M987" s="2">
        <v>0.26090249999999998</v>
      </c>
      <c r="N987" s="3">
        <v>5</v>
      </c>
      <c r="O987">
        <v>4</v>
      </c>
      <c r="P987">
        <v>3</v>
      </c>
      <c r="Q987" s="4">
        <v>7.25</v>
      </c>
      <c r="R987" s="4">
        <v>6.9642860000000004</v>
      </c>
      <c r="S987" s="4">
        <v>7.125</v>
      </c>
      <c r="T987" s="5">
        <v>0.32646009999999998</v>
      </c>
      <c r="U987" s="5">
        <v>0.22816600000000001</v>
      </c>
      <c r="V987" s="5">
        <v>0.20767949999999999</v>
      </c>
    </row>
    <row r="988" spans="1:22" hidden="1" x14ac:dyDescent="0.2">
      <c r="A988">
        <v>1981</v>
      </c>
      <c r="B988">
        <v>26</v>
      </c>
      <c r="C988" t="s">
        <v>61</v>
      </c>
      <c r="D988" t="s">
        <v>62</v>
      </c>
      <c r="E988">
        <v>1040000000</v>
      </c>
      <c r="F988">
        <v>111000000</v>
      </c>
      <c r="G988">
        <v>2553369</v>
      </c>
      <c r="H988">
        <v>2470000000</v>
      </c>
      <c r="I988">
        <v>304000000</v>
      </c>
      <c r="J988">
        <v>7739200</v>
      </c>
      <c r="K988" s="2">
        <v>0.42273040000000001</v>
      </c>
      <c r="L988" s="2">
        <v>0.36528149999999998</v>
      </c>
      <c r="M988" s="2">
        <v>0.32992680000000002</v>
      </c>
      <c r="N988" s="3">
        <v>3</v>
      </c>
      <c r="O988">
        <v>2</v>
      </c>
      <c r="P988">
        <v>2</v>
      </c>
      <c r="Q988" s="4">
        <v>3.214286</v>
      </c>
      <c r="R988" s="4">
        <v>2.964286</v>
      </c>
      <c r="S988" s="4">
        <v>2.8571430000000002</v>
      </c>
      <c r="T988" s="5">
        <v>0.42349140000000002</v>
      </c>
      <c r="U988" s="5">
        <v>0.31467250000000002</v>
      </c>
      <c r="V988" s="5">
        <v>0.28992210000000002</v>
      </c>
    </row>
    <row r="989" spans="1:22" hidden="1" x14ac:dyDescent="0.2">
      <c r="A989">
        <v>1981</v>
      </c>
      <c r="B989">
        <v>27</v>
      </c>
      <c r="C989" t="s">
        <v>63</v>
      </c>
      <c r="D989" t="s">
        <v>64</v>
      </c>
      <c r="E989">
        <v>828000000</v>
      </c>
      <c r="F989">
        <v>38000000</v>
      </c>
      <c r="G989">
        <v>1017300</v>
      </c>
      <c r="H989">
        <v>2570000000</v>
      </c>
      <c r="I989">
        <v>193000000</v>
      </c>
      <c r="J989">
        <v>5712687</v>
      </c>
      <c r="K989" s="2">
        <v>0.32232450000000001</v>
      </c>
      <c r="L989" s="2">
        <v>0.196546</v>
      </c>
      <c r="M989" s="2">
        <v>0.17807729999999999</v>
      </c>
      <c r="N989" s="3">
        <v>7</v>
      </c>
      <c r="O989">
        <v>9</v>
      </c>
      <c r="P989">
        <v>9</v>
      </c>
      <c r="Q989" s="4">
        <v>6.6071429999999998</v>
      </c>
      <c r="R989" s="4">
        <v>7.5892860000000004</v>
      </c>
      <c r="S989" s="4">
        <v>7.8928570000000002</v>
      </c>
      <c r="T989" s="5">
        <v>0.3349144</v>
      </c>
      <c r="U989" s="5">
        <v>0.21915499999999999</v>
      </c>
      <c r="V989" s="5">
        <v>0.20047789999999999</v>
      </c>
    </row>
    <row r="990" spans="1:22" hidden="1" x14ac:dyDescent="0.2">
      <c r="A990">
        <v>1981</v>
      </c>
      <c r="B990">
        <v>28</v>
      </c>
      <c r="C990" t="s">
        <v>65</v>
      </c>
      <c r="D990" t="s">
        <v>66</v>
      </c>
      <c r="E990">
        <v>1930000000</v>
      </c>
      <c r="F990">
        <v>155000000</v>
      </c>
      <c r="G990">
        <v>4629867</v>
      </c>
      <c r="H990">
        <v>2550000000</v>
      </c>
      <c r="I990">
        <v>248000000</v>
      </c>
      <c r="J990">
        <v>8323449</v>
      </c>
      <c r="K990" s="2">
        <v>0.75710949999999999</v>
      </c>
      <c r="L990" s="2">
        <v>0.62487630000000005</v>
      </c>
      <c r="M990" s="2">
        <v>0.55624390000000001</v>
      </c>
      <c r="N990" s="3">
        <v>1</v>
      </c>
      <c r="O990">
        <v>1</v>
      </c>
      <c r="P990">
        <v>1</v>
      </c>
      <c r="Q990" s="4">
        <v>1.071429</v>
      </c>
      <c r="R990" s="4">
        <v>1.125</v>
      </c>
      <c r="S990" s="4">
        <v>1.196429</v>
      </c>
      <c r="T990" s="5">
        <v>0.69953770000000004</v>
      </c>
      <c r="U990" s="5">
        <v>0.56415590000000004</v>
      </c>
      <c r="V990" s="5">
        <v>0.50843229999999995</v>
      </c>
    </row>
    <row r="991" spans="1:22" hidden="1" x14ac:dyDescent="0.2">
      <c r="A991">
        <v>1981</v>
      </c>
      <c r="B991">
        <v>29</v>
      </c>
      <c r="C991" t="s">
        <v>67</v>
      </c>
      <c r="D991" t="s">
        <v>68</v>
      </c>
      <c r="E991">
        <v>1920000000</v>
      </c>
      <c r="F991">
        <v>132000000</v>
      </c>
      <c r="G991">
        <v>3347170</v>
      </c>
      <c r="H991">
        <v>4520000000</v>
      </c>
      <c r="I991">
        <v>463000000</v>
      </c>
      <c r="J991">
        <v>13200000</v>
      </c>
      <c r="K991" s="2">
        <v>0.42544530000000003</v>
      </c>
      <c r="L991" s="2">
        <v>0.28573189999999998</v>
      </c>
      <c r="M991" s="2">
        <v>0.25413180000000002</v>
      </c>
      <c r="N991" s="3">
        <v>2</v>
      </c>
      <c r="O991">
        <v>3</v>
      </c>
      <c r="P991">
        <v>4</v>
      </c>
      <c r="Q991" s="4">
        <v>3.3035709999999998</v>
      </c>
      <c r="R991" s="4">
        <v>3.660714</v>
      </c>
      <c r="S991" s="4">
        <v>3.8214290000000002</v>
      </c>
      <c r="T991" s="5">
        <v>0.42614590000000002</v>
      </c>
      <c r="U991" s="5">
        <v>0.28862939999999998</v>
      </c>
      <c r="V991" s="5">
        <v>0.26149060000000002</v>
      </c>
    </row>
    <row r="992" spans="1:22" hidden="1" x14ac:dyDescent="0.2">
      <c r="A992">
        <v>1981</v>
      </c>
      <c r="B992">
        <v>30</v>
      </c>
      <c r="C992" t="s">
        <v>69</v>
      </c>
      <c r="D992" t="s">
        <v>70</v>
      </c>
      <c r="E992">
        <v>354000000</v>
      </c>
      <c r="F992">
        <v>29700000</v>
      </c>
      <c r="G992">
        <v>1048395</v>
      </c>
      <c r="H992">
        <v>1730000000</v>
      </c>
      <c r="I992">
        <v>166000000</v>
      </c>
      <c r="J992">
        <v>6468096</v>
      </c>
      <c r="K992" s="2">
        <v>0.20420940000000001</v>
      </c>
      <c r="L992" s="2">
        <v>0.1788816</v>
      </c>
      <c r="M992" s="2">
        <v>0.16208710000000001</v>
      </c>
      <c r="N992" s="3">
        <v>16</v>
      </c>
      <c r="O992">
        <v>12</v>
      </c>
      <c r="P992">
        <v>12</v>
      </c>
      <c r="Q992" s="4">
        <v>12.375</v>
      </c>
      <c r="R992" s="4">
        <v>10.982139999999999</v>
      </c>
      <c r="S992" s="4">
        <v>11.053570000000001</v>
      </c>
      <c r="T992" s="5">
        <v>0.23180239999999999</v>
      </c>
      <c r="U992" s="5">
        <v>0.1739011</v>
      </c>
      <c r="V992" s="5">
        <v>0.16148970000000001</v>
      </c>
    </row>
    <row r="993" spans="1:22" hidden="1" x14ac:dyDescent="0.2">
      <c r="A993">
        <v>1981</v>
      </c>
      <c r="B993">
        <v>31</v>
      </c>
      <c r="C993" t="s">
        <v>71</v>
      </c>
      <c r="D993" t="s">
        <v>72</v>
      </c>
      <c r="E993">
        <v>44900000</v>
      </c>
      <c r="F993">
        <v>1270793</v>
      </c>
      <c r="G993">
        <v>66365.27</v>
      </c>
      <c r="H993">
        <v>352000000</v>
      </c>
      <c r="I993">
        <v>15500000</v>
      </c>
      <c r="J993">
        <v>1180445</v>
      </c>
      <c r="K993" s="2">
        <v>0.12757060000000001</v>
      </c>
      <c r="L993" s="2">
        <v>8.1933400000000003E-2</v>
      </c>
      <c r="M993" s="2">
        <v>5.6220600000000003E-2</v>
      </c>
      <c r="N993" s="3">
        <v>26</v>
      </c>
      <c r="O993">
        <v>29</v>
      </c>
      <c r="P993">
        <v>30</v>
      </c>
      <c r="Q993" s="4">
        <v>22.75</v>
      </c>
      <c r="R993" s="4">
        <v>23.339279999999999</v>
      </c>
      <c r="S993" s="4">
        <v>28.553570000000001</v>
      </c>
      <c r="T993" s="5">
        <v>0.1417677</v>
      </c>
      <c r="U993" s="5">
        <v>8.8227299999999995E-2</v>
      </c>
      <c r="V993" s="5">
        <v>5.7606600000000001E-2</v>
      </c>
    </row>
    <row r="994" spans="1:22" hidden="1" x14ac:dyDescent="0.2">
      <c r="A994">
        <v>1982</v>
      </c>
      <c r="B994">
        <v>1</v>
      </c>
      <c r="C994" t="s">
        <v>22</v>
      </c>
      <c r="D994" t="s">
        <v>23</v>
      </c>
      <c r="E994">
        <v>114000000</v>
      </c>
      <c r="F994">
        <v>14400000</v>
      </c>
      <c r="G994">
        <v>302559.59999999998</v>
      </c>
      <c r="H994">
        <v>710000000</v>
      </c>
      <c r="I994">
        <v>143000000</v>
      </c>
      <c r="J994">
        <v>3161852</v>
      </c>
      <c r="K994" s="2">
        <v>0.16004959999999999</v>
      </c>
      <c r="L994" s="2">
        <v>0.10069400000000001</v>
      </c>
      <c r="M994" s="2">
        <v>9.5690600000000001E-2</v>
      </c>
      <c r="N994" s="3">
        <v>22</v>
      </c>
      <c r="O994">
        <v>24</v>
      </c>
      <c r="P994">
        <v>23</v>
      </c>
      <c r="Q994" s="4">
        <v>26.642859999999999</v>
      </c>
      <c r="R994" s="4">
        <v>27.767859999999999</v>
      </c>
      <c r="S994" s="4">
        <v>26.803570000000001</v>
      </c>
      <c r="T994" s="5">
        <v>0.12112009999999999</v>
      </c>
      <c r="U994" s="5">
        <v>7.4726399999999998E-2</v>
      </c>
      <c r="V994" s="5">
        <v>6.9363800000000003E-2</v>
      </c>
    </row>
    <row r="995" spans="1:22" hidden="1" x14ac:dyDescent="0.2">
      <c r="A995">
        <v>1982</v>
      </c>
      <c r="B995">
        <v>2</v>
      </c>
      <c r="C995" t="s">
        <v>24</v>
      </c>
      <c r="D995" t="s">
        <v>25</v>
      </c>
      <c r="E995">
        <v>197000000</v>
      </c>
      <c r="F995">
        <v>8246768</v>
      </c>
      <c r="G995">
        <v>193756.4</v>
      </c>
      <c r="H995">
        <v>725000000</v>
      </c>
      <c r="I995">
        <v>45900000</v>
      </c>
      <c r="J995">
        <v>1097048</v>
      </c>
      <c r="K995" s="2">
        <v>0.2721228</v>
      </c>
      <c r="L995" s="2">
        <v>0.17970469999999999</v>
      </c>
      <c r="M995" s="2">
        <v>0.1766162</v>
      </c>
      <c r="N995" s="3">
        <v>11</v>
      </c>
      <c r="O995">
        <v>14</v>
      </c>
      <c r="P995">
        <v>12</v>
      </c>
      <c r="Q995" s="4">
        <v>15.232139999999999</v>
      </c>
      <c r="R995" s="4">
        <v>16.178570000000001</v>
      </c>
      <c r="S995" s="4">
        <v>15.03571</v>
      </c>
      <c r="T995" s="5">
        <v>0.21788350000000001</v>
      </c>
      <c r="U995" s="5">
        <v>0.13342109999999999</v>
      </c>
      <c r="V995" s="5">
        <v>0.13148119999999999</v>
      </c>
    </row>
    <row r="996" spans="1:22" hidden="1" x14ac:dyDescent="0.2">
      <c r="A996">
        <v>1982</v>
      </c>
      <c r="B996">
        <v>3</v>
      </c>
      <c r="C996" t="s">
        <v>26</v>
      </c>
      <c r="D996" t="s">
        <v>27</v>
      </c>
      <c r="E996">
        <v>125000000</v>
      </c>
      <c r="F996">
        <v>7270835</v>
      </c>
      <c r="G996">
        <v>174917.5</v>
      </c>
      <c r="H996">
        <v>741000000</v>
      </c>
      <c r="I996">
        <v>64200000</v>
      </c>
      <c r="J996">
        <v>1770739</v>
      </c>
      <c r="K996" s="2">
        <v>0.16898260000000001</v>
      </c>
      <c r="L996" s="2">
        <v>0.1132417</v>
      </c>
      <c r="M996" s="2">
        <v>9.8782200000000001E-2</v>
      </c>
      <c r="N996" s="3">
        <v>18</v>
      </c>
      <c r="O996">
        <v>22</v>
      </c>
      <c r="P996">
        <v>22</v>
      </c>
      <c r="Q996" s="4">
        <v>20.625</v>
      </c>
      <c r="R996" s="4">
        <v>21.982140000000001</v>
      </c>
      <c r="S996" s="4">
        <v>21.928570000000001</v>
      </c>
      <c r="T996" s="5">
        <v>0.1688759</v>
      </c>
      <c r="U996" s="5">
        <v>0.102105</v>
      </c>
      <c r="V996" s="5">
        <v>8.9834999999999998E-2</v>
      </c>
    </row>
    <row r="997" spans="1:22" hidden="1" x14ac:dyDescent="0.2">
      <c r="A997">
        <v>1982</v>
      </c>
      <c r="B997">
        <v>4</v>
      </c>
      <c r="C997" t="s">
        <v>28</v>
      </c>
      <c r="D997" t="s">
        <v>29</v>
      </c>
      <c r="E997">
        <v>61300000</v>
      </c>
      <c r="F997">
        <v>3733903</v>
      </c>
      <c r="G997">
        <v>105252.7</v>
      </c>
      <c r="H997">
        <v>559000000</v>
      </c>
      <c r="I997">
        <v>67900000</v>
      </c>
      <c r="J997">
        <v>2122295</v>
      </c>
      <c r="K997" s="2">
        <v>0.10959729999999999</v>
      </c>
      <c r="L997" s="2">
        <v>5.4977999999999999E-2</v>
      </c>
      <c r="M997" s="2">
        <v>4.95938E-2</v>
      </c>
      <c r="N997" s="3">
        <v>30</v>
      </c>
      <c r="O997">
        <v>31</v>
      </c>
      <c r="P997">
        <v>31</v>
      </c>
      <c r="Q997" s="4">
        <v>27.964279999999999</v>
      </c>
      <c r="R997" s="4">
        <v>30.160720000000001</v>
      </c>
      <c r="S997" s="4">
        <v>29.982140000000001</v>
      </c>
      <c r="T997" s="5">
        <v>0.11625969999999999</v>
      </c>
      <c r="U997" s="5">
        <v>5.6866399999999998E-2</v>
      </c>
      <c r="V997" s="5">
        <v>5.2430200000000003E-2</v>
      </c>
    </row>
    <row r="998" spans="1:22" hidden="1" x14ac:dyDescent="0.2">
      <c r="A998">
        <v>1982</v>
      </c>
      <c r="B998">
        <v>5</v>
      </c>
      <c r="C998">
        <v>20</v>
      </c>
      <c r="D998" t="s">
        <v>30</v>
      </c>
      <c r="E998">
        <v>38500000</v>
      </c>
      <c r="F998">
        <v>2386613</v>
      </c>
      <c r="G998">
        <v>63320.84</v>
      </c>
      <c r="H998">
        <v>362000000</v>
      </c>
      <c r="I998">
        <v>35000000</v>
      </c>
      <c r="J998">
        <v>1028761</v>
      </c>
      <c r="K998" s="2">
        <v>0.1065165</v>
      </c>
      <c r="L998" s="2">
        <v>6.8273299999999995E-2</v>
      </c>
      <c r="M998" s="2">
        <v>6.1550599999999997E-2</v>
      </c>
      <c r="N998" s="3">
        <v>31</v>
      </c>
      <c r="O998">
        <v>30</v>
      </c>
      <c r="P998">
        <v>30</v>
      </c>
      <c r="Q998" s="4">
        <v>29.660720000000001</v>
      </c>
      <c r="R998" s="4">
        <v>29.589279999999999</v>
      </c>
      <c r="S998" s="4">
        <v>29.178570000000001</v>
      </c>
      <c r="T998" s="5">
        <v>0.1007251</v>
      </c>
      <c r="U998" s="5">
        <v>6.0451900000000003E-2</v>
      </c>
      <c r="V998" s="5">
        <v>5.51151E-2</v>
      </c>
    </row>
    <row r="999" spans="1:22" hidden="1" x14ac:dyDescent="0.2">
      <c r="A999">
        <v>1982</v>
      </c>
      <c r="B999">
        <v>6</v>
      </c>
      <c r="C999" t="s">
        <v>31</v>
      </c>
      <c r="D999" t="s">
        <v>32</v>
      </c>
      <c r="E999">
        <v>241000000</v>
      </c>
      <c r="F999">
        <v>14700000</v>
      </c>
      <c r="G999">
        <v>345743.4</v>
      </c>
      <c r="H999">
        <v>943000000</v>
      </c>
      <c r="I999">
        <v>75400000</v>
      </c>
      <c r="J999">
        <v>2003781</v>
      </c>
      <c r="K999" s="2">
        <v>0.25495000000000001</v>
      </c>
      <c r="L999" s="2">
        <v>0.1948471</v>
      </c>
      <c r="M999" s="2">
        <v>0.17254549999999999</v>
      </c>
      <c r="N999" s="3">
        <v>13</v>
      </c>
      <c r="O999">
        <v>12</v>
      </c>
      <c r="P999">
        <v>13</v>
      </c>
      <c r="Q999" s="4">
        <v>12.232139999999999</v>
      </c>
      <c r="R999" s="4">
        <v>11.982139999999999</v>
      </c>
      <c r="S999" s="4">
        <v>12.33929</v>
      </c>
      <c r="T999" s="5">
        <v>0.24312719999999999</v>
      </c>
      <c r="U999" s="5">
        <v>0.16807530000000001</v>
      </c>
      <c r="V999" s="5">
        <v>0.15291469999999999</v>
      </c>
    </row>
    <row r="1000" spans="1:22" hidden="1" x14ac:dyDescent="0.2">
      <c r="A1000">
        <v>1982</v>
      </c>
      <c r="B1000">
        <v>7</v>
      </c>
      <c r="C1000">
        <v>23</v>
      </c>
      <c r="D1000" t="s">
        <v>33</v>
      </c>
      <c r="E1000">
        <v>48500000</v>
      </c>
      <c r="F1000">
        <v>1762268</v>
      </c>
      <c r="G1000">
        <v>44185.760000000002</v>
      </c>
      <c r="H1000">
        <v>155000000</v>
      </c>
      <c r="I1000">
        <v>7358198</v>
      </c>
      <c r="J1000">
        <v>194382.7</v>
      </c>
      <c r="K1000" s="2">
        <v>0.31394820000000001</v>
      </c>
      <c r="L1000" s="2">
        <v>0.23949719999999999</v>
      </c>
      <c r="M1000" s="2">
        <v>0.2273133</v>
      </c>
      <c r="N1000" s="3">
        <v>8</v>
      </c>
      <c r="O1000">
        <v>7</v>
      </c>
      <c r="P1000">
        <v>7</v>
      </c>
      <c r="Q1000" s="4">
        <v>8.1607140000000005</v>
      </c>
      <c r="R1000" s="4">
        <v>7.3392860000000004</v>
      </c>
      <c r="S1000" s="4">
        <v>6.9821429999999998</v>
      </c>
      <c r="T1000" s="5">
        <v>0.29430689999999998</v>
      </c>
      <c r="U1000" s="5">
        <v>0.21289140000000001</v>
      </c>
      <c r="V1000" s="5">
        <v>0.2032263</v>
      </c>
    </row>
    <row r="1001" spans="1:22" x14ac:dyDescent="0.2">
      <c r="A1001">
        <v>1982</v>
      </c>
      <c r="B1001">
        <v>8</v>
      </c>
      <c r="C1001">
        <v>24</v>
      </c>
      <c r="D1001" t="s">
        <v>34</v>
      </c>
      <c r="E1001">
        <v>220000000</v>
      </c>
      <c r="F1001">
        <v>9992205</v>
      </c>
      <c r="G1001">
        <v>244953.7</v>
      </c>
      <c r="H1001">
        <v>624000000</v>
      </c>
      <c r="I1001">
        <v>39400000</v>
      </c>
      <c r="J1001">
        <v>1059168</v>
      </c>
      <c r="K1001" s="2">
        <v>0.35230450000000002</v>
      </c>
      <c r="L1001" s="2">
        <v>0.2538608</v>
      </c>
      <c r="M1001" s="2">
        <v>0.23127</v>
      </c>
      <c r="N1001" s="3">
        <v>6</v>
      </c>
      <c r="O1001">
        <v>6</v>
      </c>
      <c r="P1001">
        <v>6</v>
      </c>
      <c r="Q1001" s="4">
        <v>5.0714290000000002</v>
      </c>
      <c r="R1001" s="4">
        <v>4.875</v>
      </c>
      <c r="S1001" s="4">
        <v>4.8035709999999998</v>
      </c>
      <c r="T1001" s="5">
        <v>0.36250369999999998</v>
      </c>
      <c r="U1001" s="5">
        <v>0.25803540000000003</v>
      </c>
      <c r="V1001" s="5">
        <v>0.23824980000000001</v>
      </c>
    </row>
    <row r="1002" spans="1:22" hidden="1" x14ac:dyDescent="0.2">
      <c r="A1002">
        <v>1982</v>
      </c>
      <c r="B1002">
        <v>9</v>
      </c>
      <c r="C1002">
        <v>25</v>
      </c>
      <c r="D1002" t="s">
        <v>35</v>
      </c>
      <c r="E1002">
        <v>47900000</v>
      </c>
      <c r="F1002">
        <v>2361351</v>
      </c>
      <c r="G1002">
        <v>58793.51</v>
      </c>
      <c r="H1002">
        <v>285000000</v>
      </c>
      <c r="I1002">
        <v>22200000</v>
      </c>
      <c r="J1002">
        <v>620190.5</v>
      </c>
      <c r="K1002" s="2">
        <v>0.16771939999999999</v>
      </c>
      <c r="L1002" s="2">
        <v>0.1064729</v>
      </c>
      <c r="M1002" s="2">
        <v>9.4799099999999997E-2</v>
      </c>
      <c r="N1002" s="3">
        <v>21</v>
      </c>
      <c r="O1002">
        <v>23</v>
      </c>
      <c r="P1002">
        <v>24</v>
      </c>
      <c r="Q1002" s="4">
        <v>20.589279999999999</v>
      </c>
      <c r="R1002" s="4">
        <v>20.696429999999999</v>
      </c>
      <c r="S1002" s="4">
        <v>20.714279999999999</v>
      </c>
      <c r="T1002" s="5">
        <v>0.16131490000000001</v>
      </c>
      <c r="U1002" s="5">
        <v>0.1034035</v>
      </c>
      <c r="V1002" s="5">
        <v>9.3124899999999997E-2</v>
      </c>
    </row>
    <row r="1003" spans="1:22" hidden="1" x14ac:dyDescent="0.2">
      <c r="A1003">
        <v>1982</v>
      </c>
      <c r="B1003">
        <v>10</v>
      </c>
      <c r="C1003">
        <v>26</v>
      </c>
      <c r="D1003" t="s">
        <v>36</v>
      </c>
      <c r="E1003">
        <v>38500000</v>
      </c>
      <c r="F1003">
        <v>1927384</v>
      </c>
      <c r="G1003">
        <v>49527.94</v>
      </c>
      <c r="H1003">
        <v>267000000</v>
      </c>
      <c r="I1003">
        <v>19600000</v>
      </c>
      <c r="J1003">
        <v>542795.6</v>
      </c>
      <c r="K1003" s="2">
        <v>0.14391670000000001</v>
      </c>
      <c r="L1003" s="2">
        <v>9.8494399999999996E-2</v>
      </c>
      <c r="M1003" s="2">
        <v>9.1245999999999994E-2</v>
      </c>
      <c r="N1003" s="3">
        <v>26</v>
      </c>
      <c r="O1003">
        <v>25</v>
      </c>
      <c r="P1003">
        <v>25</v>
      </c>
      <c r="Q1003" s="4">
        <v>23.607140000000001</v>
      </c>
      <c r="R1003" s="4">
        <v>24.017859999999999</v>
      </c>
      <c r="S1003" s="4">
        <v>23.089279999999999</v>
      </c>
      <c r="T1003" s="5">
        <v>0.14236109999999999</v>
      </c>
      <c r="U1003" s="5">
        <v>9.1431899999999997E-2</v>
      </c>
      <c r="V1003" s="5">
        <v>8.4959199999999999E-2</v>
      </c>
    </row>
    <row r="1004" spans="1:22" hidden="1" x14ac:dyDescent="0.2">
      <c r="A1004">
        <v>1982</v>
      </c>
      <c r="B1004">
        <v>11</v>
      </c>
      <c r="C1004" t="s">
        <v>37</v>
      </c>
      <c r="D1004" t="s">
        <v>38</v>
      </c>
      <c r="E1004">
        <v>178000000</v>
      </c>
      <c r="F1004">
        <v>8611226</v>
      </c>
      <c r="G1004">
        <v>216835.9</v>
      </c>
      <c r="H1004">
        <v>1330000000</v>
      </c>
      <c r="I1004">
        <v>92100000</v>
      </c>
      <c r="J1004">
        <v>2496970</v>
      </c>
      <c r="K1004" s="2">
        <v>0.1336125</v>
      </c>
      <c r="L1004" s="2">
        <v>9.3502000000000002E-2</v>
      </c>
      <c r="M1004" s="2">
        <v>8.6839600000000003E-2</v>
      </c>
      <c r="N1004" s="3">
        <v>28</v>
      </c>
      <c r="O1004">
        <v>29</v>
      </c>
      <c r="P1004">
        <v>26</v>
      </c>
      <c r="Q1004" s="4">
        <v>23.053570000000001</v>
      </c>
      <c r="R1004" s="4">
        <v>23.803570000000001</v>
      </c>
      <c r="S1004" s="4">
        <v>22.785720000000001</v>
      </c>
      <c r="T1004" s="5">
        <v>0.14775569999999999</v>
      </c>
      <c r="U1004" s="5">
        <v>9.1782299999999997E-2</v>
      </c>
      <c r="V1004" s="5">
        <v>8.5632399999999997E-2</v>
      </c>
    </row>
    <row r="1005" spans="1:22" hidden="1" x14ac:dyDescent="0.2">
      <c r="A1005">
        <v>1982</v>
      </c>
      <c r="B1005">
        <v>12</v>
      </c>
      <c r="C1005">
        <v>29</v>
      </c>
      <c r="D1005" t="s">
        <v>39</v>
      </c>
      <c r="E1005">
        <v>139000000</v>
      </c>
      <c r="F1005">
        <v>7234061</v>
      </c>
      <c r="G1005">
        <v>178320.3</v>
      </c>
      <c r="H1005">
        <v>829000000</v>
      </c>
      <c r="I1005">
        <v>62400000</v>
      </c>
      <c r="J1005">
        <v>1661470</v>
      </c>
      <c r="K1005" s="2">
        <v>0.1680065</v>
      </c>
      <c r="L1005" s="2">
        <v>0.1159694</v>
      </c>
      <c r="M1005" s="2">
        <v>0.1073269</v>
      </c>
      <c r="N1005" s="3">
        <v>20</v>
      </c>
      <c r="O1005">
        <v>21</v>
      </c>
      <c r="P1005">
        <v>21</v>
      </c>
      <c r="Q1005" s="4">
        <v>17.5</v>
      </c>
      <c r="R1005" s="4">
        <v>17.964279999999999</v>
      </c>
      <c r="S1005" s="4">
        <v>17.446429999999999</v>
      </c>
      <c r="T1005" s="5">
        <v>0.18702070000000001</v>
      </c>
      <c r="U1005" s="5">
        <v>0.11943719999999999</v>
      </c>
      <c r="V1005" s="5">
        <v>0.1113278</v>
      </c>
    </row>
    <row r="1006" spans="1:22" hidden="1" x14ac:dyDescent="0.2">
      <c r="A1006">
        <v>1982</v>
      </c>
      <c r="B1006">
        <v>13</v>
      </c>
      <c r="C1006" t="s">
        <v>40</v>
      </c>
      <c r="D1006" t="s">
        <v>41</v>
      </c>
      <c r="E1006">
        <v>367000000</v>
      </c>
      <c r="F1006">
        <v>19200000</v>
      </c>
      <c r="G1006">
        <v>471718.40000000002</v>
      </c>
      <c r="H1006">
        <v>1280000000</v>
      </c>
      <c r="I1006">
        <v>95700000</v>
      </c>
      <c r="J1006">
        <v>2589626</v>
      </c>
      <c r="K1006" s="2">
        <v>0.28623939999999998</v>
      </c>
      <c r="L1006" s="2">
        <v>0.20043720000000001</v>
      </c>
      <c r="M1006" s="2">
        <v>0.18215700000000001</v>
      </c>
      <c r="N1006" s="3">
        <v>10</v>
      </c>
      <c r="O1006">
        <v>10</v>
      </c>
      <c r="P1006">
        <v>10</v>
      </c>
      <c r="Q1006" s="4">
        <v>8.9642859999999995</v>
      </c>
      <c r="R1006" s="4">
        <v>9.5535720000000008</v>
      </c>
      <c r="S1006" s="4">
        <v>9.7321419999999996</v>
      </c>
      <c r="T1006" s="5">
        <v>0.29336010000000001</v>
      </c>
      <c r="U1006" s="5">
        <v>0.19624240000000001</v>
      </c>
      <c r="V1006" s="5">
        <v>0.18007609999999999</v>
      </c>
    </row>
    <row r="1007" spans="1:22" hidden="1" x14ac:dyDescent="0.2">
      <c r="A1007">
        <v>1982</v>
      </c>
      <c r="B1007">
        <v>14</v>
      </c>
      <c r="C1007" t="s">
        <v>42</v>
      </c>
      <c r="D1007" t="s">
        <v>43</v>
      </c>
      <c r="E1007">
        <v>277000000</v>
      </c>
      <c r="F1007">
        <v>12200000</v>
      </c>
      <c r="G1007">
        <v>306599.2</v>
      </c>
      <c r="H1007">
        <v>1190000000</v>
      </c>
      <c r="I1007">
        <v>68600000</v>
      </c>
      <c r="J1007">
        <v>1842376</v>
      </c>
      <c r="K1007" s="2">
        <v>0.23294860000000001</v>
      </c>
      <c r="L1007" s="2">
        <v>0.1778536</v>
      </c>
      <c r="M1007" s="2">
        <v>0.16641520000000001</v>
      </c>
      <c r="N1007" s="3">
        <v>14</v>
      </c>
      <c r="O1007">
        <v>15</v>
      </c>
      <c r="P1007">
        <v>14</v>
      </c>
      <c r="Q1007" s="4">
        <v>16.25</v>
      </c>
      <c r="R1007" s="4">
        <v>16.410720000000001</v>
      </c>
      <c r="S1007" s="4">
        <v>15.96429</v>
      </c>
      <c r="T1007" s="5">
        <v>0.2025662</v>
      </c>
      <c r="U1007" s="5">
        <v>0.14079700000000001</v>
      </c>
      <c r="V1007" s="5">
        <v>0.1322035</v>
      </c>
    </row>
    <row r="1008" spans="1:22" hidden="1" x14ac:dyDescent="0.2">
      <c r="A1008">
        <v>1982</v>
      </c>
      <c r="B1008">
        <v>15</v>
      </c>
      <c r="C1008" t="s">
        <v>44</v>
      </c>
      <c r="D1008" t="s">
        <v>45</v>
      </c>
      <c r="E1008">
        <v>69800000</v>
      </c>
      <c r="F1008">
        <v>4454157</v>
      </c>
      <c r="G1008">
        <v>115751.6</v>
      </c>
      <c r="H1008">
        <v>263000000</v>
      </c>
      <c r="I1008">
        <v>24600000</v>
      </c>
      <c r="J1008">
        <v>720226.6</v>
      </c>
      <c r="K1008" s="2">
        <v>0.265932</v>
      </c>
      <c r="L1008" s="2">
        <v>0.1806982</v>
      </c>
      <c r="M1008" s="2">
        <v>0.16071550000000001</v>
      </c>
      <c r="N1008" s="3">
        <v>12</v>
      </c>
      <c r="O1008">
        <v>13</v>
      </c>
      <c r="P1008">
        <v>15</v>
      </c>
      <c r="Q1008" s="4">
        <v>12.928570000000001</v>
      </c>
      <c r="R1008" s="4">
        <v>15.196429999999999</v>
      </c>
      <c r="S1008" s="4">
        <v>16.017859999999999</v>
      </c>
      <c r="T1008" s="5">
        <v>0.2379288</v>
      </c>
      <c r="U1008" s="5">
        <v>0.14950550000000001</v>
      </c>
      <c r="V1008" s="5">
        <v>0.13474800000000001</v>
      </c>
    </row>
    <row r="1009" spans="1:22" hidden="1" x14ac:dyDescent="0.2">
      <c r="A1009">
        <v>1982</v>
      </c>
      <c r="B1009">
        <v>16</v>
      </c>
      <c r="C1009" t="s">
        <v>46</v>
      </c>
      <c r="D1009" t="s">
        <v>47</v>
      </c>
      <c r="E1009">
        <v>100000000</v>
      </c>
      <c r="F1009">
        <v>4523289</v>
      </c>
      <c r="G1009">
        <v>127582.7</v>
      </c>
      <c r="H1009">
        <v>484000000</v>
      </c>
      <c r="I1009">
        <v>27300000</v>
      </c>
      <c r="J1009">
        <v>811917.4</v>
      </c>
      <c r="K1009" s="2">
        <v>0.20733889999999999</v>
      </c>
      <c r="L1009" s="2">
        <v>0.16552919999999999</v>
      </c>
      <c r="M1009" s="2">
        <v>0.15713759999999999</v>
      </c>
      <c r="N1009" s="3">
        <v>16</v>
      </c>
      <c r="O1009">
        <v>16</v>
      </c>
      <c r="P1009">
        <v>16</v>
      </c>
      <c r="Q1009" s="4">
        <v>14.446429999999999</v>
      </c>
      <c r="R1009" s="4">
        <v>12.107139999999999</v>
      </c>
      <c r="S1009" s="4">
        <v>11.892860000000001</v>
      </c>
      <c r="T1009" s="5">
        <v>0.21637799999999999</v>
      </c>
      <c r="U1009" s="5">
        <v>0.16193089999999999</v>
      </c>
      <c r="V1009" s="5">
        <v>0.15360219999999999</v>
      </c>
    </row>
    <row r="1010" spans="1:22" hidden="1" x14ac:dyDescent="0.2">
      <c r="A1010">
        <v>1982</v>
      </c>
      <c r="B1010">
        <v>17</v>
      </c>
      <c r="C1010" t="s">
        <v>48</v>
      </c>
      <c r="D1010" t="s">
        <v>49</v>
      </c>
      <c r="E1010">
        <v>298000000</v>
      </c>
      <c r="F1010">
        <v>18900000</v>
      </c>
      <c r="G1010">
        <v>466773.3</v>
      </c>
      <c r="H1010">
        <v>2490000000</v>
      </c>
      <c r="I1010">
        <v>201000000</v>
      </c>
      <c r="J1010">
        <v>5455743</v>
      </c>
      <c r="K1010" s="2">
        <v>0.11969349999999999</v>
      </c>
      <c r="L1010" s="2">
        <v>9.3941999999999998E-2</v>
      </c>
      <c r="M1010" s="2">
        <v>8.5556300000000002E-2</v>
      </c>
      <c r="N1010" s="3">
        <v>29</v>
      </c>
      <c r="O1010">
        <v>27</v>
      </c>
      <c r="P1010">
        <v>27</v>
      </c>
      <c r="Q1010" s="4">
        <v>27.928570000000001</v>
      </c>
      <c r="R1010" s="4">
        <v>27.214279999999999</v>
      </c>
      <c r="S1010" s="4">
        <v>26.392859999999999</v>
      </c>
      <c r="T1010" s="5">
        <v>0.112245</v>
      </c>
      <c r="U1010" s="5">
        <v>7.6515200000000005E-2</v>
      </c>
      <c r="V1010" s="5">
        <v>6.9453699999999993E-2</v>
      </c>
    </row>
    <row r="1011" spans="1:22" hidden="1" x14ac:dyDescent="0.2">
      <c r="A1011">
        <v>1982</v>
      </c>
      <c r="B1011">
        <v>18</v>
      </c>
      <c r="C1011">
        <v>51</v>
      </c>
      <c r="D1011" t="s">
        <v>50</v>
      </c>
      <c r="E1011">
        <v>91700000</v>
      </c>
      <c r="F1011">
        <v>6056350</v>
      </c>
      <c r="G1011">
        <v>160581.29999999999</v>
      </c>
      <c r="H1011">
        <v>621000000</v>
      </c>
      <c r="I1011">
        <v>48100000</v>
      </c>
      <c r="J1011">
        <v>1472273</v>
      </c>
      <c r="K1011" s="2">
        <v>0.147535</v>
      </c>
      <c r="L1011" s="2">
        <v>0.1260346</v>
      </c>
      <c r="M1011" s="2">
        <v>0.1090703</v>
      </c>
      <c r="N1011" s="3">
        <v>25</v>
      </c>
      <c r="O1011">
        <v>19</v>
      </c>
      <c r="P1011">
        <v>20</v>
      </c>
      <c r="Q1011" s="4">
        <v>24.071429999999999</v>
      </c>
      <c r="R1011" s="4">
        <v>22.017859999999999</v>
      </c>
      <c r="S1011" s="4">
        <v>22.303570000000001</v>
      </c>
      <c r="T1011" s="5">
        <v>0.1409852</v>
      </c>
      <c r="U1011" s="5">
        <v>0.1007874</v>
      </c>
      <c r="V1011" s="5">
        <v>8.7338700000000005E-2</v>
      </c>
    </row>
    <row r="1012" spans="1:22" hidden="1" x14ac:dyDescent="0.2">
      <c r="A1012">
        <v>1982</v>
      </c>
      <c r="B1012">
        <v>19</v>
      </c>
      <c r="C1012">
        <v>50</v>
      </c>
      <c r="D1012" t="s">
        <v>51</v>
      </c>
      <c r="E1012">
        <v>669000000</v>
      </c>
      <c r="F1012">
        <v>37800000</v>
      </c>
      <c r="G1012">
        <v>981882.2</v>
      </c>
      <c r="H1012">
        <v>2290000000</v>
      </c>
      <c r="I1012">
        <v>168000000</v>
      </c>
      <c r="J1012">
        <v>4726485</v>
      </c>
      <c r="K1012" s="2">
        <v>0.29169210000000001</v>
      </c>
      <c r="L1012" s="2">
        <v>0.2257207</v>
      </c>
      <c r="M1012" s="2">
        <v>0.20774049999999999</v>
      </c>
      <c r="N1012" s="3">
        <v>9</v>
      </c>
      <c r="O1012">
        <v>8</v>
      </c>
      <c r="P1012">
        <v>8</v>
      </c>
      <c r="Q1012" s="4">
        <v>10.392860000000001</v>
      </c>
      <c r="R1012" s="4">
        <v>10.5</v>
      </c>
      <c r="S1012" s="4">
        <v>10.41071</v>
      </c>
      <c r="T1012" s="5">
        <v>0.26292480000000001</v>
      </c>
      <c r="U1012" s="5">
        <v>0.1806373</v>
      </c>
      <c r="V1012" s="5">
        <v>0.16662879999999999</v>
      </c>
    </row>
    <row r="1013" spans="1:22" hidden="1" x14ac:dyDescent="0.2">
      <c r="A1013">
        <v>1982</v>
      </c>
      <c r="B1013">
        <v>20</v>
      </c>
      <c r="C1013">
        <v>52</v>
      </c>
      <c r="D1013" t="s">
        <v>52</v>
      </c>
      <c r="E1013">
        <v>520000000</v>
      </c>
      <c r="F1013">
        <v>43500000</v>
      </c>
      <c r="G1013">
        <v>1327802</v>
      </c>
      <c r="H1013">
        <v>2760000000</v>
      </c>
      <c r="I1013">
        <v>305000000</v>
      </c>
      <c r="J1013">
        <v>11100000</v>
      </c>
      <c r="K1013" s="2">
        <v>0.1883367</v>
      </c>
      <c r="L1013" s="2">
        <v>0.14241110000000001</v>
      </c>
      <c r="M1013" s="2">
        <v>0.1197044</v>
      </c>
      <c r="N1013" s="3">
        <v>17</v>
      </c>
      <c r="O1013">
        <v>18</v>
      </c>
      <c r="P1013">
        <v>18</v>
      </c>
      <c r="Q1013" s="4">
        <v>19.089279999999999</v>
      </c>
      <c r="R1013" s="4">
        <v>19.017859999999999</v>
      </c>
      <c r="S1013" s="4">
        <v>19.964279999999999</v>
      </c>
      <c r="T1013" s="5">
        <v>0.18043429999999999</v>
      </c>
      <c r="U1013" s="5">
        <v>0.1176333</v>
      </c>
      <c r="V1013" s="5">
        <v>9.9119799999999994E-2</v>
      </c>
    </row>
    <row r="1014" spans="1:22" hidden="1" x14ac:dyDescent="0.2">
      <c r="A1014">
        <v>1982</v>
      </c>
      <c r="B1014">
        <v>21</v>
      </c>
      <c r="C1014" t="s">
        <v>53</v>
      </c>
      <c r="D1014" t="s">
        <v>54</v>
      </c>
      <c r="E1014">
        <v>161000000</v>
      </c>
      <c r="F1014">
        <v>16800000</v>
      </c>
      <c r="G1014">
        <v>467083.7</v>
      </c>
      <c r="H1014">
        <v>1170000000</v>
      </c>
      <c r="I1014">
        <v>171000000</v>
      </c>
      <c r="J1014">
        <v>6178511</v>
      </c>
      <c r="K1014" s="2">
        <v>0.13710729999999999</v>
      </c>
      <c r="L1014" s="2">
        <v>9.7834299999999999E-2</v>
      </c>
      <c r="M1014" s="2">
        <v>7.5598100000000001E-2</v>
      </c>
      <c r="N1014" s="3">
        <v>27</v>
      </c>
      <c r="O1014">
        <v>26</v>
      </c>
      <c r="P1014">
        <v>28</v>
      </c>
      <c r="Q1014" s="4">
        <v>28.410720000000001</v>
      </c>
      <c r="R1014" s="4">
        <v>28.142859999999999</v>
      </c>
      <c r="S1014" s="4">
        <v>29.125</v>
      </c>
      <c r="T1014" s="5">
        <v>0.1092814</v>
      </c>
      <c r="U1014" s="5">
        <v>7.1718100000000007E-2</v>
      </c>
      <c r="V1014" s="5">
        <v>5.6427199999999997E-2</v>
      </c>
    </row>
    <row r="1015" spans="1:22" hidden="1" x14ac:dyDescent="0.2">
      <c r="A1015">
        <v>1982</v>
      </c>
      <c r="B1015">
        <v>22</v>
      </c>
      <c r="C1015" t="s">
        <v>55</v>
      </c>
      <c r="D1015" t="s">
        <v>56</v>
      </c>
      <c r="E1015">
        <v>246000000</v>
      </c>
      <c r="F1015">
        <v>12400000</v>
      </c>
      <c r="G1015">
        <v>364685.7</v>
      </c>
      <c r="H1015">
        <v>1640000000</v>
      </c>
      <c r="I1015">
        <v>104000000</v>
      </c>
      <c r="J1015">
        <v>3145632</v>
      </c>
      <c r="K1015" s="2">
        <v>0.14975150000000001</v>
      </c>
      <c r="L1015" s="2">
        <v>0.1185824</v>
      </c>
      <c r="M1015" s="2">
        <v>0.115934</v>
      </c>
      <c r="N1015" s="3">
        <v>24</v>
      </c>
      <c r="O1015">
        <v>20</v>
      </c>
      <c r="P1015">
        <v>19</v>
      </c>
      <c r="Q1015" s="4">
        <v>24.214279999999999</v>
      </c>
      <c r="R1015" s="4">
        <v>22.875</v>
      </c>
      <c r="S1015" s="4">
        <v>21.035720000000001</v>
      </c>
      <c r="T1015" s="5">
        <v>0.14314279999999999</v>
      </c>
      <c r="U1015" s="5">
        <v>0.1009168</v>
      </c>
      <c r="V1015" s="5">
        <v>0.1004975</v>
      </c>
    </row>
    <row r="1016" spans="1:22" hidden="1" x14ac:dyDescent="0.2">
      <c r="A1016">
        <v>1982</v>
      </c>
      <c r="B1016">
        <v>23</v>
      </c>
      <c r="C1016">
        <v>64</v>
      </c>
      <c r="D1016" t="s">
        <v>57</v>
      </c>
      <c r="E1016">
        <v>226000000</v>
      </c>
      <c r="F1016">
        <v>15600000</v>
      </c>
      <c r="G1016">
        <v>324125.8</v>
      </c>
      <c r="H1016">
        <v>1340000000</v>
      </c>
      <c r="I1016">
        <v>101000000</v>
      </c>
      <c r="J1016">
        <v>2265096</v>
      </c>
      <c r="K1016" s="2">
        <v>0.168876</v>
      </c>
      <c r="L1016" s="2">
        <v>0.15362490000000001</v>
      </c>
      <c r="M1016" s="2">
        <v>0.1430959</v>
      </c>
      <c r="N1016" s="3">
        <v>19</v>
      </c>
      <c r="O1016">
        <v>17</v>
      </c>
      <c r="P1016">
        <v>17</v>
      </c>
      <c r="Q1016" s="4">
        <v>18.160720000000001</v>
      </c>
      <c r="R1016" s="4">
        <v>15.571429999999999</v>
      </c>
      <c r="S1016" s="4">
        <v>14.96429</v>
      </c>
      <c r="T1016" s="5">
        <v>0.19068750000000001</v>
      </c>
      <c r="U1016" s="5">
        <v>0.14805309999999999</v>
      </c>
      <c r="V1016" s="5">
        <v>0.1392806</v>
      </c>
    </row>
    <row r="1017" spans="1:22" hidden="1" x14ac:dyDescent="0.2">
      <c r="A1017">
        <v>1982</v>
      </c>
      <c r="B1017">
        <v>24</v>
      </c>
      <c r="C1017" t="s">
        <v>58</v>
      </c>
      <c r="D1017" t="s">
        <v>59</v>
      </c>
      <c r="E1017">
        <v>847000000</v>
      </c>
      <c r="F1017">
        <v>48400000</v>
      </c>
      <c r="G1017">
        <v>1209390</v>
      </c>
      <c r="H1017">
        <v>1960000000</v>
      </c>
      <c r="I1017">
        <v>160000000</v>
      </c>
      <c r="J1017">
        <v>4451170</v>
      </c>
      <c r="K1017" s="2">
        <v>0.43200100000000002</v>
      </c>
      <c r="L1017" s="2">
        <v>0.30208649999999998</v>
      </c>
      <c r="M1017" s="2">
        <v>0.27170159999999999</v>
      </c>
      <c r="N1017" s="3">
        <v>4</v>
      </c>
      <c r="O1017">
        <v>3</v>
      </c>
      <c r="P1017">
        <v>4</v>
      </c>
      <c r="Q1017" s="4">
        <v>4.2321429999999998</v>
      </c>
      <c r="R1017" s="4">
        <v>4.4107139999999996</v>
      </c>
      <c r="S1017" s="4">
        <v>4.6071429999999998</v>
      </c>
      <c r="T1017" s="5">
        <v>0.39911069999999998</v>
      </c>
      <c r="U1017" s="5">
        <v>0.27091029999999999</v>
      </c>
      <c r="V1017" s="5">
        <v>0.2452347</v>
      </c>
    </row>
    <row r="1018" spans="1:22" hidden="1" x14ac:dyDescent="0.2">
      <c r="A1018">
        <v>1982</v>
      </c>
      <c r="B1018">
        <v>25</v>
      </c>
      <c r="C1018">
        <v>70</v>
      </c>
      <c r="D1018" t="s">
        <v>60</v>
      </c>
      <c r="E1018">
        <v>171000000</v>
      </c>
      <c r="F1018">
        <v>13400000</v>
      </c>
      <c r="G1018">
        <v>359566.3</v>
      </c>
      <c r="H1018">
        <v>449000000</v>
      </c>
      <c r="I1018">
        <v>44900000</v>
      </c>
      <c r="J1018">
        <v>1308959</v>
      </c>
      <c r="K1018" s="2">
        <v>0.38097609999999998</v>
      </c>
      <c r="L1018" s="2">
        <v>0.29822359999999998</v>
      </c>
      <c r="M1018" s="2">
        <v>0.27469650000000001</v>
      </c>
      <c r="N1018" s="3">
        <v>5</v>
      </c>
      <c r="O1018">
        <v>4</v>
      </c>
      <c r="P1018">
        <v>3</v>
      </c>
      <c r="Q1018" s="4">
        <v>7.25</v>
      </c>
      <c r="R1018" s="4">
        <v>6.9642860000000004</v>
      </c>
      <c r="S1018" s="4">
        <v>7.125</v>
      </c>
      <c r="T1018" s="5">
        <v>0.32646009999999998</v>
      </c>
      <c r="U1018" s="5">
        <v>0.22816600000000001</v>
      </c>
      <c r="V1018" s="5">
        <v>0.20767949999999999</v>
      </c>
    </row>
    <row r="1019" spans="1:22" hidden="1" x14ac:dyDescent="0.2">
      <c r="A1019">
        <v>1982</v>
      </c>
      <c r="B1019">
        <v>26</v>
      </c>
      <c r="C1019" t="s">
        <v>61</v>
      </c>
      <c r="D1019" t="s">
        <v>62</v>
      </c>
      <c r="E1019">
        <v>1220000000</v>
      </c>
      <c r="F1019">
        <v>119000000</v>
      </c>
      <c r="G1019">
        <v>2700159</v>
      </c>
      <c r="H1019">
        <v>2760000000</v>
      </c>
      <c r="I1019">
        <v>315000000</v>
      </c>
      <c r="J1019">
        <v>7883278</v>
      </c>
      <c r="K1019" s="2">
        <v>0.44391239999999998</v>
      </c>
      <c r="L1019" s="2">
        <v>0.37757649999999998</v>
      </c>
      <c r="M1019" s="2">
        <v>0.34251730000000002</v>
      </c>
      <c r="N1019" s="3">
        <v>2</v>
      </c>
      <c r="O1019">
        <v>2</v>
      </c>
      <c r="P1019">
        <v>2</v>
      </c>
      <c r="Q1019" s="4">
        <v>3.214286</v>
      </c>
      <c r="R1019" s="4">
        <v>2.964286</v>
      </c>
      <c r="S1019" s="4">
        <v>2.8571430000000002</v>
      </c>
      <c r="T1019" s="5">
        <v>0.42349140000000002</v>
      </c>
      <c r="U1019" s="5">
        <v>0.31467250000000002</v>
      </c>
      <c r="V1019" s="5">
        <v>0.28992210000000002</v>
      </c>
    </row>
    <row r="1020" spans="1:22" hidden="1" x14ac:dyDescent="0.2">
      <c r="A1020">
        <v>1982</v>
      </c>
      <c r="B1020">
        <v>27</v>
      </c>
      <c r="C1020" t="s">
        <v>63</v>
      </c>
      <c r="D1020" t="s">
        <v>64</v>
      </c>
      <c r="E1020">
        <v>916000000</v>
      </c>
      <c r="F1020">
        <v>38600000</v>
      </c>
      <c r="G1020">
        <v>1051969</v>
      </c>
      <c r="H1020">
        <v>2800000000</v>
      </c>
      <c r="I1020">
        <v>194000000</v>
      </c>
      <c r="J1020">
        <v>5822721</v>
      </c>
      <c r="K1020" s="2">
        <v>0.3268953</v>
      </c>
      <c r="L1020" s="2">
        <v>0.1992901</v>
      </c>
      <c r="M1020" s="2">
        <v>0.1806662</v>
      </c>
      <c r="N1020" s="3">
        <v>7</v>
      </c>
      <c r="O1020">
        <v>11</v>
      </c>
      <c r="P1020">
        <v>11</v>
      </c>
      <c r="Q1020" s="4">
        <v>6.6071429999999998</v>
      </c>
      <c r="R1020" s="4">
        <v>7.5892860000000004</v>
      </c>
      <c r="S1020" s="4">
        <v>7.8928570000000002</v>
      </c>
      <c r="T1020" s="5">
        <v>0.3349144</v>
      </c>
      <c r="U1020" s="5">
        <v>0.21915499999999999</v>
      </c>
      <c r="V1020" s="5">
        <v>0.20047789999999999</v>
      </c>
    </row>
    <row r="1021" spans="1:22" hidden="1" x14ac:dyDescent="0.2">
      <c r="A1021">
        <v>1982</v>
      </c>
      <c r="B1021">
        <v>28</v>
      </c>
      <c r="C1021" t="s">
        <v>65</v>
      </c>
      <c r="D1021" t="s">
        <v>66</v>
      </c>
      <c r="E1021">
        <v>2100000000</v>
      </c>
      <c r="F1021">
        <v>157000000</v>
      </c>
      <c r="G1021">
        <v>4700724</v>
      </c>
      <c r="H1021">
        <v>2760000000</v>
      </c>
      <c r="I1021">
        <v>248000000</v>
      </c>
      <c r="J1021">
        <v>8277784</v>
      </c>
      <c r="K1021" s="2">
        <v>0.76139579999999996</v>
      </c>
      <c r="L1021" s="2">
        <v>0.63432659999999996</v>
      </c>
      <c r="M1021" s="2">
        <v>0.5678723</v>
      </c>
      <c r="N1021" s="3">
        <v>1</v>
      </c>
      <c r="O1021">
        <v>1</v>
      </c>
      <c r="P1021">
        <v>1</v>
      </c>
      <c r="Q1021" s="4">
        <v>1.071429</v>
      </c>
      <c r="R1021" s="4">
        <v>1.125</v>
      </c>
      <c r="S1021" s="4">
        <v>1.196429</v>
      </c>
      <c r="T1021" s="5">
        <v>0.69953770000000004</v>
      </c>
      <c r="U1021" s="5">
        <v>0.56415590000000004</v>
      </c>
      <c r="V1021" s="5">
        <v>0.50843229999999995</v>
      </c>
    </row>
    <row r="1022" spans="1:22" hidden="1" x14ac:dyDescent="0.2">
      <c r="A1022">
        <v>1982</v>
      </c>
      <c r="B1022">
        <v>29</v>
      </c>
      <c r="C1022" t="s">
        <v>67</v>
      </c>
      <c r="D1022" t="s">
        <v>68</v>
      </c>
      <c r="E1022">
        <v>2190000000</v>
      </c>
      <c r="F1022">
        <v>138000000</v>
      </c>
      <c r="G1022">
        <v>3525868</v>
      </c>
      <c r="H1022">
        <v>5020000000</v>
      </c>
      <c r="I1022">
        <v>467000000</v>
      </c>
      <c r="J1022">
        <v>13300000</v>
      </c>
      <c r="K1022" s="2">
        <v>0.43609740000000002</v>
      </c>
      <c r="L1022" s="2">
        <v>0.29567919999999998</v>
      </c>
      <c r="M1022" s="2">
        <v>0.26447310000000002</v>
      </c>
      <c r="N1022" s="3">
        <v>3</v>
      </c>
      <c r="O1022">
        <v>5</v>
      </c>
      <c r="P1022">
        <v>5</v>
      </c>
      <c r="Q1022" s="4">
        <v>3.3035709999999998</v>
      </c>
      <c r="R1022" s="4">
        <v>3.660714</v>
      </c>
      <c r="S1022" s="4">
        <v>3.8214290000000002</v>
      </c>
      <c r="T1022" s="5">
        <v>0.42614590000000002</v>
      </c>
      <c r="U1022" s="5">
        <v>0.28862939999999998</v>
      </c>
      <c r="V1022" s="5">
        <v>0.26149060000000002</v>
      </c>
    </row>
    <row r="1023" spans="1:22" hidden="1" x14ac:dyDescent="0.2">
      <c r="A1023">
        <v>1982</v>
      </c>
      <c r="B1023">
        <v>30</v>
      </c>
      <c r="C1023" t="s">
        <v>69</v>
      </c>
      <c r="D1023" t="s">
        <v>70</v>
      </c>
      <c r="E1023">
        <v>415000000</v>
      </c>
      <c r="F1023">
        <v>34400000</v>
      </c>
      <c r="G1023">
        <v>1199460</v>
      </c>
      <c r="H1023">
        <v>1790000000</v>
      </c>
      <c r="I1023">
        <v>169000000</v>
      </c>
      <c r="J1023">
        <v>6531368</v>
      </c>
      <c r="K1023" s="2">
        <v>0.23108709999999999</v>
      </c>
      <c r="L1023" s="2">
        <v>0.20295299999999999</v>
      </c>
      <c r="M1023" s="2">
        <v>0.18364610000000001</v>
      </c>
      <c r="N1023" s="3">
        <v>15</v>
      </c>
      <c r="O1023">
        <v>9</v>
      </c>
      <c r="P1023">
        <v>9</v>
      </c>
      <c r="Q1023" s="4">
        <v>12.375</v>
      </c>
      <c r="R1023" s="4">
        <v>10.982139999999999</v>
      </c>
      <c r="S1023" s="4">
        <v>11.053570000000001</v>
      </c>
      <c r="T1023" s="5">
        <v>0.23180239999999999</v>
      </c>
      <c r="U1023" s="5">
        <v>0.1739011</v>
      </c>
      <c r="V1023" s="5">
        <v>0.16148970000000001</v>
      </c>
    </row>
    <row r="1024" spans="1:22" hidden="1" x14ac:dyDescent="0.2">
      <c r="A1024">
        <v>1982</v>
      </c>
      <c r="B1024">
        <v>31</v>
      </c>
      <c r="C1024" t="s">
        <v>71</v>
      </c>
      <c r="D1024" t="s">
        <v>72</v>
      </c>
      <c r="E1024">
        <v>54200000</v>
      </c>
      <c r="F1024">
        <v>1624133</v>
      </c>
      <c r="G1024">
        <v>80696.5</v>
      </c>
      <c r="H1024">
        <v>354000000</v>
      </c>
      <c r="I1024">
        <v>17300000</v>
      </c>
      <c r="J1024">
        <v>1201861</v>
      </c>
      <c r="K1024" s="2">
        <v>0.1529673</v>
      </c>
      <c r="L1024" s="2">
        <v>9.3885999999999997E-2</v>
      </c>
      <c r="M1024" s="2">
        <v>6.7142900000000005E-2</v>
      </c>
      <c r="N1024" s="3">
        <v>23</v>
      </c>
      <c r="O1024">
        <v>28</v>
      </c>
      <c r="P1024">
        <v>29</v>
      </c>
      <c r="Q1024" s="4">
        <v>22.75</v>
      </c>
      <c r="R1024" s="4">
        <v>23.339279999999999</v>
      </c>
      <c r="S1024" s="4">
        <v>28.553570000000001</v>
      </c>
      <c r="T1024" s="5">
        <v>0.1417677</v>
      </c>
      <c r="U1024" s="5">
        <v>8.8227299999999995E-2</v>
      </c>
      <c r="V1024" s="5">
        <v>5.7606600000000001E-2</v>
      </c>
    </row>
    <row r="1025" spans="1:22" hidden="1" x14ac:dyDescent="0.2">
      <c r="A1025">
        <v>1983</v>
      </c>
      <c r="B1025">
        <v>1</v>
      </c>
      <c r="C1025" t="s">
        <v>22</v>
      </c>
      <c r="D1025" t="s">
        <v>23</v>
      </c>
      <c r="E1025">
        <v>108000000</v>
      </c>
      <c r="F1025">
        <v>13800000</v>
      </c>
      <c r="G1025">
        <v>297744.09999999998</v>
      </c>
      <c r="H1025">
        <v>641000000</v>
      </c>
      <c r="I1025">
        <v>141000000</v>
      </c>
      <c r="J1025">
        <v>3213154</v>
      </c>
      <c r="K1025" s="2">
        <v>0.16902590000000001</v>
      </c>
      <c r="L1025" s="2">
        <v>9.77325E-2</v>
      </c>
      <c r="M1025" s="2">
        <v>9.2664099999999999E-2</v>
      </c>
      <c r="N1025" s="3">
        <v>22</v>
      </c>
      <c r="O1025">
        <v>28</v>
      </c>
      <c r="P1025">
        <v>26</v>
      </c>
      <c r="Q1025" s="4">
        <v>26.642859999999999</v>
      </c>
      <c r="R1025" s="4">
        <v>27.767859999999999</v>
      </c>
      <c r="S1025" s="4">
        <v>26.803570000000001</v>
      </c>
      <c r="T1025" s="5">
        <v>0.12112009999999999</v>
      </c>
      <c r="U1025" s="5">
        <v>7.4726399999999998E-2</v>
      </c>
      <c r="V1025" s="5">
        <v>6.9363800000000003E-2</v>
      </c>
    </row>
    <row r="1026" spans="1:22" hidden="1" x14ac:dyDescent="0.2">
      <c r="A1026">
        <v>1983</v>
      </c>
      <c r="B1026">
        <v>2</v>
      </c>
      <c r="C1026" t="s">
        <v>24</v>
      </c>
      <c r="D1026" t="s">
        <v>25</v>
      </c>
      <c r="E1026">
        <v>185000000</v>
      </c>
      <c r="F1026">
        <v>6896755</v>
      </c>
      <c r="G1026">
        <v>164411.1</v>
      </c>
      <c r="H1026">
        <v>645000000</v>
      </c>
      <c r="I1026">
        <v>38400000</v>
      </c>
      <c r="J1026">
        <v>926864.1</v>
      </c>
      <c r="K1026" s="2">
        <v>0.28727330000000001</v>
      </c>
      <c r="L1026" s="2">
        <v>0.17966470000000001</v>
      </c>
      <c r="M1026" s="2">
        <v>0.17738419999999999</v>
      </c>
      <c r="N1026" s="3">
        <v>11</v>
      </c>
      <c r="O1026">
        <v>13</v>
      </c>
      <c r="P1026">
        <v>12</v>
      </c>
      <c r="Q1026" s="4">
        <v>15.232139999999999</v>
      </c>
      <c r="R1026" s="4">
        <v>16.178570000000001</v>
      </c>
      <c r="S1026" s="4">
        <v>15.03571</v>
      </c>
      <c r="T1026" s="5">
        <v>0.21788350000000001</v>
      </c>
      <c r="U1026" s="5">
        <v>0.13342109999999999</v>
      </c>
      <c r="V1026" s="5">
        <v>0.13148119999999999</v>
      </c>
    </row>
    <row r="1027" spans="1:22" hidden="1" x14ac:dyDescent="0.2">
      <c r="A1027">
        <v>1983</v>
      </c>
      <c r="B1027">
        <v>3</v>
      </c>
      <c r="C1027" t="s">
        <v>26</v>
      </c>
      <c r="D1027" t="s">
        <v>27</v>
      </c>
      <c r="E1027">
        <v>130000000</v>
      </c>
      <c r="F1027">
        <v>7391292</v>
      </c>
      <c r="G1027">
        <v>173115.4</v>
      </c>
      <c r="H1027">
        <v>758000000</v>
      </c>
      <c r="I1027">
        <v>64700000</v>
      </c>
      <c r="J1027">
        <v>1729432</v>
      </c>
      <c r="K1027" s="2">
        <v>0.17136940000000001</v>
      </c>
      <c r="L1027" s="2">
        <v>0.1142816</v>
      </c>
      <c r="M1027" s="2">
        <v>0.1000996</v>
      </c>
      <c r="N1027" s="3">
        <v>21</v>
      </c>
      <c r="O1027">
        <v>22</v>
      </c>
      <c r="P1027">
        <v>22</v>
      </c>
      <c r="Q1027" s="4">
        <v>20.625</v>
      </c>
      <c r="R1027" s="4">
        <v>21.982140000000001</v>
      </c>
      <c r="S1027" s="4">
        <v>21.928570000000001</v>
      </c>
      <c r="T1027" s="5">
        <v>0.1688759</v>
      </c>
      <c r="U1027" s="5">
        <v>0.102105</v>
      </c>
      <c r="V1027" s="5">
        <v>8.9834999999999998E-2</v>
      </c>
    </row>
    <row r="1028" spans="1:22" hidden="1" x14ac:dyDescent="0.2">
      <c r="A1028">
        <v>1983</v>
      </c>
      <c r="B1028">
        <v>4</v>
      </c>
      <c r="C1028" t="s">
        <v>28</v>
      </c>
      <c r="D1028" t="s">
        <v>29</v>
      </c>
      <c r="E1028">
        <v>68900000</v>
      </c>
      <c r="F1028">
        <v>3954747</v>
      </c>
      <c r="G1028">
        <v>109497.1</v>
      </c>
      <c r="H1028">
        <v>597000000</v>
      </c>
      <c r="I1028">
        <v>68500000</v>
      </c>
      <c r="J1028">
        <v>2096638</v>
      </c>
      <c r="K1028" s="2">
        <v>0.1153066</v>
      </c>
      <c r="L1028" s="2">
        <v>5.7722500000000003E-2</v>
      </c>
      <c r="M1028" s="2">
        <v>5.2225100000000003E-2</v>
      </c>
      <c r="N1028" s="3">
        <v>31</v>
      </c>
      <c r="O1028">
        <v>31</v>
      </c>
      <c r="P1028">
        <v>31</v>
      </c>
      <c r="Q1028" s="4">
        <v>27.964279999999999</v>
      </c>
      <c r="R1028" s="4">
        <v>30.160720000000001</v>
      </c>
      <c r="S1028" s="4">
        <v>29.982140000000001</v>
      </c>
      <c r="T1028" s="5">
        <v>0.11625969999999999</v>
      </c>
      <c r="U1028" s="5">
        <v>5.6866399999999998E-2</v>
      </c>
      <c r="V1028" s="5">
        <v>5.2430200000000003E-2</v>
      </c>
    </row>
    <row r="1029" spans="1:22" hidden="1" x14ac:dyDescent="0.2">
      <c r="A1029">
        <v>1983</v>
      </c>
      <c r="B1029">
        <v>5</v>
      </c>
      <c r="C1029">
        <v>20</v>
      </c>
      <c r="D1029" t="s">
        <v>30</v>
      </c>
      <c r="E1029">
        <v>48000000</v>
      </c>
      <c r="F1029">
        <v>2786693</v>
      </c>
      <c r="G1029">
        <v>71683.53</v>
      </c>
      <c r="H1029">
        <v>408000000</v>
      </c>
      <c r="I1029">
        <v>38500000</v>
      </c>
      <c r="J1029">
        <v>1095331</v>
      </c>
      <c r="K1029" s="2">
        <v>0.1177817</v>
      </c>
      <c r="L1029" s="2">
        <v>7.2440400000000002E-2</v>
      </c>
      <c r="M1029" s="2">
        <v>6.5444699999999995E-2</v>
      </c>
      <c r="N1029" s="3">
        <v>30</v>
      </c>
      <c r="O1029">
        <v>30</v>
      </c>
      <c r="P1029">
        <v>30</v>
      </c>
      <c r="Q1029" s="4">
        <v>29.660720000000001</v>
      </c>
      <c r="R1029" s="4">
        <v>29.589279999999999</v>
      </c>
      <c r="S1029" s="4">
        <v>29.178570000000001</v>
      </c>
      <c r="T1029" s="5">
        <v>0.1007251</v>
      </c>
      <c r="U1029" s="5">
        <v>6.0451900000000003E-2</v>
      </c>
      <c r="V1029" s="5">
        <v>5.51151E-2</v>
      </c>
    </row>
    <row r="1030" spans="1:22" hidden="1" x14ac:dyDescent="0.2">
      <c r="A1030">
        <v>1983</v>
      </c>
      <c r="B1030">
        <v>6</v>
      </c>
      <c r="C1030" t="s">
        <v>31</v>
      </c>
      <c r="D1030" t="s">
        <v>32</v>
      </c>
      <c r="E1030">
        <v>260000000</v>
      </c>
      <c r="F1030">
        <v>15000000</v>
      </c>
      <c r="G1030">
        <v>353438.9</v>
      </c>
      <c r="H1030">
        <v>1010000000</v>
      </c>
      <c r="I1030">
        <v>77500000</v>
      </c>
      <c r="J1030">
        <v>2036255</v>
      </c>
      <c r="K1030" s="2">
        <v>0.25627290000000003</v>
      </c>
      <c r="L1030" s="2">
        <v>0.19411200000000001</v>
      </c>
      <c r="M1030" s="2">
        <v>0.17357300000000001</v>
      </c>
      <c r="N1030" s="3">
        <v>12</v>
      </c>
      <c r="O1030">
        <v>11</v>
      </c>
      <c r="P1030">
        <v>13</v>
      </c>
      <c r="Q1030" s="4">
        <v>12.232139999999999</v>
      </c>
      <c r="R1030" s="4">
        <v>11.982139999999999</v>
      </c>
      <c r="S1030" s="4">
        <v>12.33929</v>
      </c>
      <c r="T1030" s="5">
        <v>0.24312719999999999</v>
      </c>
      <c r="U1030" s="5">
        <v>0.16807530000000001</v>
      </c>
      <c r="V1030" s="5">
        <v>0.15291469999999999</v>
      </c>
    </row>
    <row r="1031" spans="1:22" hidden="1" x14ac:dyDescent="0.2">
      <c r="A1031">
        <v>1983</v>
      </c>
      <c r="B1031">
        <v>7</v>
      </c>
      <c r="C1031">
        <v>23</v>
      </c>
      <c r="D1031" t="s">
        <v>33</v>
      </c>
      <c r="E1031">
        <v>47600000</v>
      </c>
      <c r="F1031">
        <v>1721203</v>
      </c>
      <c r="G1031">
        <v>41738.46</v>
      </c>
      <c r="H1031">
        <v>154000000</v>
      </c>
      <c r="I1031">
        <v>7390225</v>
      </c>
      <c r="J1031">
        <v>188818.4</v>
      </c>
      <c r="K1031" s="2">
        <v>0.30922379999999999</v>
      </c>
      <c r="L1031" s="2">
        <v>0.23290259999999999</v>
      </c>
      <c r="M1031" s="2">
        <v>0.22105079999999999</v>
      </c>
      <c r="N1031" s="3">
        <v>9</v>
      </c>
      <c r="O1031">
        <v>8</v>
      </c>
      <c r="P1031">
        <v>7</v>
      </c>
      <c r="Q1031" s="4">
        <v>8.1607140000000005</v>
      </c>
      <c r="R1031" s="4">
        <v>7.3392860000000004</v>
      </c>
      <c r="S1031" s="4">
        <v>6.9821429999999998</v>
      </c>
      <c r="T1031" s="5">
        <v>0.29430689999999998</v>
      </c>
      <c r="U1031" s="5">
        <v>0.21289140000000001</v>
      </c>
      <c r="V1031" s="5">
        <v>0.2032263</v>
      </c>
    </row>
    <row r="1032" spans="1:22" x14ac:dyDescent="0.2">
      <c r="A1032">
        <v>1983</v>
      </c>
      <c r="B1032">
        <v>8</v>
      </c>
      <c r="C1032">
        <v>24</v>
      </c>
      <c r="D1032" t="s">
        <v>34</v>
      </c>
      <c r="E1032">
        <v>224000000</v>
      </c>
      <c r="F1032">
        <v>9760698</v>
      </c>
      <c r="G1032">
        <v>232970.8</v>
      </c>
      <c r="H1032">
        <v>644000000</v>
      </c>
      <c r="I1032">
        <v>38900000</v>
      </c>
      <c r="J1032">
        <v>1015444</v>
      </c>
      <c r="K1032" s="2">
        <v>0.34731610000000002</v>
      </c>
      <c r="L1032" s="2">
        <v>0.25080380000000002</v>
      </c>
      <c r="M1032" s="2">
        <v>0.22942770000000001</v>
      </c>
      <c r="N1032" s="3">
        <v>6</v>
      </c>
      <c r="O1032">
        <v>6</v>
      </c>
      <c r="P1032">
        <v>6</v>
      </c>
      <c r="Q1032" s="4">
        <v>5.0714290000000002</v>
      </c>
      <c r="R1032" s="4">
        <v>4.875</v>
      </c>
      <c r="S1032" s="4">
        <v>4.8035709999999998</v>
      </c>
      <c r="T1032" s="5">
        <v>0.36250369999999998</v>
      </c>
      <c r="U1032" s="5">
        <v>0.25803540000000003</v>
      </c>
      <c r="V1032" s="5">
        <v>0.23824980000000001</v>
      </c>
    </row>
    <row r="1033" spans="1:22" hidden="1" x14ac:dyDescent="0.2">
      <c r="A1033">
        <v>1983</v>
      </c>
      <c r="B1033">
        <v>9</v>
      </c>
      <c r="C1033">
        <v>25</v>
      </c>
      <c r="D1033" t="s">
        <v>35</v>
      </c>
      <c r="E1033">
        <v>51200000</v>
      </c>
      <c r="F1033">
        <v>2492737</v>
      </c>
      <c r="G1033">
        <v>60212.34</v>
      </c>
      <c r="H1033">
        <v>309000000</v>
      </c>
      <c r="I1033">
        <v>23600000</v>
      </c>
      <c r="J1033">
        <v>638570.80000000005</v>
      </c>
      <c r="K1033" s="2">
        <v>0.16560340000000001</v>
      </c>
      <c r="L1033" s="2">
        <v>0.1055214</v>
      </c>
      <c r="M1033" s="2">
        <v>9.4292399999999998E-2</v>
      </c>
      <c r="N1033" s="3">
        <v>24</v>
      </c>
      <c r="O1033">
        <v>25</v>
      </c>
      <c r="P1033">
        <v>24</v>
      </c>
      <c r="Q1033" s="4">
        <v>20.589279999999999</v>
      </c>
      <c r="R1033" s="4">
        <v>20.696429999999999</v>
      </c>
      <c r="S1033" s="4">
        <v>20.714279999999999</v>
      </c>
      <c r="T1033" s="5">
        <v>0.16131490000000001</v>
      </c>
      <c r="U1033" s="5">
        <v>0.1034035</v>
      </c>
      <c r="V1033" s="5">
        <v>9.3124899999999997E-2</v>
      </c>
    </row>
    <row r="1034" spans="1:22" hidden="1" x14ac:dyDescent="0.2">
      <c r="A1034">
        <v>1983</v>
      </c>
      <c r="B1034">
        <v>10</v>
      </c>
      <c r="C1034">
        <v>26</v>
      </c>
      <c r="D1034" t="s">
        <v>36</v>
      </c>
      <c r="E1034">
        <v>44600000</v>
      </c>
      <c r="F1034">
        <v>2111357</v>
      </c>
      <c r="G1034">
        <v>52364.52</v>
      </c>
      <c r="H1034">
        <v>279000000</v>
      </c>
      <c r="I1034">
        <v>20200000</v>
      </c>
      <c r="J1034">
        <v>538519.9</v>
      </c>
      <c r="K1034" s="2">
        <v>0.15962100000000001</v>
      </c>
      <c r="L1034" s="2">
        <v>0.1046813</v>
      </c>
      <c r="M1034" s="2">
        <v>9.7237799999999999E-2</v>
      </c>
      <c r="N1034" s="3">
        <v>26</v>
      </c>
      <c r="O1034">
        <v>26</v>
      </c>
      <c r="P1034">
        <v>23</v>
      </c>
      <c r="Q1034" s="4">
        <v>23.607140000000001</v>
      </c>
      <c r="R1034" s="4">
        <v>24.017859999999999</v>
      </c>
      <c r="S1034" s="4">
        <v>23.089279999999999</v>
      </c>
      <c r="T1034" s="5">
        <v>0.14236109999999999</v>
      </c>
      <c r="U1034" s="5">
        <v>9.1431899999999997E-2</v>
      </c>
      <c r="V1034" s="5">
        <v>8.4959199999999999E-2</v>
      </c>
    </row>
    <row r="1035" spans="1:22" hidden="1" x14ac:dyDescent="0.2">
      <c r="A1035">
        <v>1983</v>
      </c>
      <c r="B1035">
        <v>11</v>
      </c>
      <c r="C1035" t="s">
        <v>37</v>
      </c>
      <c r="D1035" t="s">
        <v>38</v>
      </c>
      <c r="E1035">
        <v>193000000</v>
      </c>
      <c r="F1035">
        <v>8796826</v>
      </c>
      <c r="G1035">
        <v>213632.2</v>
      </c>
      <c r="H1035">
        <v>1290000000</v>
      </c>
      <c r="I1035">
        <v>88200000</v>
      </c>
      <c r="J1035">
        <v>2299530</v>
      </c>
      <c r="K1035" s="2">
        <v>0.14904210000000001</v>
      </c>
      <c r="L1035" s="2">
        <v>9.9755099999999999E-2</v>
      </c>
      <c r="M1035" s="2">
        <v>9.2902499999999999E-2</v>
      </c>
      <c r="N1035" s="3">
        <v>27</v>
      </c>
      <c r="O1035">
        <v>27</v>
      </c>
      <c r="P1035">
        <v>25</v>
      </c>
      <c r="Q1035" s="4">
        <v>23.053570000000001</v>
      </c>
      <c r="R1035" s="4">
        <v>23.803570000000001</v>
      </c>
      <c r="S1035" s="4">
        <v>22.785720000000001</v>
      </c>
      <c r="T1035" s="5">
        <v>0.14775569999999999</v>
      </c>
      <c r="U1035" s="5">
        <v>9.1782299999999997E-2</v>
      </c>
      <c r="V1035" s="5">
        <v>8.5632399999999997E-2</v>
      </c>
    </row>
    <row r="1036" spans="1:22" hidden="1" x14ac:dyDescent="0.2">
      <c r="A1036">
        <v>1983</v>
      </c>
      <c r="B1036">
        <v>12</v>
      </c>
      <c r="C1036">
        <v>29</v>
      </c>
      <c r="D1036" t="s">
        <v>39</v>
      </c>
      <c r="E1036">
        <v>143000000</v>
      </c>
      <c r="F1036">
        <v>7042564</v>
      </c>
      <c r="G1036">
        <v>167613.5</v>
      </c>
      <c r="H1036">
        <v>791000000</v>
      </c>
      <c r="I1036">
        <v>56600000</v>
      </c>
      <c r="J1036">
        <v>1450612</v>
      </c>
      <c r="K1036" s="2">
        <v>0.1812531</v>
      </c>
      <c r="L1036" s="2">
        <v>0.1244489</v>
      </c>
      <c r="M1036" s="2">
        <v>0.1155467</v>
      </c>
      <c r="N1036" s="3">
        <v>19</v>
      </c>
      <c r="O1036">
        <v>21</v>
      </c>
      <c r="P1036">
        <v>21</v>
      </c>
      <c r="Q1036" s="4">
        <v>17.5</v>
      </c>
      <c r="R1036" s="4">
        <v>17.964279999999999</v>
      </c>
      <c r="S1036" s="4">
        <v>17.446429999999999</v>
      </c>
      <c r="T1036" s="5">
        <v>0.18702070000000001</v>
      </c>
      <c r="U1036" s="5">
        <v>0.11943719999999999</v>
      </c>
      <c r="V1036" s="5">
        <v>0.1113278</v>
      </c>
    </row>
    <row r="1037" spans="1:22" hidden="1" x14ac:dyDescent="0.2">
      <c r="A1037">
        <v>1983</v>
      </c>
      <c r="B1037">
        <v>13</v>
      </c>
      <c r="C1037" t="s">
        <v>40</v>
      </c>
      <c r="D1037" t="s">
        <v>41</v>
      </c>
      <c r="E1037">
        <v>420000000</v>
      </c>
      <c r="F1037">
        <v>21000000</v>
      </c>
      <c r="G1037">
        <v>498992</v>
      </c>
      <c r="H1037">
        <v>1400000000</v>
      </c>
      <c r="I1037">
        <v>99500000</v>
      </c>
      <c r="J1037">
        <v>2586648</v>
      </c>
      <c r="K1037" s="2">
        <v>0.30084640000000001</v>
      </c>
      <c r="L1037" s="2">
        <v>0.2114798</v>
      </c>
      <c r="M1037" s="2">
        <v>0.19291069999999999</v>
      </c>
      <c r="N1037" s="3">
        <v>10</v>
      </c>
      <c r="O1037">
        <v>9</v>
      </c>
      <c r="P1037">
        <v>9</v>
      </c>
      <c r="Q1037" s="4">
        <v>8.9642859999999995</v>
      </c>
      <c r="R1037" s="4">
        <v>9.5535720000000008</v>
      </c>
      <c r="S1037" s="4">
        <v>9.7321419999999996</v>
      </c>
      <c r="T1037" s="5">
        <v>0.29336010000000001</v>
      </c>
      <c r="U1037" s="5">
        <v>0.19624240000000001</v>
      </c>
      <c r="V1037" s="5">
        <v>0.18007609999999999</v>
      </c>
    </row>
    <row r="1038" spans="1:22" hidden="1" x14ac:dyDescent="0.2">
      <c r="A1038">
        <v>1983</v>
      </c>
      <c r="B1038">
        <v>14</v>
      </c>
      <c r="C1038" t="s">
        <v>42</v>
      </c>
      <c r="D1038" t="s">
        <v>43</v>
      </c>
      <c r="E1038">
        <v>269000000</v>
      </c>
      <c r="F1038">
        <v>11400000</v>
      </c>
      <c r="G1038">
        <v>274480.5</v>
      </c>
      <c r="H1038">
        <v>1290000000</v>
      </c>
      <c r="I1038">
        <v>72100000</v>
      </c>
      <c r="J1038">
        <v>1859600</v>
      </c>
      <c r="K1038" s="2">
        <v>0.2089965</v>
      </c>
      <c r="L1038" s="2">
        <v>0.15766340000000001</v>
      </c>
      <c r="M1038" s="2">
        <v>0.14760190000000001</v>
      </c>
      <c r="N1038" s="3">
        <v>16</v>
      </c>
      <c r="O1038">
        <v>17</v>
      </c>
      <c r="P1038">
        <v>16</v>
      </c>
      <c r="Q1038" s="4">
        <v>16.25</v>
      </c>
      <c r="R1038" s="4">
        <v>16.410720000000001</v>
      </c>
      <c r="S1038" s="4">
        <v>15.96429</v>
      </c>
      <c r="T1038" s="5">
        <v>0.2025662</v>
      </c>
      <c r="U1038" s="5">
        <v>0.14079700000000001</v>
      </c>
      <c r="V1038" s="5">
        <v>0.1322035</v>
      </c>
    </row>
    <row r="1039" spans="1:22" hidden="1" x14ac:dyDescent="0.2">
      <c r="A1039">
        <v>1983</v>
      </c>
      <c r="B1039">
        <v>15</v>
      </c>
      <c r="C1039" t="s">
        <v>44</v>
      </c>
      <c r="D1039" t="s">
        <v>45</v>
      </c>
      <c r="E1039">
        <v>66800000</v>
      </c>
      <c r="F1039">
        <v>4088386</v>
      </c>
      <c r="G1039">
        <v>103344.1</v>
      </c>
      <c r="H1039">
        <v>272000000</v>
      </c>
      <c r="I1039">
        <v>25200000</v>
      </c>
      <c r="J1039">
        <v>713571.4</v>
      </c>
      <c r="K1039" s="2">
        <v>0.245473</v>
      </c>
      <c r="L1039" s="2">
        <v>0.16215109999999999</v>
      </c>
      <c r="M1039" s="2">
        <v>0.1448266</v>
      </c>
      <c r="N1039" s="3">
        <v>13</v>
      </c>
      <c r="O1039">
        <v>15</v>
      </c>
      <c r="P1039">
        <v>17</v>
      </c>
      <c r="Q1039" s="4">
        <v>12.928570000000001</v>
      </c>
      <c r="R1039" s="4">
        <v>15.196429999999999</v>
      </c>
      <c r="S1039" s="4">
        <v>16.017859999999999</v>
      </c>
      <c r="T1039" s="5">
        <v>0.2379288</v>
      </c>
      <c r="U1039" s="5">
        <v>0.14950550000000001</v>
      </c>
      <c r="V1039" s="5">
        <v>0.13474800000000001</v>
      </c>
    </row>
    <row r="1040" spans="1:22" hidden="1" x14ac:dyDescent="0.2">
      <c r="A1040">
        <v>1983</v>
      </c>
      <c r="B1040">
        <v>16</v>
      </c>
      <c r="C1040" t="s">
        <v>46</v>
      </c>
      <c r="D1040" t="s">
        <v>47</v>
      </c>
      <c r="E1040">
        <v>106000000</v>
      </c>
      <c r="F1040">
        <v>4713474</v>
      </c>
      <c r="G1040">
        <v>132361.60000000001</v>
      </c>
      <c r="H1040">
        <v>516000000</v>
      </c>
      <c r="I1040">
        <v>27500000</v>
      </c>
      <c r="J1040">
        <v>812789.6</v>
      </c>
      <c r="K1040" s="2">
        <v>0.20610410000000001</v>
      </c>
      <c r="L1040" s="2">
        <v>0.1713112</v>
      </c>
      <c r="M1040" s="2">
        <v>0.16284860000000001</v>
      </c>
      <c r="N1040" s="3">
        <v>18</v>
      </c>
      <c r="O1040">
        <v>14</v>
      </c>
      <c r="P1040">
        <v>14</v>
      </c>
      <c r="Q1040" s="4">
        <v>14.446429999999999</v>
      </c>
      <c r="R1040" s="4">
        <v>12.107139999999999</v>
      </c>
      <c r="S1040" s="4">
        <v>11.892860000000001</v>
      </c>
      <c r="T1040" s="5">
        <v>0.21637799999999999</v>
      </c>
      <c r="U1040" s="5">
        <v>0.16193089999999999</v>
      </c>
      <c r="V1040" s="5">
        <v>0.15360219999999999</v>
      </c>
    </row>
    <row r="1041" spans="1:22" hidden="1" x14ac:dyDescent="0.2">
      <c r="A1041">
        <v>1983</v>
      </c>
      <c r="B1041">
        <v>17</v>
      </c>
      <c r="C1041" t="s">
        <v>48</v>
      </c>
      <c r="D1041" t="s">
        <v>49</v>
      </c>
      <c r="E1041">
        <v>315000000</v>
      </c>
      <c r="F1041">
        <v>19800000</v>
      </c>
      <c r="G1041">
        <v>482451.4</v>
      </c>
      <c r="H1041">
        <v>2620000000</v>
      </c>
      <c r="I1041">
        <v>206000000</v>
      </c>
      <c r="J1041">
        <v>5527085</v>
      </c>
      <c r="K1041" s="2">
        <v>0.12053369999999999</v>
      </c>
      <c r="L1041" s="2">
        <v>9.60067E-2</v>
      </c>
      <c r="M1041" s="2">
        <v>8.7288599999999994E-2</v>
      </c>
      <c r="N1041" s="3">
        <v>29</v>
      </c>
      <c r="O1041">
        <v>29</v>
      </c>
      <c r="P1041">
        <v>27</v>
      </c>
      <c r="Q1041" s="4">
        <v>27.928570000000001</v>
      </c>
      <c r="R1041" s="4">
        <v>27.214279999999999</v>
      </c>
      <c r="S1041" s="4">
        <v>26.392859999999999</v>
      </c>
      <c r="T1041" s="5">
        <v>0.112245</v>
      </c>
      <c r="U1041" s="5">
        <v>7.6515200000000005E-2</v>
      </c>
      <c r="V1041" s="5">
        <v>6.9453699999999993E-2</v>
      </c>
    </row>
    <row r="1042" spans="1:22" hidden="1" x14ac:dyDescent="0.2">
      <c r="A1042">
        <v>1983</v>
      </c>
      <c r="B1042">
        <v>18</v>
      </c>
      <c r="C1042">
        <v>51</v>
      </c>
      <c r="D1042" t="s">
        <v>50</v>
      </c>
      <c r="E1042">
        <v>112000000</v>
      </c>
      <c r="F1042">
        <v>6823450</v>
      </c>
      <c r="G1042">
        <v>180695.5</v>
      </c>
      <c r="H1042">
        <v>669000000</v>
      </c>
      <c r="I1042">
        <v>49100000</v>
      </c>
      <c r="J1042">
        <v>1492626</v>
      </c>
      <c r="K1042" s="2">
        <v>0.16791980000000001</v>
      </c>
      <c r="L1042" s="2">
        <v>0.1389214</v>
      </c>
      <c r="M1042" s="2">
        <v>0.12105879999999999</v>
      </c>
      <c r="N1042" s="3">
        <v>23</v>
      </c>
      <c r="O1042">
        <v>19</v>
      </c>
      <c r="P1042">
        <v>20</v>
      </c>
      <c r="Q1042" s="4">
        <v>24.071429999999999</v>
      </c>
      <c r="R1042" s="4">
        <v>22.017859999999999</v>
      </c>
      <c r="S1042" s="4">
        <v>22.303570000000001</v>
      </c>
      <c r="T1042" s="5">
        <v>0.1409852</v>
      </c>
      <c r="U1042" s="5">
        <v>0.1007874</v>
      </c>
      <c r="V1042" s="5">
        <v>8.7338700000000005E-2</v>
      </c>
    </row>
    <row r="1043" spans="1:22" hidden="1" x14ac:dyDescent="0.2">
      <c r="A1043">
        <v>1983</v>
      </c>
      <c r="B1043">
        <v>19</v>
      </c>
      <c r="C1043">
        <v>50</v>
      </c>
      <c r="D1043" t="s">
        <v>51</v>
      </c>
      <c r="E1043">
        <v>774000000</v>
      </c>
      <c r="F1043">
        <v>39200000</v>
      </c>
      <c r="G1043">
        <v>1018810</v>
      </c>
      <c r="H1043">
        <v>2370000000</v>
      </c>
      <c r="I1043">
        <v>166000000</v>
      </c>
      <c r="J1043">
        <v>4687097</v>
      </c>
      <c r="K1043" s="2">
        <v>0.32596170000000002</v>
      </c>
      <c r="L1043" s="2">
        <v>0.23560529999999999</v>
      </c>
      <c r="M1043" s="2">
        <v>0.2173648</v>
      </c>
      <c r="N1043" s="3">
        <v>8</v>
      </c>
      <c r="O1043">
        <v>7</v>
      </c>
      <c r="P1043">
        <v>8</v>
      </c>
      <c r="Q1043" s="4">
        <v>10.392860000000001</v>
      </c>
      <c r="R1043" s="4">
        <v>10.5</v>
      </c>
      <c r="S1043" s="4">
        <v>10.41071</v>
      </c>
      <c r="T1043" s="5">
        <v>0.26292480000000001</v>
      </c>
      <c r="U1043" s="5">
        <v>0.1806373</v>
      </c>
      <c r="V1043" s="5">
        <v>0.16662879999999999</v>
      </c>
    </row>
    <row r="1044" spans="1:22" hidden="1" x14ac:dyDescent="0.2">
      <c r="A1044">
        <v>1983</v>
      </c>
      <c r="B1044">
        <v>20</v>
      </c>
      <c r="C1044">
        <v>52</v>
      </c>
      <c r="D1044" t="s">
        <v>52</v>
      </c>
      <c r="E1044">
        <v>628000000</v>
      </c>
      <c r="F1044">
        <v>48900000</v>
      </c>
      <c r="G1044">
        <v>1487661</v>
      </c>
      <c r="H1044">
        <v>2970000000</v>
      </c>
      <c r="I1044">
        <v>313000000</v>
      </c>
      <c r="J1044">
        <v>11200000</v>
      </c>
      <c r="K1044" s="2">
        <v>0.21162700000000001</v>
      </c>
      <c r="L1044" s="2">
        <v>0.15634049999999999</v>
      </c>
      <c r="M1044" s="2">
        <v>0.1324234</v>
      </c>
      <c r="N1044" s="3">
        <v>15</v>
      </c>
      <c r="O1044">
        <v>18</v>
      </c>
      <c r="P1044">
        <v>18</v>
      </c>
      <c r="Q1044" s="4">
        <v>19.089279999999999</v>
      </c>
      <c r="R1044" s="4">
        <v>19.017859999999999</v>
      </c>
      <c r="S1044" s="4">
        <v>19.964279999999999</v>
      </c>
      <c r="T1044" s="5">
        <v>0.18043429999999999</v>
      </c>
      <c r="U1044" s="5">
        <v>0.1176333</v>
      </c>
      <c r="V1044" s="5">
        <v>9.9119799999999994E-2</v>
      </c>
    </row>
    <row r="1045" spans="1:22" hidden="1" x14ac:dyDescent="0.2">
      <c r="A1045">
        <v>1983</v>
      </c>
      <c r="B1045">
        <v>21</v>
      </c>
      <c r="C1045" t="s">
        <v>53</v>
      </c>
      <c r="D1045" t="s">
        <v>54</v>
      </c>
      <c r="E1045">
        <v>188000000</v>
      </c>
      <c r="F1045">
        <v>19200000</v>
      </c>
      <c r="G1045">
        <v>534082</v>
      </c>
      <c r="H1045">
        <v>1270000000</v>
      </c>
      <c r="I1045">
        <v>180000000</v>
      </c>
      <c r="J1045">
        <v>6423885</v>
      </c>
      <c r="K1045" s="2">
        <v>0.1486113</v>
      </c>
      <c r="L1045" s="2">
        <v>0.1067</v>
      </c>
      <c r="M1045" s="2">
        <v>8.3140000000000006E-2</v>
      </c>
      <c r="N1045" s="3">
        <v>28</v>
      </c>
      <c r="O1045">
        <v>24</v>
      </c>
      <c r="P1045">
        <v>28</v>
      </c>
      <c r="Q1045" s="4">
        <v>28.410720000000001</v>
      </c>
      <c r="R1045" s="4">
        <v>28.142859999999999</v>
      </c>
      <c r="S1045" s="4">
        <v>29.125</v>
      </c>
      <c r="T1045" s="5">
        <v>0.1092814</v>
      </c>
      <c r="U1045" s="5">
        <v>7.1718100000000007E-2</v>
      </c>
      <c r="V1045" s="5">
        <v>5.6427199999999997E-2</v>
      </c>
    </row>
    <row r="1046" spans="1:22" hidden="1" x14ac:dyDescent="0.2">
      <c r="A1046">
        <v>1983</v>
      </c>
      <c r="B1046">
        <v>22</v>
      </c>
      <c r="C1046" t="s">
        <v>55</v>
      </c>
      <c r="D1046" t="s">
        <v>56</v>
      </c>
      <c r="E1046">
        <v>284000000</v>
      </c>
      <c r="F1046">
        <v>13300000</v>
      </c>
      <c r="G1046">
        <v>387266.1</v>
      </c>
      <c r="H1046">
        <v>1730000000</v>
      </c>
      <c r="I1046">
        <v>104000000</v>
      </c>
      <c r="J1046">
        <v>3092089</v>
      </c>
      <c r="K1046" s="2">
        <v>0.16445989999999999</v>
      </c>
      <c r="L1046" s="2">
        <v>0.1275039</v>
      </c>
      <c r="M1046" s="2">
        <v>0.1252442</v>
      </c>
      <c r="N1046" s="3">
        <v>25</v>
      </c>
      <c r="O1046">
        <v>20</v>
      </c>
      <c r="P1046">
        <v>19</v>
      </c>
      <c r="Q1046" s="4">
        <v>24.214279999999999</v>
      </c>
      <c r="R1046" s="4">
        <v>22.875</v>
      </c>
      <c r="S1046" s="4">
        <v>21.035720000000001</v>
      </c>
      <c r="T1046" s="5">
        <v>0.14314279999999999</v>
      </c>
      <c r="U1046" s="5">
        <v>0.1009168</v>
      </c>
      <c r="V1046" s="5">
        <v>0.1004975</v>
      </c>
    </row>
    <row r="1047" spans="1:22" hidden="1" x14ac:dyDescent="0.2">
      <c r="A1047">
        <v>1983</v>
      </c>
      <c r="B1047">
        <v>23</v>
      </c>
      <c r="C1047">
        <v>64</v>
      </c>
      <c r="D1047" t="s">
        <v>57</v>
      </c>
      <c r="E1047">
        <v>242000000</v>
      </c>
      <c r="F1047">
        <v>15300000</v>
      </c>
      <c r="G1047">
        <v>326821.8</v>
      </c>
      <c r="H1047">
        <v>1390000000</v>
      </c>
      <c r="I1047">
        <v>95000000</v>
      </c>
      <c r="J1047">
        <v>2179118</v>
      </c>
      <c r="K1047" s="2">
        <v>0.17418819999999999</v>
      </c>
      <c r="L1047" s="2">
        <v>0.16089539999999999</v>
      </c>
      <c r="M1047" s="2">
        <v>0.149979</v>
      </c>
      <c r="N1047" s="3">
        <v>20</v>
      </c>
      <c r="O1047">
        <v>16</v>
      </c>
      <c r="P1047">
        <v>15</v>
      </c>
      <c r="Q1047" s="4">
        <v>18.160720000000001</v>
      </c>
      <c r="R1047" s="4">
        <v>15.571429999999999</v>
      </c>
      <c r="S1047" s="4">
        <v>14.96429</v>
      </c>
      <c r="T1047" s="5">
        <v>0.19068750000000001</v>
      </c>
      <c r="U1047" s="5">
        <v>0.14805309999999999</v>
      </c>
      <c r="V1047" s="5">
        <v>0.1392806</v>
      </c>
    </row>
    <row r="1048" spans="1:22" hidden="1" x14ac:dyDescent="0.2">
      <c r="A1048">
        <v>1983</v>
      </c>
      <c r="B1048">
        <v>24</v>
      </c>
      <c r="C1048" t="s">
        <v>58</v>
      </c>
      <c r="D1048" t="s">
        <v>59</v>
      </c>
      <c r="E1048">
        <v>908000000</v>
      </c>
      <c r="F1048">
        <v>48300000</v>
      </c>
      <c r="G1048">
        <v>1221294</v>
      </c>
      <c r="H1048">
        <v>2200000000</v>
      </c>
      <c r="I1048">
        <v>163000000</v>
      </c>
      <c r="J1048">
        <v>4575850</v>
      </c>
      <c r="K1048" s="2">
        <v>0.41199930000000001</v>
      </c>
      <c r="L1048" s="2">
        <v>0.29590460000000002</v>
      </c>
      <c r="M1048" s="2">
        <v>0.26689990000000002</v>
      </c>
      <c r="N1048" s="3">
        <v>3</v>
      </c>
      <c r="O1048">
        <v>3</v>
      </c>
      <c r="P1048">
        <v>3</v>
      </c>
      <c r="Q1048" s="4">
        <v>4.2321429999999998</v>
      </c>
      <c r="R1048" s="4">
        <v>4.4107139999999996</v>
      </c>
      <c r="S1048" s="4">
        <v>4.6071429999999998</v>
      </c>
      <c r="T1048" s="5">
        <v>0.39911069999999998</v>
      </c>
      <c r="U1048" s="5">
        <v>0.27091029999999999</v>
      </c>
      <c r="V1048" s="5">
        <v>0.2452347</v>
      </c>
    </row>
    <row r="1049" spans="1:22" hidden="1" x14ac:dyDescent="0.2">
      <c r="A1049">
        <v>1983</v>
      </c>
      <c r="B1049">
        <v>25</v>
      </c>
      <c r="C1049">
        <v>70</v>
      </c>
      <c r="D1049" t="s">
        <v>60</v>
      </c>
      <c r="E1049">
        <v>192000000</v>
      </c>
      <c r="F1049">
        <v>13400000</v>
      </c>
      <c r="G1049">
        <v>355766.3</v>
      </c>
      <c r="H1049">
        <v>511000000</v>
      </c>
      <c r="I1049">
        <v>46900000</v>
      </c>
      <c r="J1049">
        <v>1354931</v>
      </c>
      <c r="K1049" s="2">
        <v>0.37574740000000001</v>
      </c>
      <c r="L1049" s="2">
        <v>0.28548820000000003</v>
      </c>
      <c r="M1049" s="2">
        <v>0.26257160000000002</v>
      </c>
      <c r="N1049" s="3">
        <v>5</v>
      </c>
      <c r="O1049">
        <v>4</v>
      </c>
      <c r="P1049">
        <v>4</v>
      </c>
      <c r="Q1049" s="4">
        <v>7.25</v>
      </c>
      <c r="R1049" s="4">
        <v>6.9642860000000004</v>
      </c>
      <c r="S1049" s="4">
        <v>7.125</v>
      </c>
      <c r="T1049" s="5">
        <v>0.32646009999999998</v>
      </c>
      <c r="U1049" s="5">
        <v>0.22816600000000001</v>
      </c>
      <c r="V1049" s="5">
        <v>0.20767949999999999</v>
      </c>
    </row>
    <row r="1050" spans="1:22" hidden="1" x14ac:dyDescent="0.2">
      <c r="A1050">
        <v>1983</v>
      </c>
      <c r="B1050">
        <v>26</v>
      </c>
      <c r="C1050" t="s">
        <v>61</v>
      </c>
      <c r="D1050" t="s">
        <v>62</v>
      </c>
      <c r="E1050">
        <v>1400000000</v>
      </c>
      <c r="F1050">
        <v>125000000</v>
      </c>
      <c r="G1050">
        <v>2857660</v>
      </c>
      <c r="H1050">
        <v>3160000000</v>
      </c>
      <c r="I1050">
        <v>333000000</v>
      </c>
      <c r="J1050">
        <v>8361205</v>
      </c>
      <c r="K1050" s="2">
        <v>0.4415192</v>
      </c>
      <c r="L1050" s="2">
        <v>0.37646760000000001</v>
      </c>
      <c r="M1050" s="2">
        <v>0.34177600000000002</v>
      </c>
      <c r="N1050" s="3">
        <v>2</v>
      </c>
      <c r="O1050">
        <v>2</v>
      </c>
      <c r="P1050">
        <v>2</v>
      </c>
      <c r="Q1050" s="4">
        <v>3.214286</v>
      </c>
      <c r="R1050" s="4">
        <v>2.964286</v>
      </c>
      <c r="S1050" s="4">
        <v>2.8571430000000002</v>
      </c>
      <c r="T1050" s="5">
        <v>0.42349140000000002</v>
      </c>
      <c r="U1050" s="5">
        <v>0.31467250000000002</v>
      </c>
      <c r="V1050" s="5">
        <v>0.28992210000000002</v>
      </c>
    </row>
    <row r="1051" spans="1:22" hidden="1" x14ac:dyDescent="0.2">
      <c r="A1051">
        <v>1983</v>
      </c>
      <c r="B1051">
        <v>27</v>
      </c>
      <c r="C1051" t="s">
        <v>63</v>
      </c>
      <c r="D1051" t="s">
        <v>64</v>
      </c>
      <c r="E1051">
        <v>980000000</v>
      </c>
      <c r="F1051">
        <v>40500000</v>
      </c>
      <c r="G1051">
        <v>1100722</v>
      </c>
      <c r="H1051">
        <v>2960000000</v>
      </c>
      <c r="I1051">
        <v>197000000</v>
      </c>
      <c r="J1051">
        <v>5877785</v>
      </c>
      <c r="K1051" s="2">
        <v>0.33052690000000001</v>
      </c>
      <c r="L1051" s="2">
        <v>0.20575579999999999</v>
      </c>
      <c r="M1051" s="2">
        <v>0.1872682</v>
      </c>
      <c r="N1051" s="3">
        <v>7</v>
      </c>
      <c r="O1051">
        <v>10</v>
      </c>
      <c r="P1051">
        <v>10</v>
      </c>
      <c r="Q1051" s="4">
        <v>6.6071429999999998</v>
      </c>
      <c r="R1051" s="4">
        <v>7.5892860000000004</v>
      </c>
      <c r="S1051" s="4">
        <v>7.8928570000000002</v>
      </c>
      <c r="T1051" s="5">
        <v>0.3349144</v>
      </c>
      <c r="U1051" s="5">
        <v>0.21915499999999999</v>
      </c>
      <c r="V1051" s="5">
        <v>0.20047789999999999</v>
      </c>
    </row>
    <row r="1052" spans="1:22" hidden="1" x14ac:dyDescent="0.2">
      <c r="A1052">
        <v>1983</v>
      </c>
      <c r="B1052">
        <v>28</v>
      </c>
      <c r="C1052" t="s">
        <v>65</v>
      </c>
      <c r="D1052" t="s">
        <v>66</v>
      </c>
      <c r="E1052">
        <v>2190000000</v>
      </c>
      <c r="F1052">
        <v>149000000</v>
      </c>
      <c r="G1052">
        <v>4540244</v>
      </c>
      <c r="H1052">
        <v>2940000000</v>
      </c>
      <c r="I1052">
        <v>245000000</v>
      </c>
      <c r="J1052">
        <v>8329307</v>
      </c>
      <c r="K1052" s="2">
        <v>0.74465859999999995</v>
      </c>
      <c r="L1052" s="2">
        <v>0.60857220000000001</v>
      </c>
      <c r="M1052" s="2">
        <v>0.54509260000000004</v>
      </c>
      <c r="N1052" s="3">
        <v>1</v>
      </c>
      <c r="O1052">
        <v>1</v>
      </c>
      <c r="P1052">
        <v>1</v>
      </c>
      <c r="Q1052" s="4">
        <v>1.071429</v>
      </c>
      <c r="R1052" s="4">
        <v>1.125</v>
      </c>
      <c r="S1052" s="4">
        <v>1.196429</v>
      </c>
      <c r="T1052" s="5">
        <v>0.69953770000000004</v>
      </c>
      <c r="U1052" s="5">
        <v>0.56415590000000004</v>
      </c>
      <c r="V1052" s="5">
        <v>0.50843229999999995</v>
      </c>
    </row>
    <row r="1053" spans="1:22" hidden="1" x14ac:dyDescent="0.2">
      <c r="A1053">
        <v>1983</v>
      </c>
      <c r="B1053">
        <v>29</v>
      </c>
      <c r="C1053" t="s">
        <v>67</v>
      </c>
      <c r="D1053" t="s">
        <v>68</v>
      </c>
      <c r="E1053">
        <v>2220000000</v>
      </c>
      <c r="F1053">
        <v>134000000</v>
      </c>
      <c r="G1053">
        <v>3447919</v>
      </c>
      <c r="H1053">
        <v>5440000000</v>
      </c>
      <c r="I1053">
        <v>479000000</v>
      </c>
      <c r="J1053">
        <v>13600000</v>
      </c>
      <c r="K1053" s="2">
        <v>0.4084274</v>
      </c>
      <c r="L1053" s="2">
        <v>0.27867140000000001</v>
      </c>
      <c r="M1053" s="2">
        <v>0.2532123</v>
      </c>
      <c r="N1053" s="3">
        <v>4</v>
      </c>
      <c r="O1053">
        <v>5</v>
      </c>
      <c r="P1053">
        <v>5</v>
      </c>
      <c r="Q1053" s="4">
        <v>3.3035709999999998</v>
      </c>
      <c r="R1053" s="4">
        <v>3.660714</v>
      </c>
      <c r="S1053" s="4">
        <v>3.8214290000000002</v>
      </c>
      <c r="T1053" s="5">
        <v>0.42614590000000002</v>
      </c>
      <c r="U1053" s="5">
        <v>0.28862939999999998</v>
      </c>
      <c r="V1053" s="5">
        <v>0.26149060000000002</v>
      </c>
    </row>
    <row r="1054" spans="1:22" hidden="1" x14ac:dyDescent="0.2">
      <c r="A1054">
        <v>1983</v>
      </c>
      <c r="B1054">
        <v>30</v>
      </c>
      <c r="C1054" t="s">
        <v>69</v>
      </c>
      <c r="D1054" t="s">
        <v>70</v>
      </c>
      <c r="E1054">
        <v>427000000</v>
      </c>
      <c r="F1054">
        <v>34000000</v>
      </c>
      <c r="G1054">
        <v>1174772</v>
      </c>
      <c r="H1054">
        <v>1860000000</v>
      </c>
      <c r="I1054">
        <v>176000000</v>
      </c>
      <c r="J1054">
        <v>6621049</v>
      </c>
      <c r="K1054" s="2">
        <v>0.2293153</v>
      </c>
      <c r="L1054" s="2">
        <v>0.1935781</v>
      </c>
      <c r="M1054" s="2">
        <v>0.17743</v>
      </c>
      <c r="N1054" s="3">
        <v>14</v>
      </c>
      <c r="O1054">
        <v>12</v>
      </c>
      <c r="P1054">
        <v>11</v>
      </c>
      <c r="Q1054" s="4">
        <v>12.375</v>
      </c>
      <c r="R1054" s="4">
        <v>10.982139999999999</v>
      </c>
      <c r="S1054" s="4">
        <v>11.053570000000001</v>
      </c>
      <c r="T1054" s="5">
        <v>0.23180239999999999</v>
      </c>
      <c r="U1054" s="5">
        <v>0.1739011</v>
      </c>
      <c r="V1054" s="5">
        <v>0.16148970000000001</v>
      </c>
    </row>
    <row r="1055" spans="1:22" hidden="1" x14ac:dyDescent="0.2">
      <c r="A1055">
        <v>1983</v>
      </c>
      <c r="B1055">
        <v>31</v>
      </c>
      <c r="C1055" t="s">
        <v>71</v>
      </c>
      <c r="D1055" t="s">
        <v>72</v>
      </c>
      <c r="E1055">
        <v>75800000</v>
      </c>
      <c r="F1055">
        <v>2101032</v>
      </c>
      <c r="G1055">
        <v>95036.01</v>
      </c>
      <c r="H1055">
        <v>365000000</v>
      </c>
      <c r="I1055">
        <v>18500000</v>
      </c>
      <c r="J1055">
        <v>1185062</v>
      </c>
      <c r="K1055" s="2">
        <v>0.20768300000000001</v>
      </c>
      <c r="L1055" s="2">
        <v>0.1138639</v>
      </c>
      <c r="M1055" s="2">
        <v>8.0195000000000002E-2</v>
      </c>
      <c r="N1055" s="3">
        <v>17</v>
      </c>
      <c r="O1055">
        <v>23</v>
      </c>
      <c r="P1055">
        <v>29</v>
      </c>
      <c r="Q1055" s="4">
        <v>22.75</v>
      </c>
      <c r="R1055" s="4">
        <v>23.339279999999999</v>
      </c>
      <c r="S1055" s="4">
        <v>28.553570000000001</v>
      </c>
      <c r="T1055" s="5">
        <v>0.1417677</v>
      </c>
      <c r="U1055" s="5">
        <v>8.8227299999999995E-2</v>
      </c>
      <c r="V1055" s="5">
        <v>5.7606600000000001E-2</v>
      </c>
    </row>
    <row r="1056" spans="1:22" hidden="1" x14ac:dyDescent="0.2">
      <c r="A1056">
        <v>1984</v>
      </c>
      <c r="B1056">
        <v>1</v>
      </c>
      <c r="C1056" t="s">
        <v>22</v>
      </c>
      <c r="D1056" t="s">
        <v>23</v>
      </c>
      <c r="E1056">
        <v>132000000</v>
      </c>
      <c r="F1056">
        <v>15200000</v>
      </c>
      <c r="G1056">
        <v>310881.7</v>
      </c>
      <c r="H1056">
        <v>715000000</v>
      </c>
      <c r="I1056">
        <v>138000000</v>
      </c>
      <c r="J1056">
        <v>3029703</v>
      </c>
      <c r="K1056" s="2">
        <v>0.18506139999999999</v>
      </c>
      <c r="L1056" s="2">
        <v>0.11038770000000001</v>
      </c>
      <c r="M1056" s="2">
        <v>0.1026113</v>
      </c>
      <c r="N1056" s="3">
        <v>20</v>
      </c>
      <c r="O1056">
        <v>26</v>
      </c>
      <c r="P1056">
        <v>25</v>
      </c>
      <c r="Q1056" s="4">
        <v>26.642859999999999</v>
      </c>
      <c r="R1056" s="4">
        <v>27.767859999999999</v>
      </c>
      <c r="S1056" s="4">
        <v>26.803570000000001</v>
      </c>
      <c r="T1056" s="5">
        <v>0.12112009999999999</v>
      </c>
      <c r="U1056" s="5">
        <v>7.4726399999999998E-2</v>
      </c>
      <c r="V1056" s="5">
        <v>6.9363800000000003E-2</v>
      </c>
    </row>
    <row r="1057" spans="1:22" hidden="1" x14ac:dyDescent="0.2">
      <c r="A1057">
        <v>1984</v>
      </c>
      <c r="B1057">
        <v>2</v>
      </c>
      <c r="C1057" t="s">
        <v>24</v>
      </c>
      <c r="D1057" t="s">
        <v>25</v>
      </c>
      <c r="E1057">
        <v>202000000</v>
      </c>
      <c r="F1057">
        <v>7473392</v>
      </c>
      <c r="G1057">
        <v>173968.7</v>
      </c>
      <c r="H1057">
        <v>679000000</v>
      </c>
      <c r="I1057">
        <v>40100000</v>
      </c>
      <c r="J1057">
        <v>941321.4</v>
      </c>
      <c r="K1057" s="2">
        <v>0.29769440000000003</v>
      </c>
      <c r="L1057" s="2">
        <v>0.18615010000000001</v>
      </c>
      <c r="M1057" s="2">
        <v>0.18481320000000001</v>
      </c>
      <c r="N1057" s="3">
        <v>11</v>
      </c>
      <c r="O1057">
        <v>13</v>
      </c>
      <c r="P1057">
        <v>11</v>
      </c>
      <c r="Q1057" s="4">
        <v>15.232139999999999</v>
      </c>
      <c r="R1057" s="4">
        <v>16.178570000000001</v>
      </c>
      <c r="S1057" s="4">
        <v>15.03571</v>
      </c>
      <c r="T1057" s="5">
        <v>0.21788350000000001</v>
      </c>
      <c r="U1057" s="5">
        <v>0.13342109999999999</v>
      </c>
      <c r="V1057" s="5">
        <v>0.13148119999999999</v>
      </c>
    </row>
    <row r="1058" spans="1:22" hidden="1" x14ac:dyDescent="0.2">
      <c r="A1058">
        <v>1984</v>
      </c>
      <c r="B1058">
        <v>3</v>
      </c>
      <c r="C1058" t="s">
        <v>26</v>
      </c>
      <c r="D1058" t="s">
        <v>27</v>
      </c>
      <c r="E1058">
        <v>139000000</v>
      </c>
      <c r="F1058">
        <v>7652580</v>
      </c>
      <c r="G1058">
        <v>178503.2</v>
      </c>
      <c r="H1058">
        <v>782000000</v>
      </c>
      <c r="I1058">
        <v>64800000</v>
      </c>
      <c r="J1058">
        <v>1728390</v>
      </c>
      <c r="K1058" s="2">
        <v>0.1783959</v>
      </c>
      <c r="L1058" s="2">
        <v>0.118011</v>
      </c>
      <c r="M1058" s="2">
        <v>0.1032772</v>
      </c>
      <c r="N1058" s="3">
        <v>24</v>
      </c>
      <c r="O1058">
        <v>24</v>
      </c>
      <c r="P1058">
        <v>24</v>
      </c>
      <c r="Q1058" s="4">
        <v>20.625</v>
      </c>
      <c r="R1058" s="4">
        <v>21.982140000000001</v>
      </c>
      <c r="S1058" s="4">
        <v>21.928570000000001</v>
      </c>
      <c r="T1058" s="5">
        <v>0.1688759</v>
      </c>
      <c r="U1058" s="5">
        <v>0.102105</v>
      </c>
      <c r="V1058" s="5">
        <v>8.9834999999999998E-2</v>
      </c>
    </row>
    <row r="1059" spans="1:22" hidden="1" x14ac:dyDescent="0.2">
      <c r="A1059">
        <v>1984</v>
      </c>
      <c r="B1059">
        <v>4</v>
      </c>
      <c r="C1059" t="s">
        <v>28</v>
      </c>
      <c r="D1059" t="s">
        <v>29</v>
      </c>
      <c r="E1059">
        <v>74500000</v>
      </c>
      <c r="F1059">
        <v>4134548</v>
      </c>
      <c r="G1059">
        <v>112979</v>
      </c>
      <c r="H1059">
        <v>626000000</v>
      </c>
      <c r="I1059">
        <v>70200000</v>
      </c>
      <c r="J1059">
        <v>2113080</v>
      </c>
      <c r="K1059" s="2">
        <v>0.11887250000000001</v>
      </c>
      <c r="L1059" s="2">
        <v>5.8889999999999998E-2</v>
      </c>
      <c r="M1059" s="2">
        <v>5.34665E-2</v>
      </c>
      <c r="N1059" s="3">
        <v>31</v>
      </c>
      <c r="O1059">
        <v>31</v>
      </c>
      <c r="P1059">
        <v>31</v>
      </c>
      <c r="Q1059" s="4">
        <v>27.964279999999999</v>
      </c>
      <c r="R1059" s="4">
        <v>30.160720000000001</v>
      </c>
      <c r="S1059" s="4">
        <v>29.982140000000001</v>
      </c>
      <c r="T1059" s="5">
        <v>0.11625969999999999</v>
      </c>
      <c r="U1059" s="5">
        <v>5.6866399999999998E-2</v>
      </c>
      <c r="V1059" s="5">
        <v>5.2430200000000003E-2</v>
      </c>
    </row>
    <row r="1060" spans="1:22" hidden="1" x14ac:dyDescent="0.2">
      <c r="A1060">
        <v>1984</v>
      </c>
      <c r="B1060">
        <v>5</v>
      </c>
      <c r="C1060">
        <v>20</v>
      </c>
      <c r="D1060" t="s">
        <v>30</v>
      </c>
      <c r="E1060">
        <v>62100000</v>
      </c>
      <c r="F1060">
        <v>3700212</v>
      </c>
      <c r="G1060">
        <v>93625.83</v>
      </c>
      <c r="H1060">
        <v>457000000</v>
      </c>
      <c r="I1060">
        <v>42600000</v>
      </c>
      <c r="J1060">
        <v>1188169</v>
      </c>
      <c r="K1060" s="2">
        <v>0.13571279999999999</v>
      </c>
      <c r="L1060" s="2">
        <v>8.6901199999999998E-2</v>
      </c>
      <c r="M1060" s="2">
        <v>7.8798400000000005E-2</v>
      </c>
      <c r="N1060" s="3">
        <v>29</v>
      </c>
      <c r="O1060">
        <v>30</v>
      </c>
      <c r="P1060">
        <v>30</v>
      </c>
      <c r="Q1060" s="4">
        <v>29.660720000000001</v>
      </c>
      <c r="R1060" s="4">
        <v>29.589279999999999</v>
      </c>
      <c r="S1060" s="4">
        <v>29.178570000000001</v>
      </c>
      <c r="T1060" s="5">
        <v>0.1007251</v>
      </c>
      <c r="U1060" s="5">
        <v>6.0451900000000003E-2</v>
      </c>
      <c r="V1060" s="5">
        <v>5.51151E-2</v>
      </c>
    </row>
    <row r="1061" spans="1:22" hidden="1" x14ac:dyDescent="0.2">
      <c r="A1061">
        <v>1984</v>
      </c>
      <c r="B1061">
        <v>6</v>
      </c>
      <c r="C1061" t="s">
        <v>31</v>
      </c>
      <c r="D1061" t="s">
        <v>32</v>
      </c>
      <c r="E1061">
        <v>296000000</v>
      </c>
      <c r="F1061">
        <v>16300000</v>
      </c>
      <c r="G1061">
        <v>385816.7</v>
      </c>
      <c r="H1061">
        <v>1110000000</v>
      </c>
      <c r="I1061">
        <v>81000000</v>
      </c>
      <c r="J1061">
        <v>2135539</v>
      </c>
      <c r="K1061" s="2">
        <v>0.26598929999999998</v>
      </c>
      <c r="L1061" s="2">
        <v>0.2012562</v>
      </c>
      <c r="M1061" s="2">
        <v>0.18066479999999999</v>
      </c>
      <c r="N1061" s="3">
        <v>12</v>
      </c>
      <c r="O1061">
        <v>11</v>
      </c>
      <c r="P1061">
        <v>12</v>
      </c>
      <c r="Q1061" s="4">
        <v>12.232139999999999</v>
      </c>
      <c r="R1061" s="4">
        <v>11.982139999999999</v>
      </c>
      <c r="S1061" s="4">
        <v>12.33929</v>
      </c>
      <c r="T1061" s="5">
        <v>0.24312719999999999</v>
      </c>
      <c r="U1061" s="5">
        <v>0.16807530000000001</v>
      </c>
      <c r="V1061" s="5">
        <v>0.15291469999999999</v>
      </c>
    </row>
    <row r="1062" spans="1:22" hidden="1" x14ac:dyDescent="0.2">
      <c r="A1062">
        <v>1984</v>
      </c>
      <c r="B1062">
        <v>7</v>
      </c>
      <c r="C1062">
        <v>23</v>
      </c>
      <c r="D1062" t="s">
        <v>33</v>
      </c>
      <c r="E1062">
        <v>50600000</v>
      </c>
      <c r="F1062">
        <v>1748805</v>
      </c>
      <c r="G1062">
        <v>41953.56</v>
      </c>
      <c r="H1062">
        <v>155000000</v>
      </c>
      <c r="I1062">
        <v>7106147</v>
      </c>
      <c r="J1062">
        <v>179337.8</v>
      </c>
      <c r="K1062" s="2">
        <v>0.3270864</v>
      </c>
      <c r="L1062" s="2">
        <v>0.2460975</v>
      </c>
      <c r="M1062" s="2">
        <v>0.2339359</v>
      </c>
      <c r="N1062" s="3">
        <v>10</v>
      </c>
      <c r="O1062">
        <v>7</v>
      </c>
      <c r="P1062">
        <v>7</v>
      </c>
      <c r="Q1062" s="4">
        <v>8.1607140000000005</v>
      </c>
      <c r="R1062" s="4">
        <v>7.3392860000000004</v>
      </c>
      <c r="S1062" s="4">
        <v>6.9821429999999998</v>
      </c>
      <c r="T1062" s="5">
        <v>0.29430689999999998</v>
      </c>
      <c r="U1062" s="5">
        <v>0.21289140000000001</v>
      </c>
      <c r="V1062" s="5">
        <v>0.2032263</v>
      </c>
    </row>
    <row r="1063" spans="1:22" x14ac:dyDescent="0.2">
      <c r="A1063">
        <v>1984</v>
      </c>
      <c r="B1063">
        <v>8</v>
      </c>
      <c r="C1063">
        <v>24</v>
      </c>
      <c r="D1063" t="s">
        <v>34</v>
      </c>
      <c r="E1063">
        <v>249000000</v>
      </c>
      <c r="F1063">
        <v>10400000</v>
      </c>
      <c r="G1063">
        <v>244433.8</v>
      </c>
      <c r="H1063">
        <v>684000000</v>
      </c>
      <c r="I1063">
        <v>39400000</v>
      </c>
      <c r="J1063">
        <v>1013462</v>
      </c>
      <c r="K1063" s="2">
        <v>0.36410189999999998</v>
      </c>
      <c r="L1063" s="2">
        <v>0.26374510000000001</v>
      </c>
      <c r="M1063" s="2">
        <v>0.24118690000000001</v>
      </c>
      <c r="N1063" s="3">
        <v>6</v>
      </c>
      <c r="O1063">
        <v>6</v>
      </c>
      <c r="P1063">
        <v>6</v>
      </c>
      <c r="Q1063" s="4">
        <v>5.0714290000000002</v>
      </c>
      <c r="R1063" s="4">
        <v>4.875</v>
      </c>
      <c r="S1063" s="4">
        <v>4.8035709999999998</v>
      </c>
      <c r="T1063" s="5">
        <v>0.36250369999999998</v>
      </c>
      <c r="U1063" s="5">
        <v>0.25803540000000003</v>
      </c>
      <c r="V1063" s="5">
        <v>0.23824980000000001</v>
      </c>
    </row>
    <row r="1064" spans="1:22" hidden="1" x14ac:dyDescent="0.2">
      <c r="A1064">
        <v>1984</v>
      </c>
      <c r="B1064">
        <v>9</v>
      </c>
      <c r="C1064">
        <v>25</v>
      </c>
      <c r="D1064" t="s">
        <v>35</v>
      </c>
      <c r="E1064">
        <v>59900000</v>
      </c>
      <c r="F1064">
        <v>2886274</v>
      </c>
      <c r="G1064">
        <v>68648.649999999994</v>
      </c>
      <c r="H1064">
        <v>351000000</v>
      </c>
      <c r="I1064">
        <v>26600000</v>
      </c>
      <c r="J1064">
        <v>706916.2</v>
      </c>
      <c r="K1064" s="2">
        <v>0.1706606</v>
      </c>
      <c r="L1064" s="2">
        <v>0.108597</v>
      </c>
      <c r="M1064" s="2">
        <v>9.7110000000000002E-2</v>
      </c>
      <c r="N1064" s="3">
        <v>26</v>
      </c>
      <c r="O1064">
        <v>27</v>
      </c>
      <c r="P1064">
        <v>26</v>
      </c>
      <c r="Q1064" s="4">
        <v>20.589279999999999</v>
      </c>
      <c r="R1064" s="4">
        <v>20.696429999999999</v>
      </c>
      <c r="S1064" s="4">
        <v>20.714279999999999</v>
      </c>
      <c r="T1064" s="5">
        <v>0.16131490000000001</v>
      </c>
      <c r="U1064" s="5">
        <v>0.1034035</v>
      </c>
      <c r="V1064" s="5">
        <v>9.3124899999999997E-2</v>
      </c>
    </row>
    <row r="1065" spans="1:22" hidden="1" x14ac:dyDescent="0.2">
      <c r="A1065">
        <v>1984</v>
      </c>
      <c r="B1065">
        <v>10</v>
      </c>
      <c r="C1065">
        <v>26</v>
      </c>
      <c r="D1065" t="s">
        <v>36</v>
      </c>
      <c r="E1065">
        <v>55400000</v>
      </c>
      <c r="F1065">
        <v>2688893</v>
      </c>
      <c r="G1065">
        <v>65841.37</v>
      </c>
      <c r="H1065">
        <v>304000000</v>
      </c>
      <c r="I1065">
        <v>21500000</v>
      </c>
      <c r="J1065">
        <v>565126.80000000005</v>
      </c>
      <c r="K1065" s="2">
        <v>0.18208630000000001</v>
      </c>
      <c r="L1065" s="2">
        <v>0.12504480000000001</v>
      </c>
      <c r="M1065" s="2">
        <v>0.11650729999999999</v>
      </c>
      <c r="N1065" s="3">
        <v>22</v>
      </c>
      <c r="O1065">
        <v>22</v>
      </c>
      <c r="P1065">
        <v>21</v>
      </c>
      <c r="Q1065" s="4">
        <v>23.607140000000001</v>
      </c>
      <c r="R1065" s="4">
        <v>24.017859999999999</v>
      </c>
      <c r="S1065" s="4">
        <v>23.089279999999999</v>
      </c>
      <c r="T1065" s="5">
        <v>0.14236109999999999</v>
      </c>
      <c r="U1065" s="5">
        <v>9.1431899999999997E-2</v>
      </c>
      <c r="V1065" s="5">
        <v>8.4959199999999999E-2</v>
      </c>
    </row>
    <row r="1066" spans="1:22" hidden="1" x14ac:dyDescent="0.2">
      <c r="A1066">
        <v>1984</v>
      </c>
      <c r="B1066">
        <v>11</v>
      </c>
      <c r="C1066" t="s">
        <v>37</v>
      </c>
      <c r="D1066" t="s">
        <v>38</v>
      </c>
      <c r="E1066">
        <v>240000000</v>
      </c>
      <c r="F1066">
        <v>11300000</v>
      </c>
      <c r="G1066">
        <v>271461.09999999998</v>
      </c>
      <c r="H1066">
        <v>1400000000</v>
      </c>
      <c r="I1066">
        <v>95200000</v>
      </c>
      <c r="J1066">
        <v>2447740</v>
      </c>
      <c r="K1066" s="2">
        <v>0.17102129999999999</v>
      </c>
      <c r="L1066" s="2">
        <v>0.11871959999999999</v>
      </c>
      <c r="M1066" s="2">
        <v>0.11090270000000001</v>
      </c>
      <c r="N1066" s="3">
        <v>25</v>
      </c>
      <c r="O1066">
        <v>23</v>
      </c>
      <c r="P1066">
        <v>23</v>
      </c>
      <c r="Q1066" s="4">
        <v>23.053570000000001</v>
      </c>
      <c r="R1066" s="4">
        <v>23.803570000000001</v>
      </c>
      <c r="S1066" s="4">
        <v>22.785720000000001</v>
      </c>
      <c r="T1066" s="5">
        <v>0.14775569999999999</v>
      </c>
      <c r="U1066" s="5">
        <v>9.1782299999999997E-2</v>
      </c>
      <c r="V1066" s="5">
        <v>8.5632399999999997E-2</v>
      </c>
    </row>
    <row r="1067" spans="1:22" hidden="1" x14ac:dyDescent="0.2">
      <c r="A1067">
        <v>1984</v>
      </c>
      <c r="B1067">
        <v>12</v>
      </c>
      <c r="C1067">
        <v>29</v>
      </c>
      <c r="D1067" t="s">
        <v>39</v>
      </c>
      <c r="E1067">
        <v>187000000</v>
      </c>
      <c r="F1067">
        <v>8769640</v>
      </c>
      <c r="G1067">
        <v>206586.5</v>
      </c>
      <c r="H1067">
        <v>894000000</v>
      </c>
      <c r="I1067">
        <v>61200000</v>
      </c>
      <c r="J1067">
        <v>1547833</v>
      </c>
      <c r="K1067" s="2">
        <v>0.20962310000000001</v>
      </c>
      <c r="L1067" s="2">
        <v>0.1433035</v>
      </c>
      <c r="M1067" s="2">
        <v>0.13346820000000001</v>
      </c>
      <c r="N1067" s="3">
        <v>19</v>
      </c>
      <c r="O1067">
        <v>19</v>
      </c>
      <c r="P1067">
        <v>18</v>
      </c>
      <c r="Q1067" s="4">
        <v>17.5</v>
      </c>
      <c r="R1067" s="4">
        <v>17.964279999999999</v>
      </c>
      <c r="S1067" s="4">
        <v>17.446429999999999</v>
      </c>
      <c r="T1067" s="5">
        <v>0.18702070000000001</v>
      </c>
      <c r="U1067" s="5">
        <v>0.11943719999999999</v>
      </c>
      <c r="V1067" s="5">
        <v>0.1113278</v>
      </c>
    </row>
    <row r="1068" spans="1:22" hidden="1" x14ac:dyDescent="0.2">
      <c r="A1068">
        <v>1984</v>
      </c>
      <c r="B1068">
        <v>13</v>
      </c>
      <c r="C1068" t="s">
        <v>40</v>
      </c>
      <c r="D1068" t="s">
        <v>41</v>
      </c>
      <c r="E1068">
        <v>549000000</v>
      </c>
      <c r="F1068">
        <v>26500000</v>
      </c>
      <c r="G1068">
        <v>621992.1</v>
      </c>
      <c r="H1068">
        <v>1600000000</v>
      </c>
      <c r="I1068">
        <v>110000000</v>
      </c>
      <c r="J1068">
        <v>2824522</v>
      </c>
      <c r="K1068" s="2">
        <v>0.3427017</v>
      </c>
      <c r="L1068" s="2">
        <v>0.24077460000000001</v>
      </c>
      <c r="M1068" s="2">
        <v>0.2202115</v>
      </c>
      <c r="N1068" s="3">
        <v>8</v>
      </c>
      <c r="O1068">
        <v>9</v>
      </c>
      <c r="P1068">
        <v>9</v>
      </c>
      <c r="Q1068" s="4">
        <v>8.9642859999999995</v>
      </c>
      <c r="R1068" s="4">
        <v>9.5535720000000008</v>
      </c>
      <c r="S1068" s="4">
        <v>9.7321419999999996</v>
      </c>
      <c r="T1068" s="5">
        <v>0.29336010000000001</v>
      </c>
      <c r="U1068" s="5">
        <v>0.19624240000000001</v>
      </c>
      <c r="V1068" s="5">
        <v>0.18007609999999999</v>
      </c>
    </row>
    <row r="1069" spans="1:22" hidden="1" x14ac:dyDescent="0.2">
      <c r="A1069">
        <v>1984</v>
      </c>
      <c r="B1069">
        <v>14</v>
      </c>
      <c r="C1069" t="s">
        <v>42</v>
      </c>
      <c r="D1069" t="s">
        <v>43</v>
      </c>
      <c r="E1069">
        <v>321000000</v>
      </c>
      <c r="F1069">
        <v>13200000</v>
      </c>
      <c r="G1069">
        <v>316749.7</v>
      </c>
      <c r="H1069">
        <v>1480000000</v>
      </c>
      <c r="I1069">
        <v>80500000</v>
      </c>
      <c r="J1069">
        <v>2056861</v>
      </c>
      <c r="K1069" s="2">
        <v>0.2168843</v>
      </c>
      <c r="L1069" s="2">
        <v>0.16435250000000001</v>
      </c>
      <c r="M1069" s="2">
        <v>0.15399660000000001</v>
      </c>
      <c r="N1069" s="3">
        <v>15</v>
      </c>
      <c r="O1069">
        <v>17</v>
      </c>
      <c r="P1069">
        <v>16</v>
      </c>
      <c r="Q1069" s="4">
        <v>16.25</v>
      </c>
      <c r="R1069" s="4">
        <v>16.410720000000001</v>
      </c>
      <c r="S1069" s="4">
        <v>15.96429</v>
      </c>
      <c r="T1069" s="5">
        <v>0.2025662</v>
      </c>
      <c r="U1069" s="5">
        <v>0.14079700000000001</v>
      </c>
      <c r="V1069" s="5">
        <v>0.1322035</v>
      </c>
    </row>
    <row r="1070" spans="1:22" hidden="1" x14ac:dyDescent="0.2">
      <c r="A1070">
        <v>1984</v>
      </c>
      <c r="B1070">
        <v>15</v>
      </c>
      <c r="C1070" t="s">
        <v>44</v>
      </c>
      <c r="D1070" t="s">
        <v>45</v>
      </c>
      <c r="E1070">
        <v>74100000</v>
      </c>
      <c r="F1070">
        <v>4467984</v>
      </c>
      <c r="G1070">
        <v>112144.3</v>
      </c>
      <c r="H1070">
        <v>292000000</v>
      </c>
      <c r="I1070">
        <v>26700000</v>
      </c>
      <c r="J1070">
        <v>750628.8</v>
      </c>
      <c r="K1070" s="2">
        <v>0.2542199</v>
      </c>
      <c r="L1070" s="2">
        <v>0.16722290000000001</v>
      </c>
      <c r="M1070" s="2">
        <v>0.14940039999999999</v>
      </c>
      <c r="N1070" s="3">
        <v>13</v>
      </c>
      <c r="O1070">
        <v>15</v>
      </c>
      <c r="P1070">
        <v>17</v>
      </c>
      <c r="Q1070" s="4">
        <v>12.928570000000001</v>
      </c>
      <c r="R1070" s="4">
        <v>15.196429999999999</v>
      </c>
      <c r="S1070" s="4">
        <v>16.017859999999999</v>
      </c>
      <c r="T1070" s="5">
        <v>0.2379288</v>
      </c>
      <c r="U1070" s="5">
        <v>0.14950550000000001</v>
      </c>
      <c r="V1070" s="5">
        <v>0.13474800000000001</v>
      </c>
    </row>
    <row r="1071" spans="1:22" hidden="1" x14ac:dyDescent="0.2">
      <c r="A1071">
        <v>1984</v>
      </c>
      <c r="B1071">
        <v>16</v>
      </c>
      <c r="C1071" t="s">
        <v>46</v>
      </c>
      <c r="D1071" t="s">
        <v>47</v>
      </c>
      <c r="E1071">
        <v>119000000</v>
      </c>
      <c r="F1071">
        <v>4985667</v>
      </c>
      <c r="G1071">
        <v>139889.9</v>
      </c>
      <c r="H1071">
        <v>551000000</v>
      </c>
      <c r="I1071">
        <v>27900000</v>
      </c>
      <c r="J1071">
        <v>823892.4</v>
      </c>
      <c r="K1071" s="2">
        <v>0.21504819999999999</v>
      </c>
      <c r="L1071" s="2">
        <v>0.1789559</v>
      </c>
      <c r="M1071" s="2">
        <v>0.16979150000000001</v>
      </c>
      <c r="N1071" s="3">
        <v>16</v>
      </c>
      <c r="O1071">
        <v>14</v>
      </c>
      <c r="P1071">
        <v>14</v>
      </c>
      <c r="Q1071" s="4">
        <v>14.446429999999999</v>
      </c>
      <c r="R1071" s="4">
        <v>12.107139999999999</v>
      </c>
      <c r="S1071" s="4">
        <v>11.892860000000001</v>
      </c>
      <c r="T1071" s="5">
        <v>0.21637799999999999</v>
      </c>
      <c r="U1071" s="5">
        <v>0.16193089999999999</v>
      </c>
      <c r="V1071" s="5">
        <v>0.15360219999999999</v>
      </c>
    </row>
    <row r="1072" spans="1:22" hidden="1" x14ac:dyDescent="0.2">
      <c r="A1072">
        <v>1984</v>
      </c>
      <c r="B1072">
        <v>17</v>
      </c>
      <c r="C1072" t="s">
        <v>48</v>
      </c>
      <c r="D1072" t="s">
        <v>49</v>
      </c>
      <c r="E1072">
        <v>383000000</v>
      </c>
      <c r="F1072">
        <v>23200000</v>
      </c>
      <c r="G1072">
        <v>558088.1</v>
      </c>
      <c r="H1072">
        <v>2940000000</v>
      </c>
      <c r="I1072">
        <v>229000000</v>
      </c>
      <c r="J1072">
        <v>6056278</v>
      </c>
      <c r="K1072" s="2">
        <v>0.13059670000000001</v>
      </c>
      <c r="L1072" s="2">
        <v>0.1013101</v>
      </c>
      <c r="M1072" s="2">
        <v>9.2150300000000004E-2</v>
      </c>
      <c r="N1072" s="3">
        <v>30</v>
      </c>
      <c r="O1072">
        <v>29</v>
      </c>
      <c r="P1072">
        <v>27</v>
      </c>
      <c r="Q1072" s="4">
        <v>27.928570000000001</v>
      </c>
      <c r="R1072" s="4">
        <v>27.214279999999999</v>
      </c>
      <c r="S1072" s="4">
        <v>26.392859999999999</v>
      </c>
      <c r="T1072" s="5">
        <v>0.112245</v>
      </c>
      <c r="U1072" s="5">
        <v>7.6515200000000005E-2</v>
      </c>
      <c r="V1072" s="5">
        <v>6.9453699999999993E-2</v>
      </c>
    </row>
    <row r="1073" spans="1:22" hidden="1" x14ac:dyDescent="0.2">
      <c r="A1073">
        <v>1984</v>
      </c>
      <c r="B1073">
        <v>18</v>
      </c>
      <c r="C1073">
        <v>51</v>
      </c>
      <c r="D1073" t="s">
        <v>50</v>
      </c>
      <c r="E1073">
        <v>122000000</v>
      </c>
      <c r="F1073">
        <v>6846636</v>
      </c>
      <c r="G1073">
        <v>172938.8</v>
      </c>
      <c r="H1073">
        <v>734000000</v>
      </c>
      <c r="I1073">
        <v>52400000</v>
      </c>
      <c r="J1073">
        <v>1519333</v>
      </c>
      <c r="K1073" s="2">
        <v>0.16666010000000001</v>
      </c>
      <c r="L1073" s="2">
        <v>0.130777</v>
      </c>
      <c r="M1073" s="2">
        <v>0.1138255</v>
      </c>
      <c r="N1073" s="3">
        <v>27</v>
      </c>
      <c r="O1073">
        <v>21</v>
      </c>
      <c r="P1073">
        <v>22</v>
      </c>
      <c r="Q1073" s="4">
        <v>24.071429999999999</v>
      </c>
      <c r="R1073" s="4">
        <v>22.017859999999999</v>
      </c>
      <c r="S1073" s="4">
        <v>22.303570000000001</v>
      </c>
      <c r="T1073" s="5">
        <v>0.1409852</v>
      </c>
      <c r="U1073" s="5">
        <v>0.1007874</v>
      </c>
      <c r="V1073" s="5">
        <v>8.7338700000000005E-2</v>
      </c>
    </row>
    <row r="1074" spans="1:22" hidden="1" x14ac:dyDescent="0.2">
      <c r="A1074">
        <v>1984</v>
      </c>
      <c r="B1074">
        <v>19</v>
      </c>
      <c r="C1074">
        <v>50</v>
      </c>
      <c r="D1074" t="s">
        <v>51</v>
      </c>
      <c r="E1074">
        <v>884000000</v>
      </c>
      <c r="F1074">
        <v>42700000</v>
      </c>
      <c r="G1074">
        <v>1120728</v>
      </c>
      <c r="H1074">
        <v>2630000000</v>
      </c>
      <c r="I1074">
        <v>174000000</v>
      </c>
      <c r="J1074">
        <v>4941818</v>
      </c>
      <c r="K1074" s="2">
        <v>0.3358893</v>
      </c>
      <c r="L1074" s="2">
        <v>0.2455676</v>
      </c>
      <c r="M1074" s="2">
        <v>0.2267846</v>
      </c>
      <c r="N1074" s="3">
        <v>9</v>
      </c>
      <c r="O1074">
        <v>8</v>
      </c>
      <c r="P1074">
        <v>8</v>
      </c>
      <c r="Q1074" s="4">
        <v>10.392860000000001</v>
      </c>
      <c r="R1074" s="4">
        <v>10.5</v>
      </c>
      <c r="S1074" s="4">
        <v>10.41071</v>
      </c>
      <c r="T1074" s="5">
        <v>0.26292480000000001</v>
      </c>
      <c r="U1074" s="5">
        <v>0.1806373</v>
      </c>
      <c r="V1074" s="5">
        <v>0.16662879999999999</v>
      </c>
    </row>
    <row r="1075" spans="1:22" hidden="1" x14ac:dyDescent="0.2">
      <c r="A1075">
        <v>1984</v>
      </c>
      <c r="B1075">
        <v>20</v>
      </c>
      <c r="C1075">
        <v>52</v>
      </c>
      <c r="D1075" t="s">
        <v>52</v>
      </c>
      <c r="E1075">
        <v>685000000</v>
      </c>
      <c r="F1075">
        <v>48900000</v>
      </c>
      <c r="G1075">
        <v>1431097</v>
      </c>
      <c r="H1075">
        <v>3250000000</v>
      </c>
      <c r="I1075">
        <v>329000000</v>
      </c>
      <c r="J1075">
        <v>11400000</v>
      </c>
      <c r="K1075" s="2">
        <v>0.21106939999999999</v>
      </c>
      <c r="L1075" s="2">
        <v>0.1485754</v>
      </c>
      <c r="M1075" s="2">
        <v>0.1252703</v>
      </c>
      <c r="N1075" s="3">
        <v>17</v>
      </c>
      <c r="O1075">
        <v>18</v>
      </c>
      <c r="P1075">
        <v>20</v>
      </c>
      <c r="Q1075" s="4">
        <v>19.089279999999999</v>
      </c>
      <c r="R1075" s="4">
        <v>19.017859999999999</v>
      </c>
      <c r="S1075" s="4">
        <v>19.964279999999999</v>
      </c>
      <c r="T1075" s="5">
        <v>0.18043429999999999</v>
      </c>
      <c r="U1075" s="5">
        <v>0.1176333</v>
      </c>
      <c r="V1075" s="5">
        <v>9.9119799999999994E-2</v>
      </c>
    </row>
    <row r="1076" spans="1:22" hidden="1" x14ac:dyDescent="0.2">
      <c r="A1076">
        <v>1984</v>
      </c>
      <c r="B1076">
        <v>21</v>
      </c>
      <c r="C1076" t="s">
        <v>53</v>
      </c>
      <c r="D1076" t="s">
        <v>54</v>
      </c>
      <c r="E1076">
        <v>207000000</v>
      </c>
      <c r="F1076">
        <v>19400000</v>
      </c>
      <c r="G1076">
        <v>550391.1</v>
      </c>
      <c r="H1076">
        <v>1390000000</v>
      </c>
      <c r="I1076">
        <v>189000000</v>
      </c>
      <c r="J1076">
        <v>6882317</v>
      </c>
      <c r="K1076" s="2">
        <v>0.14879629999999999</v>
      </c>
      <c r="L1076" s="2">
        <v>0.1027281</v>
      </c>
      <c r="M1076" s="2">
        <v>7.9971799999999996E-2</v>
      </c>
      <c r="N1076" s="3">
        <v>28</v>
      </c>
      <c r="O1076">
        <v>28</v>
      </c>
      <c r="P1076">
        <v>29</v>
      </c>
      <c r="Q1076" s="4">
        <v>28.410720000000001</v>
      </c>
      <c r="R1076" s="4">
        <v>28.142859999999999</v>
      </c>
      <c r="S1076" s="4">
        <v>29.125</v>
      </c>
      <c r="T1076" s="5">
        <v>0.1092814</v>
      </c>
      <c r="U1076" s="5">
        <v>7.1718100000000007E-2</v>
      </c>
      <c r="V1076" s="5">
        <v>5.6427199999999997E-2</v>
      </c>
    </row>
    <row r="1077" spans="1:22" hidden="1" x14ac:dyDescent="0.2">
      <c r="A1077">
        <v>1984</v>
      </c>
      <c r="B1077">
        <v>22</v>
      </c>
      <c r="C1077" t="s">
        <v>55</v>
      </c>
      <c r="D1077" t="s">
        <v>56</v>
      </c>
      <c r="E1077">
        <v>345000000</v>
      </c>
      <c r="F1077">
        <v>15000000</v>
      </c>
      <c r="G1077">
        <v>426664.7</v>
      </c>
      <c r="H1077">
        <v>1900000000</v>
      </c>
      <c r="I1077">
        <v>113000000</v>
      </c>
      <c r="J1077">
        <v>3265421</v>
      </c>
      <c r="K1077" s="2">
        <v>0.18139050000000001</v>
      </c>
      <c r="L1077" s="2">
        <v>0.13260739999999999</v>
      </c>
      <c r="M1077" s="2">
        <v>0.13066150000000001</v>
      </c>
      <c r="N1077" s="3">
        <v>23</v>
      </c>
      <c r="O1077">
        <v>20</v>
      </c>
      <c r="P1077">
        <v>19</v>
      </c>
      <c r="Q1077" s="4">
        <v>24.214279999999999</v>
      </c>
      <c r="R1077" s="4">
        <v>22.875</v>
      </c>
      <c r="S1077" s="4">
        <v>21.035720000000001</v>
      </c>
      <c r="T1077" s="5">
        <v>0.14314279999999999</v>
      </c>
      <c r="U1077" s="5">
        <v>0.1009168</v>
      </c>
      <c r="V1077" s="5">
        <v>0.1004975</v>
      </c>
    </row>
    <row r="1078" spans="1:22" hidden="1" x14ac:dyDescent="0.2">
      <c r="A1078">
        <v>1984</v>
      </c>
      <c r="B1078">
        <v>23</v>
      </c>
      <c r="C1078">
        <v>64</v>
      </c>
      <c r="D1078" t="s">
        <v>57</v>
      </c>
      <c r="E1078">
        <v>264000000</v>
      </c>
      <c r="F1078">
        <v>15800000</v>
      </c>
      <c r="G1078">
        <v>344257.5</v>
      </c>
      <c r="H1078">
        <v>1430000000</v>
      </c>
      <c r="I1078">
        <v>94800000</v>
      </c>
      <c r="J1078">
        <v>2205977</v>
      </c>
      <c r="K1078" s="2">
        <v>0.18461900000000001</v>
      </c>
      <c r="L1078" s="2">
        <v>0.16689950000000001</v>
      </c>
      <c r="M1078" s="2">
        <v>0.15605669999999999</v>
      </c>
      <c r="N1078" s="3">
        <v>21</v>
      </c>
      <c r="O1078">
        <v>16</v>
      </c>
      <c r="P1078">
        <v>15</v>
      </c>
      <c r="Q1078" s="4">
        <v>18.160720000000001</v>
      </c>
      <c r="R1078" s="4">
        <v>15.571429999999999</v>
      </c>
      <c r="S1078" s="4">
        <v>14.96429</v>
      </c>
      <c r="T1078" s="5">
        <v>0.19068750000000001</v>
      </c>
      <c r="U1078" s="5">
        <v>0.14805309999999999</v>
      </c>
      <c r="V1078" s="5">
        <v>0.1392806</v>
      </c>
    </row>
    <row r="1079" spans="1:22" hidden="1" x14ac:dyDescent="0.2">
      <c r="A1079">
        <v>1984</v>
      </c>
      <c r="B1079">
        <v>24</v>
      </c>
      <c r="C1079" t="s">
        <v>58</v>
      </c>
      <c r="D1079" t="s">
        <v>59</v>
      </c>
      <c r="E1079">
        <v>1110000000</v>
      </c>
      <c r="F1079">
        <v>55700000</v>
      </c>
      <c r="G1079">
        <v>1400043</v>
      </c>
      <c r="H1079">
        <v>2410000000</v>
      </c>
      <c r="I1079">
        <v>171000000</v>
      </c>
      <c r="J1079">
        <v>4761791</v>
      </c>
      <c r="K1079" s="2">
        <v>0.46166459999999998</v>
      </c>
      <c r="L1079" s="2">
        <v>0.32567049999999997</v>
      </c>
      <c r="M1079" s="2">
        <v>0.2940161</v>
      </c>
      <c r="N1079" s="3">
        <v>3</v>
      </c>
      <c r="O1079">
        <v>4</v>
      </c>
      <c r="P1079">
        <v>4</v>
      </c>
      <c r="Q1079" s="4">
        <v>4.2321429999999998</v>
      </c>
      <c r="R1079" s="4">
        <v>4.4107139999999996</v>
      </c>
      <c r="S1079" s="4">
        <v>4.6071429999999998</v>
      </c>
      <c r="T1079" s="5">
        <v>0.39911069999999998</v>
      </c>
      <c r="U1079" s="5">
        <v>0.27091029999999999</v>
      </c>
      <c r="V1079" s="5">
        <v>0.2452347</v>
      </c>
    </row>
    <row r="1080" spans="1:22" hidden="1" x14ac:dyDescent="0.2">
      <c r="A1080">
        <v>1984</v>
      </c>
      <c r="B1080">
        <v>25</v>
      </c>
      <c r="C1080">
        <v>70</v>
      </c>
      <c r="D1080" t="s">
        <v>60</v>
      </c>
      <c r="E1080">
        <v>273000000</v>
      </c>
      <c r="F1080">
        <v>17000000</v>
      </c>
      <c r="G1080">
        <v>439439</v>
      </c>
      <c r="H1080">
        <v>599000000</v>
      </c>
      <c r="I1080">
        <v>50800000</v>
      </c>
      <c r="J1080">
        <v>1435023</v>
      </c>
      <c r="K1080" s="2">
        <v>0.4559358</v>
      </c>
      <c r="L1080" s="2">
        <v>0.33404879999999998</v>
      </c>
      <c r="M1080" s="2">
        <v>0.3062243</v>
      </c>
      <c r="N1080" s="3">
        <v>4</v>
      </c>
      <c r="O1080">
        <v>3</v>
      </c>
      <c r="P1080">
        <v>3</v>
      </c>
      <c r="Q1080" s="4">
        <v>7.25</v>
      </c>
      <c r="R1080" s="4">
        <v>6.9642860000000004</v>
      </c>
      <c r="S1080" s="4">
        <v>7.125</v>
      </c>
      <c r="T1080" s="5">
        <v>0.32646009999999998</v>
      </c>
      <c r="U1080" s="5">
        <v>0.22816600000000001</v>
      </c>
      <c r="V1080" s="5">
        <v>0.20767949999999999</v>
      </c>
    </row>
    <row r="1081" spans="1:22" hidden="1" x14ac:dyDescent="0.2">
      <c r="A1081">
        <v>1984</v>
      </c>
      <c r="B1081">
        <v>26</v>
      </c>
      <c r="C1081" t="s">
        <v>61</v>
      </c>
      <c r="D1081" t="s">
        <v>62</v>
      </c>
      <c r="E1081">
        <v>1760000000</v>
      </c>
      <c r="F1081">
        <v>137000000</v>
      </c>
      <c r="G1081">
        <v>3245903</v>
      </c>
      <c r="H1081">
        <v>3800000000</v>
      </c>
      <c r="I1081">
        <v>353000000</v>
      </c>
      <c r="J1081">
        <v>9257095</v>
      </c>
      <c r="K1081" s="2">
        <v>0.46235759999999998</v>
      </c>
      <c r="L1081" s="2">
        <v>0.38732539999999999</v>
      </c>
      <c r="M1081" s="2">
        <v>0.35063949999999999</v>
      </c>
      <c r="N1081" s="3">
        <v>2</v>
      </c>
      <c r="O1081">
        <v>2</v>
      </c>
      <c r="P1081">
        <v>2</v>
      </c>
      <c r="Q1081" s="4">
        <v>3.214286</v>
      </c>
      <c r="R1081" s="4">
        <v>2.964286</v>
      </c>
      <c r="S1081" s="4">
        <v>2.8571430000000002</v>
      </c>
      <c r="T1081" s="5">
        <v>0.42349140000000002</v>
      </c>
      <c r="U1081" s="5">
        <v>0.31467250000000002</v>
      </c>
      <c r="V1081" s="5">
        <v>0.28992210000000002</v>
      </c>
    </row>
    <row r="1082" spans="1:22" hidden="1" x14ac:dyDescent="0.2">
      <c r="A1082">
        <v>1984</v>
      </c>
      <c r="B1082">
        <v>27</v>
      </c>
      <c r="C1082" t="s">
        <v>63</v>
      </c>
      <c r="D1082" t="s">
        <v>64</v>
      </c>
      <c r="E1082">
        <v>1150000000</v>
      </c>
      <c r="F1082">
        <v>43400000</v>
      </c>
      <c r="G1082">
        <v>1189191</v>
      </c>
      <c r="H1082">
        <v>3310000000</v>
      </c>
      <c r="I1082">
        <v>198000000</v>
      </c>
      <c r="J1082">
        <v>5970937</v>
      </c>
      <c r="K1082" s="2">
        <v>0.34565709999999999</v>
      </c>
      <c r="L1082" s="2">
        <v>0.21945400000000001</v>
      </c>
      <c r="M1082" s="2">
        <v>0.19916329999999999</v>
      </c>
      <c r="N1082" s="3">
        <v>7</v>
      </c>
      <c r="O1082">
        <v>10</v>
      </c>
      <c r="P1082">
        <v>10</v>
      </c>
      <c r="Q1082" s="4">
        <v>6.6071429999999998</v>
      </c>
      <c r="R1082" s="4">
        <v>7.5892860000000004</v>
      </c>
      <c r="S1082" s="4">
        <v>7.8928570000000002</v>
      </c>
      <c r="T1082" s="5">
        <v>0.3349144</v>
      </c>
      <c r="U1082" s="5">
        <v>0.21915499999999999</v>
      </c>
      <c r="V1082" s="5">
        <v>0.20047789999999999</v>
      </c>
    </row>
    <row r="1083" spans="1:22" hidden="1" x14ac:dyDescent="0.2">
      <c r="A1083">
        <v>1984</v>
      </c>
      <c r="B1083">
        <v>28</v>
      </c>
      <c r="C1083" t="s">
        <v>65</v>
      </c>
      <c r="D1083" t="s">
        <v>66</v>
      </c>
      <c r="E1083">
        <v>2470000000</v>
      </c>
      <c r="F1083">
        <v>164000000</v>
      </c>
      <c r="G1083">
        <v>4996688</v>
      </c>
      <c r="H1083">
        <v>3180000000</v>
      </c>
      <c r="I1083">
        <v>253000000</v>
      </c>
      <c r="J1083">
        <v>8506060</v>
      </c>
      <c r="K1083" s="2">
        <v>0.77742080000000002</v>
      </c>
      <c r="L1083" s="2">
        <v>0.65027570000000001</v>
      </c>
      <c r="M1083" s="2">
        <v>0.58742680000000003</v>
      </c>
      <c r="N1083" s="3">
        <v>1</v>
      </c>
      <c r="O1083">
        <v>1</v>
      </c>
      <c r="P1083">
        <v>1</v>
      </c>
      <c r="Q1083" s="4">
        <v>1.071429</v>
      </c>
      <c r="R1083" s="4">
        <v>1.125</v>
      </c>
      <c r="S1083" s="4">
        <v>1.196429</v>
      </c>
      <c r="T1083" s="5">
        <v>0.69953770000000004</v>
      </c>
      <c r="U1083" s="5">
        <v>0.56415590000000004</v>
      </c>
      <c r="V1083" s="5">
        <v>0.50843229999999995</v>
      </c>
    </row>
    <row r="1084" spans="1:22" hidden="1" x14ac:dyDescent="0.2">
      <c r="A1084">
        <v>1984</v>
      </c>
      <c r="B1084">
        <v>29</v>
      </c>
      <c r="C1084" t="s">
        <v>67</v>
      </c>
      <c r="D1084" t="s">
        <v>68</v>
      </c>
      <c r="E1084">
        <v>2620000000</v>
      </c>
      <c r="F1084">
        <v>150000000</v>
      </c>
      <c r="G1084">
        <v>3872350</v>
      </c>
      <c r="H1084">
        <v>5830000000</v>
      </c>
      <c r="I1084">
        <v>490000000</v>
      </c>
      <c r="J1084">
        <v>14000000</v>
      </c>
      <c r="K1084" s="2">
        <v>0.44988489999999998</v>
      </c>
      <c r="L1084" s="2">
        <v>0.30626989999999998</v>
      </c>
      <c r="M1084" s="2">
        <v>0.27678700000000001</v>
      </c>
      <c r="N1084" s="3">
        <v>5</v>
      </c>
      <c r="O1084">
        <v>5</v>
      </c>
      <c r="P1084">
        <v>5</v>
      </c>
      <c r="Q1084" s="4">
        <v>3.3035709999999998</v>
      </c>
      <c r="R1084" s="4">
        <v>3.660714</v>
      </c>
      <c r="S1084" s="4">
        <v>3.8214290000000002</v>
      </c>
      <c r="T1084" s="5">
        <v>0.42614590000000002</v>
      </c>
      <c r="U1084" s="5">
        <v>0.28862939999999998</v>
      </c>
      <c r="V1084" s="5">
        <v>0.26149060000000002</v>
      </c>
    </row>
    <row r="1085" spans="1:22" hidden="1" x14ac:dyDescent="0.2">
      <c r="A1085">
        <v>1984</v>
      </c>
      <c r="B1085">
        <v>30</v>
      </c>
      <c r="C1085" t="s">
        <v>69</v>
      </c>
      <c r="D1085" t="s">
        <v>70</v>
      </c>
      <c r="E1085">
        <v>517000000</v>
      </c>
      <c r="F1085">
        <v>35800000</v>
      </c>
      <c r="G1085">
        <v>1237211</v>
      </c>
      <c r="H1085">
        <v>2130000000</v>
      </c>
      <c r="I1085">
        <v>181000000</v>
      </c>
      <c r="J1085">
        <v>6854375</v>
      </c>
      <c r="K1085" s="2">
        <v>0.24319760000000001</v>
      </c>
      <c r="L1085" s="2">
        <v>0.1984728</v>
      </c>
      <c r="M1085" s="2">
        <v>0.18049950000000001</v>
      </c>
      <c r="N1085" s="3">
        <v>14</v>
      </c>
      <c r="O1085">
        <v>12</v>
      </c>
      <c r="P1085">
        <v>13</v>
      </c>
      <c r="Q1085" s="4">
        <v>12.375</v>
      </c>
      <c r="R1085" s="4">
        <v>10.982139999999999</v>
      </c>
      <c r="S1085" s="4">
        <v>11.053570000000001</v>
      </c>
      <c r="T1085" s="5">
        <v>0.23180239999999999</v>
      </c>
      <c r="U1085" s="5">
        <v>0.1739011</v>
      </c>
      <c r="V1085" s="5">
        <v>0.16148970000000001</v>
      </c>
    </row>
    <row r="1086" spans="1:22" hidden="1" x14ac:dyDescent="0.2">
      <c r="A1086">
        <v>1984</v>
      </c>
      <c r="B1086">
        <v>31</v>
      </c>
      <c r="C1086" t="s">
        <v>71</v>
      </c>
      <c r="D1086" t="s">
        <v>72</v>
      </c>
      <c r="E1086">
        <v>83200000</v>
      </c>
      <c r="F1086">
        <v>2179482</v>
      </c>
      <c r="G1086">
        <v>95083.66</v>
      </c>
      <c r="H1086">
        <v>396000000</v>
      </c>
      <c r="I1086">
        <v>19100000</v>
      </c>
      <c r="J1086">
        <v>1160404</v>
      </c>
      <c r="K1086" s="2">
        <v>0.21014450000000001</v>
      </c>
      <c r="L1086" s="2">
        <v>0.1140736</v>
      </c>
      <c r="M1086" s="2">
        <v>8.1940200000000005E-2</v>
      </c>
      <c r="N1086" s="3">
        <v>18</v>
      </c>
      <c r="O1086">
        <v>25</v>
      </c>
      <c r="P1086">
        <v>28</v>
      </c>
      <c r="Q1086" s="4">
        <v>22.75</v>
      </c>
      <c r="R1086" s="4">
        <v>23.339279999999999</v>
      </c>
      <c r="S1086" s="4">
        <v>28.553570000000001</v>
      </c>
      <c r="T1086" s="5">
        <v>0.1417677</v>
      </c>
      <c r="U1086" s="5">
        <v>8.8227299999999995E-2</v>
      </c>
      <c r="V1086" s="5">
        <v>5.7606600000000001E-2</v>
      </c>
    </row>
    <row r="1087" spans="1:22" hidden="1" x14ac:dyDescent="0.2">
      <c r="A1087">
        <v>1985</v>
      </c>
      <c r="B1087">
        <v>1</v>
      </c>
      <c r="C1087" t="s">
        <v>22</v>
      </c>
      <c r="D1087" t="s">
        <v>23</v>
      </c>
      <c r="E1087">
        <v>144000000</v>
      </c>
      <c r="F1087">
        <v>15600000</v>
      </c>
      <c r="G1087">
        <v>321257.3</v>
      </c>
      <c r="H1087">
        <v>784000000</v>
      </c>
      <c r="I1087">
        <v>129000000</v>
      </c>
      <c r="J1087">
        <v>2818008</v>
      </c>
      <c r="K1087" s="2">
        <v>0.1842036</v>
      </c>
      <c r="L1087" s="2">
        <v>0.1211071</v>
      </c>
      <c r="M1087" s="2">
        <v>0.11400159999999999</v>
      </c>
      <c r="N1087" s="3">
        <v>21</v>
      </c>
      <c r="O1087">
        <v>23</v>
      </c>
      <c r="P1087">
        <v>23</v>
      </c>
      <c r="Q1087" s="4">
        <v>26.642859999999999</v>
      </c>
      <c r="R1087" s="4">
        <v>27.767859999999999</v>
      </c>
      <c r="S1087" s="4">
        <v>26.803570000000001</v>
      </c>
      <c r="T1087" s="5">
        <v>0.12112009999999999</v>
      </c>
      <c r="U1087" s="5">
        <v>7.4726399999999998E-2</v>
      </c>
      <c r="V1087" s="5">
        <v>6.9363800000000003E-2</v>
      </c>
    </row>
    <row r="1088" spans="1:22" hidden="1" x14ac:dyDescent="0.2">
      <c r="A1088">
        <v>1985</v>
      </c>
      <c r="B1088">
        <v>2</v>
      </c>
      <c r="C1088" t="s">
        <v>24</v>
      </c>
      <c r="D1088" t="s">
        <v>25</v>
      </c>
      <c r="E1088">
        <v>201000000</v>
      </c>
      <c r="F1088">
        <v>7887446</v>
      </c>
      <c r="G1088">
        <v>182163</v>
      </c>
      <c r="H1088">
        <v>664000000</v>
      </c>
      <c r="I1088">
        <v>38500000</v>
      </c>
      <c r="J1088">
        <v>894812</v>
      </c>
      <c r="K1088" s="2">
        <v>0.3025082</v>
      </c>
      <c r="L1088" s="2">
        <v>0.20497299999999999</v>
      </c>
      <c r="M1088" s="2">
        <v>0.20357690000000001</v>
      </c>
      <c r="N1088" s="3">
        <v>11</v>
      </c>
      <c r="O1088">
        <v>12</v>
      </c>
      <c r="P1088">
        <v>10</v>
      </c>
      <c r="Q1088" s="4">
        <v>15.232139999999999</v>
      </c>
      <c r="R1088" s="4">
        <v>16.178570000000001</v>
      </c>
      <c r="S1088" s="4">
        <v>15.03571</v>
      </c>
      <c r="T1088" s="5">
        <v>0.21788350000000001</v>
      </c>
      <c r="U1088" s="5">
        <v>0.13342109999999999</v>
      </c>
      <c r="V1088" s="5">
        <v>0.13148119999999999</v>
      </c>
    </row>
    <row r="1089" spans="1:22" hidden="1" x14ac:dyDescent="0.2">
      <c r="A1089">
        <v>1985</v>
      </c>
      <c r="B1089">
        <v>3</v>
      </c>
      <c r="C1089" t="s">
        <v>26</v>
      </c>
      <c r="D1089" t="s">
        <v>27</v>
      </c>
      <c r="E1089">
        <v>140000000</v>
      </c>
      <c r="F1089">
        <v>7457508</v>
      </c>
      <c r="G1089">
        <v>174639.1</v>
      </c>
      <c r="H1089">
        <v>810000000</v>
      </c>
      <c r="I1089">
        <v>64300000</v>
      </c>
      <c r="J1089">
        <v>1719661</v>
      </c>
      <c r="K1089" s="2">
        <v>0.17337530000000001</v>
      </c>
      <c r="L1089" s="2">
        <v>0.1160363</v>
      </c>
      <c r="M1089" s="2">
        <v>0.1015544</v>
      </c>
      <c r="N1089" s="3">
        <v>24</v>
      </c>
      <c r="O1089">
        <v>25</v>
      </c>
      <c r="P1089">
        <v>25</v>
      </c>
      <c r="Q1089" s="4">
        <v>20.625</v>
      </c>
      <c r="R1089" s="4">
        <v>21.982140000000001</v>
      </c>
      <c r="S1089" s="4">
        <v>21.928570000000001</v>
      </c>
      <c r="T1089" s="5">
        <v>0.1688759</v>
      </c>
      <c r="U1089" s="5">
        <v>0.102105</v>
      </c>
      <c r="V1089" s="5">
        <v>8.9834999999999998E-2</v>
      </c>
    </row>
    <row r="1090" spans="1:22" hidden="1" x14ac:dyDescent="0.2">
      <c r="A1090">
        <v>1985</v>
      </c>
      <c r="B1090">
        <v>4</v>
      </c>
      <c r="C1090" t="s">
        <v>28</v>
      </c>
      <c r="D1090" t="s">
        <v>29</v>
      </c>
      <c r="E1090">
        <v>73100000</v>
      </c>
      <c r="F1090">
        <v>3880170</v>
      </c>
      <c r="G1090">
        <v>106372.2</v>
      </c>
      <c r="H1090">
        <v>614000000</v>
      </c>
      <c r="I1090">
        <v>65500000</v>
      </c>
      <c r="J1090">
        <v>1973675</v>
      </c>
      <c r="K1090" s="2">
        <v>0.11911670000000001</v>
      </c>
      <c r="L1090" s="2">
        <v>5.9205500000000001E-2</v>
      </c>
      <c r="M1090" s="2">
        <v>5.3895499999999999E-2</v>
      </c>
      <c r="N1090" s="3">
        <v>31</v>
      </c>
      <c r="O1090">
        <v>31</v>
      </c>
      <c r="P1090">
        <v>31</v>
      </c>
      <c r="Q1090" s="4">
        <v>27.964279999999999</v>
      </c>
      <c r="R1090" s="4">
        <v>30.160720000000001</v>
      </c>
      <c r="S1090" s="4">
        <v>29.982140000000001</v>
      </c>
      <c r="T1090" s="5">
        <v>0.11625969999999999</v>
      </c>
      <c r="U1090" s="5">
        <v>5.6866399999999998E-2</v>
      </c>
      <c r="V1090" s="5">
        <v>5.2430200000000003E-2</v>
      </c>
    </row>
    <row r="1091" spans="1:22" hidden="1" x14ac:dyDescent="0.2">
      <c r="A1091">
        <v>1985</v>
      </c>
      <c r="B1091">
        <v>5</v>
      </c>
      <c r="C1091">
        <v>20</v>
      </c>
      <c r="D1091" t="s">
        <v>30</v>
      </c>
      <c r="E1091">
        <v>65200000</v>
      </c>
      <c r="F1091">
        <v>3678617</v>
      </c>
      <c r="G1091">
        <v>93196.87</v>
      </c>
      <c r="H1091">
        <v>477000000</v>
      </c>
      <c r="I1091">
        <v>42800000</v>
      </c>
      <c r="J1091">
        <v>1198061</v>
      </c>
      <c r="K1091" s="2">
        <v>0.13657559999999999</v>
      </c>
      <c r="L1091" s="2">
        <v>8.6011199999999996E-2</v>
      </c>
      <c r="M1091" s="2">
        <v>7.7789800000000006E-2</v>
      </c>
      <c r="N1091" s="3">
        <v>29</v>
      </c>
      <c r="O1091">
        <v>30</v>
      </c>
      <c r="P1091">
        <v>30</v>
      </c>
      <c r="Q1091" s="4">
        <v>29.660720000000001</v>
      </c>
      <c r="R1091" s="4">
        <v>29.589279999999999</v>
      </c>
      <c r="S1091" s="4">
        <v>29.178570000000001</v>
      </c>
      <c r="T1091" s="5">
        <v>0.1007251</v>
      </c>
      <c r="U1091" s="5">
        <v>6.0451900000000003E-2</v>
      </c>
      <c r="V1091" s="5">
        <v>5.51151E-2</v>
      </c>
    </row>
    <row r="1092" spans="1:22" hidden="1" x14ac:dyDescent="0.2">
      <c r="A1092">
        <v>1985</v>
      </c>
      <c r="B1092">
        <v>6</v>
      </c>
      <c r="C1092" t="s">
        <v>31</v>
      </c>
      <c r="D1092" t="s">
        <v>32</v>
      </c>
      <c r="E1092">
        <v>301000000</v>
      </c>
      <c r="F1092">
        <v>15900000</v>
      </c>
      <c r="G1092">
        <v>380717.5</v>
      </c>
      <c r="H1092">
        <v>1190000000</v>
      </c>
      <c r="I1092">
        <v>82100000</v>
      </c>
      <c r="J1092">
        <v>2183806</v>
      </c>
      <c r="K1092" s="2">
        <v>0.25346479999999999</v>
      </c>
      <c r="L1092" s="2">
        <v>0.193463</v>
      </c>
      <c r="M1092" s="2">
        <v>0.17433670000000001</v>
      </c>
      <c r="N1092" s="3">
        <v>14</v>
      </c>
      <c r="O1092">
        <v>13</v>
      </c>
      <c r="P1092">
        <v>14</v>
      </c>
      <c r="Q1092" s="4">
        <v>12.232139999999999</v>
      </c>
      <c r="R1092" s="4">
        <v>11.982139999999999</v>
      </c>
      <c r="S1092" s="4">
        <v>12.33929</v>
      </c>
      <c r="T1092" s="5">
        <v>0.24312719999999999</v>
      </c>
      <c r="U1092" s="5">
        <v>0.16807530000000001</v>
      </c>
      <c r="V1092" s="5">
        <v>0.15291469999999999</v>
      </c>
    </row>
    <row r="1093" spans="1:22" hidden="1" x14ac:dyDescent="0.2">
      <c r="A1093">
        <v>1985</v>
      </c>
      <c r="B1093">
        <v>7</v>
      </c>
      <c r="C1093">
        <v>23</v>
      </c>
      <c r="D1093" t="s">
        <v>33</v>
      </c>
      <c r="E1093">
        <v>48300000</v>
      </c>
      <c r="F1093">
        <v>1589235</v>
      </c>
      <c r="G1093">
        <v>38197.47</v>
      </c>
      <c r="H1093">
        <v>156000000</v>
      </c>
      <c r="I1093">
        <v>6766234</v>
      </c>
      <c r="J1093">
        <v>171129.9</v>
      </c>
      <c r="K1093" s="2">
        <v>0.3094442</v>
      </c>
      <c r="L1093" s="2">
        <v>0.23487739999999999</v>
      </c>
      <c r="M1093" s="2">
        <v>0.2232074</v>
      </c>
      <c r="N1093" s="3">
        <v>10</v>
      </c>
      <c r="O1093">
        <v>8</v>
      </c>
      <c r="P1093">
        <v>8</v>
      </c>
      <c r="Q1093" s="4">
        <v>8.1607140000000005</v>
      </c>
      <c r="R1093" s="4">
        <v>7.3392860000000004</v>
      </c>
      <c r="S1093" s="4">
        <v>6.9821429999999998</v>
      </c>
      <c r="T1093" s="5">
        <v>0.29430689999999998</v>
      </c>
      <c r="U1093" s="5">
        <v>0.21289140000000001</v>
      </c>
      <c r="V1093" s="5">
        <v>0.2032263</v>
      </c>
    </row>
    <row r="1094" spans="1:22" x14ac:dyDescent="0.2">
      <c r="A1094">
        <v>1985</v>
      </c>
      <c r="B1094">
        <v>8</v>
      </c>
      <c r="C1094">
        <v>24</v>
      </c>
      <c r="D1094" t="s">
        <v>34</v>
      </c>
      <c r="E1094">
        <v>253000000</v>
      </c>
      <c r="F1094">
        <v>10000000</v>
      </c>
      <c r="G1094">
        <v>236191.1</v>
      </c>
      <c r="H1094">
        <v>724000000</v>
      </c>
      <c r="I1094">
        <v>38900000</v>
      </c>
      <c r="J1094">
        <v>1002430</v>
      </c>
      <c r="K1094" s="2">
        <v>0.34917579999999998</v>
      </c>
      <c r="L1094" s="2">
        <v>0.25740239999999998</v>
      </c>
      <c r="M1094" s="2">
        <v>0.23561850000000001</v>
      </c>
      <c r="N1094" s="3">
        <v>7</v>
      </c>
      <c r="O1094">
        <v>6</v>
      </c>
      <c r="P1094">
        <v>6</v>
      </c>
      <c r="Q1094" s="4">
        <v>5.0714290000000002</v>
      </c>
      <c r="R1094" s="4">
        <v>4.875</v>
      </c>
      <c r="S1094" s="4">
        <v>4.8035709999999998</v>
      </c>
      <c r="T1094" s="5">
        <v>0.36250369999999998</v>
      </c>
      <c r="U1094" s="5">
        <v>0.25803540000000003</v>
      </c>
      <c r="V1094" s="5">
        <v>0.23824980000000001</v>
      </c>
    </row>
    <row r="1095" spans="1:22" hidden="1" x14ac:dyDescent="0.2">
      <c r="A1095">
        <v>1985</v>
      </c>
      <c r="B1095">
        <v>9</v>
      </c>
      <c r="C1095">
        <v>25</v>
      </c>
      <c r="D1095" t="s">
        <v>35</v>
      </c>
      <c r="E1095">
        <v>59000000</v>
      </c>
      <c r="F1095">
        <v>2831014</v>
      </c>
      <c r="G1095">
        <v>67166.64</v>
      </c>
      <c r="H1095">
        <v>363000000</v>
      </c>
      <c r="I1095">
        <v>26900000</v>
      </c>
      <c r="J1095">
        <v>713719.6</v>
      </c>
      <c r="K1095" s="2">
        <v>0.1625617</v>
      </c>
      <c r="L1095" s="2">
        <v>0.10515670000000001</v>
      </c>
      <c r="M1095" s="2">
        <v>9.4107899999999994E-2</v>
      </c>
      <c r="N1095" s="3">
        <v>27</v>
      </c>
      <c r="O1095">
        <v>27</v>
      </c>
      <c r="P1095">
        <v>26</v>
      </c>
      <c r="Q1095" s="4">
        <v>20.589279999999999</v>
      </c>
      <c r="R1095" s="4">
        <v>20.696429999999999</v>
      </c>
      <c r="S1095" s="4">
        <v>20.714279999999999</v>
      </c>
      <c r="T1095" s="5">
        <v>0.16131490000000001</v>
      </c>
      <c r="U1095" s="5">
        <v>0.1034035</v>
      </c>
      <c r="V1095" s="5">
        <v>9.3124899999999997E-2</v>
      </c>
    </row>
    <row r="1096" spans="1:22" hidden="1" x14ac:dyDescent="0.2">
      <c r="A1096">
        <v>1985</v>
      </c>
      <c r="B1096">
        <v>10</v>
      </c>
      <c r="C1096">
        <v>26</v>
      </c>
      <c r="D1096" t="s">
        <v>36</v>
      </c>
      <c r="E1096">
        <v>58000000</v>
      </c>
      <c r="F1096">
        <v>2634290</v>
      </c>
      <c r="G1096">
        <v>64612.56</v>
      </c>
      <c r="H1096">
        <v>313000000</v>
      </c>
      <c r="I1096">
        <v>21100000</v>
      </c>
      <c r="J1096">
        <v>557544.30000000005</v>
      </c>
      <c r="K1096" s="2">
        <v>0.185444</v>
      </c>
      <c r="L1096" s="2">
        <v>0.1245774</v>
      </c>
      <c r="M1096" s="2">
        <v>0.1158878</v>
      </c>
      <c r="N1096" s="3">
        <v>20</v>
      </c>
      <c r="O1096">
        <v>22</v>
      </c>
      <c r="P1096">
        <v>22</v>
      </c>
      <c r="Q1096" s="4">
        <v>23.607140000000001</v>
      </c>
      <c r="R1096" s="4">
        <v>24.017859999999999</v>
      </c>
      <c r="S1096" s="4">
        <v>23.089279999999999</v>
      </c>
      <c r="T1096" s="5">
        <v>0.14236109999999999</v>
      </c>
      <c r="U1096" s="5">
        <v>9.1431899999999997E-2</v>
      </c>
      <c r="V1096" s="5">
        <v>8.4959199999999999E-2</v>
      </c>
    </row>
    <row r="1097" spans="1:22" hidden="1" x14ac:dyDescent="0.2">
      <c r="A1097">
        <v>1985</v>
      </c>
      <c r="B1097">
        <v>11</v>
      </c>
      <c r="C1097" t="s">
        <v>37</v>
      </c>
      <c r="D1097" t="s">
        <v>38</v>
      </c>
      <c r="E1097">
        <v>250000000</v>
      </c>
      <c r="F1097">
        <v>11200000</v>
      </c>
      <c r="G1097">
        <v>268759.8</v>
      </c>
      <c r="H1097">
        <v>1420000000</v>
      </c>
      <c r="I1097">
        <v>93300000</v>
      </c>
      <c r="J1097">
        <v>2407720</v>
      </c>
      <c r="K1097" s="2">
        <v>0.1759375</v>
      </c>
      <c r="L1097" s="2">
        <v>0.1198005</v>
      </c>
      <c r="M1097" s="2">
        <v>0.11162420000000001</v>
      </c>
      <c r="N1097" s="3">
        <v>23</v>
      </c>
      <c r="O1097">
        <v>24</v>
      </c>
      <c r="P1097">
        <v>24</v>
      </c>
      <c r="Q1097" s="4">
        <v>23.053570000000001</v>
      </c>
      <c r="R1097" s="4">
        <v>23.803570000000001</v>
      </c>
      <c r="S1097" s="4">
        <v>22.785720000000001</v>
      </c>
      <c r="T1097" s="5">
        <v>0.14775569999999999</v>
      </c>
      <c r="U1097" s="5">
        <v>9.1782299999999997E-2</v>
      </c>
      <c r="V1097" s="5">
        <v>8.5632399999999997E-2</v>
      </c>
    </row>
    <row r="1098" spans="1:22" hidden="1" x14ac:dyDescent="0.2">
      <c r="A1098">
        <v>1985</v>
      </c>
      <c r="B1098">
        <v>12</v>
      </c>
      <c r="C1098">
        <v>29</v>
      </c>
      <c r="D1098" t="s">
        <v>39</v>
      </c>
      <c r="E1098">
        <v>198000000</v>
      </c>
      <c r="F1098">
        <v>9070942</v>
      </c>
      <c r="G1098">
        <v>213696</v>
      </c>
      <c r="H1098">
        <v>931000000</v>
      </c>
      <c r="I1098">
        <v>60600000</v>
      </c>
      <c r="J1098">
        <v>1534628</v>
      </c>
      <c r="K1098" s="2">
        <v>0.21309700000000001</v>
      </c>
      <c r="L1098" s="2">
        <v>0.14969460000000001</v>
      </c>
      <c r="M1098" s="2">
        <v>0.1392494</v>
      </c>
      <c r="N1098" s="3">
        <v>19</v>
      </c>
      <c r="O1098">
        <v>19</v>
      </c>
      <c r="P1098">
        <v>18</v>
      </c>
      <c r="Q1098" s="4">
        <v>17.5</v>
      </c>
      <c r="R1098" s="4">
        <v>17.964279999999999</v>
      </c>
      <c r="S1098" s="4">
        <v>17.446429999999999</v>
      </c>
      <c r="T1098" s="5">
        <v>0.18702070000000001</v>
      </c>
      <c r="U1098" s="5">
        <v>0.11943719999999999</v>
      </c>
      <c r="V1098" s="5">
        <v>0.1113278</v>
      </c>
    </row>
    <row r="1099" spans="1:22" hidden="1" x14ac:dyDescent="0.2">
      <c r="A1099">
        <v>1985</v>
      </c>
      <c r="B1099">
        <v>13</v>
      </c>
      <c r="C1099" t="s">
        <v>40</v>
      </c>
      <c r="D1099" t="s">
        <v>41</v>
      </c>
      <c r="E1099">
        <v>593000000</v>
      </c>
      <c r="F1099">
        <v>27300000</v>
      </c>
      <c r="G1099">
        <v>645206.5</v>
      </c>
      <c r="H1099">
        <v>1710000000</v>
      </c>
      <c r="I1099">
        <v>109000000</v>
      </c>
      <c r="J1099">
        <v>2807949</v>
      </c>
      <c r="K1099" s="2">
        <v>0.34720089999999998</v>
      </c>
      <c r="L1099" s="2">
        <v>0.25108910000000001</v>
      </c>
      <c r="M1099" s="2">
        <v>0.2297785</v>
      </c>
      <c r="N1099" s="3">
        <v>8</v>
      </c>
      <c r="O1099">
        <v>7</v>
      </c>
      <c r="P1099">
        <v>7</v>
      </c>
      <c r="Q1099" s="4">
        <v>8.9642859999999995</v>
      </c>
      <c r="R1099" s="4">
        <v>9.5535720000000008</v>
      </c>
      <c r="S1099" s="4">
        <v>9.7321419999999996</v>
      </c>
      <c r="T1099" s="5">
        <v>0.29336010000000001</v>
      </c>
      <c r="U1099" s="5">
        <v>0.19624240000000001</v>
      </c>
      <c r="V1099" s="5">
        <v>0.18007609999999999</v>
      </c>
    </row>
    <row r="1100" spans="1:22" hidden="1" x14ac:dyDescent="0.2">
      <c r="A1100">
        <v>1985</v>
      </c>
      <c r="B1100">
        <v>14</v>
      </c>
      <c r="C1100" t="s">
        <v>42</v>
      </c>
      <c r="D1100" t="s">
        <v>43</v>
      </c>
      <c r="E1100">
        <v>359000000</v>
      </c>
      <c r="F1100">
        <v>14700000</v>
      </c>
      <c r="G1100">
        <v>351685.9</v>
      </c>
      <c r="H1100">
        <v>1630000000</v>
      </c>
      <c r="I1100">
        <v>84100000</v>
      </c>
      <c r="J1100">
        <v>2148672</v>
      </c>
      <c r="K1100" s="2">
        <v>0.21963189999999999</v>
      </c>
      <c r="L1100" s="2">
        <v>0.17469879999999999</v>
      </c>
      <c r="M1100" s="2">
        <v>0.16367590000000001</v>
      </c>
      <c r="N1100" s="3">
        <v>17</v>
      </c>
      <c r="O1100">
        <v>17</v>
      </c>
      <c r="P1100">
        <v>16</v>
      </c>
      <c r="Q1100" s="4">
        <v>16.25</v>
      </c>
      <c r="R1100" s="4">
        <v>16.410720000000001</v>
      </c>
      <c r="S1100" s="4">
        <v>15.96429</v>
      </c>
      <c r="T1100" s="5">
        <v>0.2025662</v>
      </c>
      <c r="U1100" s="5">
        <v>0.14079700000000001</v>
      </c>
      <c r="V1100" s="5">
        <v>0.1322035</v>
      </c>
    </row>
    <row r="1101" spans="1:22" hidden="1" x14ac:dyDescent="0.2">
      <c r="A1101">
        <v>1985</v>
      </c>
      <c r="B1101">
        <v>15</v>
      </c>
      <c r="C1101" t="s">
        <v>44</v>
      </c>
      <c r="D1101" t="s">
        <v>45</v>
      </c>
      <c r="E1101">
        <v>76800000</v>
      </c>
      <c r="F1101">
        <v>4572630</v>
      </c>
      <c r="G1101">
        <v>115747.9</v>
      </c>
      <c r="H1101">
        <v>296000000</v>
      </c>
      <c r="I1101">
        <v>25700000</v>
      </c>
      <c r="J1101">
        <v>726180.6</v>
      </c>
      <c r="K1101" s="2">
        <v>0.25954070000000001</v>
      </c>
      <c r="L1101" s="2">
        <v>0.177819</v>
      </c>
      <c r="M1101" s="2">
        <v>0.1593927</v>
      </c>
      <c r="N1101" s="3">
        <v>13</v>
      </c>
      <c r="O1101">
        <v>16</v>
      </c>
      <c r="P1101">
        <v>17</v>
      </c>
      <c r="Q1101" s="4">
        <v>12.928570000000001</v>
      </c>
      <c r="R1101" s="4">
        <v>15.196429999999999</v>
      </c>
      <c r="S1101" s="4">
        <v>16.017859999999999</v>
      </c>
      <c r="T1101" s="5">
        <v>0.2379288</v>
      </c>
      <c r="U1101" s="5">
        <v>0.14950550000000001</v>
      </c>
      <c r="V1101" s="5">
        <v>0.13474800000000001</v>
      </c>
    </row>
    <row r="1102" spans="1:22" hidden="1" x14ac:dyDescent="0.2">
      <c r="A1102">
        <v>1985</v>
      </c>
      <c r="B1102">
        <v>16</v>
      </c>
      <c r="C1102" t="s">
        <v>46</v>
      </c>
      <c r="D1102" t="s">
        <v>47</v>
      </c>
      <c r="E1102">
        <v>157000000</v>
      </c>
      <c r="F1102">
        <v>5947088</v>
      </c>
      <c r="G1102">
        <v>165356.20000000001</v>
      </c>
      <c r="H1102">
        <v>592000000</v>
      </c>
      <c r="I1102">
        <v>28600000</v>
      </c>
      <c r="J1102">
        <v>837894.2</v>
      </c>
      <c r="K1102" s="2">
        <v>0.26618019999999998</v>
      </c>
      <c r="L1102" s="2">
        <v>0.20796680000000001</v>
      </c>
      <c r="M1102" s="2">
        <v>0.1973473</v>
      </c>
      <c r="N1102" s="3">
        <v>12</v>
      </c>
      <c r="O1102">
        <v>11</v>
      </c>
      <c r="P1102">
        <v>12</v>
      </c>
      <c r="Q1102" s="4">
        <v>14.446429999999999</v>
      </c>
      <c r="R1102" s="4">
        <v>12.107139999999999</v>
      </c>
      <c r="S1102" s="4">
        <v>11.892860000000001</v>
      </c>
      <c r="T1102" s="5">
        <v>0.21637799999999999</v>
      </c>
      <c r="U1102" s="5">
        <v>0.16193089999999999</v>
      </c>
      <c r="V1102" s="5">
        <v>0.15360219999999999</v>
      </c>
    </row>
    <row r="1103" spans="1:22" hidden="1" x14ac:dyDescent="0.2">
      <c r="A1103">
        <v>1985</v>
      </c>
      <c r="B1103">
        <v>17</v>
      </c>
      <c r="C1103" t="s">
        <v>48</v>
      </c>
      <c r="D1103" t="s">
        <v>49</v>
      </c>
      <c r="E1103">
        <v>436000000</v>
      </c>
      <c r="F1103">
        <v>24800000</v>
      </c>
      <c r="G1103">
        <v>596300.6</v>
      </c>
      <c r="H1103">
        <v>3210000000</v>
      </c>
      <c r="I1103">
        <v>244000000</v>
      </c>
      <c r="J1103">
        <v>6453950</v>
      </c>
      <c r="K1103" s="2">
        <v>0.13587189999999999</v>
      </c>
      <c r="L1103" s="2">
        <v>0.1016953</v>
      </c>
      <c r="M1103" s="2">
        <v>9.2393100000000006E-2</v>
      </c>
      <c r="N1103" s="3">
        <v>30</v>
      </c>
      <c r="O1103">
        <v>29</v>
      </c>
      <c r="P1103">
        <v>27</v>
      </c>
      <c r="Q1103" s="4">
        <v>27.928570000000001</v>
      </c>
      <c r="R1103" s="4">
        <v>27.214279999999999</v>
      </c>
      <c r="S1103" s="4">
        <v>26.392859999999999</v>
      </c>
      <c r="T1103" s="5">
        <v>0.112245</v>
      </c>
      <c r="U1103" s="5">
        <v>7.6515200000000005E-2</v>
      </c>
      <c r="V1103" s="5">
        <v>6.9453699999999993E-2</v>
      </c>
    </row>
    <row r="1104" spans="1:22" hidden="1" x14ac:dyDescent="0.2">
      <c r="A1104">
        <v>1985</v>
      </c>
      <c r="B1104">
        <v>18</v>
      </c>
      <c r="C1104">
        <v>51</v>
      </c>
      <c r="D1104" t="s">
        <v>50</v>
      </c>
      <c r="E1104">
        <v>135000000</v>
      </c>
      <c r="F1104">
        <v>7210136</v>
      </c>
      <c r="G1104">
        <v>180702.5</v>
      </c>
      <c r="H1104">
        <v>789000000</v>
      </c>
      <c r="I1104">
        <v>53600000</v>
      </c>
      <c r="J1104">
        <v>1544547</v>
      </c>
      <c r="K1104" s="2">
        <v>0.1710894</v>
      </c>
      <c r="L1104" s="2">
        <v>0.13449839999999999</v>
      </c>
      <c r="M1104" s="2">
        <v>0.1169939</v>
      </c>
      <c r="N1104" s="3">
        <v>25</v>
      </c>
      <c r="O1104">
        <v>20</v>
      </c>
      <c r="P1104">
        <v>21</v>
      </c>
      <c r="Q1104" s="4">
        <v>24.071429999999999</v>
      </c>
      <c r="R1104" s="4">
        <v>22.017859999999999</v>
      </c>
      <c r="S1104" s="4">
        <v>22.303570000000001</v>
      </c>
      <c r="T1104" s="5">
        <v>0.1409852</v>
      </c>
      <c r="U1104" s="5">
        <v>0.1007874</v>
      </c>
      <c r="V1104" s="5">
        <v>8.7338700000000005E-2</v>
      </c>
    </row>
    <row r="1105" spans="1:22" hidden="1" x14ac:dyDescent="0.2">
      <c r="A1105">
        <v>1985</v>
      </c>
      <c r="B1105">
        <v>19</v>
      </c>
      <c r="C1105">
        <v>50</v>
      </c>
      <c r="D1105" t="s">
        <v>51</v>
      </c>
      <c r="E1105">
        <v>887000000</v>
      </c>
      <c r="F1105">
        <v>40600000</v>
      </c>
      <c r="G1105">
        <v>1054207</v>
      </c>
      <c r="H1105">
        <v>2810000000</v>
      </c>
      <c r="I1105">
        <v>180000000</v>
      </c>
      <c r="J1105">
        <v>5067755</v>
      </c>
      <c r="K1105" s="2">
        <v>0.31596469999999999</v>
      </c>
      <c r="L1105" s="2">
        <v>0.2257729</v>
      </c>
      <c r="M1105" s="2">
        <v>0.2080226</v>
      </c>
      <c r="N1105" s="3">
        <v>9</v>
      </c>
      <c r="O1105">
        <v>9</v>
      </c>
      <c r="P1105">
        <v>9</v>
      </c>
      <c r="Q1105" s="4">
        <v>10.392860000000001</v>
      </c>
      <c r="R1105" s="4">
        <v>10.5</v>
      </c>
      <c r="S1105" s="4">
        <v>10.41071</v>
      </c>
      <c r="T1105" s="5">
        <v>0.26292480000000001</v>
      </c>
      <c r="U1105" s="5">
        <v>0.1806373</v>
      </c>
      <c r="V1105" s="5">
        <v>0.16662879999999999</v>
      </c>
    </row>
    <row r="1106" spans="1:22" hidden="1" x14ac:dyDescent="0.2">
      <c r="A1106">
        <v>1985</v>
      </c>
      <c r="B1106">
        <v>20</v>
      </c>
      <c r="C1106">
        <v>52</v>
      </c>
      <c r="D1106" t="s">
        <v>52</v>
      </c>
      <c r="E1106">
        <v>753000000</v>
      </c>
      <c r="F1106">
        <v>51100000</v>
      </c>
      <c r="G1106">
        <v>1493491</v>
      </c>
      <c r="H1106">
        <v>3480000000</v>
      </c>
      <c r="I1106">
        <v>334000000</v>
      </c>
      <c r="J1106">
        <v>11600000</v>
      </c>
      <c r="K1106" s="2">
        <v>0.2164701</v>
      </c>
      <c r="L1106" s="2">
        <v>0.15316840000000001</v>
      </c>
      <c r="M1106" s="2">
        <v>0.128689</v>
      </c>
      <c r="N1106" s="3">
        <v>18</v>
      </c>
      <c r="O1106">
        <v>18</v>
      </c>
      <c r="P1106">
        <v>19</v>
      </c>
      <c r="Q1106" s="4">
        <v>19.089279999999999</v>
      </c>
      <c r="R1106" s="4">
        <v>19.017859999999999</v>
      </c>
      <c r="S1106" s="4">
        <v>19.964279999999999</v>
      </c>
      <c r="T1106" s="5">
        <v>0.18043429999999999</v>
      </c>
      <c r="U1106" s="5">
        <v>0.1176333</v>
      </c>
      <c r="V1106" s="5">
        <v>9.9119799999999994E-2</v>
      </c>
    </row>
    <row r="1107" spans="1:22" hidden="1" x14ac:dyDescent="0.2">
      <c r="A1107">
        <v>1985</v>
      </c>
      <c r="B1107">
        <v>21</v>
      </c>
      <c r="C1107" t="s">
        <v>53</v>
      </c>
      <c r="D1107" t="s">
        <v>54</v>
      </c>
      <c r="E1107">
        <v>221000000</v>
      </c>
      <c r="F1107">
        <v>19900000</v>
      </c>
      <c r="G1107">
        <v>568845.69999999995</v>
      </c>
      <c r="H1107">
        <v>1490000000</v>
      </c>
      <c r="I1107">
        <v>194000000</v>
      </c>
      <c r="J1107">
        <v>7201567</v>
      </c>
      <c r="K1107" s="2">
        <v>0.1483421</v>
      </c>
      <c r="L1107" s="2">
        <v>0.1025913</v>
      </c>
      <c r="M1107" s="2">
        <v>7.8989199999999996E-2</v>
      </c>
      <c r="N1107" s="3">
        <v>28</v>
      </c>
      <c r="O1107">
        <v>28</v>
      </c>
      <c r="P1107">
        <v>28</v>
      </c>
      <c r="Q1107" s="4">
        <v>28.410720000000001</v>
      </c>
      <c r="R1107" s="4">
        <v>28.142859999999999</v>
      </c>
      <c r="S1107" s="4">
        <v>29.125</v>
      </c>
      <c r="T1107" s="5">
        <v>0.1092814</v>
      </c>
      <c r="U1107" s="5">
        <v>7.1718100000000007E-2</v>
      </c>
      <c r="V1107" s="5">
        <v>5.6427199999999997E-2</v>
      </c>
    </row>
    <row r="1108" spans="1:22" hidden="1" x14ac:dyDescent="0.2">
      <c r="A1108">
        <v>1985</v>
      </c>
      <c r="B1108">
        <v>22</v>
      </c>
      <c r="C1108" t="s">
        <v>55</v>
      </c>
      <c r="D1108" t="s">
        <v>56</v>
      </c>
      <c r="E1108">
        <v>336000000</v>
      </c>
      <c r="F1108">
        <v>15000000</v>
      </c>
      <c r="G1108">
        <v>415876.8</v>
      </c>
      <c r="H1108">
        <v>2030000000</v>
      </c>
      <c r="I1108">
        <v>119000000</v>
      </c>
      <c r="J1108">
        <v>3344122</v>
      </c>
      <c r="K1108" s="2">
        <v>0.16571610000000001</v>
      </c>
      <c r="L1108" s="2">
        <v>0.12611749999999999</v>
      </c>
      <c r="M1108" s="2">
        <v>0.1243605</v>
      </c>
      <c r="N1108" s="3">
        <v>26</v>
      </c>
      <c r="O1108">
        <v>21</v>
      </c>
      <c r="P1108">
        <v>20</v>
      </c>
      <c r="Q1108" s="4">
        <v>24.214279999999999</v>
      </c>
      <c r="R1108" s="4">
        <v>22.875</v>
      </c>
      <c r="S1108" s="4">
        <v>21.035720000000001</v>
      </c>
      <c r="T1108" s="5">
        <v>0.14314279999999999</v>
      </c>
      <c r="U1108" s="5">
        <v>0.1009168</v>
      </c>
      <c r="V1108" s="5">
        <v>0.1004975</v>
      </c>
    </row>
    <row r="1109" spans="1:22" hidden="1" x14ac:dyDescent="0.2">
      <c r="A1109">
        <v>1985</v>
      </c>
      <c r="B1109">
        <v>23</v>
      </c>
      <c r="C1109">
        <v>64</v>
      </c>
      <c r="D1109" t="s">
        <v>57</v>
      </c>
      <c r="E1109">
        <v>332000000</v>
      </c>
      <c r="F1109">
        <v>17700000</v>
      </c>
      <c r="G1109">
        <v>389775.6</v>
      </c>
      <c r="H1109">
        <v>1500000000</v>
      </c>
      <c r="I1109">
        <v>93600000</v>
      </c>
      <c r="J1109">
        <v>2217925</v>
      </c>
      <c r="K1109" s="2">
        <v>0.2219682</v>
      </c>
      <c r="L1109" s="2">
        <v>0.18902279999999999</v>
      </c>
      <c r="M1109" s="2">
        <v>0.1757389</v>
      </c>
      <c r="N1109" s="3">
        <v>16</v>
      </c>
      <c r="O1109">
        <v>14</v>
      </c>
      <c r="P1109">
        <v>13</v>
      </c>
      <c r="Q1109" s="4">
        <v>18.160720000000001</v>
      </c>
      <c r="R1109" s="4">
        <v>15.571429999999999</v>
      </c>
      <c r="S1109" s="4">
        <v>14.96429</v>
      </c>
      <c r="T1109" s="5">
        <v>0.19068750000000001</v>
      </c>
      <c r="U1109" s="5">
        <v>0.14805309999999999</v>
      </c>
      <c r="V1109" s="5">
        <v>0.1392806</v>
      </c>
    </row>
    <row r="1110" spans="1:22" hidden="1" x14ac:dyDescent="0.2">
      <c r="A1110">
        <v>1985</v>
      </c>
      <c r="B1110">
        <v>24</v>
      </c>
      <c r="C1110" t="s">
        <v>58</v>
      </c>
      <c r="D1110" t="s">
        <v>59</v>
      </c>
      <c r="E1110">
        <v>1260000000</v>
      </c>
      <c r="F1110">
        <v>60300000</v>
      </c>
      <c r="G1110">
        <v>1493555</v>
      </c>
      <c r="H1110">
        <v>2670000000</v>
      </c>
      <c r="I1110">
        <v>181000000</v>
      </c>
      <c r="J1110">
        <v>4942707</v>
      </c>
      <c r="K1110" s="2">
        <v>0.47225319999999998</v>
      </c>
      <c r="L1110" s="2">
        <v>0.33369880000000002</v>
      </c>
      <c r="M1110" s="2">
        <v>0.30217359999999999</v>
      </c>
      <c r="N1110" s="3">
        <v>3</v>
      </c>
      <c r="O1110">
        <v>3</v>
      </c>
      <c r="P1110">
        <v>3</v>
      </c>
      <c r="Q1110" s="4">
        <v>4.2321429999999998</v>
      </c>
      <c r="R1110" s="4">
        <v>4.4107139999999996</v>
      </c>
      <c r="S1110" s="4">
        <v>4.6071429999999998</v>
      </c>
      <c r="T1110" s="5">
        <v>0.39911069999999998</v>
      </c>
      <c r="U1110" s="5">
        <v>0.27091029999999999</v>
      </c>
      <c r="V1110" s="5">
        <v>0.2452347</v>
      </c>
    </row>
    <row r="1111" spans="1:22" hidden="1" x14ac:dyDescent="0.2">
      <c r="A1111">
        <v>1985</v>
      </c>
      <c r="B1111">
        <v>25</v>
      </c>
      <c r="C1111">
        <v>70</v>
      </c>
      <c r="D1111" t="s">
        <v>60</v>
      </c>
      <c r="E1111">
        <v>290000000</v>
      </c>
      <c r="F1111">
        <v>16800000</v>
      </c>
      <c r="G1111">
        <v>443058.1</v>
      </c>
      <c r="H1111">
        <v>669000000</v>
      </c>
      <c r="I1111">
        <v>52800000</v>
      </c>
      <c r="J1111">
        <v>1514506</v>
      </c>
      <c r="K1111" s="2">
        <v>0.4332104</v>
      </c>
      <c r="L1111" s="2">
        <v>0.31856830000000003</v>
      </c>
      <c r="M1111" s="2">
        <v>0.292543</v>
      </c>
      <c r="N1111" s="3">
        <v>5</v>
      </c>
      <c r="O1111">
        <v>4</v>
      </c>
      <c r="P1111">
        <v>4</v>
      </c>
      <c r="Q1111" s="4">
        <v>7.25</v>
      </c>
      <c r="R1111" s="4">
        <v>6.9642860000000004</v>
      </c>
      <c r="S1111" s="4">
        <v>7.125</v>
      </c>
      <c r="T1111" s="5">
        <v>0.32646009999999998</v>
      </c>
      <c r="U1111" s="5">
        <v>0.22816600000000001</v>
      </c>
      <c r="V1111" s="5">
        <v>0.20767949999999999</v>
      </c>
    </row>
    <row r="1112" spans="1:22" hidden="1" x14ac:dyDescent="0.2">
      <c r="A1112">
        <v>1985</v>
      </c>
      <c r="B1112">
        <v>26</v>
      </c>
      <c r="C1112" t="s">
        <v>61</v>
      </c>
      <c r="D1112" t="s">
        <v>62</v>
      </c>
      <c r="E1112">
        <v>2060000000</v>
      </c>
      <c r="F1112">
        <v>140000000</v>
      </c>
      <c r="G1112">
        <v>3436089</v>
      </c>
      <c r="H1112">
        <v>4360000000</v>
      </c>
      <c r="I1112">
        <v>366000000</v>
      </c>
      <c r="J1112">
        <v>9972696</v>
      </c>
      <c r="K1112" s="2">
        <v>0.47282839999999998</v>
      </c>
      <c r="L1112" s="2">
        <v>0.38125209999999998</v>
      </c>
      <c r="M1112" s="2">
        <v>0.34454970000000001</v>
      </c>
      <c r="N1112" s="3">
        <v>2</v>
      </c>
      <c r="O1112">
        <v>2</v>
      </c>
      <c r="P1112">
        <v>2</v>
      </c>
      <c r="Q1112" s="4">
        <v>3.214286</v>
      </c>
      <c r="R1112" s="4">
        <v>2.964286</v>
      </c>
      <c r="S1112" s="4">
        <v>2.8571430000000002</v>
      </c>
      <c r="T1112" s="5">
        <v>0.42349140000000002</v>
      </c>
      <c r="U1112" s="5">
        <v>0.31467250000000002</v>
      </c>
      <c r="V1112" s="5">
        <v>0.28992210000000002</v>
      </c>
    </row>
    <row r="1113" spans="1:22" hidden="1" x14ac:dyDescent="0.2">
      <c r="A1113">
        <v>1985</v>
      </c>
      <c r="B1113">
        <v>27</v>
      </c>
      <c r="C1113" t="s">
        <v>63</v>
      </c>
      <c r="D1113" t="s">
        <v>64</v>
      </c>
      <c r="E1113">
        <v>1240000000</v>
      </c>
      <c r="F1113">
        <v>44700000</v>
      </c>
      <c r="G1113">
        <v>1231850</v>
      </c>
      <c r="H1113">
        <v>3540000000</v>
      </c>
      <c r="I1113">
        <v>200000000</v>
      </c>
      <c r="J1113">
        <v>6073290</v>
      </c>
      <c r="K1113" s="2">
        <v>0.3496397</v>
      </c>
      <c r="L1113" s="2">
        <v>0.22340650000000001</v>
      </c>
      <c r="M1113" s="2">
        <v>0.20283080000000001</v>
      </c>
      <c r="N1113" s="3">
        <v>6</v>
      </c>
      <c r="O1113">
        <v>10</v>
      </c>
      <c r="P1113">
        <v>11</v>
      </c>
      <c r="Q1113" s="4">
        <v>6.6071429999999998</v>
      </c>
      <c r="R1113" s="4">
        <v>7.5892860000000004</v>
      </c>
      <c r="S1113" s="4">
        <v>7.8928570000000002</v>
      </c>
      <c r="T1113" s="5">
        <v>0.3349144</v>
      </c>
      <c r="U1113" s="5">
        <v>0.21915499999999999</v>
      </c>
      <c r="V1113" s="5">
        <v>0.20047789999999999</v>
      </c>
    </row>
    <row r="1114" spans="1:22" hidden="1" x14ac:dyDescent="0.2">
      <c r="A1114">
        <v>1985</v>
      </c>
      <c r="B1114">
        <v>28</v>
      </c>
      <c r="C1114" t="s">
        <v>65</v>
      </c>
      <c r="D1114" t="s">
        <v>66</v>
      </c>
      <c r="E1114">
        <v>2690000000</v>
      </c>
      <c r="F1114">
        <v>167000000</v>
      </c>
      <c r="G1114">
        <v>5090563</v>
      </c>
      <c r="H1114">
        <v>3480000000</v>
      </c>
      <c r="I1114">
        <v>257000000</v>
      </c>
      <c r="J1114">
        <v>8679227</v>
      </c>
      <c r="K1114" s="2">
        <v>0.77385800000000005</v>
      </c>
      <c r="L1114" s="2">
        <v>0.65058150000000003</v>
      </c>
      <c r="M1114" s="2">
        <v>0.58652269999999995</v>
      </c>
      <c r="N1114" s="3">
        <v>1</v>
      </c>
      <c r="O1114">
        <v>1</v>
      </c>
      <c r="P1114">
        <v>1</v>
      </c>
      <c r="Q1114" s="4">
        <v>1.071429</v>
      </c>
      <c r="R1114" s="4">
        <v>1.125</v>
      </c>
      <c r="S1114" s="4">
        <v>1.196429</v>
      </c>
      <c r="T1114" s="5">
        <v>0.69953770000000004</v>
      </c>
      <c r="U1114" s="5">
        <v>0.56415590000000004</v>
      </c>
      <c r="V1114" s="5">
        <v>0.50843229999999995</v>
      </c>
    </row>
    <row r="1115" spans="1:22" hidden="1" x14ac:dyDescent="0.2">
      <c r="A1115">
        <v>1985</v>
      </c>
      <c r="B1115">
        <v>29</v>
      </c>
      <c r="C1115" t="s">
        <v>67</v>
      </c>
      <c r="D1115" t="s">
        <v>68</v>
      </c>
      <c r="E1115">
        <v>2870000000</v>
      </c>
      <c r="F1115">
        <v>157000000</v>
      </c>
      <c r="G1115">
        <v>4080445</v>
      </c>
      <c r="H1115">
        <v>6260000000</v>
      </c>
      <c r="I1115">
        <v>503000000</v>
      </c>
      <c r="J1115">
        <v>14500000</v>
      </c>
      <c r="K1115" s="2">
        <v>0.45888220000000002</v>
      </c>
      <c r="L1115" s="2">
        <v>0.31198749999999997</v>
      </c>
      <c r="M1115" s="2">
        <v>0.28225679999999997</v>
      </c>
      <c r="N1115" s="3">
        <v>4</v>
      </c>
      <c r="O1115">
        <v>5</v>
      </c>
      <c r="P1115">
        <v>5</v>
      </c>
      <c r="Q1115" s="4">
        <v>3.3035709999999998</v>
      </c>
      <c r="R1115" s="4">
        <v>3.660714</v>
      </c>
      <c r="S1115" s="4">
        <v>3.8214290000000002</v>
      </c>
      <c r="T1115" s="5">
        <v>0.42614590000000002</v>
      </c>
      <c r="U1115" s="5">
        <v>0.28862939999999998</v>
      </c>
      <c r="V1115" s="5">
        <v>0.26149060000000002</v>
      </c>
    </row>
    <row r="1116" spans="1:22" hidden="1" x14ac:dyDescent="0.2">
      <c r="A1116">
        <v>1985</v>
      </c>
      <c r="B1116">
        <v>30</v>
      </c>
      <c r="C1116" t="s">
        <v>69</v>
      </c>
      <c r="D1116" t="s">
        <v>70</v>
      </c>
      <c r="E1116">
        <v>517000000</v>
      </c>
      <c r="F1116">
        <v>34100000</v>
      </c>
      <c r="G1116">
        <v>1189692</v>
      </c>
      <c r="H1116">
        <v>2190000000</v>
      </c>
      <c r="I1116">
        <v>183000000</v>
      </c>
      <c r="J1116">
        <v>7037264</v>
      </c>
      <c r="K1116" s="2">
        <v>0.23571239999999999</v>
      </c>
      <c r="L1116" s="2">
        <v>0.18618090000000001</v>
      </c>
      <c r="M1116" s="2">
        <v>0.16905600000000001</v>
      </c>
      <c r="N1116" s="3">
        <v>15</v>
      </c>
      <c r="O1116">
        <v>15</v>
      </c>
      <c r="P1116">
        <v>15</v>
      </c>
      <c r="Q1116" s="4">
        <v>12.375</v>
      </c>
      <c r="R1116" s="4">
        <v>10.982139999999999</v>
      </c>
      <c r="S1116" s="4">
        <v>11.053570000000001</v>
      </c>
      <c r="T1116" s="5">
        <v>0.23180239999999999</v>
      </c>
      <c r="U1116" s="5">
        <v>0.1739011</v>
      </c>
      <c r="V1116" s="5">
        <v>0.16148970000000001</v>
      </c>
    </row>
    <row r="1117" spans="1:22" hidden="1" x14ac:dyDescent="0.2">
      <c r="A1117">
        <v>1985</v>
      </c>
      <c r="B1117">
        <v>31</v>
      </c>
      <c r="C1117" t="s">
        <v>71</v>
      </c>
      <c r="D1117" t="s">
        <v>72</v>
      </c>
      <c r="E1117">
        <v>68100000</v>
      </c>
      <c r="F1117">
        <v>2078805</v>
      </c>
      <c r="G1117">
        <v>89494.080000000002</v>
      </c>
      <c r="H1117">
        <v>370000000</v>
      </c>
      <c r="I1117">
        <v>18900000</v>
      </c>
      <c r="J1117">
        <v>1133771</v>
      </c>
      <c r="K1117" s="2">
        <v>0.18409800000000001</v>
      </c>
      <c r="L1117" s="2">
        <v>0.1101277</v>
      </c>
      <c r="M1117" s="2">
        <v>7.8934900000000002E-2</v>
      </c>
      <c r="N1117" s="3">
        <v>22</v>
      </c>
      <c r="O1117">
        <v>26</v>
      </c>
      <c r="P1117">
        <v>29</v>
      </c>
      <c r="Q1117" s="4">
        <v>22.75</v>
      </c>
      <c r="R1117" s="4">
        <v>23.339279999999999</v>
      </c>
      <c r="S1117" s="4">
        <v>28.553570000000001</v>
      </c>
      <c r="T1117" s="5">
        <v>0.1417677</v>
      </c>
      <c r="U1117" s="5">
        <v>8.8227299999999995E-2</v>
      </c>
      <c r="V1117" s="5">
        <v>5.7606600000000001E-2</v>
      </c>
    </row>
    <row r="1118" spans="1:22" hidden="1" x14ac:dyDescent="0.2">
      <c r="A1118">
        <v>1986</v>
      </c>
      <c r="B1118">
        <v>1</v>
      </c>
      <c r="C1118" t="s">
        <v>22</v>
      </c>
      <c r="D1118" t="s">
        <v>23</v>
      </c>
      <c r="E1118">
        <v>135000000</v>
      </c>
      <c r="F1118">
        <v>12000000</v>
      </c>
      <c r="G1118">
        <v>256877.5</v>
      </c>
      <c r="H1118">
        <v>759000000</v>
      </c>
      <c r="I1118">
        <v>120000000</v>
      </c>
      <c r="J1118">
        <v>2716235</v>
      </c>
      <c r="K1118" s="2">
        <v>0.1780225</v>
      </c>
      <c r="L1118" s="2">
        <v>9.9951300000000007E-2</v>
      </c>
      <c r="M1118" s="2">
        <v>9.4571199999999994E-2</v>
      </c>
      <c r="N1118" s="3">
        <v>25</v>
      </c>
      <c r="O1118">
        <v>29</v>
      </c>
      <c r="P1118">
        <v>26</v>
      </c>
      <c r="Q1118" s="4">
        <v>26.642859999999999</v>
      </c>
      <c r="R1118" s="4">
        <v>27.767859999999999</v>
      </c>
      <c r="S1118" s="4">
        <v>26.803570000000001</v>
      </c>
      <c r="T1118" s="5">
        <v>0.12112009999999999</v>
      </c>
      <c r="U1118" s="5">
        <v>7.4726399999999998E-2</v>
      </c>
      <c r="V1118" s="5">
        <v>6.9363800000000003E-2</v>
      </c>
    </row>
    <row r="1119" spans="1:22" hidden="1" x14ac:dyDescent="0.2">
      <c r="A1119">
        <v>1986</v>
      </c>
      <c r="B1119">
        <v>2</v>
      </c>
      <c r="C1119" t="s">
        <v>24</v>
      </c>
      <c r="D1119" t="s">
        <v>25</v>
      </c>
      <c r="E1119">
        <v>173000000</v>
      </c>
      <c r="F1119">
        <v>5413673</v>
      </c>
      <c r="G1119">
        <v>128601.3</v>
      </c>
      <c r="H1119">
        <v>599000000</v>
      </c>
      <c r="I1119">
        <v>31300000</v>
      </c>
      <c r="J1119">
        <v>745955.8</v>
      </c>
      <c r="K1119" s="2">
        <v>0.28961540000000002</v>
      </c>
      <c r="L1119" s="2">
        <v>0.17302819999999999</v>
      </c>
      <c r="M1119" s="2">
        <v>0.172398</v>
      </c>
      <c r="N1119" s="3">
        <v>11</v>
      </c>
      <c r="O1119">
        <v>17</v>
      </c>
      <c r="P1119">
        <v>15</v>
      </c>
      <c r="Q1119" s="4">
        <v>15.232139999999999</v>
      </c>
      <c r="R1119" s="4">
        <v>16.178570000000001</v>
      </c>
      <c r="S1119" s="4">
        <v>15.03571</v>
      </c>
      <c r="T1119" s="5">
        <v>0.21788350000000001</v>
      </c>
      <c r="U1119" s="5">
        <v>0.13342109999999999</v>
      </c>
      <c r="V1119" s="5">
        <v>0.13148119999999999</v>
      </c>
    </row>
    <row r="1120" spans="1:22" hidden="1" x14ac:dyDescent="0.2">
      <c r="A1120">
        <v>1986</v>
      </c>
      <c r="B1120">
        <v>3</v>
      </c>
      <c r="C1120" t="s">
        <v>26</v>
      </c>
      <c r="D1120" t="s">
        <v>27</v>
      </c>
      <c r="E1120">
        <v>158000000</v>
      </c>
      <c r="F1120">
        <v>8011587</v>
      </c>
      <c r="G1120">
        <v>187785.5</v>
      </c>
      <c r="H1120">
        <v>841000000</v>
      </c>
      <c r="I1120">
        <v>64600000</v>
      </c>
      <c r="J1120">
        <v>1723539</v>
      </c>
      <c r="K1120" s="2">
        <v>0.1875579</v>
      </c>
      <c r="L1120" s="2">
        <v>0.1240786</v>
      </c>
      <c r="M1120" s="2">
        <v>0.10895349999999999</v>
      </c>
      <c r="N1120" s="3">
        <v>23</v>
      </c>
      <c r="O1120">
        <v>24</v>
      </c>
      <c r="P1120">
        <v>24</v>
      </c>
      <c r="Q1120" s="4">
        <v>20.625</v>
      </c>
      <c r="R1120" s="4">
        <v>21.982140000000001</v>
      </c>
      <c r="S1120" s="4">
        <v>21.928570000000001</v>
      </c>
      <c r="T1120" s="5">
        <v>0.1688759</v>
      </c>
      <c r="U1120" s="5">
        <v>0.102105</v>
      </c>
      <c r="V1120" s="5">
        <v>8.9834999999999998E-2</v>
      </c>
    </row>
    <row r="1121" spans="1:22" hidden="1" x14ac:dyDescent="0.2">
      <c r="A1121">
        <v>1986</v>
      </c>
      <c r="B1121">
        <v>4</v>
      </c>
      <c r="C1121" t="s">
        <v>28</v>
      </c>
      <c r="D1121" t="s">
        <v>29</v>
      </c>
      <c r="E1121">
        <v>82900000</v>
      </c>
      <c r="F1121">
        <v>4142682</v>
      </c>
      <c r="G1121">
        <v>113159.3</v>
      </c>
      <c r="H1121">
        <v>636000000</v>
      </c>
      <c r="I1121">
        <v>64800000</v>
      </c>
      <c r="J1121">
        <v>1940057</v>
      </c>
      <c r="K1121" s="2">
        <v>0.1302295</v>
      </c>
      <c r="L1121" s="2">
        <v>6.3953200000000002E-2</v>
      </c>
      <c r="M1121" s="2">
        <v>5.8327799999999999E-2</v>
      </c>
      <c r="N1121" s="3">
        <v>31</v>
      </c>
      <c r="O1121">
        <v>31</v>
      </c>
      <c r="P1121">
        <v>31</v>
      </c>
      <c r="Q1121" s="4">
        <v>27.964279999999999</v>
      </c>
      <c r="R1121" s="4">
        <v>30.160720000000001</v>
      </c>
      <c r="S1121" s="4">
        <v>29.982140000000001</v>
      </c>
      <c r="T1121" s="5">
        <v>0.11625969999999999</v>
      </c>
      <c r="U1121" s="5">
        <v>5.6866399999999998E-2</v>
      </c>
      <c r="V1121" s="5">
        <v>5.2430200000000003E-2</v>
      </c>
    </row>
    <row r="1122" spans="1:22" hidden="1" x14ac:dyDescent="0.2">
      <c r="A1122">
        <v>1986</v>
      </c>
      <c r="B1122">
        <v>5</v>
      </c>
      <c r="C1122">
        <v>20</v>
      </c>
      <c r="D1122" t="s">
        <v>30</v>
      </c>
      <c r="E1122">
        <v>75100000</v>
      </c>
      <c r="F1122">
        <v>3865191</v>
      </c>
      <c r="G1122">
        <v>98633.94</v>
      </c>
      <c r="H1122">
        <v>506000000</v>
      </c>
      <c r="I1122">
        <v>43100000</v>
      </c>
      <c r="J1122">
        <v>1214439</v>
      </c>
      <c r="K1122" s="2">
        <v>0.1484569</v>
      </c>
      <c r="L1122" s="2">
        <v>8.9614600000000003E-2</v>
      </c>
      <c r="M1122" s="2">
        <v>8.1217700000000004E-2</v>
      </c>
      <c r="N1122" s="3">
        <v>29</v>
      </c>
      <c r="O1122">
        <v>30</v>
      </c>
      <c r="P1122">
        <v>29</v>
      </c>
      <c r="Q1122" s="4">
        <v>29.660720000000001</v>
      </c>
      <c r="R1122" s="4">
        <v>29.589279999999999</v>
      </c>
      <c r="S1122" s="4">
        <v>29.178570000000001</v>
      </c>
      <c r="T1122" s="5">
        <v>0.1007251</v>
      </c>
      <c r="U1122" s="5">
        <v>6.0451900000000003E-2</v>
      </c>
      <c r="V1122" s="5">
        <v>5.51151E-2</v>
      </c>
    </row>
    <row r="1123" spans="1:22" hidden="1" x14ac:dyDescent="0.2">
      <c r="A1123">
        <v>1986</v>
      </c>
      <c r="B1123">
        <v>6</v>
      </c>
      <c r="C1123" t="s">
        <v>31</v>
      </c>
      <c r="D1123" t="s">
        <v>32</v>
      </c>
      <c r="E1123">
        <v>340000000</v>
      </c>
      <c r="F1123">
        <v>17000000</v>
      </c>
      <c r="G1123">
        <v>412499.8</v>
      </c>
      <c r="H1123">
        <v>1260000000</v>
      </c>
      <c r="I1123">
        <v>82900000</v>
      </c>
      <c r="J1123">
        <v>2217215</v>
      </c>
      <c r="K1123" s="2">
        <v>0.27084520000000001</v>
      </c>
      <c r="L1123" s="2">
        <v>0.20506720000000001</v>
      </c>
      <c r="M1123" s="2">
        <v>0.18604419999999999</v>
      </c>
      <c r="N1123" s="3">
        <v>13</v>
      </c>
      <c r="O1123">
        <v>12</v>
      </c>
      <c r="P1123">
        <v>12</v>
      </c>
      <c r="Q1123" s="4">
        <v>12.232139999999999</v>
      </c>
      <c r="R1123" s="4">
        <v>11.982139999999999</v>
      </c>
      <c r="S1123" s="4">
        <v>12.33929</v>
      </c>
      <c r="T1123" s="5">
        <v>0.24312719999999999</v>
      </c>
      <c r="U1123" s="5">
        <v>0.16807530000000001</v>
      </c>
      <c r="V1123" s="5">
        <v>0.15291469999999999</v>
      </c>
    </row>
    <row r="1124" spans="1:22" hidden="1" x14ac:dyDescent="0.2">
      <c r="A1124">
        <v>1986</v>
      </c>
      <c r="B1124">
        <v>7</v>
      </c>
      <c r="C1124">
        <v>23</v>
      </c>
      <c r="D1124" t="s">
        <v>33</v>
      </c>
      <c r="E1124">
        <v>49100000</v>
      </c>
      <c r="F1124">
        <v>1595386</v>
      </c>
      <c r="G1124">
        <v>38063.839999999997</v>
      </c>
      <c r="H1124">
        <v>150000000</v>
      </c>
      <c r="I1124">
        <v>6478069</v>
      </c>
      <c r="J1124">
        <v>161966.29999999999</v>
      </c>
      <c r="K1124" s="2">
        <v>0.32703500000000002</v>
      </c>
      <c r="L1124" s="2">
        <v>0.24627489999999999</v>
      </c>
      <c r="M1124" s="2">
        <v>0.23501079999999999</v>
      </c>
      <c r="N1124" s="3">
        <v>9</v>
      </c>
      <c r="O1124">
        <v>7</v>
      </c>
      <c r="P1124">
        <v>7</v>
      </c>
      <c r="Q1124" s="4">
        <v>8.1607140000000005</v>
      </c>
      <c r="R1124" s="4">
        <v>7.3392860000000004</v>
      </c>
      <c r="S1124" s="4">
        <v>6.9821429999999998</v>
      </c>
      <c r="T1124" s="5">
        <v>0.29430689999999998</v>
      </c>
      <c r="U1124" s="5">
        <v>0.21289140000000001</v>
      </c>
      <c r="V1124" s="5">
        <v>0.2032263</v>
      </c>
    </row>
    <row r="1125" spans="1:22" x14ac:dyDescent="0.2">
      <c r="A1125">
        <v>1986</v>
      </c>
      <c r="B1125">
        <v>8</v>
      </c>
      <c r="C1125">
        <v>24</v>
      </c>
      <c r="D1125" t="s">
        <v>34</v>
      </c>
      <c r="E1125">
        <v>274000000</v>
      </c>
      <c r="F1125">
        <v>10300000</v>
      </c>
      <c r="G1125">
        <v>242330.2</v>
      </c>
      <c r="H1125">
        <v>741000000</v>
      </c>
      <c r="I1125">
        <v>38100000</v>
      </c>
      <c r="J1125">
        <v>974921.7</v>
      </c>
      <c r="K1125" s="2">
        <v>0.36960409999999999</v>
      </c>
      <c r="L1125" s="2">
        <v>0.26998630000000001</v>
      </c>
      <c r="M1125" s="2">
        <v>0.2485638</v>
      </c>
      <c r="N1125" s="3">
        <v>6</v>
      </c>
      <c r="O1125">
        <v>6</v>
      </c>
      <c r="P1125">
        <v>6</v>
      </c>
      <c r="Q1125" s="4">
        <v>5.0714290000000002</v>
      </c>
      <c r="R1125" s="4">
        <v>4.875</v>
      </c>
      <c r="S1125" s="4">
        <v>4.8035709999999998</v>
      </c>
      <c r="T1125" s="5">
        <v>0.36250369999999998</v>
      </c>
      <c r="U1125" s="5">
        <v>0.25803540000000003</v>
      </c>
      <c r="V1125" s="5">
        <v>0.23824980000000001</v>
      </c>
    </row>
    <row r="1126" spans="1:22" hidden="1" x14ac:dyDescent="0.2">
      <c r="A1126">
        <v>1986</v>
      </c>
      <c r="B1126">
        <v>9</v>
      </c>
      <c r="C1126">
        <v>25</v>
      </c>
      <c r="D1126" t="s">
        <v>35</v>
      </c>
      <c r="E1126">
        <v>65900000</v>
      </c>
      <c r="F1126">
        <v>3068343</v>
      </c>
      <c r="G1126">
        <v>72565.02</v>
      </c>
      <c r="H1126">
        <v>379000000</v>
      </c>
      <c r="I1126">
        <v>27400000</v>
      </c>
      <c r="J1126">
        <v>721040.7</v>
      </c>
      <c r="K1126" s="2">
        <v>0.1739262</v>
      </c>
      <c r="L1126" s="2">
        <v>0.11195099999999999</v>
      </c>
      <c r="M1126" s="2">
        <v>0.1006393</v>
      </c>
      <c r="N1126" s="3">
        <v>27</v>
      </c>
      <c r="O1126">
        <v>25</v>
      </c>
      <c r="P1126">
        <v>25</v>
      </c>
      <c r="Q1126" s="4">
        <v>20.589279999999999</v>
      </c>
      <c r="R1126" s="4">
        <v>20.696429999999999</v>
      </c>
      <c r="S1126" s="4">
        <v>20.714279999999999</v>
      </c>
      <c r="T1126" s="5">
        <v>0.16131490000000001</v>
      </c>
      <c r="U1126" s="5">
        <v>0.1034035</v>
      </c>
      <c r="V1126" s="5">
        <v>9.3124899999999997E-2</v>
      </c>
    </row>
    <row r="1127" spans="1:22" hidden="1" x14ac:dyDescent="0.2">
      <c r="A1127">
        <v>1986</v>
      </c>
      <c r="B1127">
        <v>10</v>
      </c>
      <c r="C1127">
        <v>26</v>
      </c>
      <c r="D1127" t="s">
        <v>36</v>
      </c>
      <c r="E1127">
        <v>64600000</v>
      </c>
      <c r="F1127">
        <v>2700005</v>
      </c>
      <c r="G1127">
        <v>66576.240000000005</v>
      </c>
      <c r="H1127">
        <v>325000000</v>
      </c>
      <c r="I1127">
        <v>20900000</v>
      </c>
      <c r="J1127">
        <v>554633.4</v>
      </c>
      <c r="K1127" s="2">
        <v>0.19906299999999999</v>
      </c>
      <c r="L1127" s="2">
        <v>0.1289835</v>
      </c>
      <c r="M1127" s="2">
        <v>0.1200365</v>
      </c>
      <c r="N1127" s="3">
        <v>20</v>
      </c>
      <c r="O1127">
        <v>22</v>
      </c>
      <c r="P1127">
        <v>22</v>
      </c>
      <c r="Q1127" s="4">
        <v>23.607140000000001</v>
      </c>
      <c r="R1127" s="4">
        <v>24.017859999999999</v>
      </c>
      <c r="S1127" s="4">
        <v>23.089279999999999</v>
      </c>
      <c r="T1127" s="5">
        <v>0.14236109999999999</v>
      </c>
      <c r="U1127" s="5">
        <v>9.1431899999999997E-2</v>
      </c>
      <c r="V1127" s="5">
        <v>8.4959199999999999E-2</v>
      </c>
    </row>
    <row r="1128" spans="1:22" hidden="1" x14ac:dyDescent="0.2">
      <c r="A1128">
        <v>1986</v>
      </c>
      <c r="B1128">
        <v>11</v>
      </c>
      <c r="C1128" t="s">
        <v>37</v>
      </c>
      <c r="D1128" t="s">
        <v>38</v>
      </c>
      <c r="E1128">
        <v>264000000</v>
      </c>
      <c r="F1128">
        <v>11000000</v>
      </c>
      <c r="G1128">
        <v>265568.8</v>
      </c>
      <c r="H1128">
        <v>1400000000</v>
      </c>
      <c r="I1128">
        <v>88400000</v>
      </c>
      <c r="J1128">
        <v>2292600</v>
      </c>
      <c r="K1128" s="2">
        <v>0.18832660000000001</v>
      </c>
      <c r="L1128" s="2">
        <v>0.1240911</v>
      </c>
      <c r="M1128" s="2">
        <v>0.11583739999999999</v>
      </c>
      <c r="N1128" s="3">
        <v>22</v>
      </c>
      <c r="O1128">
        <v>23</v>
      </c>
      <c r="P1128">
        <v>23</v>
      </c>
      <c r="Q1128" s="4">
        <v>23.053570000000001</v>
      </c>
      <c r="R1128" s="4">
        <v>23.803570000000001</v>
      </c>
      <c r="S1128" s="4">
        <v>22.785720000000001</v>
      </c>
      <c r="T1128" s="5">
        <v>0.14775569999999999</v>
      </c>
      <c r="U1128" s="5">
        <v>9.1782299999999997E-2</v>
      </c>
      <c r="V1128" s="5">
        <v>8.5632399999999997E-2</v>
      </c>
    </row>
    <row r="1129" spans="1:22" hidden="1" x14ac:dyDescent="0.2">
      <c r="A1129">
        <v>1986</v>
      </c>
      <c r="B1129">
        <v>12</v>
      </c>
      <c r="C1129">
        <v>29</v>
      </c>
      <c r="D1129" t="s">
        <v>39</v>
      </c>
      <c r="E1129">
        <v>187000000</v>
      </c>
      <c r="F1129">
        <v>8004375</v>
      </c>
      <c r="G1129">
        <v>189772.79999999999</v>
      </c>
      <c r="H1129">
        <v>910000000</v>
      </c>
      <c r="I1129">
        <v>56400000</v>
      </c>
      <c r="J1129">
        <v>1434370</v>
      </c>
      <c r="K1129" s="2">
        <v>0.2056028</v>
      </c>
      <c r="L1129" s="2">
        <v>0.14195189999999999</v>
      </c>
      <c r="M1129" s="2">
        <v>0.132304</v>
      </c>
      <c r="N1129" s="3">
        <v>19</v>
      </c>
      <c r="O1129">
        <v>19</v>
      </c>
      <c r="P1129">
        <v>19</v>
      </c>
      <c r="Q1129" s="4">
        <v>17.5</v>
      </c>
      <c r="R1129" s="4">
        <v>17.964279999999999</v>
      </c>
      <c r="S1129" s="4">
        <v>17.446429999999999</v>
      </c>
      <c r="T1129" s="5">
        <v>0.18702070000000001</v>
      </c>
      <c r="U1129" s="5">
        <v>0.11943719999999999</v>
      </c>
      <c r="V1129" s="5">
        <v>0.1113278</v>
      </c>
    </row>
    <row r="1130" spans="1:22" hidden="1" x14ac:dyDescent="0.2">
      <c r="A1130">
        <v>1986</v>
      </c>
      <c r="B1130">
        <v>13</v>
      </c>
      <c r="C1130" t="s">
        <v>40</v>
      </c>
      <c r="D1130" t="s">
        <v>41</v>
      </c>
      <c r="E1130">
        <v>592000000</v>
      </c>
      <c r="F1130">
        <v>25300000</v>
      </c>
      <c r="G1130">
        <v>600533.19999999995</v>
      </c>
      <c r="H1130">
        <v>1730000000</v>
      </c>
      <c r="I1130">
        <v>104000000</v>
      </c>
      <c r="J1130">
        <v>2685335</v>
      </c>
      <c r="K1130" s="2">
        <v>0.34207789999999999</v>
      </c>
      <c r="L1130" s="2">
        <v>0.24385609999999999</v>
      </c>
      <c r="M1130" s="2">
        <v>0.22363440000000001</v>
      </c>
      <c r="N1130" s="3">
        <v>8</v>
      </c>
      <c r="O1130">
        <v>8</v>
      </c>
      <c r="P1130">
        <v>8</v>
      </c>
      <c r="Q1130" s="4">
        <v>8.9642859999999995</v>
      </c>
      <c r="R1130" s="4">
        <v>9.5535720000000008</v>
      </c>
      <c r="S1130" s="4">
        <v>9.7321419999999996</v>
      </c>
      <c r="T1130" s="5">
        <v>0.29336010000000001</v>
      </c>
      <c r="U1130" s="5">
        <v>0.19624240000000001</v>
      </c>
      <c r="V1130" s="5">
        <v>0.18007609999999999</v>
      </c>
    </row>
    <row r="1131" spans="1:22" hidden="1" x14ac:dyDescent="0.2">
      <c r="A1131">
        <v>1986</v>
      </c>
      <c r="B1131">
        <v>14</v>
      </c>
      <c r="C1131" t="s">
        <v>42</v>
      </c>
      <c r="D1131" t="s">
        <v>43</v>
      </c>
      <c r="E1131">
        <v>401000000</v>
      </c>
      <c r="F1131">
        <v>15600000</v>
      </c>
      <c r="G1131">
        <v>375527.1</v>
      </c>
      <c r="H1131">
        <v>1720000000</v>
      </c>
      <c r="I1131">
        <v>85200000</v>
      </c>
      <c r="J1131">
        <v>2179612</v>
      </c>
      <c r="K1131" s="2">
        <v>0.23323730000000001</v>
      </c>
      <c r="L1131" s="2">
        <v>0.1833456</v>
      </c>
      <c r="M1131" s="2">
        <v>0.17229079999999999</v>
      </c>
      <c r="N1131" s="3">
        <v>16</v>
      </c>
      <c r="O1131">
        <v>16</v>
      </c>
      <c r="P1131">
        <v>16</v>
      </c>
      <c r="Q1131" s="4">
        <v>16.25</v>
      </c>
      <c r="R1131" s="4">
        <v>16.410720000000001</v>
      </c>
      <c r="S1131" s="4">
        <v>15.96429</v>
      </c>
      <c r="T1131" s="5">
        <v>0.2025662</v>
      </c>
      <c r="U1131" s="5">
        <v>0.14079700000000001</v>
      </c>
      <c r="V1131" s="5">
        <v>0.1322035</v>
      </c>
    </row>
    <row r="1132" spans="1:22" hidden="1" x14ac:dyDescent="0.2">
      <c r="A1132">
        <v>1986</v>
      </c>
      <c r="B1132">
        <v>15</v>
      </c>
      <c r="C1132" t="s">
        <v>44</v>
      </c>
      <c r="D1132" t="s">
        <v>45</v>
      </c>
      <c r="E1132">
        <v>84400000</v>
      </c>
      <c r="F1132">
        <v>4724577</v>
      </c>
      <c r="G1132">
        <v>120161.9</v>
      </c>
      <c r="H1132">
        <v>307000000</v>
      </c>
      <c r="I1132">
        <v>25700000</v>
      </c>
      <c r="J1132">
        <v>728583.8</v>
      </c>
      <c r="K1132" s="2">
        <v>0.27451350000000002</v>
      </c>
      <c r="L1132" s="2">
        <v>0.18372569999999999</v>
      </c>
      <c r="M1132" s="2">
        <v>0.1649253</v>
      </c>
      <c r="N1132" s="3">
        <v>12</v>
      </c>
      <c r="O1132">
        <v>15</v>
      </c>
      <c r="P1132">
        <v>17</v>
      </c>
      <c r="Q1132" s="4">
        <v>12.928570000000001</v>
      </c>
      <c r="R1132" s="4">
        <v>15.196429999999999</v>
      </c>
      <c r="S1132" s="4">
        <v>16.017859999999999</v>
      </c>
      <c r="T1132" s="5">
        <v>0.2379288</v>
      </c>
      <c r="U1132" s="5">
        <v>0.14950550000000001</v>
      </c>
      <c r="V1132" s="5">
        <v>0.13474800000000001</v>
      </c>
    </row>
    <row r="1133" spans="1:22" hidden="1" x14ac:dyDescent="0.2">
      <c r="A1133">
        <v>1986</v>
      </c>
      <c r="B1133">
        <v>16</v>
      </c>
      <c r="C1133" t="s">
        <v>46</v>
      </c>
      <c r="D1133" t="s">
        <v>47</v>
      </c>
      <c r="E1133">
        <v>164000000</v>
      </c>
      <c r="F1133">
        <v>6038157</v>
      </c>
      <c r="G1133">
        <v>171885.3</v>
      </c>
      <c r="H1133">
        <v>616000000</v>
      </c>
      <c r="I1133">
        <v>28100000</v>
      </c>
      <c r="J1133">
        <v>839720.2</v>
      </c>
      <c r="K1133" s="2">
        <v>0.26696320000000001</v>
      </c>
      <c r="L1133" s="2">
        <v>0.2149585</v>
      </c>
      <c r="M1133" s="2">
        <v>0.2046935</v>
      </c>
      <c r="N1133" s="3">
        <v>14</v>
      </c>
      <c r="O1133">
        <v>11</v>
      </c>
      <c r="P1133">
        <v>10</v>
      </c>
      <c r="Q1133" s="4">
        <v>14.446429999999999</v>
      </c>
      <c r="R1133" s="4">
        <v>12.107139999999999</v>
      </c>
      <c r="S1133" s="4">
        <v>11.892860000000001</v>
      </c>
      <c r="T1133" s="5">
        <v>0.21637799999999999</v>
      </c>
      <c r="U1133" s="5">
        <v>0.16193089999999999</v>
      </c>
      <c r="V1133" s="5">
        <v>0.15360219999999999</v>
      </c>
    </row>
    <row r="1134" spans="1:22" hidden="1" x14ac:dyDescent="0.2">
      <c r="A1134">
        <v>1986</v>
      </c>
      <c r="B1134">
        <v>17</v>
      </c>
      <c r="C1134" t="s">
        <v>48</v>
      </c>
      <c r="D1134" t="s">
        <v>49</v>
      </c>
      <c r="E1134">
        <v>474000000</v>
      </c>
      <c r="F1134">
        <v>25100000</v>
      </c>
      <c r="G1134">
        <v>619879.5</v>
      </c>
      <c r="H1134">
        <v>3480000000</v>
      </c>
      <c r="I1134">
        <v>246000000</v>
      </c>
      <c r="J1134">
        <v>6680662</v>
      </c>
      <c r="K1134" s="2">
        <v>0.13609979999999999</v>
      </c>
      <c r="L1134" s="2">
        <v>0.10212209999999999</v>
      </c>
      <c r="M1134" s="2">
        <v>9.2787099999999997E-2</v>
      </c>
      <c r="N1134" s="3">
        <v>30</v>
      </c>
      <c r="O1134">
        <v>28</v>
      </c>
      <c r="P1134">
        <v>27</v>
      </c>
      <c r="Q1134" s="4">
        <v>27.928570000000001</v>
      </c>
      <c r="R1134" s="4">
        <v>27.214279999999999</v>
      </c>
      <c r="S1134" s="4">
        <v>26.392859999999999</v>
      </c>
      <c r="T1134" s="5">
        <v>0.112245</v>
      </c>
      <c r="U1134" s="5">
        <v>7.6515200000000005E-2</v>
      </c>
      <c r="V1134" s="5">
        <v>6.9453699999999993E-2</v>
      </c>
    </row>
    <row r="1135" spans="1:22" hidden="1" x14ac:dyDescent="0.2">
      <c r="A1135">
        <v>1986</v>
      </c>
      <c r="B1135">
        <v>18</v>
      </c>
      <c r="C1135">
        <v>51</v>
      </c>
      <c r="D1135" t="s">
        <v>50</v>
      </c>
      <c r="E1135">
        <v>146000000</v>
      </c>
      <c r="F1135">
        <v>7336699</v>
      </c>
      <c r="G1135">
        <v>188452.8</v>
      </c>
      <c r="H1135">
        <v>839000000</v>
      </c>
      <c r="I1135">
        <v>53300000</v>
      </c>
      <c r="J1135">
        <v>1567846</v>
      </c>
      <c r="K1135" s="2">
        <v>0.1743026</v>
      </c>
      <c r="L1135" s="2">
        <v>0.13772590000000001</v>
      </c>
      <c r="M1135" s="2">
        <v>0.1201986</v>
      </c>
      <c r="N1135" s="3">
        <v>26</v>
      </c>
      <c r="O1135">
        <v>21</v>
      </c>
      <c r="P1135">
        <v>21</v>
      </c>
      <c r="Q1135" s="4">
        <v>24.071429999999999</v>
      </c>
      <c r="R1135" s="4">
        <v>22.017859999999999</v>
      </c>
      <c r="S1135" s="4">
        <v>22.303570000000001</v>
      </c>
      <c r="T1135" s="5">
        <v>0.1409852</v>
      </c>
      <c r="U1135" s="5">
        <v>0.1007874</v>
      </c>
      <c r="V1135" s="5">
        <v>8.7338700000000005E-2</v>
      </c>
    </row>
    <row r="1136" spans="1:22" hidden="1" x14ac:dyDescent="0.2">
      <c r="A1136">
        <v>1986</v>
      </c>
      <c r="B1136">
        <v>19</v>
      </c>
      <c r="C1136">
        <v>50</v>
      </c>
      <c r="D1136" t="s">
        <v>51</v>
      </c>
      <c r="E1136">
        <v>939000000</v>
      </c>
      <c r="F1136">
        <v>40400000</v>
      </c>
      <c r="G1136">
        <v>1066417</v>
      </c>
      <c r="H1136">
        <v>2950000000</v>
      </c>
      <c r="I1136">
        <v>178000000</v>
      </c>
      <c r="J1136">
        <v>5107127</v>
      </c>
      <c r="K1136" s="2">
        <v>0.31799450000000001</v>
      </c>
      <c r="L1136" s="2">
        <v>0.226412</v>
      </c>
      <c r="M1136" s="2">
        <v>0.20880960000000001</v>
      </c>
      <c r="N1136" s="3">
        <v>10</v>
      </c>
      <c r="O1136">
        <v>9</v>
      </c>
      <c r="P1136">
        <v>9</v>
      </c>
      <c r="Q1136" s="4">
        <v>10.392860000000001</v>
      </c>
      <c r="R1136" s="4">
        <v>10.5</v>
      </c>
      <c r="S1136" s="4">
        <v>10.41071</v>
      </c>
      <c r="T1136" s="5">
        <v>0.26292480000000001</v>
      </c>
      <c r="U1136" s="5">
        <v>0.1806373</v>
      </c>
      <c r="V1136" s="5">
        <v>0.16662879999999999</v>
      </c>
    </row>
    <row r="1137" spans="1:22" hidden="1" x14ac:dyDescent="0.2">
      <c r="A1137">
        <v>1986</v>
      </c>
      <c r="B1137">
        <v>20</v>
      </c>
      <c r="C1137">
        <v>52</v>
      </c>
      <c r="D1137" t="s">
        <v>52</v>
      </c>
      <c r="E1137">
        <v>812000000</v>
      </c>
      <c r="F1137">
        <v>51900000</v>
      </c>
      <c r="G1137">
        <v>1548438</v>
      </c>
      <c r="H1137">
        <v>3700000000</v>
      </c>
      <c r="I1137">
        <v>332000000</v>
      </c>
      <c r="J1137">
        <v>11800000</v>
      </c>
      <c r="K1137" s="2">
        <v>0.2193244</v>
      </c>
      <c r="L1137" s="2">
        <v>0.156246</v>
      </c>
      <c r="M1137" s="2">
        <v>0.13157569999999999</v>
      </c>
      <c r="N1137" s="3">
        <v>18</v>
      </c>
      <c r="O1137">
        <v>18</v>
      </c>
      <c r="P1137">
        <v>20</v>
      </c>
      <c r="Q1137" s="4">
        <v>19.089279999999999</v>
      </c>
      <c r="R1137" s="4">
        <v>19.017859999999999</v>
      </c>
      <c r="S1137" s="4">
        <v>19.964279999999999</v>
      </c>
      <c r="T1137" s="5">
        <v>0.18043429999999999</v>
      </c>
      <c r="U1137" s="5">
        <v>0.1176333</v>
      </c>
      <c r="V1137" s="5">
        <v>9.9119799999999994E-2</v>
      </c>
    </row>
    <row r="1138" spans="1:22" hidden="1" x14ac:dyDescent="0.2">
      <c r="A1138">
        <v>1986</v>
      </c>
      <c r="B1138">
        <v>21</v>
      </c>
      <c r="C1138" t="s">
        <v>53</v>
      </c>
      <c r="D1138" t="s">
        <v>54</v>
      </c>
      <c r="E1138">
        <v>243000000</v>
      </c>
      <c r="F1138">
        <v>21200000</v>
      </c>
      <c r="G1138">
        <v>607881</v>
      </c>
      <c r="H1138">
        <v>1590000000</v>
      </c>
      <c r="I1138">
        <v>201000000</v>
      </c>
      <c r="J1138">
        <v>7418732</v>
      </c>
      <c r="K1138" s="2">
        <v>0.15312129999999999</v>
      </c>
      <c r="L1138" s="2">
        <v>0.1058016</v>
      </c>
      <c r="M1138" s="2">
        <v>8.1938700000000003E-2</v>
      </c>
      <c r="N1138" s="3">
        <v>28</v>
      </c>
      <c r="O1138">
        <v>27</v>
      </c>
      <c r="P1138">
        <v>28</v>
      </c>
      <c r="Q1138" s="4">
        <v>28.410720000000001</v>
      </c>
      <c r="R1138" s="4">
        <v>28.142859999999999</v>
      </c>
      <c r="S1138" s="4">
        <v>29.125</v>
      </c>
      <c r="T1138" s="5">
        <v>0.1092814</v>
      </c>
      <c r="U1138" s="5">
        <v>7.1718100000000007E-2</v>
      </c>
      <c r="V1138" s="5">
        <v>5.6427199999999997E-2</v>
      </c>
    </row>
    <row r="1139" spans="1:22" hidden="1" x14ac:dyDescent="0.2">
      <c r="A1139">
        <v>1986</v>
      </c>
      <c r="B1139">
        <v>22</v>
      </c>
      <c r="C1139" t="s">
        <v>55</v>
      </c>
      <c r="D1139" t="s">
        <v>56</v>
      </c>
      <c r="E1139">
        <v>392000000</v>
      </c>
      <c r="F1139">
        <v>16900000</v>
      </c>
      <c r="G1139">
        <v>472322.2</v>
      </c>
      <c r="H1139">
        <v>2140000000</v>
      </c>
      <c r="I1139">
        <v>119000000</v>
      </c>
      <c r="J1139">
        <v>3380959</v>
      </c>
      <c r="K1139" s="2">
        <v>0.18334039999999999</v>
      </c>
      <c r="L1139" s="2">
        <v>0.1413875</v>
      </c>
      <c r="M1139" s="2">
        <v>0.13970070000000001</v>
      </c>
      <c r="N1139" s="3">
        <v>24</v>
      </c>
      <c r="O1139">
        <v>20</v>
      </c>
      <c r="P1139">
        <v>18</v>
      </c>
      <c r="Q1139" s="4">
        <v>24.214279999999999</v>
      </c>
      <c r="R1139" s="4">
        <v>22.875</v>
      </c>
      <c r="S1139" s="4">
        <v>21.035720000000001</v>
      </c>
      <c r="T1139" s="5">
        <v>0.14314279999999999</v>
      </c>
      <c r="U1139" s="5">
        <v>0.1009168</v>
      </c>
      <c r="V1139" s="5">
        <v>0.1004975</v>
      </c>
    </row>
    <row r="1140" spans="1:22" hidden="1" x14ac:dyDescent="0.2">
      <c r="A1140">
        <v>1986</v>
      </c>
      <c r="B1140">
        <v>23</v>
      </c>
      <c r="C1140">
        <v>64</v>
      </c>
      <c r="D1140" t="s">
        <v>57</v>
      </c>
      <c r="E1140">
        <v>338000000</v>
      </c>
      <c r="F1140">
        <v>18000000</v>
      </c>
      <c r="G1140">
        <v>400450.3</v>
      </c>
      <c r="H1140">
        <v>1510000000</v>
      </c>
      <c r="I1140">
        <v>93600000</v>
      </c>
      <c r="J1140">
        <v>2236960</v>
      </c>
      <c r="K1140" s="2">
        <v>0.22328580000000001</v>
      </c>
      <c r="L1140" s="2">
        <v>0.19218479999999999</v>
      </c>
      <c r="M1140" s="2">
        <v>0.17901539999999999</v>
      </c>
      <c r="N1140" s="3">
        <v>17</v>
      </c>
      <c r="O1140">
        <v>13</v>
      </c>
      <c r="P1140">
        <v>13</v>
      </c>
      <c r="Q1140" s="4">
        <v>18.160720000000001</v>
      </c>
      <c r="R1140" s="4">
        <v>15.571429999999999</v>
      </c>
      <c r="S1140" s="4">
        <v>14.96429</v>
      </c>
      <c r="T1140" s="5">
        <v>0.19068750000000001</v>
      </c>
      <c r="U1140" s="5">
        <v>0.14805309999999999</v>
      </c>
      <c r="V1140" s="5">
        <v>0.1392806</v>
      </c>
    </row>
    <row r="1141" spans="1:22" hidden="1" x14ac:dyDescent="0.2">
      <c r="A1141">
        <v>1986</v>
      </c>
      <c r="B1141">
        <v>24</v>
      </c>
      <c r="C1141" t="s">
        <v>58</v>
      </c>
      <c r="D1141" t="s">
        <v>59</v>
      </c>
      <c r="E1141">
        <v>1520000000</v>
      </c>
      <c r="F1141">
        <v>63600000</v>
      </c>
      <c r="G1141">
        <v>1617309</v>
      </c>
      <c r="H1141">
        <v>3050000000</v>
      </c>
      <c r="I1141">
        <v>186000000</v>
      </c>
      <c r="J1141">
        <v>5201121</v>
      </c>
      <c r="K1141" s="2">
        <v>0.4987626</v>
      </c>
      <c r="L1141" s="2">
        <v>0.34185140000000003</v>
      </c>
      <c r="M1141" s="2">
        <v>0.31095390000000001</v>
      </c>
      <c r="N1141" s="3">
        <v>2</v>
      </c>
      <c r="O1141">
        <v>3</v>
      </c>
      <c r="P1141">
        <v>3</v>
      </c>
      <c r="Q1141" s="4">
        <v>4.2321429999999998</v>
      </c>
      <c r="R1141" s="4">
        <v>4.4107139999999996</v>
      </c>
      <c r="S1141" s="4">
        <v>4.6071429999999998</v>
      </c>
      <c r="T1141" s="5">
        <v>0.39911069999999998</v>
      </c>
      <c r="U1141" s="5">
        <v>0.27091029999999999</v>
      </c>
      <c r="V1141" s="5">
        <v>0.2452347</v>
      </c>
    </row>
    <row r="1142" spans="1:22" hidden="1" x14ac:dyDescent="0.2">
      <c r="A1142">
        <v>1986</v>
      </c>
      <c r="B1142">
        <v>25</v>
      </c>
      <c r="C1142">
        <v>70</v>
      </c>
      <c r="D1142" t="s">
        <v>60</v>
      </c>
      <c r="E1142">
        <v>337000000</v>
      </c>
      <c r="F1142">
        <v>18000000</v>
      </c>
      <c r="G1142">
        <v>477478.2</v>
      </c>
      <c r="H1142">
        <v>735000000</v>
      </c>
      <c r="I1142">
        <v>54800000</v>
      </c>
      <c r="J1142">
        <v>1580149</v>
      </c>
      <c r="K1142" s="2">
        <v>0.4583373</v>
      </c>
      <c r="L1142" s="2">
        <v>0.32861899999999999</v>
      </c>
      <c r="M1142" s="2">
        <v>0.30217290000000002</v>
      </c>
      <c r="N1142" s="3">
        <v>4</v>
      </c>
      <c r="O1142">
        <v>4</v>
      </c>
      <c r="P1142">
        <v>4</v>
      </c>
      <c r="Q1142" s="4">
        <v>7.25</v>
      </c>
      <c r="R1142" s="4">
        <v>6.9642860000000004</v>
      </c>
      <c r="S1142" s="4">
        <v>7.125</v>
      </c>
      <c r="T1142" s="5">
        <v>0.32646009999999998</v>
      </c>
      <c r="U1142" s="5">
        <v>0.22816600000000001</v>
      </c>
      <c r="V1142" s="5">
        <v>0.20767949999999999</v>
      </c>
    </row>
    <row r="1143" spans="1:22" hidden="1" x14ac:dyDescent="0.2">
      <c r="A1143">
        <v>1986</v>
      </c>
      <c r="B1143">
        <v>26</v>
      </c>
      <c r="C1143" t="s">
        <v>61</v>
      </c>
      <c r="D1143" t="s">
        <v>62</v>
      </c>
      <c r="E1143">
        <v>2350000000</v>
      </c>
      <c r="F1143">
        <v>152000000</v>
      </c>
      <c r="G1143">
        <v>3796875</v>
      </c>
      <c r="H1143">
        <v>4930000000</v>
      </c>
      <c r="I1143">
        <v>385000000</v>
      </c>
      <c r="J1143">
        <v>10600000</v>
      </c>
      <c r="K1143" s="2">
        <v>0.4776898</v>
      </c>
      <c r="L1143" s="2">
        <v>0.394756</v>
      </c>
      <c r="M1143" s="2">
        <v>0.35763739999999999</v>
      </c>
      <c r="N1143" s="3">
        <v>3</v>
      </c>
      <c r="O1143">
        <v>2</v>
      </c>
      <c r="P1143">
        <v>2</v>
      </c>
      <c r="Q1143" s="4">
        <v>3.214286</v>
      </c>
      <c r="R1143" s="4">
        <v>2.964286</v>
      </c>
      <c r="S1143" s="4">
        <v>2.8571430000000002</v>
      </c>
      <c r="T1143" s="5">
        <v>0.42349140000000002</v>
      </c>
      <c r="U1143" s="5">
        <v>0.31467250000000002</v>
      </c>
      <c r="V1143" s="5">
        <v>0.28992210000000002</v>
      </c>
    </row>
    <row r="1144" spans="1:22" hidden="1" x14ac:dyDescent="0.2">
      <c r="A1144">
        <v>1986</v>
      </c>
      <c r="B1144">
        <v>27</v>
      </c>
      <c r="C1144" t="s">
        <v>63</v>
      </c>
      <c r="D1144" t="s">
        <v>64</v>
      </c>
      <c r="E1144">
        <v>1260000000</v>
      </c>
      <c r="F1144">
        <v>44800000</v>
      </c>
      <c r="G1144">
        <v>1244681</v>
      </c>
      <c r="H1144">
        <v>3650000000</v>
      </c>
      <c r="I1144">
        <v>201000000</v>
      </c>
      <c r="J1144">
        <v>6147033</v>
      </c>
      <c r="K1144" s="2">
        <v>0.3452636</v>
      </c>
      <c r="L1144" s="2">
        <v>0.2223947</v>
      </c>
      <c r="M1144" s="2">
        <v>0.2024849</v>
      </c>
      <c r="N1144" s="3">
        <v>7</v>
      </c>
      <c r="O1144">
        <v>10</v>
      </c>
      <c r="P1144">
        <v>11</v>
      </c>
      <c r="Q1144" s="4">
        <v>6.6071429999999998</v>
      </c>
      <c r="R1144" s="4">
        <v>7.5892860000000004</v>
      </c>
      <c r="S1144" s="4">
        <v>7.8928570000000002</v>
      </c>
      <c r="T1144" s="5">
        <v>0.3349144</v>
      </c>
      <c r="U1144" s="5">
        <v>0.21915499999999999</v>
      </c>
      <c r="V1144" s="5">
        <v>0.20047789999999999</v>
      </c>
    </row>
    <row r="1145" spans="1:22" hidden="1" x14ac:dyDescent="0.2">
      <c r="A1145">
        <v>1986</v>
      </c>
      <c r="B1145">
        <v>28</v>
      </c>
      <c r="C1145" t="s">
        <v>65</v>
      </c>
      <c r="D1145" t="s">
        <v>66</v>
      </c>
      <c r="E1145">
        <v>2900000000</v>
      </c>
      <c r="F1145">
        <v>168000000</v>
      </c>
      <c r="G1145">
        <v>5122716</v>
      </c>
      <c r="H1145">
        <v>3760000000</v>
      </c>
      <c r="I1145">
        <v>262000000</v>
      </c>
      <c r="J1145">
        <v>8878514</v>
      </c>
      <c r="K1145" s="2">
        <v>0.77301359999999997</v>
      </c>
      <c r="L1145" s="2">
        <v>0.64078829999999998</v>
      </c>
      <c r="M1145" s="2">
        <v>0.57697900000000002</v>
      </c>
      <c r="N1145" s="3">
        <v>1</v>
      </c>
      <c r="O1145">
        <v>1</v>
      </c>
      <c r="P1145">
        <v>1</v>
      </c>
      <c r="Q1145" s="4">
        <v>1.071429</v>
      </c>
      <c r="R1145" s="4">
        <v>1.125</v>
      </c>
      <c r="S1145" s="4">
        <v>1.196429</v>
      </c>
      <c r="T1145" s="5">
        <v>0.69953770000000004</v>
      </c>
      <c r="U1145" s="5">
        <v>0.56415590000000004</v>
      </c>
      <c r="V1145" s="5">
        <v>0.50843229999999995</v>
      </c>
    </row>
    <row r="1146" spans="1:22" hidden="1" x14ac:dyDescent="0.2">
      <c r="A1146">
        <v>1986</v>
      </c>
      <c r="B1146">
        <v>29</v>
      </c>
      <c r="C1146" t="s">
        <v>67</v>
      </c>
      <c r="D1146" t="s">
        <v>68</v>
      </c>
      <c r="E1146">
        <v>2970000000</v>
      </c>
      <c r="F1146">
        <v>159000000</v>
      </c>
      <c r="G1146">
        <v>4126125</v>
      </c>
      <c r="H1146">
        <v>6710000000</v>
      </c>
      <c r="I1146">
        <v>522000000</v>
      </c>
      <c r="J1146">
        <v>15000000</v>
      </c>
      <c r="K1146" s="2">
        <v>0.44296170000000001</v>
      </c>
      <c r="L1146" s="2">
        <v>0.30393530000000002</v>
      </c>
      <c r="M1146" s="2">
        <v>0.27545599999999998</v>
      </c>
      <c r="N1146" s="3">
        <v>5</v>
      </c>
      <c r="O1146">
        <v>5</v>
      </c>
      <c r="P1146">
        <v>5</v>
      </c>
      <c r="Q1146" s="4">
        <v>3.3035709999999998</v>
      </c>
      <c r="R1146" s="4">
        <v>3.660714</v>
      </c>
      <c r="S1146" s="4">
        <v>3.8214290000000002</v>
      </c>
      <c r="T1146" s="5">
        <v>0.42614590000000002</v>
      </c>
      <c r="U1146" s="5">
        <v>0.28862939999999998</v>
      </c>
      <c r="V1146" s="5">
        <v>0.26149060000000002</v>
      </c>
    </row>
    <row r="1147" spans="1:22" hidden="1" x14ac:dyDescent="0.2">
      <c r="A1147">
        <v>1986</v>
      </c>
      <c r="B1147">
        <v>30</v>
      </c>
      <c r="C1147" t="s">
        <v>69</v>
      </c>
      <c r="D1147" t="s">
        <v>70</v>
      </c>
      <c r="E1147">
        <v>559000000</v>
      </c>
      <c r="F1147">
        <v>36700000</v>
      </c>
      <c r="G1147">
        <v>1249576</v>
      </c>
      <c r="H1147">
        <v>2330000000</v>
      </c>
      <c r="I1147">
        <v>192000000</v>
      </c>
      <c r="J1147">
        <v>7185842</v>
      </c>
      <c r="K1147" s="2">
        <v>0.2398237</v>
      </c>
      <c r="L1147" s="2">
        <v>0.1915751</v>
      </c>
      <c r="M1147" s="2">
        <v>0.1738941</v>
      </c>
      <c r="N1147" s="3">
        <v>15</v>
      </c>
      <c r="O1147">
        <v>14</v>
      </c>
      <c r="P1147">
        <v>14</v>
      </c>
      <c r="Q1147" s="4">
        <v>12.375</v>
      </c>
      <c r="R1147" s="4">
        <v>10.982139999999999</v>
      </c>
      <c r="S1147" s="4">
        <v>11.053570000000001</v>
      </c>
      <c r="T1147" s="5">
        <v>0.23180239999999999</v>
      </c>
      <c r="U1147" s="5">
        <v>0.1739011</v>
      </c>
      <c r="V1147" s="5">
        <v>0.16148970000000001</v>
      </c>
    </row>
    <row r="1148" spans="1:22" hidden="1" x14ac:dyDescent="0.2">
      <c r="A1148">
        <v>1986</v>
      </c>
      <c r="B1148">
        <v>31</v>
      </c>
      <c r="C1148" t="s">
        <v>71</v>
      </c>
      <c r="D1148" t="s">
        <v>72</v>
      </c>
      <c r="E1148">
        <v>71200000</v>
      </c>
      <c r="F1148">
        <v>2016403</v>
      </c>
      <c r="G1148">
        <v>90204.479999999996</v>
      </c>
      <c r="H1148">
        <v>373000000</v>
      </c>
      <c r="I1148">
        <v>18300000</v>
      </c>
      <c r="J1148">
        <v>1114657</v>
      </c>
      <c r="K1148" s="2">
        <v>0.19102440000000001</v>
      </c>
      <c r="L1148" s="2">
        <v>0.11029070000000001</v>
      </c>
      <c r="M1148" s="2">
        <v>8.0925800000000006E-2</v>
      </c>
      <c r="N1148" s="3">
        <v>21</v>
      </c>
      <c r="O1148">
        <v>26</v>
      </c>
      <c r="P1148">
        <v>30</v>
      </c>
      <c r="Q1148" s="4">
        <v>22.75</v>
      </c>
      <c r="R1148" s="4">
        <v>23.339279999999999</v>
      </c>
      <c r="S1148" s="4">
        <v>28.553570000000001</v>
      </c>
      <c r="T1148" s="5">
        <v>0.1417677</v>
      </c>
      <c r="U1148" s="5">
        <v>8.8227299999999995E-2</v>
      </c>
      <c r="V1148" s="5">
        <v>5.7606600000000001E-2</v>
      </c>
    </row>
    <row r="1149" spans="1:22" hidden="1" x14ac:dyDescent="0.2">
      <c r="A1149">
        <v>1987</v>
      </c>
      <c r="B1149">
        <v>1</v>
      </c>
      <c r="C1149" t="s">
        <v>22</v>
      </c>
      <c r="D1149" t="s">
        <v>23</v>
      </c>
      <c r="E1149">
        <v>128000000</v>
      </c>
      <c r="F1149">
        <v>11400000</v>
      </c>
      <c r="G1149">
        <v>241901.6</v>
      </c>
      <c r="H1149">
        <v>798000000</v>
      </c>
      <c r="I1149">
        <v>120000000</v>
      </c>
      <c r="J1149">
        <v>2705146</v>
      </c>
      <c r="K1149" s="2">
        <v>0.16009799999999999</v>
      </c>
      <c r="L1149" s="2">
        <v>9.5295599999999994E-2</v>
      </c>
      <c r="M1149" s="2">
        <v>8.9422699999999994E-2</v>
      </c>
      <c r="N1149" s="3">
        <v>27</v>
      </c>
      <c r="O1149">
        <v>29</v>
      </c>
      <c r="P1149">
        <v>27</v>
      </c>
      <c r="Q1149" s="4">
        <v>26.642859999999999</v>
      </c>
      <c r="R1149" s="4">
        <v>27.767859999999999</v>
      </c>
      <c r="S1149" s="4">
        <v>26.803570000000001</v>
      </c>
      <c r="T1149" s="5">
        <v>0.12112009999999999</v>
      </c>
      <c r="U1149" s="5">
        <v>7.4726399999999998E-2</v>
      </c>
      <c r="V1149" s="5">
        <v>6.9363800000000003E-2</v>
      </c>
    </row>
    <row r="1150" spans="1:22" hidden="1" x14ac:dyDescent="0.2">
      <c r="A1150">
        <v>1987</v>
      </c>
      <c r="B1150">
        <v>2</v>
      </c>
      <c r="C1150" t="s">
        <v>24</v>
      </c>
      <c r="D1150" t="s">
        <v>25</v>
      </c>
      <c r="E1150">
        <v>148000000</v>
      </c>
      <c r="F1150">
        <v>4662408</v>
      </c>
      <c r="G1150">
        <v>109037.7</v>
      </c>
      <c r="H1150">
        <v>582000000</v>
      </c>
      <c r="I1150">
        <v>29300000</v>
      </c>
      <c r="J1150">
        <v>685547</v>
      </c>
      <c r="K1150" s="2">
        <v>0.25453609999999999</v>
      </c>
      <c r="L1150" s="2">
        <v>0.1590135</v>
      </c>
      <c r="M1150" s="2">
        <v>0.1590521</v>
      </c>
      <c r="N1150" s="3">
        <v>14</v>
      </c>
      <c r="O1150">
        <v>17</v>
      </c>
      <c r="P1150">
        <v>17</v>
      </c>
      <c r="Q1150" s="4">
        <v>15.232139999999999</v>
      </c>
      <c r="R1150" s="4">
        <v>16.178570000000001</v>
      </c>
      <c r="S1150" s="4">
        <v>15.03571</v>
      </c>
      <c r="T1150" s="5">
        <v>0.21788350000000001</v>
      </c>
      <c r="U1150" s="5">
        <v>0.13342109999999999</v>
      </c>
      <c r="V1150" s="5">
        <v>0.13148119999999999</v>
      </c>
    </row>
    <row r="1151" spans="1:22" hidden="1" x14ac:dyDescent="0.2">
      <c r="A1151">
        <v>1987</v>
      </c>
      <c r="B1151">
        <v>3</v>
      </c>
      <c r="C1151" t="s">
        <v>26</v>
      </c>
      <c r="D1151" t="s">
        <v>27</v>
      </c>
      <c r="E1151">
        <v>184000000</v>
      </c>
      <c r="F1151">
        <v>9278951</v>
      </c>
      <c r="G1151">
        <v>215894.2</v>
      </c>
      <c r="H1151">
        <v>882000000</v>
      </c>
      <c r="I1151">
        <v>65700000</v>
      </c>
      <c r="J1151">
        <v>1733861</v>
      </c>
      <c r="K1151" s="2">
        <v>0.20847859999999999</v>
      </c>
      <c r="L1151" s="2">
        <v>0.14124970000000001</v>
      </c>
      <c r="M1151" s="2">
        <v>0.1245165</v>
      </c>
      <c r="N1151" s="3">
        <v>20</v>
      </c>
      <c r="O1151">
        <v>21</v>
      </c>
      <c r="P1151">
        <v>21</v>
      </c>
      <c r="Q1151" s="4">
        <v>20.625</v>
      </c>
      <c r="R1151" s="4">
        <v>21.982140000000001</v>
      </c>
      <c r="S1151" s="4">
        <v>21.928570000000001</v>
      </c>
      <c r="T1151" s="5">
        <v>0.1688759</v>
      </c>
      <c r="U1151" s="5">
        <v>0.102105</v>
      </c>
      <c r="V1151" s="5">
        <v>8.9834999999999998E-2</v>
      </c>
    </row>
    <row r="1152" spans="1:22" hidden="1" x14ac:dyDescent="0.2">
      <c r="A1152">
        <v>1987</v>
      </c>
      <c r="B1152">
        <v>4</v>
      </c>
      <c r="C1152" t="s">
        <v>28</v>
      </c>
      <c r="D1152" t="s">
        <v>29</v>
      </c>
      <c r="E1152">
        <v>99200000</v>
      </c>
      <c r="F1152">
        <v>4970899</v>
      </c>
      <c r="G1152">
        <v>134361.20000000001</v>
      </c>
      <c r="H1152">
        <v>675000000</v>
      </c>
      <c r="I1152">
        <v>66300000</v>
      </c>
      <c r="J1152">
        <v>1955047</v>
      </c>
      <c r="K1152" s="2">
        <v>0.1468978</v>
      </c>
      <c r="L1152" s="2">
        <v>7.5017799999999996E-2</v>
      </c>
      <c r="M1152" s="2">
        <v>6.8725300000000003E-2</v>
      </c>
      <c r="N1152" s="3">
        <v>29</v>
      </c>
      <c r="O1152">
        <v>31</v>
      </c>
      <c r="P1152">
        <v>31</v>
      </c>
      <c r="Q1152" s="4">
        <v>27.964279999999999</v>
      </c>
      <c r="R1152" s="4">
        <v>30.160720000000001</v>
      </c>
      <c r="S1152" s="4">
        <v>29.982140000000001</v>
      </c>
      <c r="T1152" s="5">
        <v>0.11625969999999999</v>
      </c>
      <c r="U1152" s="5">
        <v>5.6866399999999998E-2</v>
      </c>
      <c r="V1152" s="5">
        <v>5.2430200000000003E-2</v>
      </c>
    </row>
    <row r="1153" spans="1:22" hidden="1" x14ac:dyDescent="0.2">
      <c r="A1153">
        <v>1987</v>
      </c>
      <c r="B1153">
        <v>5</v>
      </c>
      <c r="C1153">
        <v>20</v>
      </c>
      <c r="D1153" t="s">
        <v>30</v>
      </c>
      <c r="E1153">
        <v>78200000</v>
      </c>
      <c r="F1153">
        <v>3974446</v>
      </c>
      <c r="G1153">
        <v>101596.1</v>
      </c>
      <c r="H1153">
        <v>544000000</v>
      </c>
      <c r="I1153">
        <v>45000000</v>
      </c>
      <c r="J1153">
        <v>1264379</v>
      </c>
      <c r="K1153" s="2">
        <v>0.14376030000000001</v>
      </c>
      <c r="L1153" s="2">
        <v>8.8252499999999998E-2</v>
      </c>
      <c r="M1153" s="2">
        <v>8.0352599999999996E-2</v>
      </c>
      <c r="N1153" s="3">
        <v>30</v>
      </c>
      <c r="O1153">
        <v>30</v>
      </c>
      <c r="P1153">
        <v>30</v>
      </c>
      <c r="Q1153" s="4">
        <v>29.660720000000001</v>
      </c>
      <c r="R1153" s="4">
        <v>29.589279999999999</v>
      </c>
      <c r="S1153" s="4">
        <v>29.178570000000001</v>
      </c>
      <c r="T1153" s="5">
        <v>0.1007251</v>
      </c>
      <c r="U1153" s="5">
        <v>6.0451900000000003E-2</v>
      </c>
      <c r="V1153" s="5">
        <v>5.51151E-2</v>
      </c>
    </row>
    <row r="1154" spans="1:22" hidden="1" x14ac:dyDescent="0.2">
      <c r="A1154">
        <v>1987</v>
      </c>
      <c r="B1154">
        <v>6</v>
      </c>
      <c r="C1154" t="s">
        <v>31</v>
      </c>
      <c r="D1154" t="s">
        <v>32</v>
      </c>
      <c r="E1154">
        <v>395000000</v>
      </c>
      <c r="F1154">
        <v>19700000</v>
      </c>
      <c r="G1154">
        <v>476808.8</v>
      </c>
      <c r="H1154">
        <v>1340000000</v>
      </c>
      <c r="I1154">
        <v>85600000</v>
      </c>
      <c r="J1154">
        <v>2270320</v>
      </c>
      <c r="K1154" s="2">
        <v>0.29471419999999998</v>
      </c>
      <c r="L1154" s="2">
        <v>0.23015050000000001</v>
      </c>
      <c r="M1154" s="2">
        <v>0.21001829999999999</v>
      </c>
      <c r="N1154" s="3">
        <v>12</v>
      </c>
      <c r="O1154">
        <v>9</v>
      </c>
      <c r="P1154">
        <v>9</v>
      </c>
      <c r="Q1154" s="4">
        <v>12.232139999999999</v>
      </c>
      <c r="R1154" s="4">
        <v>11.982139999999999</v>
      </c>
      <c r="S1154" s="4">
        <v>12.33929</v>
      </c>
      <c r="T1154" s="5">
        <v>0.24312719999999999</v>
      </c>
      <c r="U1154" s="5">
        <v>0.16807530000000001</v>
      </c>
      <c r="V1154" s="5">
        <v>0.15291469999999999</v>
      </c>
    </row>
    <row r="1155" spans="1:22" hidden="1" x14ac:dyDescent="0.2">
      <c r="A1155">
        <v>1987</v>
      </c>
      <c r="B1155">
        <v>7</v>
      </c>
      <c r="C1155">
        <v>23</v>
      </c>
      <c r="D1155" t="s">
        <v>33</v>
      </c>
      <c r="E1155">
        <v>51800000</v>
      </c>
      <c r="F1155">
        <v>1762205</v>
      </c>
      <c r="G1155">
        <v>41728.949999999997</v>
      </c>
      <c r="H1155">
        <v>145000000</v>
      </c>
      <c r="I1155">
        <v>6366567</v>
      </c>
      <c r="J1155">
        <v>157486.70000000001</v>
      </c>
      <c r="K1155" s="2">
        <v>0.35741899999999999</v>
      </c>
      <c r="L1155" s="2">
        <v>0.27679039999999999</v>
      </c>
      <c r="M1155" s="2">
        <v>0.26496799999999998</v>
      </c>
      <c r="N1155" s="3">
        <v>8</v>
      </c>
      <c r="O1155">
        <v>7</v>
      </c>
      <c r="P1155">
        <v>7</v>
      </c>
      <c r="Q1155" s="4">
        <v>8.1607140000000005</v>
      </c>
      <c r="R1155" s="4">
        <v>7.3392860000000004</v>
      </c>
      <c r="S1155" s="4">
        <v>6.9821429999999998</v>
      </c>
      <c r="T1155" s="5">
        <v>0.29430689999999998</v>
      </c>
      <c r="U1155" s="5">
        <v>0.21289140000000001</v>
      </c>
      <c r="V1155" s="5">
        <v>0.2032263</v>
      </c>
    </row>
    <row r="1156" spans="1:22" x14ac:dyDescent="0.2">
      <c r="A1156">
        <v>1987</v>
      </c>
      <c r="B1156">
        <v>8</v>
      </c>
      <c r="C1156">
        <v>24</v>
      </c>
      <c r="D1156" t="s">
        <v>34</v>
      </c>
      <c r="E1156">
        <v>312000000</v>
      </c>
      <c r="F1156">
        <v>11700000</v>
      </c>
      <c r="G1156">
        <v>272749.90000000002</v>
      </c>
      <c r="H1156">
        <v>774000000</v>
      </c>
      <c r="I1156">
        <v>38400000</v>
      </c>
      <c r="J1156">
        <v>968110.4</v>
      </c>
      <c r="K1156" s="2">
        <v>0.40278530000000001</v>
      </c>
      <c r="L1156" s="2">
        <v>0.30457620000000002</v>
      </c>
      <c r="M1156" s="2">
        <v>0.28173429999999999</v>
      </c>
      <c r="N1156" s="3">
        <v>6</v>
      </c>
      <c r="O1156">
        <v>5</v>
      </c>
      <c r="P1156">
        <v>5</v>
      </c>
      <c r="Q1156" s="4">
        <v>5.0714290000000002</v>
      </c>
      <c r="R1156" s="4">
        <v>4.875</v>
      </c>
      <c r="S1156" s="4">
        <v>4.8035709999999998</v>
      </c>
      <c r="T1156" s="5">
        <v>0.36250369999999998</v>
      </c>
      <c r="U1156" s="5">
        <v>0.25803540000000003</v>
      </c>
      <c r="V1156" s="5">
        <v>0.23824980000000001</v>
      </c>
    </row>
    <row r="1157" spans="1:22" hidden="1" x14ac:dyDescent="0.2">
      <c r="A1157">
        <v>1987</v>
      </c>
      <c r="B1157">
        <v>9</v>
      </c>
      <c r="C1157">
        <v>25</v>
      </c>
      <c r="D1157" t="s">
        <v>35</v>
      </c>
      <c r="E1157">
        <v>78100000</v>
      </c>
      <c r="F1157">
        <v>3686471</v>
      </c>
      <c r="G1157">
        <v>86181.51</v>
      </c>
      <c r="H1157">
        <v>408000000</v>
      </c>
      <c r="I1157">
        <v>28900000</v>
      </c>
      <c r="J1157">
        <v>749536.6</v>
      </c>
      <c r="K1157" s="2">
        <v>0.191388</v>
      </c>
      <c r="L1157" s="2">
        <v>0.12742029999999999</v>
      </c>
      <c r="M1157" s="2">
        <v>0.1149797</v>
      </c>
      <c r="N1157" s="3">
        <v>22</v>
      </c>
      <c r="O1157">
        <v>23</v>
      </c>
      <c r="P1157">
        <v>25</v>
      </c>
      <c r="Q1157" s="4">
        <v>20.589279999999999</v>
      </c>
      <c r="R1157" s="4">
        <v>20.696429999999999</v>
      </c>
      <c r="S1157" s="4">
        <v>20.714279999999999</v>
      </c>
      <c r="T1157" s="5">
        <v>0.16131490000000001</v>
      </c>
      <c r="U1157" s="5">
        <v>0.1034035</v>
      </c>
      <c r="V1157" s="5">
        <v>9.3124899999999997E-2</v>
      </c>
    </row>
    <row r="1158" spans="1:22" hidden="1" x14ac:dyDescent="0.2">
      <c r="A1158">
        <v>1987</v>
      </c>
      <c r="B1158">
        <v>10</v>
      </c>
      <c r="C1158">
        <v>26</v>
      </c>
      <c r="D1158" t="s">
        <v>36</v>
      </c>
      <c r="E1158">
        <v>65200000</v>
      </c>
      <c r="F1158">
        <v>2644127</v>
      </c>
      <c r="G1158">
        <v>65276.27</v>
      </c>
      <c r="H1158">
        <v>338000000</v>
      </c>
      <c r="I1158">
        <v>20900000</v>
      </c>
      <c r="J1158">
        <v>554234.4</v>
      </c>
      <c r="K1158" s="2">
        <v>0.1931988</v>
      </c>
      <c r="L1158" s="2">
        <v>0.12622949999999999</v>
      </c>
      <c r="M1158" s="2">
        <v>0.1177774</v>
      </c>
      <c r="N1158" s="3">
        <v>21</v>
      </c>
      <c r="O1158">
        <v>24</v>
      </c>
      <c r="P1158">
        <v>22</v>
      </c>
      <c r="Q1158" s="4">
        <v>23.607140000000001</v>
      </c>
      <c r="R1158" s="4">
        <v>24.017859999999999</v>
      </c>
      <c r="S1158" s="4">
        <v>23.089279999999999</v>
      </c>
      <c r="T1158" s="5">
        <v>0.14236109999999999</v>
      </c>
      <c r="U1158" s="5">
        <v>9.1431899999999997E-2</v>
      </c>
      <c r="V1158" s="5">
        <v>8.4959199999999999E-2</v>
      </c>
    </row>
    <row r="1159" spans="1:22" hidden="1" x14ac:dyDescent="0.2">
      <c r="A1159">
        <v>1987</v>
      </c>
      <c r="B1159">
        <v>11</v>
      </c>
      <c r="C1159" t="s">
        <v>37</v>
      </c>
      <c r="D1159" t="s">
        <v>38</v>
      </c>
      <c r="E1159">
        <v>267000000</v>
      </c>
      <c r="F1159">
        <v>10800000</v>
      </c>
      <c r="G1159">
        <v>262073.8</v>
      </c>
      <c r="H1159">
        <v>1440000000</v>
      </c>
      <c r="I1159">
        <v>87300000</v>
      </c>
      <c r="J1159">
        <v>2261901</v>
      </c>
      <c r="K1159" s="2">
        <v>0.18575939999999999</v>
      </c>
      <c r="L1159" s="2">
        <v>0.1236662</v>
      </c>
      <c r="M1159" s="2">
        <v>0.11586440000000001</v>
      </c>
      <c r="N1159" s="3">
        <v>23</v>
      </c>
      <c r="O1159">
        <v>25</v>
      </c>
      <c r="P1159">
        <v>24</v>
      </c>
      <c r="Q1159" s="4">
        <v>23.053570000000001</v>
      </c>
      <c r="R1159" s="4">
        <v>23.803570000000001</v>
      </c>
      <c r="S1159" s="4">
        <v>22.785720000000001</v>
      </c>
      <c r="T1159" s="5">
        <v>0.14775569999999999</v>
      </c>
      <c r="U1159" s="5">
        <v>9.1782299999999997E-2</v>
      </c>
      <c r="V1159" s="5">
        <v>8.5632399999999997E-2</v>
      </c>
    </row>
    <row r="1160" spans="1:22" hidden="1" x14ac:dyDescent="0.2">
      <c r="A1160">
        <v>1987</v>
      </c>
      <c r="B1160">
        <v>12</v>
      </c>
      <c r="C1160">
        <v>29</v>
      </c>
      <c r="D1160" t="s">
        <v>39</v>
      </c>
      <c r="E1160">
        <v>211000000</v>
      </c>
      <c r="F1160">
        <v>8411369</v>
      </c>
      <c r="G1160">
        <v>200181.5</v>
      </c>
      <c r="H1160">
        <v>956000000</v>
      </c>
      <c r="I1160">
        <v>55000000</v>
      </c>
      <c r="J1160">
        <v>1400507</v>
      </c>
      <c r="K1160" s="2">
        <v>0.2201581</v>
      </c>
      <c r="L1160" s="2">
        <v>0.15299550000000001</v>
      </c>
      <c r="M1160" s="2">
        <v>0.14293500000000001</v>
      </c>
      <c r="N1160" s="3">
        <v>17</v>
      </c>
      <c r="O1160">
        <v>19</v>
      </c>
      <c r="P1160">
        <v>18</v>
      </c>
      <c r="Q1160" s="4">
        <v>17.5</v>
      </c>
      <c r="R1160" s="4">
        <v>17.964279999999999</v>
      </c>
      <c r="S1160" s="4">
        <v>17.446429999999999</v>
      </c>
      <c r="T1160" s="5">
        <v>0.18702070000000001</v>
      </c>
      <c r="U1160" s="5">
        <v>0.11943719999999999</v>
      </c>
      <c r="V1160" s="5">
        <v>0.1113278</v>
      </c>
    </row>
    <row r="1161" spans="1:22" hidden="1" x14ac:dyDescent="0.2">
      <c r="A1161">
        <v>1987</v>
      </c>
      <c r="B1161">
        <v>13</v>
      </c>
      <c r="C1161" t="s">
        <v>40</v>
      </c>
      <c r="D1161" t="s">
        <v>41</v>
      </c>
      <c r="E1161">
        <v>644000000</v>
      </c>
      <c r="F1161">
        <v>26800000</v>
      </c>
      <c r="G1161">
        <v>637996.1</v>
      </c>
      <c r="H1161">
        <v>1760000000</v>
      </c>
      <c r="I1161">
        <v>102000000</v>
      </c>
      <c r="J1161">
        <v>2635444</v>
      </c>
      <c r="K1161" s="2">
        <v>0.36637999999999998</v>
      </c>
      <c r="L1161" s="2">
        <v>0.26297860000000001</v>
      </c>
      <c r="M1161" s="2">
        <v>0.24208289999999999</v>
      </c>
      <c r="N1161" s="3">
        <v>7</v>
      </c>
      <c r="O1161">
        <v>8</v>
      </c>
      <c r="P1161">
        <v>8</v>
      </c>
      <c r="Q1161" s="4">
        <v>8.9642859999999995</v>
      </c>
      <c r="R1161" s="4">
        <v>9.5535720000000008</v>
      </c>
      <c r="S1161" s="4">
        <v>9.7321419999999996</v>
      </c>
      <c r="T1161" s="5">
        <v>0.29336010000000001</v>
      </c>
      <c r="U1161" s="5">
        <v>0.19624240000000001</v>
      </c>
      <c r="V1161" s="5">
        <v>0.18007609999999999</v>
      </c>
    </row>
    <row r="1162" spans="1:22" hidden="1" x14ac:dyDescent="0.2">
      <c r="A1162">
        <v>1987</v>
      </c>
      <c r="B1162">
        <v>14</v>
      </c>
      <c r="C1162" t="s">
        <v>42</v>
      </c>
      <c r="D1162" t="s">
        <v>43</v>
      </c>
      <c r="E1162">
        <v>436000000</v>
      </c>
      <c r="F1162">
        <v>16800000</v>
      </c>
      <c r="G1162">
        <v>402947.1</v>
      </c>
      <c r="H1162">
        <v>1710000000</v>
      </c>
      <c r="I1162">
        <v>85800000</v>
      </c>
      <c r="J1162">
        <v>2190411</v>
      </c>
      <c r="K1162" s="2">
        <v>0.25570680000000001</v>
      </c>
      <c r="L1162" s="2">
        <v>0.19525590000000001</v>
      </c>
      <c r="M1162" s="2">
        <v>0.1839595</v>
      </c>
      <c r="N1162" s="3">
        <v>13</v>
      </c>
      <c r="O1162">
        <v>15</v>
      </c>
      <c r="P1162">
        <v>13</v>
      </c>
      <c r="Q1162" s="4">
        <v>16.25</v>
      </c>
      <c r="R1162" s="4">
        <v>16.410720000000001</v>
      </c>
      <c r="S1162" s="4">
        <v>15.96429</v>
      </c>
      <c r="T1162" s="5">
        <v>0.2025662</v>
      </c>
      <c r="U1162" s="5">
        <v>0.14079700000000001</v>
      </c>
      <c r="V1162" s="5">
        <v>0.1322035</v>
      </c>
    </row>
    <row r="1163" spans="1:22" hidden="1" x14ac:dyDescent="0.2">
      <c r="A1163">
        <v>1987</v>
      </c>
      <c r="B1163">
        <v>15</v>
      </c>
      <c r="C1163" t="s">
        <v>44</v>
      </c>
      <c r="D1163" t="s">
        <v>45</v>
      </c>
      <c r="E1163">
        <v>97600000</v>
      </c>
      <c r="F1163">
        <v>5179927</v>
      </c>
      <c r="G1163">
        <v>131722.5</v>
      </c>
      <c r="H1163">
        <v>327000000</v>
      </c>
      <c r="I1163">
        <v>26200000</v>
      </c>
      <c r="J1163">
        <v>741339.4</v>
      </c>
      <c r="K1163" s="2">
        <v>0.29904229999999998</v>
      </c>
      <c r="L1163" s="2">
        <v>0.19749040000000001</v>
      </c>
      <c r="M1163" s="2">
        <v>0.1776818</v>
      </c>
      <c r="N1163" s="3">
        <v>11</v>
      </c>
      <c r="O1163">
        <v>14</v>
      </c>
      <c r="P1163">
        <v>16</v>
      </c>
      <c r="Q1163" s="4">
        <v>12.928570000000001</v>
      </c>
      <c r="R1163" s="4">
        <v>15.196429999999999</v>
      </c>
      <c r="S1163" s="4">
        <v>16.017859999999999</v>
      </c>
      <c r="T1163" s="5">
        <v>0.2379288</v>
      </c>
      <c r="U1163" s="5">
        <v>0.14950550000000001</v>
      </c>
      <c r="V1163" s="5">
        <v>0.13474800000000001</v>
      </c>
    </row>
    <row r="1164" spans="1:22" hidden="1" x14ac:dyDescent="0.2">
      <c r="A1164">
        <v>1987</v>
      </c>
      <c r="B1164">
        <v>16</v>
      </c>
      <c r="C1164" t="s">
        <v>46</v>
      </c>
      <c r="D1164" t="s">
        <v>47</v>
      </c>
      <c r="E1164">
        <v>164000000</v>
      </c>
      <c r="F1164">
        <v>5966919</v>
      </c>
      <c r="G1164">
        <v>168990.6</v>
      </c>
      <c r="H1164">
        <v>649000000</v>
      </c>
      <c r="I1164">
        <v>28400000</v>
      </c>
      <c r="J1164">
        <v>847108.8</v>
      </c>
      <c r="K1164" s="2">
        <v>0.25313239999999998</v>
      </c>
      <c r="L1164" s="2">
        <v>0.2098979</v>
      </c>
      <c r="M1164" s="2">
        <v>0.199491</v>
      </c>
      <c r="N1164" s="3">
        <v>15</v>
      </c>
      <c r="O1164">
        <v>12</v>
      </c>
      <c r="P1164">
        <v>12</v>
      </c>
      <c r="Q1164" s="4">
        <v>14.446429999999999</v>
      </c>
      <c r="R1164" s="4">
        <v>12.107139999999999</v>
      </c>
      <c r="S1164" s="4">
        <v>11.892860000000001</v>
      </c>
      <c r="T1164" s="5">
        <v>0.21637799999999999</v>
      </c>
      <c r="U1164" s="5">
        <v>0.16193089999999999</v>
      </c>
      <c r="V1164" s="5">
        <v>0.15360219999999999</v>
      </c>
    </row>
    <row r="1165" spans="1:22" hidden="1" x14ac:dyDescent="0.2">
      <c r="A1165">
        <v>1987</v>
      </c>
      <c r="B1165">
        <v>17</v>
      </c>
      <c r="C1165" t="s">
        <v>48</v>
      </c>
      <c r="D1165" t="s">
        <v>49</v>
      </c>
      <c r="E1165">
        <v>488000000</v>
      </c>
      <c r="F1165">
        <v>24900000</v>
      </c>
      <c r="G1165">
        <v>615511.80000000005</v>
      </c>
      <c r="H1165">
        <v>3710000000</v>
      </c>
      <c r="I1165">
        <v>251000000</v>
      </c>
      <c r="J1165">
        <v>6827408</v>
      </c>
      <c r="K1165" s="2">
        <v>0.13147059999999999</v>
      </c>
      <c r="L1165" s="2">
        <v>9.9040400000000001E-2</v>
      </c>
      <c r="M1165" s="2">
        <v>9.01531E-2</v>
      </c>
      <c r="N1165" s="3">
        <v>31</v>
      </c>
      <c r="O1165">
        <v>28</v>
      </c>
      <c r="P1165">
        <v>26</v>
      </c>
      <c r="Q1165" s="4">
        <v>27.928570000000001</v>
      </c>
      <c r="R1165" s="4">
        <v>27.214279999999999</v>
      </c>
      <c r="S1165" s="4">
        <v>26.392859999999999</v>
      </c>
      <c r="T1165" s="5">
        <v>0.112245</v>
      </c>
      <c r="U1165" s="5">
        <v>7.6515200000000005E-2</v>
      </c>
      <c r="V1165" s="5">
        <v>6.9453699999999993E-2</v>
      </c>
    </row>
    <row r="1166" spans="1:22" hidden="1" x14ac:dyDescent="0.2">
      <c r="A1166">
        <v>1987</v>
      </c>
      <c r="B1166">
        <v>18</v>
      </c>
      <c r="C1166">
        <v>51</v>
      </c>
      <c r="D1166" t="s">
        <v>50</v>
      </c>
      <c r="E1166">
        <v>153000000</v>
      </c>
      <c r="F1166">
        <v>7522382</v>
      </c>
      <c r="G1166">
        <v>186585.3</v>
      </c>
      <c r="H1166">
        <v>892000000</v>
      </c>
      <c r="I1166">
        <v>56200000</v>
      </c>
      <c r="J1166">
        <v>1592805</v>
      </c>
      <c r="K1166" s="2">
        <v>0.171347</v>
      </c>
      <c r="L1166" s="2">
        <v>0.13376199999999999</v>
      </c>
      <c r="M1166" s="2">
        <v>0.1171426</v>
      </c>
      <c r="N1166" s="3">
        <v>25</v>
      </c>
      <c r="O1166">
        <v>22</v>
      </c>
      <c r="P1166">
        <v>23</v>
      </c>
      <c r="Q1166" s="4">
        <v>24.071429999999999</v>
      </c>
      <c r="R1166" s="4">
        <v>22.017859999999999</v>
      </c>
      <c r="S1166" s="4">
        <v>22.303570000000001</v>
      </c>
      <c r="T1166" s="5">
        <v>0.1409852</v>
      </c>
      <c r="U1166" s="5">
        <v>0.1007874</v>
      </c>
      <c r="V1166" s="5">
        <v>8.7338700000000005E-2</v>
      </c>
    </row>
    <row r="1167" spans="1:22" hidden="1" x14ac:dyDescent="0.2">
      <c r="A1167">
        <v>1987</v>
      </c>
      <c r="B1167">
        <v>19</v>
      </c>
      <c r="C1167">
        <v>50</v>
      </c>
      <c r="D1167" t="s">
        <v>51</v>
      </c>
      <c r="E1167">
        <v>1000000000</v>
      </c>
      <c r="F1167">
        <v>41500000</v>
      </c>
      <c r="G1167">
        <v>1091952</v>
      </c>
      <c r="H1167">
        <v>3150000000</v>
      </c>
      <c r="I1167">
        <v>183000000</v>
      </c>
      <c r="J1167">
        <v>5213040</v>
      </c>
      <c r="K1167" s="2">
        <v>0.3178184</v>
      </c>
      <c r="L1167" s="2">
        <v>0.2269138</v>
      </c>
      <c r="M1167" s="2">
        <v>0.2094654</v>
      </c>
      <c r="N1167" s="3">
        <v>10</v>
      </c>
      <c r="O1167">
        <v>10</v>
      </c>
      <c r="P1167">
        <v>10</v>
      </c>
      <c r="Q1167" s="4">
        <v>10.392860000000001</v>
      </c>
      <c r="R1167" s="4">
        <v>10.5</v>
      </c>
      <c r="S1167" s="4">
        <v>10.41071</v>
      </c>
      <c r="T1167" s="5">
        <v>0.26292480000000001</v>
      </c>
      <c r="U1167" s="5">
        <v>0.1806373</v>
      </c>
      <c r="V1167" s="5">
        <v>0.16662879999999999</v>
      </c>
    </row>
    <row r="1168" spans="1:22" hidden="1" x14ac:dyDescent="0.2">
      <c r="A1168">
        <v>1987</v>
      </c>
      <c r="B1168">
        <v>20</v>
      </c>
      <c r="C1168">
        <v>52</v>
      </c>
      <c r="D1168" t="s">
        <v>52</v>
      </c>
      <c r="E1168">
        <v>851000000</v>
      </c>
      <c r="F1168">
        <v>53400000</v>
      </c>
      <c r="G1168">
        <v>1542860</v>
      </c>
      <c r="H1168">
        <v>3930000000</v>
      </c>
      <c r="I1168">
        <v>349000000</v>
      </c>
      <c r="J1168">
        <v>11900000</v>
      </c>
      <c r="K1168" s="2">
        <v>0.2167548</v>
      </c>
      <c r="L1168" s="2">
        <v>0.15307490000000001</v>
      </c>
      <c r="M1168" s="2">
        <v>0.1291417</v>
      </c>
      <c r="N1168" s="3">
        <v>19</v>
      </c>
      <c r="O1168">
        <v>18</v>
      </c>
      <c r="P1168">
        <v>20</v>
      </c>
      <c r="Q1168" s="4">
        <v>19.089279999999999</v>
      </c>
      <c r="R1168" s="4">
        <v>19.017859999999999</v>
      </c>
      <c r="S1168" s="4">
        <v>19.964279999999999</v>
      </c>
      <c r="T1168" s="5">
        <v>0.18043429999999999</v>
      </c>
      <c r="U1168" s="5">
        <v>0.1176333</v>
      </c>
      <c r="V1168" s="5">
        <v>9.9119799999999994E-2</v>
      </c>
    </row>
    <row r="1169" spans="1:22" hidden="1" x14ac:dyDescent="0.2">
      <c r="A1169">
        <v>1987</v>
      </c>
      <c r="B1169">
        <v>21</v>
      </c>
      <c r="C1169" t="s">
        <v>53</v>
      </c>
      <c r="D1169" t="s">
        <v>54</v>
      </c>
      <c r="E1169">
        <v>250000000</v>
      </c>
      <c r="F1169">
        <v>22200000</v>
      </c>
      <c r="G1169">
        <v>632137.69999999995</v>
      </c>
      <c r="H1169">
        <v>1690000000</v>
      </c>
      <c r="I1169">
        <v>211000000</v>
      </c>
      <c r="J1169">
        <v>7700057</v>
      </c>
      <c r="K1169" s="2">
        <v>0.14758160000000001</v>
      </c>
      <c r="L1169" s="2">
        <v>0.10547529999999999</v>
      </c>
      <c r="M1169" s="2">
        <v>8.2095199999999993E-2</v>
      </c>
      <c r="N1169" s="3">
        <v>28</v>
      </c>
      <c r="O1169">
        <v>27</v>
      </c>
      <c r="P1169">
        <v>29</v>
      </c>
      <c r="Q1169" s="4">
        <v>28.410720000000001</v>
      </c>
      <c r="R1169" s="4">
        <v>28.142859999999999</v>
      </c>
      <c r="S1169" s="4">
        <v>29.125</v>
      </c>
      <c r="T1169" s="5">
        <v>0.1092814</v>
      </c>
      <c r="U1169" s="5">
        <v>7.1718100000000007E-2</v>
      </c>
      <c r="V1169" s="5">
        <v>5.6427199999999997E-2</v>
      </c>
    </row>
    <row r="1170" spans="1:22" hidden="1" x14ac:dyDescent="0.2">
      <c r="A1170">
        <v>1987</v>
      </c>
      <c r="B1170">
        <v>22</v>
      </c>
      <c r="C1170" t="s">
        <v>55</v>
      </c>
      <c r="D1170" t="s">
        <v>56</v>
      </c>
      <c r="E1170">
        <v>421000000</v>
      </c>
      <c r="F1170">
        <v>18000000</v>
      </c>
      <c r="G1170">
        <v>498061.9</v>
      </c>
      <c r="H1170">
        <v>2280000000</v>
      </c>
      <c r="I1170">
        <v>126000000</v>
      </c>
      <c r="J1170">
        <v>3513547</v>
      </c>
      <c r="K1170" s="2">
        <v>0.1847337</v>
      </c>
      <c r="L1170" s="2">
        <v>0.1433432</v>
      </c>
      <c r="M1170" s="2">
        <v>0.14175470000000001</v>
      </c>
      <c r="N1170" s="3">
        <v>24</v>
      </c>
      <c r="O1170">
        <v>20</v>
      </c>
      <c r="P1170">
        <v>19</v>
      </c>
      <c r="Q1170" s="4">
        <v>24.214279999999999</v>
      </c>
      <c r="R1170" s="4">
        <v>22.875</v>
      </c>
      <c r="S1170" s="4">
        <v>21.035720000000001</v>
      </c>
      <c r="T1170" s="5">
        <v>0.14314279999999999</v>
      </c>
      <c r="U1170" s="5">
        <v>0.1009168</v>
      </c>
      <c r="V1170" s="5">
        <v>0.1004975</v>
      </c>
    </row>
    <row r="1171" spans="1:22" hidden="1" x14ac:dyDescent="0.2">
      <c r="A1171">
        <v>1987</v>
      </c>
      <c r="B1171">
        <v>23</v>
      </c>
      <c r="C1171">
        <v>64</v>
      </c>
      <c r="D1171" t="s">
        <v>57</v>
      </c>
      <c r="E1171">
        <v>345000000</v>
      </c>
      <c r="F1171">
        <v>17700000</v>
      </c>
      <c r="G1171">
        <v>404881.8</v>
      </c>
      <c r="H1171">
        <v>1580000000</v>
      </c>
      <c r="I1171">
        <v>92100000</v>
      </c>
      <c r="J1171">
        <v>2256908</v>
      </c>
      <c r="K1171" s="2">
        <v>0.21846550000000001</v>
      </c>
      <c r="L1171" s="2">
        <v>0.19209399999999999</v>
      </c>
      <c r="M1171" s="2">
        <v>0.17939669999999999</v>
      </c>
      <c r="N1171" s="3">
        <v>18</v>
      </c>
      <c r="O1171">
        <v>16</v>
      </c>
      <c r="P1171">
        <v>15</v>
      </c>
      <c r="Q1171" s="4">
        <v>18.160720000000001</v>
      </c>
      <c r="R1171" s="4">
        <v>15.571429999999999</v>
      </c>
      <c r="S1171" s="4">
        <v>14.96429</v>
      </c>
      <c r="T1171" s="5">
        <v>0.19068750000000001</v>
      </c>
      <c r="U1171" s="5">
        <v>0.14805309999999999</v>
      </c>
      <c r="V1171" s="5">
        <v>0.1392806</v>
      </c>
    </row>
    <row r="1172" spans="1:22" hidden="1" x14ac:dyDescent="0.2">
      <c r="A1172">
        <v>1987</v>
      </c>
      <c r="B1172">
        <v>24</v>
      </c>
      <c r="C1172" t="s">
        <v>58</v>
      </c>
      <c r="D1172" t="s">
        <v>59</v>
      </c>
      <c r="E1172">
        <v>1550000000</v>
      </c>
      <c r="F1172">
        <v>62400000</v>
      </c>
      <c r="G1172">
        <v>1579879</v>
      </c>
      <c r="H1172">
        <v>3410000000</v>
      </c>
      <c r="I1172">
        <v>194000000</v>
      </c>
      <c r="J1172">
        <v>5419234</v>
      </c>
      <c r="K1172" s="2">
        <v>0.45561639999999998</v>
      </c>
      <c r="L1172" s="2">
        <v>0.32100079999999998</v>
      </c>
      <c r="M1172" s="2">
        <v>0.29153180000000001</v>
      </c>
      <c r="N1172" s="3">
        <v>4</v>
      </c>
      <c r="O1172">
        <v>4</v>
      </c>
      <c r="P1172">
        <v>4</v>
      </c>
      <c r="Q1172" s="4">
        <v>4.2321429999999998</v>
      </c>
      <c r="R1172" s="4">
        <v>4.4107139999999996</v>
      </c>
      <c r="S1172" s="4">
        <v>4.6071429999999998</v>
      </c>
      <c r="T1172" s="5">
        <v>0.39911069999999998</v>
      </c>
      <c r="U1172" s="5">
        <v>0.27091029999999999</v>
      </c>
      <c r="V1172" s="5">
        <v>0.2452347</v>
      </c>
    </row>
    <row r="1173" spans="1:22" hidden="1" x14ac:dyDescent="0.2">
      <c r="A1173">
        <v>1987</v>
      </c>
      <c r="B1173">
        <v>25</v>
      </c>
      <c r="C1173">
        <v>70</v>
      </c>
      <c r="D1173" t="s">
        <v>60</v>
      </c>
      <c r="E1173">
        <v>337000000</v>
      </c>
      <c r="F1173">
        <v>17000000</v>
      </c>
      <c r="G1173">
        <v>451419.8</v>
      </c>
      <c r="H1173">
        <v>808000000</v>
      </c>
      <c r="I1173">
        <v>56200000</v>
      </c>
      <c r="J1173">
        <v>1634188</v>
      </c>
      <c r="K1173" s="2">
        <v>0.41749570000000003</v>
      </c>
      <c r="L1173" s="2">
        <v>0.30212820000000001</v>
      </c>
      <c r="M1173" s="2">
        <v>0.27623500000000001</v>
      </c>
      <c r="N1173" s="3">
        <v>5</v>
      </c>
      <c r="O1173">
        <v>6</v>
      </c>
      <c r="P1173">
        <v>6</v>
      </c>
      <c r="Q1173" s="4">
        <v>7.25</v>
      </c>
      <c r="R1173" s="4">
        <v>6.9642860000000004</v>
      </c>
      <c r="S1173" s="4">
        <v>7.125</v>
      </c>
      <c r="T1173" s="5">
        <v>0.32646009999999998</v>
      </c>
      <c r="U1173" s="5">
        <v>0.22816600000000001</v>
      </c>
      <c r="V1173" s="5">
        <v>0.20767949999999999</v>
      </c>
    </row>
    <row r="1174" spans="1:22" hidden="1" x14ac:dyDescent="0.2">
      <c r="A1174">
        <v>1987</v>
      </c>
      <c r="B1174">
        <v>26</v>
      </c>
      <c r="C1174" t="s">
        <v>61</v>
      </c>
      <c r="D1174" t="s">
        <v>62</v>
      </c>
      <c r="E1174">
        <v>2820000000</v>
      </c>
      <c r="F1174">
        <v>164000000</v>
      </c>
      <c r="G1174">
        <v>4155048</v>
      </c>
      <c r="H1174">
        <v>5650000000</v>
      </c>
      <c r="I1174">
        <v>407000000</v>
      </c>
      <c r="J1174">
        <v>11400000</v>
      </c>
      <c r="K1174" s="2">
        <v>0.49972270000000002</v>
      </c>
      <c r="L1174" s="2">
        <v>0.40221800000000002</v>
      </c>
      <c r="M1174" s="2">
        <v>0.36532789999999998</v>
      </c>
      <c r="N1174" s="3">
        <v>2</v>
      </c>
      <c r="O1174">
        <v>2</v>
      </c>
      <c r="P1174">
        <v>2</v>
      </c>
      <c r="Q1174" s="4">
        <v>3.214286</v>
      </c>
      <c r="R1174" s="4">
        <v>2.964286</v>
      </c>
      <c r="S1174" s="4">
        <v>2.8571430000000002</v>
      </c>
      <c r="T1174" s="5">
        <v>0.42349140000000002</v>
      </c>
      <c r="U1174" s="5">
        <v>0.31467250000000002</v>
      </c>
      <c r="V1174" s="5">
        <v>0.28992210000000002</v>
      </c>
    </row>
    <row r="1175" spans="1:22" hidden="1" x14ac:dyDescent="0.2">
      <c r="A1175">
        <v>1987</v>
      </c>
      <c r="B1175">
        <v>27</v>
      </c>
      <c r="C1175" t="s">
        <v>63</v>
      </c>
      <c r="D1175" t="s">
        <v>64</v>
      </c>
      <c r="E1175">
        <v>1300000000</v>
      </c>
      <c r="F1175">
        <v>45700000</v>
      </c>
      <c r="G1175">
        <v>1279476</v>
      </c>
      <c r="H1175">
        <v>3810000000</v>
      </c>
      <c r="I1175">
        <v>203000000</v>
      </c>
      <c r="J1175">
        <v>6228576</v>
      </c>
      <c r="K1175" s="2">
        <v>0.34164949999999999</v>
      </c>
      <c r="L1175" s="2">
        <v>0.2253172</v>
      </c>
      <c r="M1175" s="2">
        <v>0.2054203</v>
      </c>
      <c r="N1175" s="3">
        <v>9</v>
      </c>
      <c r="O1175">
        <v>11</v>
      </c>
      <c r="P1175">
        <v>11</v>
      </c>
      <c r="Q1175" s="4">
        <v>6.6071429999999998</v>
      </c>
      <c r="R1175" s="4">
        <v>7.5892860000000004</v>
      </c>
      <c r="S1175" s="4">
        <v>7.8928570000000002</v>
      </c>
      <c r="T1175" s="5">
        <v>0.3349144</v>
      </c>
      <c r="U1175" s="5">
        <v>0.21915499999999999</v>
      </c>
      <c r="V1175" s="5">
        <v>0.20047789999999999</v>
      </c>
    </row>
    <row r="1176" spans="1:22" hidden="1" x14ac:dyDescent="0.2">
      <c r="A1176">
        <v>1987</v>
      </c>
      <c r="B1176">
        <v>28</v>
      </c>
      <c r="C1176" t="s">
        <v>65</v>
      </c>
      <c r="D1176" t="s">
        <v>66</v>
      </c>
      <c r="E1176">
        <v>3100000000</v>
      </c>
      <c r="F1176">
        <v>172000000</v>
      </c>
      <c r="G1176">
        <v>5302959</v>
      </c>
      <c r="H1176">
        <v>4020000000</v>
      </c>
      <c r="I1176">
        <v>268000000</v>
      </c>
      <c r="J1176">
        <v>9120175</v>
      </c>
      <c r="K1176" s="2">
        <v>0.77066369999999995</v>
      </c>
      <c r="L1176" s="2">
        <v>0.64386449999999995</v>
      </c>
      <c r="M1176" s="2">
        <v>0.58145360000000001</v>
      </c>
      <c r="N1176" s="3">
        <v>1</v>
      </c>
      <c r="O1176">
        <v>1</v>
      </c>
      <c r="P1176">
        <v>1</v>
      </c>
      <c r="Q1176" s="4">
        <v>1.071429</v>
      </c>
      <c r="R1176" s="4">
        <v>1.125</v>
      </c>
      <c r="S1176" s="4">
        <v>1.196429</v>
      </c>
      <c r="T1176" s="5">
        <v>0.69953770000000004</v>
      </c>
      <c r="U1176" s="5">
        <v>0.56415590000000004</v>
      </c>
      <c r="V1176" s="5">
        <v>0.50843229999999995</v>
      </c>
    </row>
    <row r="1177" spans="1:22" hidden="1" x14ac:dyDescent="0.2">
      <c r="A1177">
        <v>1987</v>
      </c>
      <c r="B1177">
        <v>29</v>
      </c>
      <c r="C1177" t="s">
        <v>67</v>
      </c>
      <c r="D1177" t="s">
        <v>68</v>
      </c>
      <c r="E1177">
        <v>3420000000</v>
      </c>
      <c r="F1177">
        <v>173000000</v>
      </c>
      <c r="G1177">
        <v>4532620</v>
      </c>
      <c r="H1177">
        <v>7440000000</v>
      </c>
      <c r="I1177">
        <v>539000000</v>
      </c>
      <c r="J1177">
        <v>15500000</v>
      </c>
      <c r="K1177" s="2">
        <v>0.4594299</v>
      </c>
      <c r="L1177" s="2">
        <v>0.32109120000000002</v>
      </c>
      <c r="M1177" s="2">
        <v>0.2916434</v>
      </c>
      <c r="N1177" s="3">
        <v>3</v>
      </c>
      <c r="O1177">
        <v>3</v>
      </c>
      <c r="P1177">
        <v>3</v>
      </c>
      <c r="Q1177" s="4">
        <v>3.3035709999999998</v>
      </c>
      <c r="R1177" s="4">
        <v>3.660714</v>
      </c>
      <c r="S1177" s="4">
        <v>3.8214290000000002</v>
      </c>
      <c r="T1177" s="5">
        <v>0.42614590000000002</v>
      </c>
      <c r="U1177" s="5">
        <v>0.28862939999999998</v>
      </c>
      <c r="V1177" s="5">
        <v>0.26149060000000002</v>
      </c>
    </row>
    <row r="1178" spans="1:22" hidden="1" x14ac:dyDescent="0.2">
      <c r="A1178">
        <v>1987</v>
      </c>
      <c r="B1178">
        <v>30</v>
      </c>
      <c r="C1178" t="s">
        <v>69</v>
      </c>
      <c r="D1178" t="s">
        <v>70</v>
      </c>
      <c r="E1178">
        <v>572000000</v>
      </c>
      <c r="F1178">
        <v>39500000</v>
      </c>
      <c r="G1178">
        <v>1342284</v>
      </c>
      <c r="H1178">
        <v>2400000000</v>
      </c>
      <c r="I1178">
        <v>199000000</v>
      </c>
      <c r="J1178">
        <v>7441259</v>
      </c>
      <c r="K1178" s="2">
        <v>0.2383025</v>
      </c>
      <c r="L1178" s="2">
        <v>0.19830890000000001</v>
      </c>
      <c r="M1178" s="2">
        <v>0.18038399999999999</v>
      </c>
      <c r="N1178" s="3">
        <v>16</v>
      </c>
      <c r="O1178">
        <v>13</v>
      </c>
      <c r="P1178">
        <v>14</v>
      </c>
      <c r="Q1178" s="4">
        <v>12.375</v>
      </c>
      <c r="R1178" s="4">
        <v>10.982139999999999</v>
      </c>
      <c r="S1178" s="4">
        <v>11.053570000000001</v>
      </c>
      <c r="T1178" s="5">
        <v>0.23180239999999999</v>
      </c>
      <c r="U1178" s="5">
        <v>0.1739011</v>
      </c>
      <c r="V1178" s="5">
        <v>0.16148970000000001</v>
      </c>
    </row>
    <row r="1179" spans="1:22" hidden="1" x14ac:dyDescent="0.2">
      <c r="A1179">
        <v>1987</v>
      </c>
      <c r="B1179">
        <v>31</v>
      </c>
      <c r="C1179" t="s">
        <v>71</v>
      </c>
      <c r="D1179" t="s">
        <v>72</v>
      </c>
      <c r="E1179">
        <v>57500000</v>
      </c>
      <c r="F1179">
        <v>2008925</v>
      </c>
      <c r="G1179">
        <v>90287.03</v>
      </c>
      <c r="H1179">
        <v>342000000</v>
      </c>
      <c r="I1179">
        <v>18100000</v>
      </c>
      <c r="J1179">
        <v>1080574</v>
      </c>
      <c r="K1179" s="2">
        <v>0.16832739999999999</v>
      </c>
      <c r="L1179" s="2">
        <v>0.11118119999999999</v>
      </c>
      <c r="M1179" s="2">
        <v>8.3554699999999996E-2</v>
      </c>
      <c r="N1179" s="3">
        <v>26</v>
      </c>
      <c r="O1179">
        <v>26</v>
      </c>
      <c r="P1179">
        <v>28</v>
      </c>
      <c r="Q1179" s="4">
        <v>22.75</v>
      </c>
      <c r="R1179" s="4">
        <v>23.339279999999999</v>
      </c>
      <c r="S1179" s="4">
        <v>28.553570000000001</v>
      </c>
      <c r="T1179" s="5">
        <v>0.1417677</v>
      </c>
      <c r="U1179" s="5">
        <v>8.8227299999999995E-2</v>
      </c>
      <c r="V1179" s="5">
        <v>5.7606600000000001E-2</v>
      </c>
    </row>
    <row r="1180" spans="1:22" hidden="1" x14ac:dyDescent="0.2">
      <c r="A1180">
        <v>1988</v>
      </c>
      <c r="B1180">
        <v>1</v>
      </c>
      <c r="C1180" t="s">
        <v>22</v>
      </c>
      <c r="D1180" t="s">
        <v>23</v>
      </c>
      <c r="E1180">
        <v>184000000</v>
      </c>
      <c r="F1180">
        <v>13100000</v>
      </c>
      <c r="G1180">
        <v>272058.5</v>
      </c>
      <c r="H1180">
        <v>896000000</v>
      </c>
      <c r="I1180">
        <v>124000000</v>
      </c>
      <c r="J1180">
        <v>2739474</v>
      </c>
      <c r="K1180" s="2">
        <v>0.2056635</v>
      </c>
      <c r="L1180" s="2">
        <v>0.1061136</v>
      </c>
      <c r="M1180" s="2">
        <v>9.9310499999999996E-2</v>
      </c>
      <c r="N1180" s="3">
        <v>22</v>
      </c>
      <c r="O1180">
        <v>29</v>
      </c>
      <c r="P1180">
        <v>26</v>
      </c>
      <c r="Q1180" s="4">
        <v>26.642859999999999</v>
      </c>
      <c r="R1180" s="4">
        <v>27.767859999999999</v>
      </c>
      <c r="S1180" s="4">
        <v>26.803570000000001</v>
      </c>
      <c r="T1180" s="5">
        <v>0.12112009999999999</v>
      </c>
      <c r="U1180" s="5">
        <v>7.4726399999999998E-2</v>
      </c>
      <c r="V1180" s="5">
        <v>6.9363800000000003E-2</v>
      </c>
    </row>
    <row r="1181" spans="1:22" hidden="1" x14ac:dyDescent="0.2">
      <c r="A1181">
        <v>1988</v>
      </c>
      <c r="B1181">
        <v>2</v>
      </c>
      <c r="C1181" t="s">
        <v>24</v>
      </c>
      <c r="D1181" t="s">
        <v>25</v>
      </c>
      <c r="E1181">
        <v>185000000</v>
      </c>
      <c r="F1181">
        <v>4969101</v>
      </c>
      <c r="G1181">
        <v>117602.3</v>
      </c>
      <c r="H1181">
        <v>590000000</v>
      </c>
      <c r="I1181">
        <v>29200000</v>
      </c>
      <c r="J1181">
        <v>686206.2</v>
      </c>
      <c r="K1181" s="2">
        <v>0.3139594</v>
      </c>
      <c r="L1181" s="2">
        <v>0.17043939999999999</v>
      </c>
      <c r="M1181" s="2">
        <v>0.17138049999999999</v>
      </c>
      <c r="N1181" s="3">
        <v>11</v>
      </c>
      <c r="O1181">
        <v>17</v>
      </c>
      <c r="P1181">
        <v>17</v>
      </c>
      <c r="Q1181" s="4">
        <v>15.232139999999999</v>
      </c>
      <c r="R1181" s="4">
        <v>16.178570000000001</v>
      </c>
      <c r="S1181" s="4">
        <v>15.03571</v>
      </c>
      <c r="T1181" s="5">
        <v>0.21788350000000001</v>
      </c>
      <c r="U1181" s="5">
        <v>0.13342109999999999</v>
      </c>
      <c r="V1181" s="5">
        <v>0.13148119999999999</v>
      </c>
    </row>
    <row r="1182" spans="1:22" hidden="1" x14ac:dyDescent="0.2">
      <c r="A1182">
        <v>1988</v>
      </c>
      <c r="B1182">
        <v>3</v>
      </c>
      <c r="C1182" t="s">
        <v>26</v>
      </c>
      <c r="D1182" t="s">
        <v>27</v>
      </c>
      <c r="E1182">
        <v>198000000</v>
      </c>
      <c r="F1182">
        <v>9477659</v>
      </c>
      <c r="G1182">
        <v>221203.9</v>
      </c>
      <c r="H1182">
        <v>921000000</v>
      </c>
      <c r="I1182">
        <v>66300000</v>
      </c>
      <c r="J1182">
        <v>1749460</v>
      </c>
      <c r="K1182" s="2">
        <v>0.21499270000000001</v>
      </c>
      <c r="L1182" s="2">
        <v>0.14304600000000001</v>
      </c>
      <c r="M1182" s="2">
        <v>0.12644130000000001</v>
      </c>
      <c r="N1182" s="3">
        <v>21</v>
      </c>
      <c r="O1182">
        <v>21</v>
      </c>
      <c r="P1182">
        <v>21</v>
      </c>
      <c r="Q1182" s="4">
        <v>20.625</v>
      </c>
      <c r="R1182" s="4">
        <v>21.982140000000001</v>
      </c>
      <c r="S1182" s="4">
        <v>21.928570000000001</v>
      </c>
      <c r="T1182" s="5">
        <v>0.1688759</v>
      </c>
      <c r="U1182" s="5">
        <v>0.102105</v>
      </c>
      <c r="V1182" s="5">
        <v>8.9834999999999998E-2</v>
      </c>
    </row>
    <row r="1183" spans="1:22" hidden="1" x14ac:dyDescent="0.2">
      <c r="A1183">
        <v>1988</v>
      </c>
      <c r="B1183">
        <v>4</v>
      </c>
      <c r="C1183" t="s">
        <v>28</v>
      </c>
      <c r="D1183" t="s">
        <v>29</v>
      </c>
      <c r="E1183">
        <v>109000000</v>
      </c>
      <c r="F1183">
        <v>5138587</v>
      </c>
      <c r="G1183">
        <v>138734.6</v>
      </c>
      <c r="H1183">
        <v>709000000</v>
      </c>
      <c r="I1183">
        <v>66700000</v>
      </c>
      <c r="J1183">
        <v>1954992</v>
      </c>
      <c r="K1183" s="2">
        <v>0.15433859999999999</v>
      </c>
      <c r="L1183" s="2">
        <v>7.7073000000000003E-2</v>
      </c>
      <c r="M1183" s="2">
        <v>7.0964299999999994E-2</v>
      </c>
      <c r="N1183" s="3">
        <v>29</v>
      </c>
      <c r="O1183">
        <v>31</v>
      </c>
      <c r="P1183">
        <v>31</v>
      </c>
      <c r="Q1183" s="4">
        <v>27.964279999999999</v>
      </c>
      <c r="R1183" s="4">
        <v>30.160720000000001</v>
      </c>
      <c r="S1183" s="4">
        <v>29.982140000000001</v>
      </c>
      <c r="T1183" s="5">
        <v>0.11625969999999999</v>
      </c>
      <c r="U1183" s="5">
        <v>5.6866399999999998E-2</v>
      </c>
      <c r="V1183" s="5">
        <v>5.2430200000000003E-2</v>
      </c>
    </row>
    <row r="1184" spans="1:22" hidden="1" x14ac:dyDescent="0.2">
      <c r="A1184">
        <v>1988</v>
      </c>
      <c r="B1184">
        <v>5</v>
      </c>
      <c r="C1184">
        <v>20</v>
      </c>
      <c r="D1184" t="s">
        <v>30</v>
      </c>
      <c r="E1184">
        <v>78000000</v>
      </c>
      <c r="F1184">
        <v>4139952</v>
      </c>
      <c r="G1184">
        <v>104595.4</v>
      </c>
      <c r="H1184">
        <v>583000000</v>
      </c>
      <c r="I1184">
        <v>46900000</v>
      </c>
      <c r="J1184">
        <v>1299515</v>
      </c>
      <c r="K1184" s="2">
        <v>0.13372490000000001</v>
      </c>
      <c r="L1184" s="2">
        <v>8.8297700000000007E-2</v>
      </c>
      <c r="M1184" s="2">
        <v>8.0488000000000004E-2</v>
      </c>
      <c r="N1184" s="3">
        <v>31</v>
      </c>
      <c r="O1184">
        <v>30</v>
      </c>
      <c r="P1184">
        <v>30</v>
      </c>
      <c r="Q1184" s="4">
        <v>29.660720000000001</v>
      </c>
      <c r="R1184" s="4">
        <v>29.589279999999999</v>
      </c>
      <c r="S1184" s="4">
        <v>29.178570000000001</v>
      </c>
      <c r="T1184" s="5">
        <v>0.1007251</v>
      </c>
      <c r="U1184" s="5">
        <v>6.0451900000000003E-2</v>
      </c>
      <c r="V1184" s="5">
        <v>5.51151E-2</v>
      </c>
    </row>
    <row r="1185" spans="1:22" hidden="1" x14ac:dyDescent="0.2">
      <c r="A1185">
        <v>1988</v>
      </c>
      <c r="B1185">
        <v>6</v>
      </c>
      <c r="C1185" t="s">
        <v>31</v>
      </c>
      <c r="D1185" t="s">
        <v>32</v>
      </c>
      <c r="E1185">
        <v>440000000</v>
      </c>
      <c r="F1185">
        <v>20300000</v>
      </c>
      <c r="G1185">
        <v>499411</v>
      </c>
      <c r="H1185">
        <v>1450000000</v>
      </c>
      <c r="I1185">
        <v>87300000</v>
      </c>
      <c r="J1185">
        <v>2342487</v>
      </c>
      <c r="K1185" s="2">
        <v>0.30315110000000001</v>
      </c>
      <c r="L1185" s="2">
        <v>0.23227310000000001</v>
      </c>
      <c r="M1185" s="2">
        <v>0.213197</v>
      </c>
      <c r="N1185" s="3">
        <v>12</v>
      </c>
      <c r="O1185">
        <v>9</v>
      </c>
      <c r="P1185">
        <v>9</v>
      </c>
      <c r="Q1185" s="4">
        <v>12.232139999999999</v>
      </c>
      <c r="R1185" s="4">
        <v>11.982139999999999</v>
      </c>
      <c r="S1185" s="4">
        <v>12.33929</v>
      </c>
      <c r="T1185" s="5">
        <v>0.24312719999999999</v>
      </c>
      <c r="U1185" s="5">
        <v>0.16807530000000001</v>
      </c>
      <c r="V1185" s="5">
        <v>0.15291469999999999</v>
      </c>
    </row>
    <row r="1186" spans="1:22" hidden="1" x14ac:dyDescent="0.2">
      <c r="A1186">
        <v>1988</v>
      </c>
      <c r="B1186">
        <v>7</v>
      </c>
      <c r="C1186">
        <v>23</v>
      </c>
      <c r="D1186" t="s">
        <v>33</v>
      </c>
      <c r="E1186">
        <v>50500000</v>
      </c>
      <c r="F1186">
        <v>1781256</v>
      </c>
      <c r="G1186">
        <v>42103.75</v>
      </c>
      <c r="H1186">
        <v>137000000</v>
      </c>
      <c r="I1186">
        <v>6319539</v>
      </c>
      <c r="J1186">
        <v>155517.5</v>
      </c>
      <c r="K1186" s="2">
        <v>0.36868610000000002</v>
      </c>
      <c r="L1186" s="2">
        <v>0.28186489999999997</v>
      </c>
      <c r="M1186" s="2">
        <v>0.27073320000000001</v>
      </c>
      <c r="N1186" s="3">
        <v>8</v>
      </c>
      <c r="O1186">
        <v>7</v>
      </c>
      <c r="P1186">
        <v>7</v>
      </c>
      <c r="Q1186" s="4">
        <v>8.1607140000000005</v>
      </c>
      <c r="R1186" s="4">
        <v>7.3392860000000004</v>
      </c>
      <c r="S1186" s="4">
        <v>6.9821429999999998</v>
      </c>
      <c r="T1186" s="5">
        <v>0.29430689999999998</v>
      </c>
      <c r="U1186" s="5">
        <v>0.21289140000000001</v>
      </c>
      <c r="V1186" s="5">
        <v>0.2032263</v>
      </c>
    </row>
    <row r="1187" spans="1:22" x14ac:dyDescent="0.2">
      <c r="A1187">
        <v>1988</v>
      </c>
      <c r="B1187">
        <v>8</v>
      </c>
      <c r="C1187">
        <v>24</v>
      </c>
      <c r="D1187" t="s">
        <v>34</v>
      </c>
      <c r="E1187">
        <v>353000000</v>
      </c>
      <c r="F1187">
        <v>12500000</v>
      </c>
      <c r="G1187">
        <v>289981.40000000002</v>
      </c>
      <c r="H1187">
        <v>852000000</v>
      </c>
      <c r="I1187">
        <v>40100000</v>
      </c>
      <c r="J1187">
        <v>1003560</v>
      </c>
      <c r="K1187" s="2">
        <v>0.41364830000000002</v>
      </c>
      <c r="L1187" s="2">
        <v>0.31184499999999998</v>
      </c>
      <c r="M1187" s="2">
        <v>0.28895280000000001</v>
      </c>
      <c r="N1187" s="3">
        <v>6</v>
      </c>
      <c r="O1187">
        <v>4</v>
      </c>
      <c r="P1187">
        <v>4</v>
      </c>
      <c r="Q1187" s="4">
        <v>5.0714290000000002</v>
      </c>
      <c r="R1187" s="4">
        <v>4.875</v>
      </c>
      <c r="S1187" s="4">
        <v>4.8035709999999998</v>
      </c>
      <c r="T1187" s="5">
        <v>0.36250369999999998</v>
      </c>
      <c r="U1187" s="5">
        <v>0.25803540000000003</v>
      </c>
      <c r="V1187" s="5">
        <v>0.23824980000000001</v>
      </c>
    </row>
    <row r="1188" spans="1:22" hidden="1" x14ac:dyDescent="0.2">
      <c r="A1188">
        <v>1988</v>
      </c>
      <c r="B1188">
        <v>9</v>
      </c>
      <c r="C1188">
        <v>25</v>
      </c>
      <c r="D1188" t="s">
        <v>35</v>
      </c>
      <c r="E1188">
        <v>84900000</v>
      </c>
      <c r="F1188">
        <v>3810338</v>
      </c>
      <c r="G1188">
        <v>88723.67</v>
      </c>
      <c r="H1188">
        <v>434000000</v>
      </c>
      <c r="I1188">
        <v>29600000</v>
      </c>
      <c r="J1188">
        <v>761108.2</v>
      </c>
      <c r="K1188" s="2">
        <v>0.1956232</v>
      </c>
      <c r="L1188" s="2">
        <v>0.12887419999999999</v>
      </c>
      <c r="M1188" s="2">
        <v>0.1165717</v>
      </c>
      <c r="N1188" s="3">
        <v>23</v>
      </c>
      <c r="O1188">
        <v>23</v>
      </c>
      <c r="P1188">
        <v>25</v>
      </c>
      <c r="Q1188" s="4">
        <v>20.589279999999999</v>
      </c>
      <c r="R1188" s="4">
        <v>20.696429999999999</v>
      </c>
      <c r="S1188" s="4">
        <v>20.714279999999999</v>
      </c>
      <c r="T1188" s="5">
        <v>0.16131490000000001</v>
      </c>
      <c r="U1188" s="5">
        <v>0.1034035</v>
      </c>
      <c r="V1188" s="5">
        <v>9.3124899999999997E-2</v>
      </c>
    </row>
    <row r="1189" spans="1:22" hidden="1" x14ac:dyDescent="0.2">
      <c r="A1189">
        <v>1988</v>
      </c>
      <c r="B1189">
        <v>10</v>
      </c>
      <c r="C1189">
        <v>26</v>
      </c>
      <c r="D1189" t="s">
        <v>36</v>
      </c>
      <c r="E1189">
        <v>64400000</v>
      </c>
      <c r="F1189">
        <v>2774970</v>
      </c>
      <c r="G1189">
        <v>67428.72</v>
      </c>
      <c r="H1189">
        <v>354000000</v>
      </c>
      <c r="I1189">
        <v>21900000</v>
      </c>
      <c r="J1189">
        <v>569361.19999999995</v>
      </c>
      <c r="K1189" s="2">
        <v>0.1820329</v>
      </c>
      <c r="L1189" s="2">
        <v>0.1269701</v>
      </c>
      <c r="M1189" s="2">
        <v>0.1184287</v>
      </c>
      <c r="N1189" s="3">
        <v>24</v>
      </c>
      <c r="O1189">
        <v>24</v>
      </c>
      <c r="P1189">
        <v>23</v>
      </c>
      <c r="Q1189" s="4">
        <v>23.607140000000001</v>
      </c>
      <c r="R1189" s="4">
        <v>24.017859999999999</v>
      </c>
      <c r="S1189" s="4">
        <v>23.089279999999999</v>
      </c>
      <c r="T1189" s="5">
        <v>0.14236109999999999</v>
      </c>
      <c r="U1189" s="5">
        <v>9.1431899999999997E-2</v>
      </c>
      <c r="V1189" s="5">
        <v>8.4959199999999999E-2</v>
      </c>
    </row>
    <row r="1190" spans="1:22" hidden="1" x14ac:dyDescent="0.2">
      <c r="A1190">
        <v>1988</v>
      </c>
      <c r="B1190">
        <v>11</v>
      </c>
      <c r="C1190" t="s">
        <v>37</v>
      </c>
      <c r="D1190" t="s">
        <v>38</v>
      </c>
      <c r="E1190">
        <v>279000000</v>
      </c>
      <c r="F1190">
        <v>11500000</v>
      </c>
      <c r="G1190">
        <v>275422.59999999998</v>
      </c>
      <c r="H1190">
        <v>1560000000</v>
      </c>
      <c r="I1190">
        <v>91000000</v>
      </c>
      <c r="J1190">
        <v>2327226</v>
      </c>
      <c r="K1190" s="2">
        <v>0.1791335</v>
      </c>
      <c r="L1190" s="2">
        <v>0.12619230000000001</v>
      </c>
      <c r="M1190" s="2">
        <v>0.11834799999999999</v>
      </c>
      <c r="N1190" s="3">
        <v>25</v>
      </c>
      <c r="O1190">
        <v>25</v>
      </c>
      <c r="P1190">
        <v>24</v>
      </c>
      <c r="Q1190" s="4">
        <v>23.053570000000001</v>
      </c>
      <c r="R1190" s="4">
        <v>23.803570000000001</v>
      </c>
      <c r="S1190" s="4">
        <v>22.785720000000001</v>
      </c>
      <c r="T1190" s="5">
        <v>0.14775569999999999</v>
      </c>
      <c r="U1190" s="5">
        <v>9.1782299999999997E-2</v>
      </c>
      <c r="V1190" s="5">
        <v>8.5632399999999997E-2</v>
      </c>
    </row>
    <row r="1191" spans="1:22" hidden="1" x14ac:dyDescent="0.2">
      <c r="A1191">
        <v>1988</v>
      </c>
      <c r="B1191">
        <v>12</v>
      </c>
      <c r="C1191">
        <v>29</v>
      </c>
      <c r="D1191" t="s">
        <v>39</v>
      </c>
      <c r="E1191">
        <v>233000000</v>
      </c>
      <c r="F1191">
        <v>9031934</v>
      </c>
      <c r="G1191">
        <v>212308.8</v>
      </c>
      <c r="H1191">
        <v>1030000000</v>
      </c>
      <c r="I1191">
        <v>57700000</v>
      </c>
      <c r="J1191">
        <v>1448921</v>
      </c>
      <c r="K1191" s="2">
        <v>0.22560959999999999</v>
      </c>
      <c r="L1191" s="2">
        <v>0.1565793</v>
      </c>
      <c r="M1191" s="2">
        <v>0.14652889999999999</v>
      </c>
      <c r="N1191" s="3">
        <v>18</v>
      </c>
      <c r="O1191">
        <v>20</v>
      </c>
      <c r="P1191">
        <v>19</v>
      </c>
      <c r="Q1191" s="4">
        <v>17.5</v>
      </c>
      <c r="R1191" s="4">
        <v>17.964279999999999</v>
      </c>
      <c r="S1191" s="4">
        <v>17.446429999999999</v>
      </c>
      <c r="T1191" s="5">
        <v>0.18702070000000001</v>
      </c>
      <c r="U1191" s="5">
        <v>0.11943719999999999</v>
      </c>
      <c r="V1191" s="5">
        <v>0.1113278</v>
      </c>
    </row>
    <row r="1192" spans="1:22" hidden="1" x14ac:dyDescent="0.2">
      <c r="A1192">
        <v>1988</v>
      </c>
      <c r="B1192">
        <v>13</v>
      </c>
      <c r="C1192" t="s">
        <v>40</v>
      </c>
      <c r="D1192" t="s">
        <v>41</v>
      </c>
      <c r="E1192">
        <v>700000000</v>
      </c>
      <c r="F1192">
        <v>28400000</v>
      </c>
      <c r="G1192">
        <v>666959.30000000005</v>
      </c>
      <c r="H1192">
        <v>1860000000</v>
      </c>
      <c r="I1192">
        <v>105000000</v>
      </c>
      <c r="J1192">
        <v>2681722</v>
      </c>
      <c r="K1192" s="2">
        <v>0.3752856</v>
      </c>
      <c r="L1192" s="2">
        <v>0.26991029999999999</v>
      </c>
      <c r="M1192" s="2">
        <v>0.2487056</v>
      </c>
      <c r="N1192" s="3">
        <v>7</v>
      </c>
      <c r="O1192">
        <v>8</v>
      </c>
      <c r="P1192">
        <v>8</v>
      </c>
      <c r="Q1192" s="4">
        <v>8.9642859999999995</v>
      </c>
      <c r="R1192" s="4">
        <v>9.5535720000000008</v>
      </c>
      <c r="S1192" s="4">
        <v>9.7321419999999996</v>
      </c>
      <c r="T1192" s="5">
        <v>0.29336010000000001</v>
      </c>
      <c r="U1192" s="5">
        <v>0.19624240000000001</v>
      </c>
      <c r="V1192" s="5">
        <v>0.18007609999999999</v>
      </c>
    </row>
    <row r="1193" spans="1:22" hidden="1" x14ac:dyDescent="0.2">
      <c r="A1193">
        <v>1988</v>
      </c>
      <c r="B1193">
        <v>14</v>
      </c>
      <c r="C1193" t="s">
        <v>42</v>
      </c>
      <c r="D1193" t="s">
        <v>43</v>
      </c>
      <c r="E1193">
        <v>423000000</v>
      </c>
      <c r="F1193">
        <v>16600000</v>
      </c>
      <c r="G1193">
        <v>393742.2</v>
      </c>
      <c r="H1193">
        <v>1790000000</v>
      </c>
      <c r="I1193">
        <v>87800000</v>
      </c>
      <c r="J1193">
        <v>2208542</v>
      </c>
      <c r="K1193" s="2">
        <v>0.23586170000000001</v>
      </c>
      <c r="L1193" s="2">
        <v>0.18902079999999999</v>
      </c>
      <c r="M1193" s="2">
        <v>0.17828150000000001</v>
      </c>
      <c r="N1193" s="3">
        <v>17</v>
      </c>
      <c r="O1193">
        <v>16</v>
      </c>
      <c r="P1193">
        <v>15</v>
      </c>
      <c r="Q1193" s="4">
        <v>16.25</v>
      </c>
      <c r="R1193" s="4">
        <v>16.410720000000001</v>
      </c>
      <c r="S1193" s="4">
        <v>15.96429</v>
      </c>
      <c r="T1193" s="5">
        <v>0.2025662</v>
      </c>
      <c r="U1193" s="5">
        <v>0.14079700000000001</v>
      </c>
      <c r="V1193" s="5">
        <v>0.1322035</v>
      </c>
    </row>
    <row r="1194" spans="1:22" hidden="1" x14ac:dyDescent="0.2">
      <c r="A1194">
        <v>1988</v>
      </c>
      <c r="B1194">
        <v>15</v>
      </c>
      <c r="C1194" t="s">
        <v>44</v>
      </c>
      <c r="D1194" t="s">
        <v>45</v>
      </c>
      <c r="E1194">
        <v>108000000</v>
      </c>
      <c r="F1194">
        <v>5340007</v>
      </c>
      <c r="G1194">
        <v>133945.9</v>
      </c>
      <c r="H1194">
        <v>380000000</v>
      </c>
      <c r="I1194">
        <v>27900000</v>
      </c>
      <c r="J1194">
        <v>774295.1</v>
      </c>
      <c r="K1194" s="2">
        <v>0.28354560000000001</v>
      </c>
      <c r="L1194" s="2">
        <v>0.191327</v>
      </c>
      <c r="M1194" s="2">
        <v>0.1729908</v>
      </c>
      <c r="N1194" s="3">
        <v>13</v>
      </c>
      <c r="O1194">
        <v>15</v>
      </c>
      <c r="P1194">
        <v>16</v>
      </c>
      <c r="Q1194" s="4">
        <v>12.928570000000001</v>
      </c>
      <c r="R1194" s="4">
        <v>15.196429999999999</v>
      </c>
      <c r="S1194" s="4">
        <v>16.017859999999999</v>
      </c>
      <c r="T1194" s="5">
        <v>0.2379288</v>
      </c>
      <c r="U1194" s="5">
        <v>0.14950550000000001</v>
      </c>
      <c r="V1194" s="5">
        <v>0.13474800000000001</v>
      </c>
    </row>
    <row r="1195" spans="1:22" hidden="1" x14ac:dyDescent="0.2">
      <c r="A1195">
        <v>1988</v>
      </c>
      <c r="B1195">
        <v>16</v>
      </c>
      <c r="C1195" t="s">
        <v>46</v>
      </c>
      <c r="D1195" t="s">
        <v>47</v>
      </c>
      <c r="E1195">
        <v>177000000</v>
      </c>
      <c r="F1195">
        <v>6079234</v>
      </c>
      <c r="G1195">
        <v>175775.5</v>
      </c>
      <c r="H1195">
        <v>659000000</v>
      </c>
      <c r="I1195">
        <v>28200000</v>
      </c>
      <c r="J1195">
        <v>856035.2</v>
      </c>
      <c r="K1195" s="2">
        <v>0.26894259999999998</v>
      </c>
      <c r="L1195" s="2">
        <v>0.21556449999999999</v>
      </c>
      <c r="M1195" s="2">
        <v>0.20533670000000001</v>
      </c>
      <c r="N1195" s="3">
        <v>14</v>
      </c>
      <c r="O1195">
        <v>12</v>
      </c>
      <c r="P1195">
        <v>12</v>
      </c>
      <c r="Q1195" s="4">
        <v>14.446429999999999</v>
      </c>
      <c r="R1195" s="4">
        <v>12.107139999999999</v>
      </c>
      <c r="S1195" s="4">
        <v>11.892860000000001</v>
      </c>
      <c r="T1195" s="5">
        <v>0.21637799999999999</v>
      </c>
      <c r="U1195" s="5">
        <v>0.16193089999999999</v>
      </c>
      <c r="V1195" s="5">
        <v>0.15360219999999999</v>
      </c>
    </row>
    <row r="1196" spans="1:22" hidden="1" x14ac:dyDescent="0.2">
      <c r="A1196">
        <v>1988</v>
      </c>
      <c r="B1196">
        <v>17</v>
      </c>
      <c r="C1196" t="s">
        <v>48</v>
      </c>
      <c r="D1196" t="s">
        <v>49</v>
      </c>
      <c r="E1196">
        <v>595000000</v>
      </c>
      <c r="F1196">
        <v>28300000</v>
      </c>
      <c r="G1196">
        <v>681061.8</v>
      </c>
      <c r="H1196">
        <v>4070000000</v>
      </c>
      <c r="I1196">
        <v>265000000</v>
      </c>
      <c r="J1196">
        <v>7010751</v>
      </c>
      <c r="K1196" s="2">
        <v>0.14628179999999999</v>
      </c>
      <c r="L1196" s="2">
        <v>0.10686470000000001</v>
      </c>
      <c r="M1196" s="2">
        <v>9.7145300000000004E-2</v>
      </c>
      <c r="N1196" s="3">
        <v>30</v>
      </c>
      <c r="O1196">
        <v>28</v>
      </c>
      <c r="P1196">
        <v>27</v>
      </c>
      <c r="Q1196" s="4">
        <v>27.928570000000001</v>
      </c>
      <c r="R1196" s="4">
        <v>27.214279999999999</v>
      </c>
      <c r="S1196" s="4">
        <v>26.392859999999999</v>
      </c>
      <c r="T1196" s="5">
        <v>0.112245</v>
      </c>
      <c r="U1196" s="5">
        <v>7.6515200000000005E-2</v>
      </c>
      <c r="V1196" s="5">
        <v>6.9453699999999993E-2</v>
      </c>
    </row>
    <row r="1197" spans="1:22" hidden="1" x14ac:dyDescent="0.2">
      <c r="A1197">
        <v>1988</v>
      </c>
      <c r="B1197">
        <v>18</v>
      </c>
      <c r="C1197">
        <v>51</v>
      </c>
      <c r="D1197" t="s">
        <v>50</v>
      </c>
      <c r="E1197">
        <v>170000000</v>
      </c>
      <c r="F1197">
        <v>8020221</v>
      </c>
      <c r="G1197">
        <v>198774.6</v>
      </c>
      <c r="H1197">
        <v>947000000</v>
      </c>
      <c r="I1197">
        <v>57200000</v>
      </c>
      <c r="J1197">
        <v>1620991</v>
      </c>
      <c r="K1197" s="2">
        <v>0.17910499999999999</v>
      </c>
      <c r="L1197" s="2">
        <v>0.14009550000000001</v>
      </c>
      <c r="M1197" s="2">
        <v>0.1226254</v>
      </c>
      <c r="N1197" s="3">
        <v>26</v>
      </c>
      <c r="O1197">
        <v>22</v>
      </c>
      <c r="P1197">
        <v>22</v>
      </c>
      <c r="Q1197" s="4">
        <v>24.071429999999999</v>
      </c>
      <c r="R1197" s="4">
        <v>22.017859999999999</v>
      </c>
      <c r="S1197" s="4">
        <v>22.303570000000001</v>
      </c>
      <c r="T1197" s="5">
        <v>0.1409852</v>
      </c>
      <c r="U1197" s="5">
        <v>0.1007874</v>
      </c>
      <c r="V1197" s="5">
        <v>8.7338700000000005E-2</v>
      </c>
    </row>
    <row r="1198" spans="1:22" hidden="1" x14ac:dyDescent="0.2">
      <c r="A1198">
        <v>1988</v>
      </c>
      <c r="B1198">
        <v>19</v>
      </c>
      <c r="C1198">
        <v>50</v>
      </c>
      <c r="D1198" t="s">
        <v>51</v>
      </c>
      <c r="E1198">
        <v>1100000000</v>
      </c>
      <c r="F1198">
        <v>43800000</v>
      </c>
      <c r="G1198">
        <v>1132028</v>
      </c>
      <c r="H1198">
        <v>3460000000</v>
      </c>
      <c r="I1198">
        <v>191000000</v>
      </c>
      <c r="J1198">
        <v>5349793</v>
      </c>
      <c r="K1198" s="2">
        <v>0.3171388</v>
      </c>
      <c r="L1198" s="2">
        <v>0.22880690000000001</v>
      </c>
      <c r="M1198" s="2">
        <v>0.21160219999999999</v>
      </c>
      <c r="N1198" s="3">
        <v>10</v>
      </c>
      <c r="O1198">
        <v>11</v>
      </c>
      <c r="P1198">
        <v>10</v>
      </c>
      <c r="Q1198" s="4">
        <v>10.392860000000001</v>
      </c>
      <c r="R1198" s="4">
        <v>10.5</v>
      </c>
      <c r="S1198" s="4">
        <v>10.41071</v>
      </c>
      <c r="T1198" s="5">
        <v>0.26292480000000001</v>
      </c>
      <c r="U1198" s="5">
        <v>0.1806373</v>
      </c>
      <c r="V1198" s="5">
        <v>0.16662879999999999</v>
      </c>
    </row>
    <row r="1199" spans="1:22" hidden="1" x14ac:dyDescent="0.2">
      <c r="A1199">
        <v>1988</v>
      </c>
      <c r="B1199">
        <v>20</v>
      </c>
      <c r="C1199">
        <v>52</v>
      </c>
      <c r="D1199" t="s">
        <v>52</v>
      </c>
      <c r="E1199">
        <v>934000000</v>
      </c>
      <c r="F1199">
        <v>56800000</v>
      </c>
      <c r="G1199">
        <v>1636103</v>
      </c>
      <c r="H1199">
        <v>4170000000</v>
      </c>
      <c r="I1199">
        <v>356000000</v>
      </c>
      <c r="J1199">
        <v>12200000</v>
      </c>
      <c r="K1199" s="2">
        <v>0.2240722</v>
      </c>
      <c r="L1199" s="2">
        <v>0.159553</v>
      </c>
      <c r="M1199" s="2">
        <v>0.13458829999999999</v>
      </c>
      <c r="N1199" s="3">
        <v>19</v>
      </c>
      <c r="O1199">
        <v>18</v>
      </c>
      <c r="P1199">
        <v>20</v>
      </c>
      <c r="Q1199" s="4">
        <v>19.089279999999999</v>
      </c>
      <c r="R1199" s="4">
        <v>19.017859999999999</v>
      </c>
      <c r="S1199" s="4">
        <v>19.964279999999999</v>
      </c>
      <c r="T1199" s="5">
        <v>0.18043429999999999</v>
      </c>
      <c r="U1199" s="5">
        <v>0.1176333</v>
      </c>
      <c r="V1199" s="5">
        <v>9.9119799999999994E-2</v>
      </c>
    </row>
    <row r="1200" spans="1:22" hidden="1" x14ac:dyDescent="0.2">
      <c r="A1200">
        <v>1988</v>
      </c>
      <c r="B1200">
        <v>21</v>
      </c>
      <c r="C1200" t="s">
        <v>53</v>
      </c>
      <c r="D1200" t="s">
        <v>54</v>
      </c>
      <c r="E1200">
        <v>295000000</v>
      </c>
      <c r="F1200">
        <v>24000000</v>
      </c>
      <c r="G1200">
        <v>681851.9</v>
      </c>
      <c r="H1200">
        <v>1910000000</v>
      </c>
      <c r="I1200">
        <v>218000000</v>
      </c>
      <c r="J1200">
        <v>7967322</v>
      </c>
      <c r="K1200" s="2">
        <v>0.1546042</v>
      </c>
      <c r="L1200" s="2">
        <v>0.1099849</v>
      </c>
      <c r="M1200" s="2">
        <v>8.5581099999999993E-2</v>
      </c>
      <c r="N1200" s="3">
        <v>28</v>
      </c>
      <c r="O1200">
        <v>27</v>
      </c>
      <c r="P1200">
        <v>29</v>
      </c>
      <c r="Q1200" s="4">
        <v>28.410720000000001</v>
      </c>
      <c r="R1200" s="4">
        <v>28.142859999999999</v>
      </c>
      <c r="S1200" s="4">
        <v>29.125</v>
      </c>
      <c r="T1200" s="5">
        <v>0.1092814</v>
      </c>
      <c r="U1200" s="5">
        <v>7.1718100000000007E-2</v>
      </c>
      <c r="V1200" s="5">
        <v>5.6427199999999997E-2</v>
      </c>
    </row>
    <row r="1201" spans="1:22" hidden="1" x14ac:dyDescent="0.2">
      <c r="A1201">
        <v>1988</v>
      </c>
      <c r="B1201">
        <v>22</v>
      </c>
      <c r="C1201" t="s">
        <v>55</v>
      </c>
      <c r="D1201" t="s">
        <v>56</v>
      </c>
      <c r="E1201">
        <v>523000000</v>
      </c>
      <c r="F1201">
        <v>19700000</v>
      </c>
      <c r="G1201">
        <v>572225.9</v>
      </c>
      <c r="H1201">
        <v>2360000000</v>
      </c>
      <c r="I1201">
        <v>124000000</v>
      </c>
      <c r="J1201">
        <v>3645258</v>
      </c>
      <c r="K1201" s="2">
        <v>0.2217133</v>
      </c>
      <c r="L1201" s="2">
        <v>0.15811929999999999</v>
      </c>
      <c r="M1201" s="2">
        <v>0.15697820000000001</v>
      </c>
      <c r="N1201" s="3">
        <v>20</v>
      </c>
      <c r="O1201">
        <v>19</v>
      </c>
      <c r="P1201">
        <v>18</v>
      </c>
      <c r="Q1201" s="4">
        <v>24.214279999999999</v>
      </c>
      <c r="R1201" s="4">
        <v>22.875</v>
      </c>
      <c r="S1201" s="4">
        <v>21.035720000000001</v>
      </c>
      <c r="T1201" s="5">
        <v>0.14314279999999999</v>
      </c>
      <c r="U1201" s="5">
        <v>0.1009168</v>
      </c>
      <c r="V1201" s="5">
        <v>0.1004975</v>
      </c>
    </row>
    <row r="1202" spans="1:22" hidden="1" x14ac:dyDescent="0.2">
      <c r="A1202">
        <v>1988</v>
      </c>
      <c r="B1202">
        <v>23</v>
      </c>
      <c r="C1202">
        <v>64</v>
      </c>
      <c r="D1202" t="s">
        <v>57</v>
      </c>
      <c r="E1202">
        <v>399000000</v>
      </c>
      <c r="F1202">
        <v>17800000</v>
      </c>
      <c r="G1202">
        <v>422858.2</v>
      </c>
      <c r="H1202">
        <v>1670000000</v>
      </c>
      <c r="I1202">
        <v>90100000</v>
      </c>
      <c r="J1202">
        <v>2279141</v>
      </c>
      <c r="K1202" s="2">
        <v>0.2388767</v>
      </c>
      <c r="L1202" s="2">
        <v>0.19771569999999999</v>
      </c>
      <c r="M1202" s="2">
        <v>0.18553410000000001</v>
      </c>
      <c r="N1202" s="3">
        <v>16</v>
      </c>
      <c r="O1202">
        <v>14</v>
      </c>
      <c r="P1202">
        <v>14</v>
      </c>
      <c r="Q1202" s="4">
        <v>18.160720000000001</v>
      </c>
      <c r="R1202" s="4">
        <v>15.571429999999999</v>
      </c>
      <c r="S1202" s="4">
        <v>14.96429</v>
      </c>
      <c r="T1202" s="5">
        <v>0.19068750000000001</v>
      </c>
      <c r="U1202" s="5">
        <v>0.14805309999999999</v>
      </c>
      <c r="V1202" s="5">
        <v>0.1392806</v>
      </c>
    </row>
    <row r="1203" spans="1:22" hidden="1" x14ac:dyDescent="0.2">
      <c r="A1203">
        <v>1988</v>
      </c>
      <c r="B1203">
        <v>24</v>
      </c>
      <c r="C1203" t="s">
        <v>58</v>
      </c>
      <c r="D1203" t="s">
        <v>59</v>
      </c>
      <c r="E1203">
        <v>1770000000</v>
      </c>
      <c r="F1203">
        <v>64700000</v>
      </c>
      <c r="G1203">
        <v>1677157</v>
      </c>
      <c r="H1203">
        <v>3690000000</v>
      </c>
      <c r="I1203">
        <v>193000000</v>
      </c>
      <c r="J1203">
        <v>5482024</v>
      </c>
      <c r="K1203" s="2">
        <v>0.47895710000000002</v>
      </c>
      <c r="L1203" s="2">
        <v>0.3359394</v>
      </c>
      <c r="M1203" s="2">
        <v>0.30593759999999998</v>
      </c>
      <c r="N1203" s="3">
        <v>3</v>
      </c>
      <c r="O1203">
        <v>3</v>
      </c>
      <c r="P1203">
        <v>3</v>
      </c>
      <c r="Q1203" s="4">
        <v>4.2321429999999998</v>
      </c>
      <c r="R1203" s="4">
        <v>4.4107139999999996</v>
      </c>
      <c r="S1203" s="4">
        <v>4.6071429999999998</v>
      </c>
      <c r="T1203" s="5">
        <v>0.39911069999999998</v>
      </c>
      <c r="U1203" s="5">
        <v>0.27091029999999999</v>
      </c>
      <c r="V1203" s="5">
        <v>0.2452347</v>
      </c>
    </row>
    <row r="1204" spans="1:22" hidden="1" x14ac:dyDescent="0.2">
      <c r="A1204">
        <v>1988</v>
      </c>
      <c r="B1204">
        <v>25</v>
      </c>
      <c r="C1204">
        <v>70</v>
      </c>
      <c r="D1204" t="s">
        <v>60</v>
      </c>
      <c r="E1204">
        <v>381000000</v>
      </c>
      <c r="F1204">
        <v>17700000</v>
      </c>
      <c r="G1204">
        <v>476685.6</v>
      </c>
      <c r="H1204">
        <v>893000000</v>
      </c>
      <c r="I1204">
        <v>57000000</v>
      </c>
      <c r="J1204">
        <v>1677459</v>
      </c>
      <c r="K1204" s="2">
        <v>0.42618929999999999</v>
      </c>
      <c r="L1204" s="2">
        <v>0.31062430000000002</v>
      </c>
      <c r="M1204" s="2">
        <v>0.28417120000000001</v>
      </c>
      <c r="N1204" s="3">
        <v>5</v>
      </c>
      <c r="O1204">
        <v>6</v>
      </c>
      <c r="P1204">
        <v>5</v>
      </c>
      <c r="Q1204" s="4">
        <v>7.25</v>
      </c>
      <c r="R1204" s="4">
        <v>6.9642860000000004</v>
      </c>
      <c r="S1204" s="4">
        <v>7.125</v>
      </c>
      <c r="T1204" s="5">
        <v>0.32646009999999998</v>
      </c>
      <c r="U1204" s="5">
        <v>0.22816600000000001</v>
      </c>
      <c r="V1204" s="5">
        <v>0.20767949999999999</v>
      </c>
    </row>
    <row r="1205" spans="1:22" hidden="1" x14ac:dyDescent="0.2">
      <c r="A1205">
        <v>1988</v>
      </c>
      <c r="B1205">
        <v>26</v>
      </c>
      <c r="C1205" t="s">
        <v>61</v>
      </c>
      <c r="D1205" t="s">
        <v>62</v>
      </c>
      <c r="E1205">
        <v>3190000000</v>
      </c>
      <c r="F1205">
        <v>172000000</v>
      </c>
      <c r="G1205">
        <v>4444125</v>
      </c>
      <c r="H1205">
        <v>6360000000</v>
      </c>
      <c r="I1205">
        <v>424000000</v>
      </c>
      <c r="J1205">
        <v>12100000</v>
      </c>
      <c r="K1205" s="2">
        <v>0.50208629999999999</v>
      </c>
      <c r="L1205" s="2">
        <v>0.4055222</v>
      </c>
      <c r="M1205" s="2">
        <v>0.36789290000000002</v>
      </c>
      <c r="N1205" s="3">
        <v>2</v>
      </c>
      <c r="O1205">
        <v>2</v>
      </c>
      <c r="P1205">
        <v>2</v>
      </c>
      <c r="Q1205" s="4">
        <v>3.214286</v>
      </c>
      <c r="R1205" s="4">
        <v>2.964286</v>
      </c>
      <c r="S1205" s="4">
        <v>2.8571430000000002</v>
      </c>
      <c r="T1205" s="5">
        <v>0.42349140000000002</v>
      </c>
      <c r="U1205" s="5">
        <v>0.31467250000000002</v>
      </c>
      <c r="V1205" s="5">
        <v>0.28992210000000002</v>
      </c>
    </row>
    <row r="1206" spans="1:22" hidden="1" x14ac:dyDescent="0.2">
      <c r="A1206">
        <v>1988</v>
      </c>
      <c r="B1206">
        <v>27</v>
      </c>
      <c r="C1206" t="s">
        <v>63</v>
      </c>
      <c r="D1206" t="s">
        <v>64</v>
      </c>
      <c r="E1206">
        <v>1410000000</v>
      </c>
      <c r="F1206">
        <v>46200000</v>
      </c>
      <c r="G1206">
        <v>1297702</v>
      </c>
      <c r="H1206">
        <v>3960000000</v>
      </c>
      <c r="I1206">
        <v>202000000</v>
      </c>
      <c r="J1206">
        <v>6210953</v>
      </c>
      <c r="K1206" s="2">
        <v>0.35664950000000001</v>
      </c>
      <c r="L1206" s="2">
        <v>0.22917879999999999</v>
      </c>
      <c r="M1206" s="2">
        <v>0.2089376</v>
      </c>
      <c r="N1206" s="3">
        <v>9</v>
      </c>
      <c r="O1206">
        <v>10</v>
      </c>
      <c r="P1206">
        <v>11</v>
      </c>
      <c r="Q1206" s="4">
        <v>6.6071429999999998</v>
      </c>
      <c r="R1206" s="4">
        <v>7.5892860000000004</v>
      </c>
      <c r="S1206" s="4">
        <v>7.8928570000000002</v>
      </c>
      <c r="T1206" s="5">
        <v>0.3349144</v>
      </c>
      <c r="U1206" s="5">
        <v>0.21915499999999999</v>
      </c>
      <c r="V1206" s="5">
        <v>0.20047789999999999</v>
      </c>
    </row>
    <row r="1207" spans="1:22" hidden="1" x14ac:dyDescent="0.2">
      <c r="A1207">
        <v>1988</v>
      </c>
      <c r="B1207">
        <v>28</v>
      </c>
      <c r="C1207" t="s">
        <v>65</v>
      </c>
      <c r="D1207" t="s">
        <v>66</v>
      </c>
      <c r="E1207">
        <v>3340000000</v>
      </c>
      <c r="F1207">
        <v>178000000</v>
      </c>
      <c r="G1207">
        <v>5504681</v>
      </c>
      <c r="H1207">
        <v>4320000000</v>
      </c>
      <c r="I1207">
        <v>275000000</v>
      </c>
      <c r="J1207">
        <v>9386142</v>
      </c>
      <c r="K1207" s="2">
        <v>0.77284739999999996</v>
      </c>
      <c r="L1207" s="2">
        <v>0.64749120000000004</v>
      </c>
      <c r="M1207" s="2">
        <v>0.58646900000000002</v>
      </c>
      <c r="N1207" s="3">
        <v>1</v>
      </c>
      <c r="O1207">
        <v>1</v>
      </c>
      <c r="P1207">
        <v>1</v>
      </c>
      <c r="Q1207" s="4">
        <v>1.071429</v>
      </c>
      <c r="R1207" s="4">
        <v>1.125</v>
      </c>
      <c r="S1207" s="4">
        <v>1.196429</v>
      </c>
      <c r="T1207" s="5">
        <v>0.69953770000000004</v>
      </c>
      <c r="U1207" s="5">
        <v>0.56415590000000004</v>
      </c>
      <c r="V1207" s="5">
        <v>0.50843229999999995</v>
      </c>
    </row>
    <row r="1208" spans="1:22" hidden="1" x14ac:dyDescent="0.2">
      <c r="A1208">
        <v>1988</v>
      </c>
      <c r="B1208">
        <v>29</v>
      </c>
      <c r="C1208" t="s">
        <v>67</v>
      </c>
      <c r="D1208" t="s">
        <v>68</v>
      </c>
      <c r="E1208">
        <v>3630000000</v>
      </c>
      <c r="F1208">
        <v>173000000</v>
      </c>
      <c r="G1208">
        <v>4564897</v>
      </c>
      <c r="H1208">
        <v>8080000000</v>
      </c>
      <c r="I1208">
        <v>556000000</v>
      </c>
      <c r="J1208">
        <v>16100000</v>
      </c>
      <c r="K1208" s="2">
        <v>0.44938329999999999</v>
      </c>
      <c r="L1208" s="2">
        <v>0.31128790000000001</v>
      </c>
      <c r="M1208" s="2">
        <v>0.28296959999999999</v>
      </c>
      <c r="N1208" s="3">
        <v>4</v>
      </c>
      <c r="O1208">
        <v>5</v>
      </c>
      <c r="P1208">
        <v>6</v>
      </c>
      <c r="Q1208" s="4">
        <v>3.3035709999999998</v>
      </c>
      <c r="R1208" s="4">
        <v>3.660714</v>
      </c>
      <c r="S1208" s="4">
        <v>3.8214290000000002</v>
      </c>
      <c r="T1208" s="5">
        <v>0.42614590000000002</v>
      </c>
      <c r="U1208" s="5">
        <v>0.28862939999999998</v>
      </c>
      <c r="V1208" s="5">
        <v>0.26149060000000002</v>
      </c>
    </row>
    <row r="1209" spans="1:22" hidden="1" x14ac:dyDescent="0.2">
      <c r="A1209">
        <v>1988</v>
      </c>
      <c r="B1209">
        <v>30</v>
      </c>
      <c r="C1209" t="s">
        <v>69</v>
      </c>
      <c r="D1209" t="s">
        <v>70</v>
      </c>
      <c r="E1209">
        <v>679000000</v>
      </c>
      <c r="F1209">
        <v>42300000</v>
      </c>
      <c r="G1209">
        <v>1439500</v>
      </c>
      <c r="H1209">
        <v>2660000000</v>
      </c>
      <c r="I1209">
        <v>206000000</v>
      </c>
      <c r="J1209">
        <v>7681953</v>
      </c>
      <c r="K1209" s="2">
        <v>0.25524419999999998</v>
      </c>
      <c r="L1209" s="2">
        <v>0.20567779999999999</v>
      </c>
      <c r="M1209" s="2">
        <v>0.18738730000000001</v>
      </c>
      <c r="N1209" s="3">
        <v>15</v>
      </c>
      <c r="O1209">
        <v>13</v>
      </c>
      <c r="P1209">
        <v>13</v>
      </c>
      <c r="Q1209" s="4">
        <v>12.375</v>
      </c>
      <c r="R1209" s="4">
        <v>10.982139999999999</v>
      </c>
      <c r="S1209" s="4">
        <v>11.053570000000001</v>
      </c>
      <c r="T1209" s="5">
        <v>0.23180239999999999</v>
      </c>
      <c r="U1209" s="5">
        <v>0.1739011</v>
      </c>
      <c r="V1209" s="5">
        <v>0.16148970000000001</v>
      </c>
    </row>
    <row r="1210" spans="1:22" hidden="1" x14ac:dyDescent="0.2">
      <c r="A1210">
        <v>1988</v>
      </c>
      <c r="B1210">
        <v>31</v>
      </c>
      <c r="C1210" t="s">
        <v>71</v>
      </c>
      <c r="D1210" t="s">
        <v>72</v>
      </c>
      <c r="E1210">
        <v>59800000</v>
      </c>
      <c r="F1210">
        <v>2159130</v>
      </c>
      <c r="G1210">
        <v>90064.57</v>
      </c>
      <c r="H1210">
        <v>349000000</v>
      </c>
      <c r="I1210">
        <v>19000000</v>
      </c>
      <c r="J1210">
        <v>1029064</v>
      </c>
      <c r="K1210" s="2">
        <v>0.17121059999999999</v>
      </c>
      <c r="L1210" s="2">
        <v>0.1139044</v>
      </c>
      <c r="M1210" s="2">
        <v>8.7520799999999996E-2</v>
      </c>
      <c r="N1210" s="3">
        <v>27</v>
      </c>
      <c r="O1210">
        <v>26</v>
      </c>
      <c r="P1210">
        <v>28</v>
      </c>
      <c r="Q1210" s="4">
        <v>22.75</v>
      </c>
      <c r="R1210" s="4">
        <v>23.339279999999999</v>
      </c>
      <c r="S1210" s="4">
        <v>28.553570000000001</v>
      </c>
      <c r="T1210" s="5">
        <v>0.1417677</v>
      </c>
      <c r="U1210" s="5">
        <v>8.8227299999999995E-2</v>
      </c>
      <c r="V1210" s="5">
        <v>5.7606600000000001E-2</v>
      </c>
    </row>
    <row r="1211" spans="1:22" hidden="1" x14ac:dyDescent="0.2">
      <c r="A1211">
        <v>1989</v>
      </c>
      <c r="B1211">
        <v>1</v>
      </c>
      <c r="C1211" t="s">
        <v>22</v>
      </c>
      <c r="D1211" t="s">
        <v>23</v>
      </c>
      <c r="E1211">
        <v>193000000</v>
      </c>
      <c r="F1211">
        <v>13300000</v>
      </c>
      <c r="G1211">
        <v>270018.40000000002</v>
      </c>
      <c r="H1211">
        <v>1010000000</v>
      </c>
      <c r="I1211">
        <v>123000000</v>
      </c>
      <c r="J1211">
        <v>2650648</v>
      </c>
      <c r="K1211" s="2">
        <v>0.1910636</v>
      </c>
      <c r="L1211" s="2">
        <v>0.1085324</v>
      </c>
      <c r="M1211" s="2">
        <v>0.1018688</v>
      </c>
      <c r="N1211" s="3">
        <v>23</v>
      </c>
      <c r="O1211">
        <v>28</v>
      </c>
      <c r="P1211">
        <v>26</v>
      </c>
      <c r="Q1211" s="4">
        <v>26.642859999999999</v>
      </c>
      <c r="R1211" s="4">
        <v>27.767859999999999</v>
      </c>
      <c r="S1211" s="4">
        <v>26.803570000000001</v>
      </c>
      <c r="T1211" s="5">
        <v>0.12112009999999999</v>
      </c>
      <c r="U1211" s="5">
        <v>7.4726399999999998E-2</v>
      </c>
      <c r="V1211" s="5">
        <v>6.9363800000000003E-2</v>
      </c>
    </row>
    <row r="1212" spans="1:22" hidden="1" x14ac:dyDescent="0.2">
      <c r="A1212">
        <v>1989</v>
      </c>
      <c r="B1212">
        <v>2</v>
      </c>
      <c r="C1212" t="s">
        <v>24</v>
      </c>
      <c r="D1212" t="s">
        <v>25</v>
      </c>
      <c r="E1212">
        <v>185000000</v>
      </c>
      <c r="F1212">
        <v>5198630</v>
      </c>
      <c r="G1212">
        <v>119682.4</v>
      </c>
      <c r="H1212">
        <v>592000000</v>
      </c>
      <c r="I1212">
        <v>28900000</v>
      </c>
      <c r="J1212">
        <v>663194.30000000005</v>
      </c>
      <c r="K1212" s="2">
        <v>0.31291989999999997</v>
      </c>
      <c r="L1212" s="2">
        <v>0.17966280000000001</v>
      </c>
      <c r="M1212" s="2">
        <v>0.1804636</v>
      </c>
      <c r="N1212" s="3">
        <v>11</v>
      </c>
      <c r="O1212">
        <v>17</v>
      </c>
      <c r="P1212">
        <v>17</v>
      </c>
      <c r="Q1212" s="4">
        <v>15.232139999999999</v>
      </c>
      <c r="R1212" s="4">
        <v>16.178570000000001</v>
      </c>
      <c r="S1212" s="4">
        <v>15.03571</v>
      </c>
      <c r="T1212" s="5">
        <v>0.21788350000000001</v>
      </c>
      <c r="U1212" s="5">
        <v>0.13342109999999999</v>
      </c>
      <c r="V1212" s="5">
        <v>0.13148119999999999</v>
      </c>
    </row>
    <row r="1213" spans="1:22" hidden="1" x14ac:dyDescent="0.2">
      <c r="A1213">
        <v>1989</v>
      </c>
      <c r="B1213">
        <v>3</v>
      </c>
      <c r="C1213" t="s">
        <v>26</v>
      </c>
      <c r="D1213" t="s">
        <v>27</v>
      </c>
      <c r="E1213">
        <v>199000000</v>
      </c>
      <c r="F1213">
        <v>8831232</v>
      </c>
      <c r="G1213">
        <v>205747.9</v>
      </c>
      <c r="H1213">
        <v>951000000</v>
      </c>
      <c r="I1213">
        <v>66300000</v>
      </c>
      <c r="J1213">
        <v>1750864</v>
      </c>
      <c r="K1213" s="2">
        <v>0.20883160000000001</v>
      </c>
      <c r="L1213" s="2">
        <v>0.1331764</v>
      </c>
      <c r="M1213" s="2">
        <v>0.1175122</v>
      </c>
      <c r="N1213" s="3">
        <v>20</v>
      </c>
      <c r="O1213">
        <v>22</v>
      </c>
      <c r="P1213">
        <v>24</v>
      </c>
      <c r="Q1213" s="4">
        <v>20.625</v>
      </c>
      <c r="R1213" s="4">
        <v>21.982140000000001</v>
      </c>
      <c r="S1213" s="4">
        <v>21.928570000000001</v>
      </c>
      <c r="T1213" s="5">
        <v>0.1688759</v>
      </c>
      <c r="U1213" s="5">
        <v>0.102105</v>
      </c>
      <c r="V1213" s="5">
        <v>8.9834999999999998E-2</v>
      </c>
    </row>
    <row r="1214" spans="1:22" hidden="1" x14ac:dyDescent="0.2">
      <c r="A1214">
        <v>1989</v>
      </c>
      <c r="B1214">
        <v>4</v>
      </c>
      <c r="C1214" t="s">
        <v>28</v>
      </c>
      <c r="D1214" t="s">
        <v>29</v>
      </c>
      <c r="E1214">
        <v>110000000</v>
      </c>
      <c r="F1214">
        <v>4787661</v>
      </c>
      <c r="G1214">
        <v>129313.9</v>
      </c>
      <c r="H1214">
        <v>728000000</v>
      </c>
      <c r="I1214">
        <v>66300000</v>
      </c>
      <c r="J1214">
        <v>1936052</v>
      </c>
      <c r="K1214" s="2">
        <v>0.15053859999999999</v>
      </c>
      <c r="L1214" s="2">
        <v>7.2231100000000006E-2</v>
      </c>
      <c r="M1214" s="2">
        <v>6.6792599999999994E-2</v>
      </c>
      <c r="N1214" s="3">
        <v>29</v>
      </c>
      <c r="O1214">
        <v>31</v>
      </c>
      <c r="P1214">
        <v>31</v>
      </c>
      <c r="Q1214" s="4">
        <v>27.964279999999999</v>
      </c>
      <c r="R1214" s="4">
        <v>30.160720000000001</v>
      </c>
      <c r="S1214" s="4">
        <v>29.982140000000001</v>
      </c>
      <c r="T1214" s="5">
        <v>0.11625969999999999</v>
      </c>
      <c r="U1214" s="5">
        <v>5.6866399999999998E-2</v>
      </c>
      <c r="V1214" s="5">
        <v>5.2430200000000003E-2</v>
      </c>
    </row>
    <row r="1215" spans="1:22" hidden="1" x14ac:dyDescent="0.2">
      <c r="A1215">
        <v>1989</v>
      </c>
      <c r="B1215">
        <v>5</v>
      </c>
      <c r="C1215">
        <v>20</v>
      </c>
      <c r="D1215" t="s">
        <v>30</v>
      </c>
      <c r="E1215">
        <v>80400000</v>
      </c>
      <c r="F1215">
        <v>4064762</v>
      </c>
      <c r="G1215">
        <v>103352.4</v>
      </c>
      <c r="H1215">
        <v>593000000</v>
      </c>
      <c r="I1215">
        <v>46300000</v>
      </c>
      <c r="J1215">
        <v>1287783</v>
      </c>
      <c r="K1215" s="2">
        <v>0.13562479999999999</v>
      </c>
      <c r="L1215" s="2">
        <v>8.7795499999999999E-2</v>
      </c>
      <c r="M1215" s="2">
        <v>8.0256099999999997E-2</v>
      </c>
      <c r="N1215" s="3">
        <v>31</v>
      </c>
      <c r="O1215">
        <v>30</v>
      </c>
      <c r="P1215">
        <v>30</v>
      </c>
      <c r="Q1215" s="4">
        <v>29.660720000000001</v>
      </c>
      <c r="R1215" s="4">
        <v>29.589279999999999</v>
      </c>
      <c r="S1215" s="4">
        <v>29.178570000000001</v>
      </c>
      <c r="T1215" s="5">
        <v>0.1007251</v>
      </c>
      <c r="U1215" s="5">
        <v>6.0451900000000003E-2</v>
      </c>
      <c r="V1215" s="5">
        <v>5.51151E-2</v>
      </c>
    </row>
    <row r="1216" spans="1:22" hidden="1" x14ac:dyDescent="0.2">
      <c r="A1216">
        <v>1989</v>
      </c>
      <c r="B1216">
        <v>6</v>
      </c>
      <c r="C1216" t="s">
        <v>31</v>
      </c>
      <c r="D1216" t="s">
        <v>32</v>
      </c>
      <c r="E1216">
        <v>439000000</v>
      </c>
      <c r="F1216">
        <v>18900000</v>
      </c>
      <c r="G1216">
        <v>471481.1</v>
      </c>
      <c r="H1216">
        <v>1510000000</v>
      </c>
      <c r="I1216">
        <v>87600000</v>
      </c>
      <c r="J1216">
        <v>2378551</v>
      </c>
      <c r="K1216" s="2">
        <v>0.29010429999999998</v>
      </c>
      <c r="L1216" s="2">
        <v>0.21534159999999999</v>
      </c>
      <c r="M1216" s="2">
        <v>0.19822200000000001</v>
      </c>
      <c r="N1216" s="3">
        <v>14</v>
      </c>
      <c r="O1216">
        <v>12</v>
      </c>
      <c r="P1216">
        <v>12</v>
      </c>
      <c r="Q1216" s="4">
        <v>12.232139999999999</v>
      </c>
      <c r="R1216" s="4">
        <v>11.982139999999999</v>
      </c>
      <c r="S1216" s="4">
        <v>12.33929</v>
      </c>
      <c r="T1216" s="5">
        <v>0.24312719999999999</v>
      </c>
      <c r="U1216" s="5">
        <v>0.16807530000000001</v>
      </c>
      <c r="V1216" s="5">
        <v>0.15291469999999999</v>
      </c>
    </row>
    <row r="1217" spans="1:22" hidden="1" x14ac:dyDescent="0.2">
      <c r="A1217">
        <v>1989</v>
      </c>
      <c r="B1217">
        <v>7</v>
      </c>
      <c r="C1217">
        <v>23</v>
      </c>
      <c r="D1217" t="s">
        <v>33</v>
      </c>
      <c r="E1217">
        <v>51500000</v>
      </c>
      <c r="F1217">
        <v>1657918</v>
      </c>
      <c r="G1217">
        <v>38728.620000000003</v>
      </c>
      <c r="H1217">
        <v>144000000</v>
      </c>
      <c r="I1217">
        <v>6246875</v>
      </c>
      <c r="J1217">
        <v>151885.20000000001</v>
      </c>
      <c r="K1217" s="2">
        <v>0.3585178</v>
      </c>
      <c r="L1217" s="2">
        <v>0.26539970000000002</v>
      </c>
      <c r="M1217" s="2">
        <v>0.2549862</v>
      </c>
      <c r="N1217" s="3">
        <v>7</v>
      </c>
      <c r="O1217">
        <v>7</v>
      </c>
      <c r="P1217">
        <v>7</v>
      </c>
      <c r="Q1217" s="4">
        <v>8.1607140000000005</v>
      </c>
      <c r="R1217" s="4">
        <v>7.3392860000000004</v>
      </c>
      <c r="S1217" s="4">
        <v>6.9821429999999998</v>
      </c>
      <c r="T1217" s="5">
        <v>0.29430689999999998</v>
      </c>
      <c r="U1217" s="5">
        <v>0.21289140000000001</v>
      </c>
      <c r="V1217" s="5">
        <v>0.2032263</v>
      </c>
    </row>
    <row r="1218" spans="1:22" x14ac:dyDescent="0.2">
      <c r="A1218">
        <v>1989</v>
      </c>
      <c r="B1218">
        <v>8</v>
      </c>
      <c r="C1218">
        <v>24</v>
      </c>
      <c r="D1218" t="s">
        <v>34</v>
      </c>
      <c r="E1218">
        <v>368000000</v>
      </c>
      <c r="F1218">
        <v>12100000</v>
      </c>
      <c r="G1218">
        <v>278553.59999999998</v>
      </c>
      <c r="H1218">
        <v>908000000</v>
      </c>
      <c r="I1218">
        <v>40500000</v>
      </c>
      <c r="J1218">
        <v>1010400</v>
      </c>
      <c r="K1218" s="2">
        <v>0.4054604</v>
      </c>
      <c r="L1218" s="2">
        <v>0.297628</v>
      </c>
      <c r="M1218" s="2">
        <v>0.2756864</v>
      </c>
      <c r="N1218" s="3">
        <v>6</v>
      </c>
      <c r="O1218">
        <v>6</v>
      </c>
      <c r="P1218">
        <v>6</v>
      </c>
      <c r="Q1218" s="4">
        <v>5.0714290000000002</v>
      </c>
      <c r="R1218" s="4">
        <v>4.875</v>
      </c>
      <c r="S1218" s="4">
        <v>4.8035709999999998</v>
      </c>
      <c r="T1218" s="5">
        <v>0.36250369999999998</v>
      </c>
      <c r="U1218" s="5">
        <v>0.25803540000000003</v>
      </c>
      <c r="V1218" s="5">
        <v>0.23824980000000001</v>
      </c>
    </row>
    <row r="1219" spans="1:22" hidden="1" x14ac:dyDescent="0.2">
      <c r="A1219">
        <v>1989</v>
      </c>
      <c r="B1219">
        <v>9</v>
      </c>
      <c r="C1219">
        <v>25</v>
      </c>
      <c r="D1219" t="s">
        <v>35</v>
      </c>
      <c r="E1219">
        <v>85600000</v>
      </c>
      <c r="F1219">
        <v>3651770</v>
      </c>
      <c r="G1219">
        <v>84428.7</v>
      </c>
      <c r="H1219">
        <v>458000000</v>
      </c>
      <c r="I1219">
        <v>30700000</v>
      </c>
      <c r="J1219">
        <v>785146.8</v>
      </c>
      <c r="K1219" s="2">
        <v>0.18681829999999999</v>
      </c>
      <c r="L1219" s="2">
        <v>0.1188327</v>
      </c>
      <c r="M1219" s="2">
        <v>0.1075324</v>
      </c>
      <c r="N1219" s="3">
        <v>24</v>
      </c>
      <c r="O1219">
        <v>25</v>
      </c>
      <c r="P1219">
        <v>25</v>
      </c>
      <c r="Q1219" s="4">
        <v>20.589279999999999</v>
      </c>
      <c r="R1219" s="4">
        <v>20.696429999999999</v>
      </c>
      <c r="S1219" s="4">
        <v>20.714279999999999</v>
      </c>
      <c r="T1219" s="5">
        <v>0.16131490000000001</v>
      </c>
      <c r="U1219" s="5">
        <v>0.1034035</v>
      </c>
      <c r="V1219" s="5">
        <v>9.3124899999999997E-2</v>
      </c>
    </row>
    <row r="1220" spans="1:22" hidden="1" x14ac:dyDescent="0.2">
      <c r="A1220">
        <v>1989</v>
      </c>
      <c r="B1220">
        <v>10</v>
      </c>
      <c r="C1220">
        <v>26</v>
      </c>
      <c r="D1220" t="s">
        <v>36</v>
      </c>
      <c r="E1220">
        <v>67100000</v>
      </c>
      <c r="F1220">
        <v>2780002</v>
      </c>
      <c r="G1220">
        <v>67750.69</v>
      </c>
      <c r="H1220">
        <v>362000000</v>
      </c>
      <c r="I1220">
        <v>21800000</v>
      </c>
      <c r="J1220">
        <v>569266.6</v>
      </c>
      <c r="K1220" s="2">
        <v>0.18510109999999999</v>
      </c>
      <c r="L1220" s="2">
        <v>0.12751779999999999</v>
      </c>
      <c r="M1220" s="2">
        <v>0.11901399999999999</v>
      </c>
      <c r="N1220" s="3">
        <v>25</v>
      </c>
      <c r="O1220">
        <v>23</v>
      </c>
      <c r="P1220">
        <v>22</v>
      </c>
      <c r="Q1220" s="4">
        <v>23.607140000000001</v>
      </c>
      <c r="R1220" s="4">
        <v>24.017859999999999</v>
      </c>
      <c r="S1220" s="4">
        <v>23.089279999999999</v>
      </c>
      <c r="T1220" s="5">
        <v>0.14236109999999999</v>
      </c>
      <c r="U1220" s="5">
        <v>9.1431899999999997E-2</v>
      </c>
      <c r="V1220" s="5">
        <v>8.4959199999999999E-2</v>
      </c>
    </row>
    <row r="1221" spans="1:22" hidden="1" x14ac:dyDescent="0.2">
      <c r="A1221">
        <v>1989</v>
      </c>
      <c r="B1221">
        <v>11</v>
      </c>
      <c r="C1221" t="s">
        <v>37</v>
      </c>
      <c r="D1221" t="s">
        <v>38</v>
      </c>
      <c r="E1221">
        <v>291000000</v>
      </c>
      <c r="F1221">
        <v>11500000</v>
      </c>
      <c r="G1221">
        <v>276642</v>
      </c>
      <c r="H1221">
        <v>1620000000</v>
      </c>
      <c r="I1221">
        <v>91800000</v>
      </c>
      <c r="J1221">
        <v>2351312</v>
      </c>
      <c r="K1221" s="2">
        <v>0.1799412</v>
      </c>
      <c r="L1221" s="2">
        <v>0.1254441</v>
      </c>
      <c r="M1221" s="2">
        <v>0.1176543</v>
      </c>
      <c r="N1221" s="3">
        <v>27</v>
      </c>
      <c r="O1221">
        <v>24</v>
      </c>
      <c r="P1221">
        <v>23</v>
      </c>
      <c r="Q1221" s="4">
        <v>23.053570000000001</v>
      </c>
      <c r="R1221" s="4">
        <v>23.803570000000001</v>
      </c>
      <c r="S1221" s="4">
        <v>22.785720000000001</v>
      </c>
      <c r="T1221" s="5">
        <v>0.14775569999999999</v>
      </c>
      <c r="U1221" s="5">
        <v>9.1782299999999997E-2</v>
      </c>
      <c r="V1221" s="5">
        <v>8.5632399999999997E-2</v>
      </c>
    </row>
    <row r="1222" spans="1:22" hidden="1" x14ac:dyDescent="0.2">
      <c r="A1222">
        <v>1989</v>
      </c>
      <c r="B1222">
        <v>12</v>
      </c>
      <c r="C1222">
        <v>29</v>
      </c>
      <c r="D1222" t="s">
        <v>39</v>
      </c>
      <c r="E1222">
        <v>218000000</v>
      </c>
      <c r="F1222">
        <v>7881490</v>
      </c>
      <c r="G1222">
        <v>186038.6</v>
      </c>
      <c r="H1222">
        <v>1100000000</v>
      </c>
      <c r="I1222">
        <v>58200000</v>
      </c>
      <c r="J1222">
        <v>1466652</v>
      </c>
      <c r="K1222" s="2">
        <v>0.19827890000000001</v>
      </c>
      <c r="L1222" s="2">
        <v>0.1355317</v>
      </c>
      <c r="M1222" s="2">
        <v>0.12684580000000001</v>
      </c>
      <c r="N1222" s="3">
        <v>21</v>
      </c>
      <c r="O1222">
        <v>21</v>
      </c>
      <c r="P1222">
        <v>20</v>
      </c>
      <c r="Q1222" s="4">
        <v>17.5</v>
      </c>
      <c r="R1222" s="4">
        <v>17.964279999999999</v>
      </c>
      <c r="S1222" s="4">
        <v>17.446429999999999</v>
      </c>
      <c r="T1222" s="5">
        <v>0.18702070000000001</v>
      </c>
      <c r="U1222" s="5">
        <v>0.11943719999999999</v>
      </c>
      <c r="V1222" s="5">
        <v>0.1113278</v>
      </c>
    </row>
    <row r="1223" spans="1:22" hidden="1" x14ac:dyDescent="0.2">
      <c r="A1223">
        <v>1989</v>
      </c>
      <c r="B1223">
        <v>13</v>
      </c>
      <c r="C1223" t="s">
        <v>40</v>
      </c>
      <c r="D1223" t="s">
        <v>41</v>
      </c>
      <c r="E1223">
        <v>656000000</v>
      </c>
      <c r="F1223">
        <v>25400000</v>
      </c>
      <c r="G1223">
        <v>602529.30000000005</v>
      </c>
      <c r="H1223">
        <v>1880000000</v>
      </c>
      <c r="I1223">
        <v>103000000</v>
      </c>
      <c r="J1223">
        <v>2638528</v>
      </c>
      <c r="K1223" s="2">
        <v>0.34821099999999999</v>
      </c>
      <c r="L1223" s="2">
        <v>0.24777769999999999</v>
      </c>
      <c r="M1223" s="2">
        <v>0.22835810000000001</v>
      </c>
      <c r="N1223" s="3">
        <v>9</v>
      </c>
      <c r="O1223">
        <v>8</v>
      </c>
      <c r="P1223">
        <v>9</v>
      </c>
      <c r="Q1223" s="4">
        <v>8.9642859999999995</v>
      </c>
      <c r="R1223" s="4">
        <v>9.5535720000000008</v>
      </c>
      <c r="S1223" s="4">
        <v>9.7321419999999996</v>
      </c>
      <c r="T1223" s="5">
        <v>0.29336010000000001</v>
      </c>
      <c r="U1223" s="5">
        <v>0.19624240000000001</v>
      </c>
      <c r="V1223" s="5">
        <v>0.18007609999999999</v>
      </c>
    </row>
    <row r="1224" spans="1:22" hidden="1" x14ac:dyDescent="0.2">
      <c r="A1224">
        <v>1989</v>
      </c>
      <c r="B1224">
        <v>14</v>
      </c>
      <c r="C1224" t="s">
        <v>42</v>
      </c>
      <c r="D1224" t="s">
        <v>43</v>
      </c>
      <c r="E1224">
        <v>467000000</v>
      </c>
      <c r="F1224">
        <v>17600000</v>
      </c>
      <c r="G1224">
        <v>419128.4</v>
      </c>
      <c r="H1224">
        <v>1830000000</v>
      </c>
      <c r="I1224">
        <v>88000000</v>
      </c>
      <c r="J1224">
        <v>2219541</v>
      </c>
      <c r="K1224" s="2">
        <v>0.2550056</v>
      </c>
      <c r="L1224" s="2">
        <v>0.1998576</v>
      </c>
      <c r="M1224" s="2">
        <v>0.1888357</v>
      </c>
      <c r="N1224" s="3">
        <v>16</v>
      </c>
      <c r="O1224">
        <v>16</v>
      </c>
      <c r="P1224">
        <v>14</v>
      </c>
      <c r="Q1224" s="4">
        <v>16.25</v>
      </c>
      <c r="R1224" s="4">
        <v>16.410720000000001</v>
      </c>
      <c r="S1224" s="4">
        <v>15.96429</v>
      </c>
      <c r="T1224" s="5">
        <v>0.2025662</v>
      </c>
      <c r="U1224" s="5">
        <v>0.14079700000000001</v>
      </c>
      <c r="V1224" s="5">
        <v>0.1322035</v>
      </c>
    </row>
    <row r="1225" spans="1:22" hidden="1" x14ac:dyDescent="0.2">
      <c r="A1225">
        <v>1989</v>
      </c>
      <c r="B1225">
        <v>15</v>
      </c>
      <c r="C1225" t="s">
        <v>44</v>
      </c>
      <c r="D1225" t="s">
        <v>45</v>
      </c>
      <c r="E1225">
        <v>121000000</v>
      </c>
      <c r="F1225">
        <v>5620357</v>
      </c>
      <c r="G1225">
        <v>142755.5</v>
      </c>
      <c r="H1225">
        <v>399000000</v>
      </c>
      <c r="I1225">
        <v>27900000</v>
      </c>
      <c r="J1225">
        <v>782657.6</v>
      </c>
      <c r="K1225" s="2">
        <v>0.30382189999999998</v>
      </c>
      <c r="L1225" s="2">
        <v>0.20122190000000001</v>
      </c>
      <c r="M1225" s="2">
        <v>0.18239849999999999</v>
      </c>
      <c r="N1225" s="3">
        <v>12</v>
      </c>
      <c r="O1225">
        <v>15</v>
      </c>
      <c r="P1225">
        <v>16</v>
      </c>
      <c r="Q1225" s="4">
        <v>12.928570000000001</v>
      </c>
      <c r="R1225" s="4">
        <v>15.196429999999999</v>
      </c>
      <c r="S1225" s="4">
        <v>16.017859999999999</v>
      </c>
      <c r="T1225" s="5">
        <v>0.2379288</v>
      </c>
      <c r="U1225" s="5">
        <v>0.14950550000000001</v>
      </c>
      <c r="V1225" s="5">
        <v>0.13474800000000001</v>
      </c>
    </row>
    <row r="1226" spans="1:22" hidden="1" x14ac:dyDescent="0.2">
      <c r="A1226">
        <v>1989</v>
      </c>
      <c r="B1226">
        <v>16</v>
      </c>
      <c r="C1226" t="s">
        <v>46</v>
      </c>
      <c r="D1226" t="s">
        <v>47</v>
      </c>
      <c r="E1226">
        <v>199000000</v>
      </c>
      <c r="F1226">
        <v>6648690</v>
      </c>
      <c r="G1226">
        <v>183192.7</v>
      </c>
      <c r="H1226">
        <v>682000000</v>
      </c>
      <c r="I1226">
        <v>29200000</v>
      </c>
      <c r="J1226">
        <v>846169.59999999998</v>
      </c>
      <c r="K1226" s="2">
        <v>0.2916398</v>
      </c>
      <c r="L1226" s="2">
        <v>0.2276089</v>
      </c>
      <c r="M1226" s="2">
        <v>0.21649650000000001</v>
      </c>
      <c r="N1226" s="3">
        <v>13</v>
      </c>
      <c r="O1226">
        <v>10</v>
      </c>
      <c r="P1226">
        <v>10</v>
      </c>
      <c r="Q1226" s="4">
        <v>14.446429999999999</v>
      </c>
      <c r="R1226" s="4">
        <v>12.107139999999999</v>
      </c>
      <c r="S1226" s="4">
        <v>11.892860000000001</v>
      </c>
      <c r="T1226" s="5">
        <v>0.21637799999999999</v>
      </c>
      <c r="U1226" s="5">
        <v>0.16193089999999999</v>
      </c>
      <c r="V1226" s="5">
        <v>0.15360219999999999</v>
      </c>
    </row>
    <row r="1227" spans="1:22" hidden="1" x14ac:dyDescent="0.2">
      <c r="A1227">
        <v>1989</v>
      </c>
      <c r="B1227">
        <v>17</v>
      </c>
      <c r="C1227" t="s">
        <v>48</v>
      </c>
      <c r="D1227" t="s">
        <v>49</v>
      </c>
      <c r="E1227">
        <v>619000000</v>
      </c>
      <c r="F1227">
        <v>28300000</v>
      </c>
      <c r="G1227">
        <v>680067.8</v>
      </c>
      <c r="H1227">
        <v>4240000000</v>
      </c>
      <c r="I1227">
        <v>270000000</v>
      </c>
      <c r="J1227">
        <v>7103756</v>
      </c>
      <c r="K1227" s="2">
        <v>0.14603769999999999</v>
      </c>
      <c r="L1227" s="2">
        <v>0.10495500000000001</v>
      </c>
      <c r="M1227" s="2">
        <v>9.5733600000000002E-2</v>
      </c>
      <c r="N1227" s="3">
        <v>30</v>
      </c>
      <c r="O1227">
        <v>29</v>
      </c>
      <c r="P1227">
        <v>27</v>
      </c>
      <c r="Q1227" s="4">
        <v>27.928570000000001</v>
      </c>
      <c r="R1227" s="4">
        <v>27.214279999999999</v>
      </c>
      <c r="S1227" s="4">
        <v>26.392859999999999</v>
      </c>
      <c r="T1227" s="5">
        <v>0.112245</v>
      </c>
      <c r="U1227" s="5">
        <v>7.6515200000000005E-2</v>
      </c>
      <c r="V1227" s="5">
        <v>6.9453699999999993E-2</v>
      </c>
    </row>
    <row r="1228" spans="1:22" hidden="1" x14ac:dyDescent="0.2">
      <c r="A1228">
        <v>1989</v>
      </c>
      <c r="B1228">
        <v>18</v>
      </c>
      <c r="C1228">
        <v>51</v>
      </c>
      <c r="D1228" t="s">
        <v>50</v>
      </c>
      <c r="E1228">
        <v>191000000</v>
      </c>
      <c r="F1228">
        <v>8375818</v>
      </c>
      <c r="G1228">
        <v>203962.3</v>
      </c>
      <c r="H1228">
        <v>992000000</v>
      </c>
      <c r="I1228">
        <v>59300000</v>
      </c>
      <c r="J1228">
        <v>1648175</v>
      </c>
      <c r="K1228" s="2">
        <v>0.1924901</v>
      </c>
      <c r="L1228" s="2">
        <v>0.14134289999999999</v>
      </c>
      <c r="M1228" s="2">
        <v>0.1237504</v>
      </c>
      <c r="N1228" s="3">
        <v>22</v>
      </c>
      <c r="O1228">
        <v>20</v>
      </c>
      <c r="P1228">
        <v>21</v>
      </c>
      <c r="Q1228" s="4">
        <v>24.071429999999999</v>
      </c>
      <c r="R1228" s="4">
        <v>22.017859999999999</v>
      </c>
      <c r="S1228" s="4">
        <v>22.303570000000001</v>
      </c>
      <c r="T1228" s="5">
        <v>0.1409852</v>
      </c>
      <c r="U1228" s="5">
        <v>0.1007874</v>
      </c>
      <c r="V1228" s="5">
        <v>8.7338700000000005E-2</v>
      </c>
    </row>
    <row r="1229" spans="1:22" hidden="1" x14ac:dyDescent="0.2">
      <c r="A1229">
        <v>1989</v>
      </c>
      <c r="B1229">
        <v>19</v>
      </c>
      <c r="C1229">
        <v>50</v>
      </c>
      <c r="D1229" t="s">
        <v>51</v>
      </c>
      <c r="E1229">
        <v>1260000000</v>
      </c>
      <c r="F1229">
        <v>48600000</v>
      </c>
      <c r="G1229">
        <v>1271535</v>
      </c>
      <c r="H1229">
        <v>3710000000</v>
      </c>
      <c r="I1229">
        <v>197000000</v>
      </c>
      <c r="J1229">
        <v>5555732</v>
      </c>
      <c r="K1229" s="2">
        <v>0.34080529999999998</v>
      </c>
      <c r="L1229" s="2">
        <v>0.24692800000000001</v>
      </c>
      <c r="M1229" s="2">
        <v>0.22886899999999999</v>
      </c>
      <c r="N1229" s="3">
        <v>10</v>
      </c>
      <c r="O1229">
        <v>9</v>
      </c>
      <c r="P1229">
        <v>8</v>
      </c>
      <c r="Q1229" s="4">
        <v>10.392860000000001</v>
      </c>
      <c r="R1229" s="4">
        <v>10.5</v>
      </c>
      <c r="S1229" s="4">
        <v>10.41071</v>
      </c>
      <c r="T1229" s="5">
        <v>0.26292480000000001</v>
      </c>
      <c r="U1229" s="5">
        <v>0.1806373</v>
      </c>
      <c r="V1229" s="5">
        <v>0.16662879999999999</v>
      </c>
    </row>
    <row r="1230" spans="1:22" hidden="1" x14ac:dyDescent="0.2">
      <c r="A1230">
        <v>1989</v>
      </c>
      <c r="B1230">
        <v>20</v>
      </c>
      <c r="C1230">
        <v>52</v>
      </c>
      <c r="D1230" t="s">
        <v>52</v>
      </c>
      <c r="E1230">
        <v>1050000000</v>
      </c>
      <c r="F1230">
        <v>59200000</v>
      </c>
      <c r="G1230">
        <v>1679438</v>
      </c>
      <c r="H1230">
        <v>4370000000</v>
      </c>
      <c r="I1230">
        <v>367000000</v>
      </c>
      <c r="J1230">
        <v>12400000</v>
      </c>
      <c r="K1230" s="2">
        <v>0.2406594</v>
      </c>
      <c r="L1230" s="2">
        <v>0.1613376</v>
      </c>
      <c r="M1230" s="2">
        <v>0.135902</v>
      </c>
      <c r="N1230" s="3">
        <v>18</v>
      </c>
      <c r="O1230">
        <v>18</v>
      </c>
      <c r="P1230">
        <v>19</v>
      </c>
      <c r="Q1230" s="4">
        <v>19.089279999999999</v>
      </c>
      <c r="R1230" s="4">
        <v>19.017859999999999</v>
      </c>
      <c r="S1230" s="4">
        <v>19.964279999999999</v>
      </c>
      <c r="T1230" s="5">
        <v>0.18043429999999999</v>
      </c>
      <c r="U1230" s="5">
        <v>0.1176333</v>
      </c>
      <c r="V1230" s="5">
        <v>9.9119799999999994E-2</v>
      </c>
    </row>
    <row r="1231" spans="1:22" hidden="1" x14ac:dyDescent="0.2">
      <c r="A1231">
        <v>1989</v>
      </c>
      <c r="B1231">
        <v>21</v>
      </c>
      <c r="C1231" t="s">
        <v>53</v>
      </c>
      <c r="D1231" t="s">
        <v>54</v>
      </c>
      <c r="E1231">
        <v>336000000</v>
      </c>
      <c r="F1231">
        <v>25100000</v>
      </c>
      <c r="G1231">
        <v>695212.1</v>
      </c>
      <c r="H1231">
        <v>2020000000</v>
      </c>
      <c r="I1231">
        <v>230000000</v>
      </c>
      <c r="J1231">
        <v>8197251</v>
      </c>
      <c r="K1231" s="2">
        <v>0.1666677</v>
      </c>
      <c r="L1231" s="2">
        <v>0.109177</v>
      </c>
      <c r="M1231" s="2">
        <v>8.4810399999999994E-2</v>
      </c>
      <c r="N1231" s="3">
        <v>28</v>
      </c>
      <c r="O1231">
        <v>27</v>
      </c>
      <c r="P1231">
        <v>29</v>
      </c>
      <c r="Q1231" s="4">
        <v>28.410720000000001</v>
      </c>
      <c r="R1231" s="4">
        <v>28.142859999999999</v>
      </c>
      <c r="S1231" s="4">
        <v>29.125</v>
      </c>
      <c r="T1231" s="5">
        <v>0.1092814</v>
      </c>
      <c r="U1231" s="5">
        <v>7.1718100000000007E-2</v>
      </c>
      <c r="V1231" s="5">
        <v>5.6427199999999997E-2</v>
      </c>
    </row>
    <row r="1232" spans="1:22" hidden="1" x14ac:dyDescent="0.2">
      <c r="A1232">
        <v>1989</v>
      </c>
      <c r="B1232">
        <v>22</v>
      </c>
      <c r="C1232" t="s">
        <v>55</v>
      </c>
      <c r="D1232" t="s">
        <v>56</v>
      </c>
      <c r="E1232">
        <v>577000000</v>
      </c>
      <c r="F1232">
        <v>20600000</v>
      </c>
      <c r="G1232">
        <v>591576.19999999995</v>
      </c>
      <c r="H1232">
        <v>2450000000</v>
      </c>
      <c r="I1232">
        <v>128000000</v>
      </c>
      <c r="J1232">
        <v>3732361</v>
      </c>
      <c r="K1232" s="2">
        <v>0.2357744</v>
      </c>
      <c r="L1232" s="2">
        <v>0.1600799</v>
      </c>
      <c r="M1232" s="2">
        <v>0.15849920000000001</v>
      </c>
      <c r="N1232" s="3">
        <v>19</v>
      </c>
      <c r="O1232">
        <v>19</v>
      </c>
      <c r="P1232">
        <v>18</v>
      </c>
      <c r="Q1232" s="4">
        <v>24.214279999999999</v>
      </c>
      <c r="R1232" s="4">
        <v>22.875</v>
      </c>
      <c r="S1232" s="4">
        <v>21.035720000000001</v>
      </c>
      <c r="T1232" s="5">
        <v>0.14314279999999999</v>
      </c>
      <c r="U1232" s="5">
        <v>0.1009168</v>
      </c>
      <c r="V1232" s="5">
        <v>0.1004975</v>
      </c>
    </row>
    <row r="1233" spans="1:22" hidden="1" x14ac:dyDescent="0.2">
      <c r="A1233">
        <v>1989</v>
      </c>
      <c r="B1233">
        <v>23</v>
      </c>
      <c r="C1233">
        <v>64</v>
      </c>
      <c r="D1233" t="s">
        <v>57</v>
      </c>
      <c r="E1233">
        <v>429000000</v>
      </c>
      <c r="F1233">
        <v>18000000</v>
      </c>
      <c r="G1233">
        <v>435103.9</v>
      </c>
      <c r="H1233">
        <v>1710000000</v>
      </c>
      <c r="I1233">
        <v>88600000</v>
      </c>
      <c r="J1233">
        <v>2276236</v>
      </c>
      <c r="K1233" s="2">
        <v>0.25053789999999998</v>
      </c>
      <c r="L1233" s="2">
        <v>0.20342730000000001</v>
      </c>
      <c r="M1233" s="2">
        <v>0.1911506</v>
      </c>
      <c r="N1233" s="3">
        <v>17</v>
      </c>
      <c r="O1233">
        <v>13</v>
      </c>
      <c r="P1233">
        <v>13</v>
      </c>
      <c r="Q1233" s="4">
        <v>18.160720000000001</v>
      </c>
      <c r="R1233" s="4">
        <v>15.571429999999999</v>
      </c>
      <c r="S1233" s="4">
        <v>14.96429</v>
      </c>
      <c r="T1233" s="5">
        <v>0.19068750000000001</v>
      </c>
      <c r="U1233" s="5">
        <v>0.14805309999999999</v>
      </c>
      <c r="V1233" s="5">
        <v>0.1392806</v>
      </c>
    </row>
    <row r="1234" spans="1:22" hidden="1" x14ac:dyDescent="0.2">
      <c r="A1234">
        <v>1989</v>
      </c>
      <c r="B1234">
        <v>24</v>
      </c>
      <c r="C1234" t="s">
        <v>58</v>
      </c>
      <c r="D1234" t="s">
        <v>59</v>
      </c>
      <c r="E1234">
        <v>1840000000</v>
      </c>
      <c r="F1234">
        <v>64600000</v>
      </c>
      <c r="G1234">
        <v>1683640</v>
      </c>
      <c r="H1234">
        <v>3820000000</v>
      </c>
      <c r="I1234">
        <v>193000000</v>
      </c>
      <c r="J1234">
        <v>5513834</v>
      </c>
      <c r="K1234" s="2">
        <v>0.4826896</v>
      </c>
      <c r="L1234" s="2">
        <v>0.33478720000000001</v>
      </c>
      <c r="M1234" s="2">
        <v>0.30534830000000002</v>
      </c>
      <c r="N1234" s="3">
        <v>3</v>
      </c>
      <c r="O1234">
        <v>3</v>
      </c>
      <c r="P1234">
        <v>3</v>
      </c>
      <c r="Q1234" s="4">
        <v>4.2321429999999998</v>
      </c>
      <c r="R1234" s="4">
        <v>4.4107139999999996</v>
      </c>
      <c r="S1234" s="4">
        <v>4.6071429999999998</v>
      </c>
      <c r="T1234" s="5">
        <v>0.39911069999999998</v>
      </c>
      <c r="U1234" s="5">
        <v>0.27091029999999999</v>
      </c>
      <c r="V1234" s="5">
        <v>0.2452347</v>
      </c>
    </row>
    <row r="1235" spans="1:22" hidden="1" x14ac:dyDescent="0.2">
      <c r="A1235">
        <v>1989</v>
      </c>
      <c r="B1235">
        <v>25</v>
      </c>
      <c r="C1235">
        <v>70</v>
      </c>
      <c r="D1235" t="s">
        <v>60</v>
      </c>
      <c r="E1235">
        <v>426000000</v>
      </c>
      <c r="F1235">
        <v>18800000</v>
      </c>
      <c r="G1235">
        <v>506077.6</v>
      </c>
      <c r="H1235">
        <v>931000000</v>
      </c>
      <c r="I1235">
        <v>57800000</v>
      </c>
      <c r="J1235">
        <v>1693571</v>
      </c>
      <c r="K1235" s="2">
        <v>0.45771079999999997</v>
      </c>
      <c r="L1235" s="2">
        <v>0.32500069999999998</v>
      </c>
      <c r="M1235" s="2">
        <v>0.2988228</v>
      </c>
      <c r="N1235" s="3">
        <v>5</v>
      </c>
      <c r="O1235">
        <v>4</v>
      </c>
      <c r="P1235">
        <v>4</v>
      </c>
      <c r="Q1235" s="4">
        <v>7.25</v>
      </c>
      <c r="R1235" s="4">
        <v>6.9642860000000004</v>
      </c>
      <c r="S1235" s="4">
        <v>7.125</v>
      </c>
      <c r="T1235" s="5">
        <v>0.32646009999999998</v>
      </c>
      <c r="U1235" s="5">
        <v>0.22816600000000001</v>
      </c>
      <c r="V1235" s="5">
        <v>0.20767949999999999</v>
      </c>
    </row>
    <row r="1236" spans="1:22" hidden="1" x14ac:dyDescent="0.2">
      <c r="A1236">
        <v>1989</v>
      </c>
      <c r="B1236">
        <v>26</v>
      </c>
      <c r="C1236" t="s">
        <v>61</v>
      </c>
      <c r="D1236" t="s">
        <v>62</v>
      </c>
      <c r="E1236">
        <v>3670000000</v>
      </c>
      <c r="F1236">
        <v>186000000</v>
      </c>
      <c r="G1236">
        <v>4811720</v>
      </c>
      <c r="H1236">
        <v>7020000000</v>
      </c>
      <c r="I1236">
        <v>450000000</v>
      </c>
      <c r="J1236">
        <v>12800000</v>
      </c>
      <c r="K1236" s="2">
        <v>0.52207870000000001</v>
      </c>
      <c r="L1236" s="2">
        <v>0.41402250000000002</v>
      </c>
      <c r="M1236" s="2">
        <v>0.37545590000000001</v>
      </c>
      <c r="N1236" s="3">
        <v>2</v>
      </c>
      <c r="O1236">
        <v>2</v>
      </c>
      <c r="P1236">
        <v>2</v>
      </c>
      <c r="Q1236" s="4">
        <v>3.214286</v>
      </c>
      <c r="R1236" s="4">
        <v>2.964286</v>
      </c>
      <c r="S1236" s="4">
        <v>2.8571430000000002</v>
      </c>
      <c r="T1236" s="5">
        <v>0.42349140000000002</v>
      </c>
      <c r="U1236" s="5">
        <v>0.31467250000000002</v>
      </c>
      <c r="V1236" s="5">
        <v>0.28992210000000002</v>
      </c>
    </row>
    <row r="1237" spans="1:22" hidden="1" x14ac:dyDescent="0.2">
      <c r="A1237">
        <v>1989</v>
      </c>
      <c r="B1237">
        <v>27</v>
      </c>
      <c r="C1237" t="s">
        <v>63</v>
      </c>
      <c r="D1237" t="s">
        <v>64</v>
      </c>
      <c r="E1237">
        <v>1440000000</v>
      </c>
      <c r="F1237">
        <v>45500000</v>
      </c>
      <c r="G1237">
        <v>1283302</v>
      </c>
      <c r="H1237">
        <v>4130000000</v>
      </c>
      <c r="I1237">
        <v>202000000</v>
      </c>
      <c r="J1237">
        <v>6238568</v>
      </c>
      <c r="K1237" s="2">
        <v>0.3484969</v>
      </c>
      <c r="L1237" s="2">
        <v>0.22499520000000001</v>
      </c>
      <c r="M1237" s="2">
        <v>0.20570450000000001</v>
      </c>
      <c r="N1237" s="3">
        <v>8</v>
      </c>
      <c r="O1237">
        <v>11</v>
      </c>
      <c r="P1237">
        <v>11</v>
      </c>
      <c r="Q1237" s="4">
        <v>6.6071429999999998</v>
      </c>
      <c r="R1237" s="4">
        <v>7.5892860000000004</v>
      </c>
      <c r="S1237" s="4">
        <v>7.8928570000000002</v>
      </c>
      <c r="T1237" s="5">
        <v>0.3349144</v>
      </c>
      <c r="U1237" s="5">
        <v>0.21915499999999999</v>
      </c>
      <c r="V1237" s="5">
        <v>0.20047789999999999</v>
      </c>
    </row>
    <row r="1238" spans="1:22" hidden="1" x14ac:dyDescent="0.2">
      <c r="A1238">
        <v>1989</v>
      </c>
      <c r="B1238">
        <v>28</v>
      </c>
      <c r="C1238" t="s">
        <v>65</v>
      </c>
      <c r="D1238" t="s">
        <v>66</v>
      </c>
      <c r="E1238">
        <v>3590000000</v>
      </c>
      <c r="F1238">
        <v>180000000</v>
      </c>
      <c r="G1238">
        <v>5604108</v>
      </c>
      <c r="H1238">
        <v>4650000000</v>
      </c>
      <c r="I1238">
        <v>281000000</v>
      </c>
      <c r="J1238">
        <v>9639740</v>
      </c>
      <c r="K1238" s="2">
        <v>0.77077410000000002</v>
      </c>
      <c r="L1238" s="2">
        <v>0.64212329999999995</v>
      </c>
      <c r="M1238" s="2">
        <v>0.5813547</v>
      </c>
      <c r="N1238" s="3">
        <v>1</v>
      </c>
      <c r="O1238">
        <v>1</v>
      </c>
      <c r="P1238">
        <v>1</v>
      </c>
      <c r="Q1238" s="4">
        <v>1.071429</v>
      </c>
      <c r="R1238" s="4">
        <v>1.125</v>
      </c>
      <c r="S1238" s="4">
        <v>1.196429</v>
      </c>
      <c r="T1238" s="5">
        <v>0.69953770000000004</v>
      </c>
      <c r="U1238" s="5">
        <v>0.56415590000000004</v>
      </c>
      <c r="V1238" s="5">
        <v>0.50843229999999995</v>
      </c>
    </row>
    <row r="1239" spans="1:22" hidden="1" x14ac:dyDescent="0.2">
      <c r="A1239">
        <v>1989</v>
      </c>
      <c r="B1239">
        <v>29</v>
      </c>
      <c r="C1239" t="s">
        <v>67</v>
      </c>
      <c r="D1239" t="s">
        <v>68</v>
      </c>
      <c r="E1239">
        <v>4110000000</v>
      </c>
      <c r="F1239">
        <v>186000000</v>
      </c>
      <c r="G1239">
        <v>4904002</v>
      </c>
      <c r="H1239">
        <v>8820000000</v>
      </c>
      <c r="I1239">
        <v>581000000</v>
      </c>
      <c r="J1239">
        <v>16800000</v>
      </c>
      <c r="K1239" s="2">
        <v>0.4660029</v>
      </c>
      <c r="L1239" s="2">
        <v>0.31917780000000001</v>
      </c>
      <c r="M1239" s="2">
        <v>0.2911454</v>
      </c>
      <c r="N1239" s="3">
        <v>4</v>
      </c>
      <c r="O1239">
        <v>5</v>
      </c>
      <c r="P1239">
        <v>5</v>
      </c>
      <c r="Q1239" s="4">
        <v>3.3035709999999998</v>
      </c>
      <c r="R1239" s="4">
        <v>3.660714</v>
      </c>
      <c r="S1239" s="4">
        <v>3.8214290000000002</v>
      </c>
      <c r="T1239" s="5">
        <v>0.42614590000000002</v>
      </c>
      <c r="U1239" s="5">
        <v>0.28862939999999998</v>
      </c>
      <c r="V1239" s="5">
        <v>0.26149060000000002</v>
      </c>
    </row>
    <row r="1240" spans="1:22" hidden="1" x14ac:dyDescent="0.2">
      <c r="A1240">
        <v>1989</v>
      </c>
      <c r="B1240">
        <v>30</v>
      </c>
      <c r="C1240" t="s">
        <v>69</v>
      </c>
      <c r="D1240" t="s">
        <v>70</v>
      </c>
      <c r="E1240">
        <v>760000000</v>
      </c>
      <c r="F1240">
        <v>44400000</v>
      </c>
      <c r="G1240">
        <v>1476656</v>
      </c>
      <c r="H1240">
        <v>2880000000</v>
      </c>
      <c r="I1240">
        <v>219000000</v>
      </c>
      <c r="J1240">
        <v>8000953</v>
      </c>
      <c r="K1240" s="2">
        <v>0.26350200000000001</v>
      </c>
      <c r="L1240" s="2">
        <v>0.2030527</v>
      </c>
      <c r="M1240" s="2">
        <v>0.18456</v>
      </c>
      <c r="N1240" s="3">
        <v>15</v>
      </c>
      <c r="O1240">
        <v>14</v>
      </c>
      <c r="P1240">
        <v>15</v>
      </c>
      <c r="Q1240" s="4">
        <v>12.375</v>
      </c>
      <c r="R1240" s="4">
        <v>10.982139999999999</v>
      </c>
      <c r="S1240" s="4">
        <v>11.053570000000001</v>
      </c>
      <c r="T1240" s="5">
        <v>0.23180239999999999</v>
      </c>
      <c r="U1240" s="5">
        <v>0.1739011</v>
      </c>
      <c r="V1240" s="5">
        <v>0.16148970000000001</v>
      </c>
    </row>
    <row r="1241" spans="1:22" hidden="1" x14ac:dyDescent="0.2">
      <c r="A1241">
        <v>1989</v>
      </c>
      <c r="B1241">
        <v>31</v>
      </c>
      <c r="C1241" t="s">
        <v>71</v>
      </c>
      <c r="D1241" t="s">
        <v>72</v>
      </c>
      <c r="E1241">
        <v>63400000</v>
      </c>
      <c r="F1241">
        <v>1961696</v>
      </c>
      <c r="G1241">
        <v>86115.22</v>
      </c>
      <c r="H1241">
        <v>347000000</v>
      </c>
      <c r="I1241">
        <v>17600000</v>
      </c>
      <c r="J1241">
        <v>977192.4</v>
      </c>
      <c r="K1241" s="2">
        <v>0.1825735</v>
      </c>
      <c r="L1241" s="2">
        <v>0.11174679999999999</v>
      </c>
      <c r="M1241" s="2">
        <v>8.8125099999999998E-2</v>
      </c>
      <c r="N1241" s="3">
        <v>26</v>
      </c>
      <c r="O1241">
        <v>26</v>
      </c>
      <c r="P1241">
        <v>28</v>
      </c>
      <c r="Q1241" s="4">
        <v>22.75</v>
      </c>
      <c r="R1241" s="4">
        <v>23.339279999999999</v>
      </c>
      <c r="S1241" s="4">
        <v>28.553570000000001</v>
      </c>
      <c r="T1241" s="5">
        <v>0.1417677</v>
      </c>
      <c r="U1241" s="5">
        <v>8.8227299999999995E-2</v>
      </c>
      <c r="V1241" s="5">
        <v>5.7606600000000001E-2</v>
      </c>
    </row>
    <row r="1242" spans="1:22" hidden="1" x14ac:dyDescent="0.2">
      <c r="A1242">
        <v>1990</v>
      </c>
      <c r="B1242">
        <v>1</v>
      </c>
      <c r="C1242" t="s">
        <v>22</v>
      </c>
      <c r="D1242" t="s">
        <v>23</v>
      </c>
      <c r="E1242">
        <v>209000000</v>
      </c>
      <c r="F1242">
        <v>13800000</v>
      </c>
      <c r="G1242">
        <v>280436.2</v>
      </c>
      <c r="H1242">
        <v>1150000000</v>
      </c>
      <c r="I1242">
        <v>120000000</v>
      </c>
      <c r="J1242">
        <v>2615769</v>
      </c>
      <c r="K1242" s="2">
        <v>0.1827317</v>
      </c>
      <c r="L1242" s="2">
        <v>0.1147103</v>
      </c>
      <c r="M1242" s="2">
        <v>0.1072099</v>
      </c>
      <c r="N1242" s="3">
        <v>24</v>
      </c>
      <c r="O1242">
        <v>27</v>
      </c>
      <c r="P1242">
        <v>26</v>
      </c>
      <c r="Q1242" s="4">
        <v>26.642859999999999</v>
      </c>
      <c r="R1242" s="4">
        <v>27.767859999999999</v>
      </c>
      <c r="S1242" s="4">
        <v>26.803570000000001</v>
      </c>
      <c r="T1242" s="5">
        <v>0.12112009999999999</v>
      </c>
      <c r="U1242" s="5">
        <v>7.4726399999999998E-2</v>
      </c>
      <c r="V1242" s="5">
        <v>6.9363800000000003E-2</v>
      </c>
    </row>
    <row r="1243" spans="1:22" hidden="1" x14ac:dyDescent="0.2">
      <c r="A1243">
        <v>1990</v>
      </c>
      <c r="B1243">
        <v>2</v>
      </c>
      <c r="C1243" t="s">
        <v>24</v>
      </c>
      <c r="D1243" t="s">
        <v>25</v>
      </c>
      <c r="E1243">
        <v>192000000</v>
      </c>
      <c r="F1243">
        <v>5777371</v>
      </c>
      <c r="G1243">
        <v>128967.9</v>
      </c>
      <c r="H1243">
        <v>633000000</v>
      </c>
      <c r="I1243">
        <v>30500000</v>
      </c>
      <c r="J1243">
        <v>676170.7</v>
      </c>
      <c r="K1243" s="2">
        <v>0.30408790000000002</v>
      </c>
      <c r="L1243" s="2">
        <v>0.18970809999999999</v>
      </c>
      <c r="M1243" s="2">
        <v>0.19073280000000001</v>
      </c>
      <c r="N1243" s="3">
        <v>12</v>
      </c>
      <c r="O1243">
        <v>17</v>
      </c>
      <c r="P1243">
        <v>15</v>
      </c>
      <c r="Q1243" s="4">
        <v>15.232139999999999</v>
      </c>
      <c r="R1243" s="4">
        <v>16.178570000000001</v>
      </c>
      <c r="S1243" s="4">
        <v>15.03571</v>
      </c>
      <c r="T1243" s="5">
        <v>0.21788350000000001</v>
      </c>
      <c r="U1243" s="5">
        <v>0.13342109999999999</v>
      </c>
      <c r="V1243" s="5">
        <v>0.13148119999999999</v>
      </c>
    </row>
    <row r="1244" spans="1:22" hidden="1" x14ac:dyDescent="0.2">
      <c r="A1244">
        <v>1990</v>
      </c>
      <c r="B1244">
        <v>3</v>
      </c>
      <c r="C1244" t="s">
        <v>26</v>
      </c>
      <c r="D1244" t="s">
        <v>27</v>
      </c>
      <c r="E1244">
        <v>206000000</v>
      </c>
      <c r="F1244">
        <v>9163528</v>
      </c>
      <c r="G1244">
        <v>214539.6</v>
      </c>
      <c r="H1244">
        <v>996000000</v>
      </c>
      <c r="I1244">
        <v>66700000</v>
      </c>
      <c r="J1244">
        <v>1764121</v>
      </c>
      <c r="K1244" s="2">
        <v>0.206703</v>
      </c>
      <c r="L1244" s="2">
        <v>0.13731309999999999</v>
      </c>
      <c r="M1244" s="2">
        <v>0.1216127</v>
      </c>
      <c r="N1244" s="3">
        <v>20</v>
      </c>
      <c r="O1244">
        <v>22</v>
      </c>
      <c r="P1244">
        <v>22</v>
      </c>
      <c r="Q1244" s="4">
        <v>20.625</v>
      </c>
      <c r="R1244" s="4">
        <v>21.982140000000001</v>
      </c>
      <c r="S1244" s="4">
        <v>21.928570000000001</v>
      </c>
      <c r="T1244" s="5">
        <v>0.1688759</v>
      </c>
      <c r="U1244" s="5">
        <v>0.102105</v>
      </c>
      <c r="V1244" s="5">
        <v>8.9834999999999998E-2</v>
      </c>
    </row>
    <row r="1245" spans="1:22" hidden="1" x14ac:dyDescent="0.2">
      <c r="A1245">
        <v>1990</v>
      </c>
      <c r="B1245">
        <v>4</v>
      </c>
      <c r="C1245" t="s">
        <v>28</v>
      </c>
      <c r="D1245" t="s">
        <v>29</v>
      </c>
      <c r="E1245">
        <v>110000000</v>
      </c>
      <c r="F1245">
        <v>4855654</v>
      </c>
      <c r="G1245">
        <v>132463.9</v>
      </c>
      <c r="H1245">
        <v>725000000</v>
      </c>
      <c r="I1245">
        <v>63200000</v>
      </c>
      <c r="J1245">
        <v>1855813</v>
      </c>
      <c r="K1245" s="2">
        <v>0.15195719999999999</v>
      </c>
      <c r="L1245" s="2">
        <v>7.6784400000000003E-2</v>
      </c>
      <c r="M1245" s="2">
        <v>7.1377899999999994E-2</v>
      </c>
      <c r="N1245" s="3">
        <v>29</v>
      </c>
      <c r="O1245">
        <v>31</v>
      </c>
      <c r="P1245">
        <v>31</v>
      </c>
      <c r="Q1245" s="4">
        <v>27.964279999999999</v>
      </c>
      <c r="R1245" s="4">
        <v>30.160720000000001</v>
      </c>
      <c r="S1245" s="4">
        <v>29.982140000000001</v>
      </c>
      <c r="T1245" s="5">
        <v>0.11625969999999999</v>
      </c>
      <c r="U1245" s="5">
        <v>5.6866399999999998E-2</v>
      </c>
      <c r="V1245" s="5">
        <v>5.2430200000000003E-2</v>
      </c>
    </row>
    <row r="1246" spans="1:22" hidden="1" x14ac:dyDescent="0.2">
      <c r="A1246">
        <v>1990</v>
      </c>
      <c r="B1246">
        <v>5</v>
      </c>
      <c r="C1246">
        <v>20</v>
      </c>
      <c r="D1246" t="s">
        <v>30</v>
      </c>
      <c r="E1246">
        <v>76000000</v>
      </c>
      <c r="F1246">
        <v>3629118</v>
      </c>
      <c r="G1246">
        <v>93890.38</v>
      </c>
      <c r="H1246">
        <v>591000000</v>
      </c>
      <c r="I1246">
        <v>44000000</v>
      </c>
      <c r="J1246">
        <v>1239431</v>
      </c>
      <c r="K1246" s="2">
        <v>0.12868470000000001</v>
      </c>
      <c r="L1246" s="2">
        <v>8.2472299999999998E-2</v>
      </c>
      <c r="M1246" s="2">
        <v>7.5752799999999995E-2</v>
      </c>
      <c r="N1246" s="3">
        <v>31</v>
      </c>
      <c r="O1246">
        <v>30</v>
      </c>
      <c r="P1246">
        <v>30</v>
      </c>
      <c r="Q1246" s="4">
        <v>29.660720000000001</v>
      </c>
      <c r="R1246" s="4">
        <v>29.589279999999999</v>
      </c>
      <c r="S1246" s="4">
        <v>29.178570000000001</v>
      </c>
      <c r="T1246" s="5">
        <v>0.1007251</v>
      </c>
      <c r="U1246" s="5">
        <v>6.0451900000000003E-2</v>
      </c>
      <c r="V1246" s="5">
        <v>5.51151E-2</v>
      </c>
    </row>
    <row r="1247" spans="1:22" hidden="1" x14ac:dyDescent="0.2">
      <c r="A1247">
        <v>1990</v>
      </c>
      <c r="B1247">
        <v>6</v>
      </c>
      <c r="C1247" t="s">
        <v>31</v>
      </c>
      <c r="D1247" t="s">
        <v>32</v>
      </c>
      <c r="E1247">
        <v>459000000</v>
      </c>
      <c r="F1247">
        <v>19500000</v>
      </c>
      <c r="G1247">
        <v>490916.7</v>
      </c>
      <c r="H1247">
        <v>1590000000</v>
      </c>
      <c r="I1247">
        <v>87800000</v>
      </c>
      <c r="J1247">
        <v>2390818</v>
      </c>
      <c r="K1247" s="2">
        <v>0.289302</v>
      </c>
      <c r="L1247" s="2">
        <v>0.2221012</v>
      </c>
      <c r="M1247" s="2">
        <v>0.20533419999999999</v>
      </c>
      <c r="N1247" s="3">
        <v>13</v>
      </c>
      <c r="O1247">
        <v>12</v>
      </c>
      <c r="P1247">
        <v>12</v>
      </c>
      <c r="Q1247" s="4">
        <v>12.232139999999999</v>
      </c>
      <c r="R1247" s="4">
        <v>11.982139999999999</v>
      </c>
      <c r="S1247" s="4">
        <v>12.33929</v>
      </c>
      <c r="T1247" s="5">
        <v>0.24312719999999999</v>
      </c>
      <c r="U1247" s="5">
        <v>0.16807530000000001</v>
      </c>
      <c r="V1247" s="5">
        <v>0.15291469999999999</v>
      </c>
    </row>
    <row r="1248" spans="1:22" hidden="1" x14ac:dyDescent="0.2">
      <c r="A1248">
        <v>1990</v>
      </c>
      <c r="B1248">
        <v>7</v>
      </c>
      <c r="C1248">
        <v>23</v>
      </c>
      <c r="D1248" t="s">
        <v>33</v>
      </c>
      <c r="E1248">
        <v>53600000</v>
      </c>
      <c r="F1248">
        <v>1719036</v>
      </c>
      <c r="G1248">
        <v>40234.19</v>
      </c>
      <c r="H1248">
        <v>151000000</v>
      </c>
      <c r="I1248">
        <v>6278819</v>
      </c>
      <c r="J1248">
        <v>152456.20000000001</v>
      </c>
      <c r="K1248" s="2">
        <v>0.35541679999999998</v>
      </c>
      <c r="L1248" s="2">
        <v>0.27378330000000001</v>
      </c>
      <c r="M1248" s="2">
        <v>0.26390649999999999</v>
      </c>
      <c r="N1248" s="3">
        <v>9</v>
      </c>
      <c r="O1248">
        <v>7</v>
      </c>
      <c r="P1248">
        <v>7</v>
      </c>
      <c r="Q1248" s="4">
        <v>8.1607140000000005</v>
      </c>
      <c r="R1248" s="4">
        <v>7.3392860000000004</v>
      </c>
      <c r="S1248" s="4">
        <v>6.9821429999999998</v>
      </c>
      <c r="T1248" s="5">
        <v>0.29430689999999998</v>
      </c>
      <c r="U1248" s="5">
        <v>0.21289140000000001</v>
      </c>
      <c r="V1248" s="5">
        <v>0.2032263</v>
      </c>
    </row>
    <row r="1249" spans="1:22" x14ac:dyDescent="0.2">
      <c r="A1249">
        <v>1990</v>
      </c>
      <c r="B1249">
        <v>8</v>
      </c>
      <c r="C1249">
        <v>24</v>
      </c>
      <c r="D1249" t="s">
        <v>34</v>
      </c>
      <c r="E1249">
        <v>382000000</v>
      </c>
      <c r="F1249">
        <v>12500000</v>
      </c>
      <c r="G1249">
        <v>288946.3</v>
      </c>
      <c r="H1249">
        <v>951000000</v>
      </c>
      <c r="I1249">
        <v>40700000</v>
      </c>
      <c r="J1249">
        <v>1013785</v>
      </c>
      <c r="K1249" s="2">
        <v>0.40136739999999999</v>
      </c>
      <c r="L1249" s="2">
        <v>0.30646050000000002</v>
      </c>
      <c r="M1249" s="2">
        <v>0.28501739999999998</v>
      </c>
      <c r="N1249" s="3">
        <v>6</v>
      </c>
      <c r="O1249">
        <v>6</v>
      </c>
      <c r="P1249">
        <v>6</v>
      </c>
      <c r="Q1249" s="4">
        <v>5.0714290000000002</v>
      </c>
      <c r="R1249" s="4">
        <v>4.875</v>
      </c>
      <c r="S1249" s="4">
        <v>4.8035709999999998</v>
      </c>
      <c r="T1249" s="5">
        <v>0.36250369999999998</v>
      </c>
      <c r="U1249" s="5">
        <v>0.25803540000000003</v>
      </c>
      <c r="V1249" s="5">
        <v>0.23824980000000001</v>
      </c>
    </row>
    <row r="1250" spans="1:22" hidden="1" x14ac:dyDescent="0.2">
      <c r="A1250">
        <v>1990</v>
      </c>
      <c r="B1250">
        <v>9</v>
      </c>
      <c r="C1250">
        <v>25</v>
      </c>
      <c r="D1250" t="s">
        <v>35</v>
      </c>
      <c r="E1250">
        <v>87600000</v>
      </c>
      <c r="F1250">
        <v>3755919</v>
      </c>
      <c r="G1250">
        <v>86984.82</v>
      </c>
      <c r="H1250">
        <v>477000000</v>
      </c>
      <c r="I1250">
        <v>30700000</v>
      </c>
      <c r="J1250">
        <v>784684.5</v>
      </c>
      <c r="K1250" s="2">
        <v>0.18367600000000001</v>
      </c>
      <c r="L1250" s="2">
        <v>0.1221918</v>
      </c>
      <c r="M1250" s="2">
        <v>0.1108532</v>
      </c>
      <c r="N1250" s="3">
        <v>23</v>
      </c>
      <c r="O1250">
        <v>23</v>
      </c>
      <c r="P1250">
        <v>25</v>
      </c>
      <c r="Q1250" s="4">
        <v>20.589279999999999</v>
      </c>
      <c r="R1250" s="4">
        <v>20.696429999999999</v>
      </c>
      <c r="S1250" s="4">
        <v>20.714279999999999</v>
      </c>
      <c r="T1250" s="5">
        <v>0.16131490000000001</v>
      </c>
      <c r="U1250" s="5">
        <v>0.1034035</v>
      </c>
      <c r="V1250" s="5">
        <v>9.3124899999999997E-2</v>
      </c>
    </row>
    <row r="1251" spans="1:22" hidden="1" x14ac:dyDescent="0.2">
      <c r="A1251">
        <v>1990</v>
      </c>
      <c r="B1251">
        <v>10</v>
      </c>
      <c r="C1251">
        <v>26</v>
      </c>
      <c r="D1251" t="s">
        <v>36</v>
      </c>
      <c r="E1251">
        <v>63700000</v>
      </c>
      <c r="F1251">
        <v>2486996</v>
      </c>
      <c r="G1251">
        <v>61644.88</v>
      </c>
      <c r="H1251">
        <v>363000000</v>
      </c>
      <c r="I1251">
        <v>21000000</v>
      </c>
      <c r="J1251">
        <v>555533</v>
      </c>
      <c r="K1251" s="2">
        <v>0.1754076</v>
      </c>
      <c r="L1251" s="2">
        <v>0.1184443</v>
      </c>
      <c r="M1251" s="2">
        <v>0.1109653</v>
      </c>
      <c r="N1251" s="3">
        <v>27</v>
      </c>
      <c r="O1251">
        <v>25</v>
      </c>
      <c r="P1251">
        <v>24</v>
      </c>
      <c r="Q1251" s="4">
        <v>23.607140000000001</v>
      </c>
      <c r="R1251" s="4">
        <v>24.017859999999999</v>
      </c>
      <c r="S1251" s="4">
        <v>23.089279999999999</v>
      </c>
      <c r="T1251" s="5">
        <v>0.14236109999999999</v>
      </c>
      <c r="U1251" s="5">
        <v>9.1431899999999997E-2</v>
      </c>
      <c r="V1251" s="5">
        <v>8.4959199999999999E-2</v>
      </c>
    </row>
    <row r="1252" spans="1:22" hidden="1" x14ac:dyDescent="0.2">
      <c r="A1252">
        <v>1990</v>
      </c>
      <c r="B1252">
        <v>11</v>
      </c>
      <c r="C1252" t="s">
        <v>37</v>
      </c>
      <c r="D1252" t="s">
        <v>38</v>
      </c>
      <c r="E1252">
        <v>291000000</v>
      </c>
      <c r="F1252">
        <v>10700000</v>
      </c>
      <c r="G1252">
        <v>261616.6</v>
      </c>
      <c r="H1252">
        <v>1650000000</v>
      </c>
      <c r="I1252">
        <v>89300000</v>
      </c>
      <c r="J1252">
        <v>2316412</v>
      </c>
      <c r="K1252" s="2">
        <v>0.17642730000000001</v>
      </c>
      <c r="L1252" s="2">
        <v>0.1199215</v>
      </c>
      <c r="M1252" s="2">
        <v>0.1129404</v>
      </c>
      <c r="N1252" s="3">
        <v>25</v>
      </c>
      <c r="O1252">
        <v>24</v>
      </c>
      <c r="P1252">
        <v>23</v>
      </c>
      <c r="Q1252" s="4">
        <v>23.053570000000001</v>
      </c>
      <c r="R1252" s="4">
        <v>23.803570000000001</v>
      </c>
      <c r="S1252" s="4">
        <v>22.785720000000001</v>
      </c>
      <c r="T1252" s="5">
        <v>0.14775569999999999</v>
      </c>
      <c r="U1252" s="5">
        <v>9.1782299999999997E-2</v>
      </c>
      <c r="V1252" s="5">
        <v>8.5632399999999997E-2</v>
      </c>
    </row>
    <row r="1253" spans="1:22" hidden="1" x14ac:dyDescent="0.2">
      <c r="A1253">
        <v>1990</v>
      </c>
      <c r="B1253">
        <v>12</v>
      </c>
      <c r="C1253">
        <v>29</v>
      </c>
      <c r="D1253" t="s">
        <v>39</v>
      </c>
      <c r="E1253">
        <v>250000000</v>
      </c>
      <c r="F1253">
        <v>8337781</v>
      </c>
      <c r="G1253">
        <v>199163</v>
      </c>
      <c r="H1253">
        <v>1110000000</v>
      </c>
      <c r="I1253">
        <v>56600000</v>
      </c>
      <c r="J1253">
        <v>1435206</v>
      </c>
      <c r="K1253" s="2">
        <v>0.2250848</v>
      </c>
      <c r="L1253" s="2">
        <v>0.1474193</v>
      </c>
      <c r="M1253" s="2">
        <v>0.13876959999999999</v>
      </c>
      <c r="N1253" s="3">
        <v>19</v>
      </c>
      <c r="O1253">
        <v>20</v>
      </c>
      <c r="P1253">
        <v>20</v>
      </c>
      <c r="Q1253" s="4">
        <v>17.5</v>
      </c>
      <c r="R1253" s="4">
        <v>17.964279999999999</v>
      </c>
      <c r="S1253" s="4">
        <v>17.446429999999999</v>
      </c>
      <c r="T1253" s="5">
        <v>0.18702070000000001</v>
      </c>
      <c r="U1253" s="5">
        <v>0.11943719999999999</v>
      </c>
      <c r="V1253" s="5">
        <v>0.1113278</v>
      </c>
    </row>
    <row r="1254" spans="1:22" hidden="1" x14ac:dyDescent="0.2">
      <c r="A1254">
        <v>1990</v>
      </c>
      <c r="B1254">
        <v>13</v>
      </c>
      <c r="C1254" t="s">
        <v>40</v>
      </c>
      <c r="D1254" t="s">
        <v>41</v>
      </c>
      <c r="E1254">
        <v>736000000</v>
      </c>
      <c r="F1254">
        <v>26200000</v>
      </c>
      <c r="G1254">
        <v>623721.80000000005</v>
      </c>
      <c r="H1254">
        <v>1920000000</v>
      </c>
      <c r="I1254">
        <v>98000000</v>
      </c>
      <c r="J1254">
        <v>2520235</v>
      </c>
      <c r="K1254" s="2">
        <v>0.38350899999999999</v>
      </c>
      <c r="L1254" s="2">
        <v>0.26716760000000001</v>
      </c>
      <c r="M1254" s="2">
        <v>0.2474856</v>
      </c>
      <c r="N1254" s="3">
        <v>7</v>
      </c>
      <c r="O1254">
        <v>8</v>
      </c>
      <c r="P1254">
        <v>8</v>
      </c>
      <c r="Q1254" s="4">
        <v>8.9642859999999995</v>
      </c>
      <c r="R1254" s="4">
        <v>9.5535720000000008</v>
      </c>
      <c r="S1254" s="4">
        <v>9.7321419999999996</v>
      </c>
      <c r="T1254" s="5">
        <v>0.29336010000000001</v>
      </c>
      <c r="U1254" s="5">
        <v>0.19624240000000001</v>
      </c>
      <c r="V1254" s="5">
        <v>0.18007609999999999</v>
      </c>
    </row>
    <row r="1255" spans="1:22" hidden="1" x14ac:dyDescent="0.2">
      <c r="A1255">
        <v>1990</v>
      </c>
      <c r="B1255">
        <v>14</v>
      </c>
      <c r="C1255" t="s">
        <v>42</v>
      </c>
      <c r="D1255" t="s">
        <v>43</v>
      </c>
      <c r="E1255">
        <v>472000000</v>
      </c>
      <c r="F1255">
        <v>16800000</v>
      </c>
      <c r="G1255">
        <v>405956.7</v>
      </c>
      <c r="H1255">
        <v>1800000000</v>
      </c>
      <c r="I1255">
        <v>84500000</v>
      </c>
      <c r="J1255">
        <v>2148800</v>
      </c>
      <c r="K1255" s="2">
        <v>0.26195590000000002</v>
      </c>
      <c r="L1255" s="2">
        <v>0.19928299999999999</v>
      </c>
      <c r="M1255" s="2">
        <v>0.18892249999999999</v>
      </c>
      <c r="N1255" s="3">
        <v>16</v>
      </c>
      <c r="O1255">
        <v>16</v>
      </c>
      <c r="P1255">
        <v>16</v>
      </c>
      <c r="Q1255" s="4">
        <v>16.25</v>
      </c>
      <c r="R1255" s="4">
        <v>16.410720000000001</v>
      </c>
      <c r="S1255" s="4">
        <v>15.96429</v>
      </c>
      <c r="T1255" s="5">
        <v>0.2025662</v>
      </c>
      <c r="U1255" s="5">
        <v>0.14079700000000001</v>
      </c>
      <c r="V1255" s="5">
        <v>0.1322035</v>
      </c>
    </row>
    <row r="1256" spans="1:22" hidden="1" x14ac:dyDescent="0.2">
      <c r="A1256">
        <v>1990</v>
      </c>
      <c r="B1256">
        <v>15</v>
      </c>
      <c r="C1256" t="s">
        <v>44</v>
      </c>
      <c r="D1256" t="s">
        <v>45</v>
      </c>
      <c r="E1256">
        <v>131000000</v>
      </c>
      <c r="F1256">
        <v>5611682</v>
      </c>
      <c r="G1256">
        <v>143876.6</v>
      </c>
      <c r="H1256">
        <v>421000000</v>
      </c>
      <c r="I1256">
        <v>27500000</v>
      </c>
      <c r="J1256">
        <v>775365.9</v>
      </c>
      <c r="K1256" s="2">
        <v>0.31159759999999997</v>
      </c>
      <c r="L1256" s="2">
        <v>0.20372109999999999</v>
      </c>
      <c r="M1256" s="2">
        <v>0.18555959999999999</v>
      </c>
      <c r="N1256" s="3">
        <v>11</v>
      </c>
      <c r="O1256">
        <v>15</v>
      </c>
      <c r="P1256">
        <v>17</v>
      </c>
      <c r="Q1256" s="4">
        <v>12.928570000000001</v>
      </c>
      <c r="R1256" s="4">
        <v>15.196429999999999</v>
      </c>
      <c r="S1256" s="4">
        <v>16.017859999999999</v>
      </c>
      <c r="T1256" s="5">
        <v>0.2379288</v>
      </c>
      <c r="U1256" s="5">
        <v>0.14950550000000001</v>
      </c>
      <c r="V1256" s="5">
        <v>0.13474800000000001</v>
      </c>
    </row>
    <row r="1257" spans="1:22" hidden="1" x14ac:dyDescent="0.2">
      <c r="A1257">
        <v>1990</v>
      </c>
      <c r="B1257">
        <v>16</v>
      </c>
      <c r="C1257" t="s">
        <v>46</v>
      </c>
      <c r="D1257" t="s">
        <v>47</v>
      </c>
      <c r="E1257">
        <v>202000000</v>
      </c>
      <c r="F1257">
        <v>6849000</v>
      </c>
      <c r="G1257">
        <v>191127.5</v>
      </c>
      <c r="H1257">
        <v>722000000</v>
      </c>
      <c r="I1257">
        <v>29100000</v>
      </c>
      <c r="J1257">
        <v>852676.3</v>
      </c>
      <c r="K1257" s="2">
        <v>0.27997689999999997</v>
      </c>
      <c r="L1257" s="2">
        <v>0.23504929999999999</v>
      </c>
      <c r="M1257" s="2">
        <v>0.22415019999999999</v>
      </c>
      <c r="N1257" s="3">
        <v>14</v>
      </c>
      <c r="O1257">
        <v>10</v>
      </c>
      <c r="P1257">
        <v>10</v>
      </c>
      <c r="Q1257" s="4">
        <v>14.446429999999999</v>
      </c>
      <c r="R1257" s="4">
        <v>12.107139999999999</v>
      </c>
      <c r="S1257" s="4">
        <v>11.892860000000001</v>
      </c>
      <c r="T1257" s="5">
        <v>0.21637799999999999</v>
      </c>
      <c r="U1257" s="5">
        <v>0.16193089999999999</v>
      </c>
      <c r="V1257" s="5">
        <v>0.15360219999999999</v>
      </c>
    </row>
    <row r="1258" spans="1:22" hidden="1" x14ac:dyDescent="0.2">
      <c r="A1258">
        <v>1990</v>
      </c>
      <c r="B1258">
        <v>17</v>
      </c>
      <c r="C1258" t="s">
        <v>48</v>
      </c>
      <c r="D1258" t="s">
        <v>49</v>
      </c>
      <c r="E1258">
        <v>666000000</v>
      </c>
      <c r="F1258">
        <v>30500000</v>
      </c>
      <c r="G1258">
        <v>736766.2</v>
      </c>
      <c r="H1258">
        <v>4390000000</v>
      </c>
      <c r="I1258">
        <v>268000000</v>
      </c>
      <c r="J1258">
        <v>7069714</v>
      </c>
      <c r="K1258" s="2">
        <v>0.151783</v>
      </c>
      <c r="L1258" s="2">
        <v>0.11395669999999999</v>
      </c>
      <c r="M1258" s="2">
        <v>0.1042144</v>
      </c>
      <c r="N1258" s="3">
        <v>30</v>
      </c>
      <c r="O1258">
        <v>28</v>
      </c>
      <c r="P1258">
        <v>27</v>
      </c>
      <c r="Q1258" s="4">
        <v>27.928570000000001</v>
      </c>
      <c r="R1258" s="4">
        <v>27.214279999999999</v>
      </c>
      <c r="S1258" s="4">
        <v>26.392859999999999</v>
      </c>
      <c r="T1258" s="5">
        <v>0.112245</v>
      </c>
      <c r="U1258" s="5">
        <v>7.6515200000000005E-2</v>
      </c>
      <c r="V1258" s="5">
        <v>6.9453699999999993E-2</v>
      </c>
    </row>
    <row r="1259" spans="1:22" hidden="1" x14ac:dyDescent="0.2">
      <c r="A1259">
        <v>1990</v>
      </c>
      <c r="B1259">
        <v>18</v>
      </c>
      <c r="C1259">
        <v>51</v>
      </c>
      <c r="D1259" t="s">
        <v>50</v>
      </c>
      <c r="E1259">
        <v>195000000</v>
      </c>
      <c r="F1259">
        <v>8427483</v>
      </c>
      <c r="G1259">
        <v>213545.5</v>
      </c>
      <c r="H1259">
        <v>1030000000</v>
      </c>
      <c r="I1259">
        <v>58000000</v>
      </c>
      <c r="J1259">
        <v>1668440</v>
      </c>
      <c r="K1259" s="2">
        <v>0.19021879999999999</v>
      </c>
      <c r="L1259" s="2">
        <v>0.1452215</v>
      </c>
      <c r="M1259" s="2">
        <v>0.1279911</v>
      </c>
      <c r="N1259" s="3">
        <v>22</v>
      </c>
      <c r="O1259">
        <v>21</v>
      </c>
      <c r="P1259">
        <v>21</v>
      </c>
      <c r="Q1259" s="4">
        <v>24.071429999999999</v>
      </c>
      <c r="R1259" s="4">
        <v>22.017859999999999</v>
      </c>
      <c r="S1259" s="4">
        <v>22.303570000000001</v>
      </c>
      <c r="T1259" s="5">
        <v>0.1409852</v>
      </c>
      <c r="U1259" s="5">
        <v>0.1007874</v>
      </c>
      <c r="V1259" s="5">
        <v>8.7338700000000005E-2</v>
      </c>
    </row>
    <row r="1260" spans="1:22" hidden="1" x14ac:dyDescent="0.2">
      <c r="A1260">
        <v>1990</v>
      </c>
      <c r="B1260">
        <v>19</v>
      </c>
      <c r="C1260">
        <v>50</v>
      </c>
      <c r="D1260" t="s">
        <v>51</v>
      </c>
      <c r="E1260">
        <v>1390000000</v>
      </c>
      <c r="F1260">
        <v>49300000</v>
      </c>
      <c r="G1260">
        <v>1312058</v>
      </c>
      <c r="H1260">
        <v>3870000000</v>
      </c>
      <c r="I1260">
        <v>192000000</v>
      </c>
      <c r="J1260">
        <v>5499850</v>
      </c>
      <c r="K1260" s="2">
        <v>0.35817460000000001</v>
      </c>
      <c r="L1260" s="2">
        <v>0.25619389999999997</v>
      </c>
      <c r="M1260" s="2">
        <v>0.23856250000000001</v>
      </c>
      <c r="N1260" s="3">
        <v>8</v>
      </c>
      <c r="O1260">
        <v>9</v>
      </c>
      <c r="P1260">
        <v>9</v>
      </c>
      <c r="Q1260" s="4">
        <v>10.392860000000001</v>
      </c>
      <c r="R1260" s="4">
        <v>10.5</v>
      </c>
      <c r="S1260" s="4">
        <v>10.41071</v>
      </c>
      <c r="T1260" s="5">
        <v>0.26292480000000001</v>
      </c>
      <c r="U1260" s="5">
        <v>0.1806373</v>
      </c>
      <c r="V1260" s="5">
        <v>0.16662879999999999</v>
      </c>
    </row>
    <row r="1261" spans="1:22" hidden="1" x14ac:dyDescent="0.2">
      <c r="A1261">
        <v>1990</v>
      </c>
      <c r="B1261">
        <v>20</v>
      </c>
      <c r="C1261">
        <v>52</v>
      </c>
      <c r="D1261" t="s">
        <v>52</v>
      </c>
      <c r="E1261">
        <v>1080000000</v>
      </c>
      <c r="F1261">
        <v>60100000</v>
      </c>
      <c r="G1261">
        <v>1774115</v>
      </c>
      <c r="H1261">
        <v>4500000000</v>
      </c>
      <c r="I1261">
        <v>359000000</v>
      </c>
      <c r="J1261">
        <v>12500000</v>
      </c>
      <c r="K1261" s="2">
        <v>0.24017150000000001</v>
      </c>
      <c r="L1261" s="2">
        <v>0.16740769999999999</v>
      </c>
      <c r="M1261" s="2">
        <v>0.1419077</v>
      </c>
      <c r="N1261" s="3">
        <v>18</v>
      </c>
      <c r="O1261">
        <v>18</v>
      </c>
      <c r="P1261">
        <v>19</v>
      </c>
      <c r="Q1261" s="4">
        <v>19.089279999999999</v>
      </c>
      <c r="R1261" s="4">
        <v>19.017859999999999</v>
      </c>
      <c r="S1261" s="4">
        <v>19.964279999999999</v>
      </c>
      <c r="T1261" s="5">
        <v>0.18043429999999999</v>
      </c>
      <c r="U1261" s="5">
        <v>0.1176333</v>
      </c>
      <c r="V1261" s="5">
        <v>9.9119799999999994E-2</v>
      </c>
    </row>
    <row r="1262" spans="1:22" hidden="1" x14ac:dyDescent="0.2">
      <c r="A1262">
        <v>1990</v>
      </c>
      <c r="B1262">
        <v>21</v>
      </c>
      <c r="C1262" t="s">
        <v>53</v>
      </c>
      <c r="D1262" t="s">
        <v>54</v>
      </c>
      <c r="E1262">
        <v>350000000</v>
      </c>
      <c r="F1262">
        <v>26900000</v>
      </c>
      <c r="G1262">
        <v>739099.1</v>
      </c>
      <c r="H1262">
        <v>2150000000</v>
      </c>
      <c r="I1262">
        <v>237000000</v>
      </c>
      <c r="J1262">
        <v>8310088</v>
      </c>
      <c r="K1262" s="2">
        <v>0.1625299</v>
      </c>
      <c r="L1262" s="2">
        <v>0.1133516</v>
      </c>
      <c r="M1262" s="2">
        <v>8.8940000000000005E-2</v>
      </c>
      <c r="N1262" s="3">
        <v>28</v>
      </c>
      <c r="O1262">
        <v>29</v>
      </c>
      <c r="P1262">
        <v>29</v>
      </c>
      <c r="Q1262" s="4">
        <v>28.410720000000001</v>
      </c>
      <c r="R1262" s="4">
        <v>28.142859999999999</v>
      </c>
      <c r="S1262" s="4">
        <v>29.125</v>
      </c>
      <c r="T1262" s="5">
        <v>0.1092814</v>
      </c>
      <c r="U1262" s="5">
        <v>7.1718100000000007E-2</v>
      </c>
      <c r="V1262" s="5">
        <v>5.6427199999999997E-2</v>
      </c>
    </row>
    <row r="1263" spans="1:22" hidden="1" x14ac:dyDescent="0.2">
      <c r="A1263">
        <v>1990</v>
      </c>
      <c r="B1263">
        <v>22</v>
      </c>
      <c r="C1263" t="s">
        <v>55</v>
      </c>
      <c r="D1263" t="s">
        <v>56</v>
      </c>
      <c r="E1263">
        <v>505000000</v>
      </c>
      <c r="F1263">
        <v>20100000</v>
      </c>
      <c r="G1263">
        <v>573175.5</v>
      </c>
      <c r="H1263">
        <v>2580000000</v>
      </c>
      <c r="I1263">
        <v>132000000</v>
      </c>
      <c r="J1263">
        <v>3777353</v>
      </c>
      <c r="K1263" s="2">
        <v>0.1955258</v>
      </c>
      <c r="L1263" s="2">
        <v>0.15233260000000001</v>
      </c>
      <c r="M1263" s="2">
        <v>0.15174000000000001</v>
      </c>
      <c r="N1263" s="3">
        <v>21</v>
      </c>
      <c r="O1263">
        <v>19</v>
      </c>
      <c r="P1263">
        <v>18</v>
      </c>
      <c r="Q1263" s="4">
        <v>24.214279999999999</v>
      </c>
      <c r="R1263" s="4">
        <v>22.875</v>
      </c>
      <c r="S1263" s="4">
        <v>21.035720000000001</v>
      </c>
      <c r="T1263" s="5">
        <v>0.14314279999999999</v>
      </c>
      <c r="U1263" s="5">
        <v>0.1009168</v>
      </c>
      <c r="V1263" s="5">
        <v>0.1004975</v>
      </c>
    </row>
    <row r="1264" spans="1:22" hidden="1" x14ac:dyDescent="0.2">
      <c r="A1264">
        <v>1990</v>
      </c>
      <c r="B1264">
        <v>23</v>
      </c>
      <c r="C1264">
        <v>64</v>
      </c>
      <c r="D1264" t="s">
        <v>57</v>
      </c>
      <c r="E1264">
        <v>453000000</v>
      </c>
      <c r="F1264">
        <v>18900000</v>
      </c>
      <c r="G1264">
        <v>460661.7</v>
      </c>
      <c r="H1264">
        <v>1860000000</v>
      </c>
      <c r="I1264">
        <v>89800000</v>
      </c>
      <c r="J1264">
        <v>2323575</v>
      </c>
      <c r="K1264" s="2">
        <v>0.2432569</v>
      </c>
      <c r="L1264" s="2">
        <v>0.21088689999999999</v>
      </c>
      <c r="M1264" s="2">
        <v>0.1982556</v>
      </c>
      <c r="N1264" s="3">
        <v>17</v>
      </c>
      <c r="O1264">
        <v>14</v>
      </c>
      <c r="P1264">
        <v>13</v>
      </c>
      <c r="Q1264" s="4">
        <v>18.160720000000001</v>
      </c>
      <c r="R1264" s="4">
        <v>15.571429999999999</v>
      </c>
      <c r="S1264" s="4">
        <v>14.96429</v>
      </c>
      <c r="T1264" s="5">
        <v>0.19068750000000001</v>
      </c>
      <c r="U1264" s="5">
        <v>0.14805309999999999</v>
      </c>
      <c r="V1264" s="5">
        <v>0.1392806</v>
      </c>
    </row>
    <row r="1265" spans="1:22" hidden="1" x14ac:dyDescent="0.2">
      <c r="A1265">
        <v>1990</v>
      </c>
      <c r="B1265">
        <v>24</v>
      </c>
      <c r="C1265" t="s">
        <v>58</v>
      </c>
      <c r="D1265" t="s">
        <v>59</v>
      </c>
      <c r="E1265">
        <v>2090000000</v>
      </c>
      <c r="F1265">
        <v>70600000</v>
      </c>
      <c r="G1265">
        <v>1865602</v>
      </c>
      <c r="H1265">
        <v>4070000000</v>
      </c>
      <c r="I1265">
        <v>192000000</v>
      </c>
      <c r="J1265">
        <v>5533533</v>
      </c>
      <c r="K1265" s="2">
        <v>0.51270380000000004</v>
      </c>
      <c r="L1265" s="2">
        <v>0.36722660000000001</v>
      </c>
      <c r="M1265" s="2">
        <v>0.33714480000000002</v>
      </c>
      <c r="N1265" s="3">
        <v>3</v>
      </c>
      <c r="O1265">
        <v>3</v>
      </c>
      <c r="P1265">
        <v>3</v>
      </c>
      <c r="Q1265" s="4">
        <v>4.2321429999999998</v>
      </c>
      <c r="R1265" s="4">
        <v>4.4107139999999996</v>
      </c>
      <c r="S1265" s="4">
        <v>4.6071429999999998</v>
      </c>
      <c r="T1265" s="5">
        <v>0.39911069999999998</v>
      </c>
      <c r="U1265" s="5">
        <v>0.27091029999999999</v>
      </c>
      <c r="V1265" s="5">
        <v>0.2452347</v>
      </c>
    </row>
    <row r="1266" spans="1:22" hidden="1" x14ac:dyDescent="0.2">
      <c r="A1266">
        <v>1990</v>
      </c>
      <c r="B1266">
        <v>25</v>
      </c>
      <c r="C1266">
        <v>70</v>
      </c>
      <c r="D1266" t="s">
        <v>60</v>
      </c>
      <c r="E1266">
        <v>454000000</v>
      </c>
      <c r="F1266">
        <v>19000000</v>
      </c>
      <c r="G1266">
        <v>527832.69999999995</v>
      </c>
      <c r="H1266">
        <v>951000000</v>
      </c>
      <c r="I1266">
        <v>56000000</v>
      </c>
      <c r="J1266">
        <v>1690765</v>
      </c>
      <c r="K1266" s="2">
        <v>0.47709879999999999</v>
      </c>
      <c r="L1266" s="2">
        <v>0.33934569999999997</v>
      </c>
      <c r="M1266" s="2">
        <v>0.31218570000000001</v>
      </c>
      <c r="N1266" s="3">
        <v>4</v>
      </c>
      <c r="O1266">
        <v>4</v>
      </c>
      <c r="P1266">
        <v>4</v>
      </c>
      <c r="Q1266" s="4">
        <v>7.25</v>
      </c>
      <c r="R1266" s="4">
        <v>6.9642860000000004</v>
      </c>
      <c r="S1266" s="4">
        <v>7.125</v>
      </c>
      <c r="T1266" s="5">
        <v>0.32646009999999998</v>
      </c>
      <c r="U1266" s="5">
        <v>0.22816600000000001</v>
      </c>
      <c r="V1266" s="5">
        <v>0.20767949999999999</v>
      </c>
    </row>
    <row r="1267" spans="1:22" hidden="1" x14ac:dyDescent="0.2">
      <c r="A1267">
        <v>1990</v>
      </c>
      <c r="B1267">
        <v>26</v>
      </c>
      <c r="C1267" t="s">
        <v>61</v>
      </c>
      <c r="D1267" t="s">
        <v>62</v>
      </c>
      <c r="E1267">
        <v>4150000000</v>
      </c>
      <c r="F1267">
        <v>199000000</v>
      </c>
      <c r="G1267">
        <v>5117172</v>
      </c>
      <c r="H1267">
        <v>7740000000</v>
      </c>
      <c r="I1267">
        <v>469000000</v>
      </c>
      <c r="J1267">
        <v>13300000</v>
      </c>
      <c r="K1267" s="2">
        <v>0.53646419999999995</v>
      </c>
      <c r="L1267" s="2">
        <v>0.42369119999999999</v>
      </c>
      <c r="M1267" s="2">
        <v>0.38495220000000002</v>
      </c>
      <c r="N1267" s="3">
        <v>2</v>
      </c>
      <c r="O1267">
        <v>2</v>
      </c>
      <c r="P1267">
        <v>2</v>
      </c>
      <c r="Q1267" s="4">
        <v>3.214286</v>
      </c>
      <c r="R1267" s="4">
        <v>2.964286</v>
      </c>
      <c r="S1267" s="4">
        <v>2.8571430000000002</v>
      </c>
      <c r="T1267" s="5">
        <v>0.42349140000000002</v>
      </c>
      <c r="U1267" s="5">
        <v>0.31467250000000002</v>
      </c>
      <c r="V1267" s="5">
        <v>0.28992210000000002</v>
      </c>
    </row>
    <row r="1268" spans="1:22" hidden="1" x14ac:dyDescent="0.2">
      <c r="A1268">
        <v>1990</v>
      </c>
      <c r="B1268">
        <v>27</v>
      </c>
      <c r="C1268" t="s">
        <v>63</v>
      </c>
      <c r="D1268" t="s">
        <v>64</v>
      </c>
      <c r="E1268">
        <v>1490000000</v>
      </c>
      <c r="F1268">
        <v>45100000</v>
      </c>
      <c r="G1268">
        <v>1290935</v>
      </c>
      <c r="H1268">
        <v>4290000000</v>
      </c>
      <c r="I1268">
        <v>200000000</v>
      </c>
      <c r="J1268">
        <v>6217859</v>
      </c>
      <c r="K1268" s="2">
        <v>0.34705560000000002</v>
      </c>
      <c r="L1268" s="2">
        <v>0.22553690000000001</v>
      </c>
      <c r="M1268" s="2">
        <v>0.2076173</v>
      </c>
      <c r="N1268" s="3">
        <v>10</v>
      </c>
      <c r="O1268">
        <v>11</v>
      </c>
      <c r="P1268">
        <v>11</v>
      </c>
      <c r="Q1268" s="4">
        <v>6.6071429999999998</v>
      </c>
      <c r="R1268" s="4">
        <v>7.5892860000000004</v>
      </c>
      <c r="S1268" s="4">
        <v>7.8928570000000002</v>
      </c>
      <c r="T1268" s="5">
        <v>0.3349144</v>
      </c>
      <c r="U1268" s="5">
        <v>0.21915499999999999</v>
      </c>
      <c r="V1268" s="5">
        <v>0.20047789999999999</v>
      </c>
    </row>
    <row r="1269" spans="1:22" hidden="1" x14ac:dyDescent="0.2">
      <c r="A1269">
        <v>1990</v>
      </c>
      <c r="B1269">
        <v>28</v>
      </c>
      <c r="C1269" t="s">
        <v>65</v>
      </c>
      <c r="D1269" t="s">
        <v>66</v>
      </c>
      <c r="E1269">
        <v>3930000000</v>
      </c>
      <c r="F1269">
        <v>185000000</v>
      </c>
      <c r="G1269">
        <v>5819624</v>
      </c>
      <c r="H1269">
        <v>5060000000</v>
      </c>
      <c r="I1269">
        <v>286000000</v>
      </c>
      <c r="J1269">
        <v>9901676</v>
      </c>
      <c r="K1269" s="2">
        <v>0.77692099999999997</v>
      </c>
      <c r="L1269" s="2">
        <v>0.6468315</v>
      </c>
      <c r="M1269" s="2">
        <v>0.58774130000000002</v>
      </c>
      <c r="N1269" s="3">
        <v>1</v>
      </c>
      <c r="O1269">
        <v>1</v>
      </c>
      <c r="P1269">
        <v>1</v>
      </c>
      <c r="Q1269" s="4">
        <v>1.071429</v>
      </c>
      <c r="R1269" s="4">
        <v>1.125</v>
      </c>
      <c r="S1269" s="4">
        <v>1.196429</v>
      </c>
      <c r="T1269" s="5">
        <v>0.69953770000000004</v>
      </c>
      <c r="U1269" s="5">
        <v>0.56415590000000004</v>
      </c>
      <c r="V1269" s="5">
        <v>0.50843229999999995</v>
      </c>
    </row>
    <row r="1270" spans="1:22" hidden="1" x14ac:dyDescent="0.2">
      <c r="A1270">
        <v>1990</v>
      </c>
      <c r="B1270">
        <v>29</v>
      </c>
      <c r="C1270" t="s">
        <v>67</v>
      </c>
      <c r="D1270" t="s">
        <v>68</v>
      </c>
      <c r="E1270">
        <v>4500000000</v>
      </c>
      <c r="F1270">
        <v>190000000</v>
      </c>
      <c r="G1270">
        <v>5082940</v>
      </c>
      <c r="H1270">
        <v>9740000000</v>
      </c>
      <c r="I1270">
        <v>600000000</v>
      </c>
      <c r="J1270">
        <v>17500000</v>
      </c>
      <c r="K1270" s="2">
        <v>0.46183299999999999</v>
      </c>
      <c r="L1270" s="2">
        <v>0.31747249999999999</v>
      </c>
      <c r="M1270" s="2">
        <v>0.29048689999999999</v>
      </c>
      <c r="N1270" s="3">
        <v>5</v>
      </c>
      <c r="O1270">
        <v>5</v>
      </c>
      <c r="P1270">
        <v>5</v>
      </c>
      <c r="Q1270" s="4">
        <v>3.3035709999999998</v>
      </c>
      <c r="R1270" s="4">
        <v>3.660714</v>
      </c>
      <c r="S1270" s="4">
        <v>3.8214290000000002</v>
      </c>
      <c r="T1270" s="5">
        <v>0.42614590000000002</v>
      </c>
      <c r="U1270" s="5">
        <v>0.28862939999999998</v>
      </c>
      <c r="V1270" s="5">
        <v>0.26149060000000002</v>
      </c>
    </row>
    <row r="1271" spans="1:22" hidden="1" x14ac:dyDescent="0.2">
      <c r="A1271">
        <v>1990</v>
      </c>
      <c r="B1271">
        <v>30</v>
      </c>
      <c r="C1271" t="s">
        <v>69</v>
      </c>
      <c r="D1271" t="s">
        <v>70</v>
      </c>
      <c r="E1271">
        <v>876000000</v>
      </c>
      <c r="F1271">
        <v>48600000</v>
      </c>
      <c r="G1271">
        <v>1589658</v>
      </c>
      <c r="H1271">
        <v>3180000000</v>
      </c>
      <c r="I1271">
        <v>230000000</v>
      </c>
      <c r="J1271">
        <v>8265265</v>
      </c>
      <c r="K1271" s="2">
        <v>0.2754183</v>
      </c>
      <c r="L1271" s="2">
        <v>0.2111719</v>
      </c>
      <c r="M1271" s="2">
        <v>0.19233</v>
      </c>
      <c r="N1271" s="3">
        <v>15</v>
      </c>
      <c r="O1271">
        <v>13</v>
      </c>
      <c r="P1271">
        <v>14</v>
      </c>
      <c r="Q1271" s="4">
        <v>12.375</v>
      </c>
      <c r="R1271" s="4">
        <v>10.982139999999999</v>
      </c>
      <c r="S1271" s="4">
        <v>11.053570000000001</v>
      </c>
      <c r="T1271" s="5">
        <v>0.23180239999999999</v>
      </c>
      <c r="U1271" s="5">
        <v>0.1739011</v>
      </c>
      <c r="V1271" s="5">
        <v>0.16148970000000001</v>
      </c>
    </row>
    <row r="1272" spans="1:22" hidden="1" x14ac:dyDescent="0.2">
      <c r="A1272">
        <v>1990</v>
      </c>
      <c r="B1272">
        <v>31</v>
      </c>
      <c r="C1272" t="s">
        <v>71</v>
      </c>
      <c r="D1272" t="s">
        <v>72</v>
      </c>
      <c r="E1272">
        <v>58500000</v>
      </c>
      <c r="F1272">
        <v>1976164</v>
      </c>
      <c r="G1272">
        <v>84539.4</v>
      </c>
      <c r="H1272">
        <v>332000000</v>
      </c>
      <c r="I1272">
        <v>17100000</v>
      </c>
      <c r="J1272">
        <v>897506.4</v>
      </c>
      <c r="K1272" s="2">
        <v>0.17601249999999999</v>
      </c>
      <c r="L1272" s="2">
        <v>0.11565780000000001</v>
      </c>
      <c r="M1272" s="2">
        <v>9.4193700000000005E-2</v>
      </c>
      <c r="N1272" s="3">
        <v>26</v>
      </c>
      <c r="O1272">
        <v>26</v>
      </c>
      <c r="P1272">
        <v>28</v>
      </c>
      <c r="Q1272" s="4">
        <v>22.75</v>
      </c>
      <c r="R1272" s="4">
        <v>23.339279999999999</v>
      </c>
      <c r="S1272" s="4">
        <v>28.553570000000001</v>
      </c>
      <c r="T1272" s="5">
        <v>0.1417677</v>
      </c>
      <c r="U1272" s="5">
        <v>8.8227299999999995E-2</v>
      </c>
      <c r="V1272" s="5">
        <v>5.7606600000000001E-2</v>
      </c>
    </row>
    <row r="1273" spans="1:22" hidden="1" x14ac:dyDescent="0.2">
      <c r="A1273">
        <v>1991</v>
      </c>
      <c r="B1273">
        <v>1</v>
      </c>
      <c r="C1273" t="s">
        <v>22</v>
      </c>
      <c r="D1273" t="s">
        <v>23</v>
      </c>
      <c r="E1273">
        <v>210000000</v>
      </c>
      <c r="F1273">
        <v>13200000</v>
      </c>
      <c r="G1273">
        <v>263674</v>
      </c>
      <c r="H1273">
        <v>1150000000</v>
      </c>
      <c r="I1273">
        <v>121000000</v>
      </c>
      <c r="J1273">
        <v>2573451</v>
      </c>
      <c r="K1273" s="2">
        <v>0.1822136</v>
      </c>
      <c r="L1273" s="2">
        <v>0.1092113</v>
      </c>
      <c r="M1273" s="2">
        <v>0.1024593</v>
      </c>
      <c r="N1273" s="3">
        <v>24</v>
      </c>
      <c r="O1273">
        <v>28</v>
      </c>
      <c r="P1273">
        <v>26</v>
      </c>
      <c r="Q1273" s="4">
        <v>26.642859999999999</v>
      </c>
      <c r="R1273" s="4">
        <v>27.767859999999999</v>
      </c>
      <c r="S1273" s="4">
        <v>26.803570000000001</v>
      </c>
      <c r="T1273" s="5">
        <v>0.12112009999999999</v>
      </c>
      <c r="U1273" s="5">
        <v>7.4726399999999998E-2</v>
      </c>
      <c r="V1273" s="5">
        <v>6.9363800000000003E-2</v>
      </c>
    </row>
    <row r="1274" spans="1:22" hidden="1" x14ac:dyDescent="0.2">
      <c r="A1274">
        <v>1991</v>
      </c>
      <c r="B1274">
        <v>2</v>
      </c>
      <c r="C1274" t="s">
        <v>24</v>
      </c>
      <c r="D1274" t="s">
        <v>25</v>
      </c>
      <c r="E1274">
        <v>188000000</v>
      </c>
      <c r="F1274">
        <v>5196405</v>
      </c>
      <c r="G1274">
        <v>116904.4</v>
      </c>
      <c r="H1274">
        <v>636000000</v>
      </c>
      <c r="I1274">
        <v>29400000</v>
      </c>
      <c r="J1274">
        <v>655486.1</v>
      </c>
      <c r="K1274" s="2">
        <v>0.29511389999999998</v>
      </c>
      <c r="L1274" s="2">
        <v>0.17675479999999999</v>
      </c>
      <c r="M1274" s="2">
        <v>0.1783477</v>
      </c>
      <c r="N1274" s="3">
        <v>14</v>
      </c>
      <c r="O1274">
        <v>18</v>
      </c>
      <c r="P1274">
        <v>17</v>
      </c>
      <c r="Q1274" s="4">
        <v>15.232139999999999</v>
      </c>
      <c r="R1274" s="4">
        <v>16.178570000000001</v>
      </c>
      <c r="S1274" s="4">
        <v>15.03571</v>
      </c>
      <c r="T1274" s="5">
        <v>0.21788350000000001</v>
      </c>
      <c r="U1274" s="5">
        <v>0.13342109999999999</v>
      </c>
      <c r="V1274" s="5">
        <v>0.13148119999999999</v>
      </c>
    </row>
    <row r="1275" spans="1:22" hidden="1" x14ac:dyDescent="0.2">
      <c r="A1275">
        <v>1991</v>
      </c>
      <c r="B1275">
        <v>3</v>
      </c>
      <c r="C1275" t="s">
        <v>26</v>
      </c>
      <c r="D1275" t="s">
        <v>27</v>
      </c>
      <c r="E1275">
        <v>229000000</v>
      </c>
      <c r="F1275">
        <v>9586115</v>
      </c>
      <c r="G1275">
        <v>224107.6</v>
      </c>
      <c r="H1275">
        <v>1040000000</v>
      </c>
      <c r="I1275">
        <v>66500000</v>
      </c>
      <c r="J1275">
        <v>1747708</v>
      </c>
      <c r="K1275" s="2">
        <v>0.22015090000000001</v>
      </c>
      <c r="L1275" s="2">
        <v>0.14405680000000001</v>
      </c>
      <c r="M1275" s="2">
        <v>0.12822939999999999</v>
      </c>
      <c r="N1275" s="3">
        <v>20</v>
      </c>
      <c r="O1275">
        <v>22</v>
      </c>
      <c r="P1275">
        <v>22</v>
      </c>
      <c r="Q1275" s="4">
        <v>20.625</v>
      </c>
      <c r="R1275" s="4">
        <v>21.982140000000001</v>
      </c>
      <c r="S1275" s="4">
        <v>21.928570000000001</v>
      </c>
      <c r="T1275" s="5">
        <v>0.1688759</v>
      </c>
      <c r="U1275" s="5">
        <v>0.102105</v>
      </c>
      <c r="V1275" s="5">
        <v>8.9834999999999998E-2</v>
      </c>
    </row>
    <row r="1276" spans="1:22" hidden="1" x14ac:dyDescent="0.2">
      <c r="A1276">
        <v>1991</v>
      </c>
      <c r="B1276">
        <v>4</v>
      </c>
      <c r="C1276" t="s">
        <v>28</v>
      </c>
      <c r="D1276" t="s">
        <v>29</v>
      </c>
      <c r="E1276">
        <v>122000000</v>
      </c>
      <c r="F1276">
        <v>4987459</v>
      </c>
      <c r="G1276">
        <v>136538.79999999999</v>
      </c>
      <c r="H1276">
        <v>740000000</v>
      </c>
      <c r="I1276">
        <v>60500000</v>
      </c>
      <c r="J1276">
        <v>1779785</v>
      </c>
      <c r="K1276" s="2">
        <v>0.16478970000000001</v>
      </c>
      <c r="L1276" s="2">
        <v>8.2404900000000003E-2</v>
      </c>
      <c r="M1276" s="2">
        <v>7.6716400000000004E-2</v>
      </c>
      <c r="N1276" s="3">
        <v>29</v>
      </c>
      <c r="O1276">
        <v>31</v>
      </c>
      <c r="P1276">
        <v>31</v>
      </c>
      <c r="Q1276" s="4">
        <v>27.964279999999999</v>
      </c>
      <c r="R1276" s="4">
        <v>30.160720000000001</v>
      </c>
      <c r="S1276" s="4">
        <v>29.982140000000001</v>
      </c>
      <c r="T1276" s="5">
        <v>0.11625969999999999</v>
      </c>
      <c r="U1276" s="5">
        <v>5.6866399999999998E-2</v>
      </c>
      <c r="V1276" s="5">
        <v>5.2430200000000003E-2</v>
      </c>
    </row>
    <row r="1277" spans="1:22" hidden="1" x14ac:dyDescent="0.2">
      <c r="A1277">
        <v>1991</v>
      </c>
      <c r="B1277">
        <v>5</v>
      </c>
      <c r="C1277">
        <v>20</v>
      </c>
      <c r="D1277" t="s">
        <v>30</v>
      </c>
      <c r="E1277">
        <v>74700000</v>
      </c>
      <c r="F1277">
        <v>3472121</v>
      </c>
      <c r="G1277">
        <v>90723.67</v>
      </c>
      <c r="H1277">
        <v>568000000</v>
      </c>
      <c r="I1277">
        <v>40700000</v>
      </c>
      <c r="J1277">
        <v>1155077</v>
      </c>
      <c r="K1277" s="2">
        <v>0.1315277</v>
      </c>
      <c r="L1277" s="2">
        <v>8.5257399999999997E-2</v>
      </c>
      <c r="M1277" s="2">
        <v>7.8543399999999999E-2</v>
      </c>
      <c r="N1277" s="3">
        <v>31</v>
      </c>
      <c r="O1277">
        <v>30</v>
      </c>
      <c r="P1277">
        <v>30</v>
      </c>
      <c r="Q1277" s="4">
        <v>29.660720000000001</v>
      </c>
      <c r="R1277" s="4">
        <v>29.589279999999999</v>
      </c>
      <c r="S1277" s="4">
        <v>29.178570000000001</v>
      </c>
      <c r="T1277" s="5">
        <v>0.1007251</v>
      </c>
      <c r="U1277" s="5">
        <v>6.0451900000000003E-2</v>
      </c>
      <c r="V1277" s="5">
        <v>5.51151E-2</v>
      </c>
    </row>
    <row r="1278" spans="1:22" hidden="1" x14ac:dyDescent="0.2">
      <c r="A1278">
        <v>1991</v>
      </c>
      <c r="B1278">
        <v>6</v>
      </c>
      <c r="C1278" t="s">
        <v>31</v>
      </c>
      <c r="D1278" t="s">
        <v>32</v>
      </c>
      <c r="E1278">
        <v>489000000</v>
      </c>
      <c r="F1278">
        <v>19600000</v>
      </c>
      <c r="G1278">
        <v>495706</v>
      </c>
      <c r="H1278">
        <v>1610000000</v>
      </c>
      <c r="I1278">
        <v>85000000</v>
      </c>
      <c r="J1278">
        <v>2313671</v>
      </c>
      <c r="K1278" s="2">
        <v>0.3028129</v>
      </c>
      <c r="L1278" s="2">
        <v>0.23020750000000001</v>
      </c>
      <c r="M1278" s="2">
        <v>0.21425089999999999</v>
      </c>
      <c r="N1278" s="3">
        <v>12</v>
      </c>
      <c r="O1278">
        <v>12</v>
      </c>
      <c r="P1278">
        <v>11</v>
      </c>
      <c r="Q1278" s="4">
        <v>12.232139999999999</v>
      </c>
      <c r="R1278" s="4">
        <v>11.982139999999999</v>
      </c>
      <c r="S1278" s="4">
        <v>12.33929</v>
      </c>
      <c r="T1278" s="5">
        <v>0.24312719999999999</v>
      </c>
      <c r="U1278" s="5">
        <v>0.16807530000000001</v>
      </c>
      <c r="V1278" s="5">
        <v>0.15291469999999999</v>
      </c>
    </row>
    <row r="1279" spans="1:22" hidden="1" x14ac:dyDescent="0.2">
      <c r="A1279">
        <v>1991</v>
      </c>
      <c r="B1279">
        <v>7</v>
      </c>
      <c r="C1279">
        <v>23</v>
      </c>
      <c r="D1279" t="s">
        <v>33</v>
      </c>
      <c r="E1279">
        <v>57700000</v>
      </c>
      <c r="F1279">
        <v>1699192</v>
      </c>
      <c r="G1279">
        <v>39593.75</v>
      </c>
      <c r="H1279">
        <v>157000000</v>
      </c>
      <c r="I1279">
        <v>6089755</v>
      </c>
      <c r="J1279">
        <v>147000.4</v>
      </c>
      <c r="K1279" s="2">
        <v>0.36638979999999999</v>
      </c>
      <c r="L1279" s="2">
        <v>0.27902470000000001</v>
      </c>
      <c r="M1279" s="2">
        <v>0.26934449999999999</v>
      </c>
      <c r="N1279" s="3">
        <v>8</v>
      </c>
      <c r="O1279">
        <v>8</v>
      </c>
      <c r="P1279">
        <v>7</v>
      </c>
      <c r="Q1279" s="4">
        <v>8.1607140000000005</v>
      </c>
      <c r="R1279" s="4">
        <v>7.3392860000000004</v>
      </c>
      <c r="S1279" s="4">
        <v>6.9821429999999998</v>
      </c>
      <c r="T1279" s="5">
        <v>0.29430689999999998</v>
      </c>
      <c r="U1279" s="5">
        <v>0.21289140000000001</v>
      </c>
      <c r="V1279" s="5">
        <v>0.2032263</v>
      </c>
    </row>
    <row r="1280" spans="1:22" x14ac:dyDescent="0.2">
      <c r="A1280">
        <v>1991</v>
      </c>
      <c r="B1280">
        <v>8</v>
      </c>
      <c r="C1280">
        <v>24</v>
      </c>
      <c r="D1280" t="s">
        <v>34</v>
      </c>
      <c r="E1280">
        <v>418000000</v>
      </c>
      <c r="F1280">
        <v>12800000</v>
      </c>
      <c r="G1280">
        <v>296196.40000000002</v>
      </c>
      <c r="H1280">
        <v>1000000000</v>
      </c>
      <c r="I1280">
        <v>40400000</v>
      </c>
      <c r="J1280">
        <v>1004158</v>
      </c>
      <c r="K1280" s="2">
        <v>0.41836459999999998</v>
      </c>
      <c r="L1280" s="2">
        <v>0.31619259999999999</v>
      </c>
      <c r="M1280" s="2">
        <v>0.29496990000000001</v>
      </c>
      <c r="N1280" s="3">
        <v>6</v>
      </c>
      <c r="O1280">
        <v>5</v>
      </c>
      <c r="P1280">
        <v>5</v>
      </c>
      <c r="Q1280" s="4">
        <v>5.0714290000000002</v>
      </c>
      <c r="R1280" s="4">
        <v>4.875</v>
      </c>
      <c r="S1280" s="4">
        <v>4.8035709999999998</v>
      </c>
      <c r="T1280" s="5">
        <v>0.36250369999999998</v>
      </c>
      <c r="U1280" s="5">
        <v>0.25803540000000003</v>
      </c>
      <c r="V1280" s="5">
        <v>0.23824980000000001</v>
      </c>
    </row>
    <row r="1281" spans="1:22" hidden="1" x14ac:dyDescent="0.2">
      <c r="A1281">
        <v>1991</v>
      </c>
      <c r="B1281">
        <v>9</v>
      </c>
      <c r="C1281">
        <v>25</v>
      </c>
      <c r="D1281" t="s">
        <v>35</v>
      </c>
      <c r="E1281">
        <v>94200000</v>
      </c>
      <c r="F1281">
        <v>3805623</v>
      </c>
      <c r="G1281">
        <v>88212.01</v>
      </c>
      <c r="H1281">
        <v>484000000</v>
      </c>
      <c r="I1281">
        <v>29800000</v>
      </c>
      <c r="J1281">
        <v>758324.9</v>
      </c>
      <c r="K1281" s="2">
        <v>0.1947284</v>
      </c>
      <c r="L1281" s="2">
        <v>0.12782360000000001</v>
      </c>
      <c r="M1281" s="2">
        <v>0.11632480000000001</v>
      </c>
      <c r="N1281" s="3">
        <v>23</v>
      </c>
      <c r="O1281">
        <v>23</v>
      </c>
      <c r="P1281">
        <v>23</v>
      </c>
      <c r="Q1281" s="4">
        <v>20.589279999999999</v>
      </c>
      <c r="R1281" s="4">
        <v>20.696429999999999</v>
      </c>
      <c r="S1281" s="4">
        <v>20.714279999999999</v>
      </c>
      <c r="T1281" s="5">
        <v>0.16131490000000001</v>
      </c>
      <c r="U1281" s="5">
        <v>0.1034035</v>
      </c>
      <c r="V1281" s="5">
        <v>9.3124899999999997E-2</v>
      </c>
    </row>
    <row r="1282" spans="1:22" hidden="1" x14ac:dyDescent="0.2">
      <c r="A1282">
        <v>1991</v>
      </c>
      <c r="B1282">
        <v>10</v>
      </c>
      <c r="C1282">
        <v>26</v>
      </c>
      <c r="D1282" t="s">
        <v>36</v>
      </c>
      <c r="E1282">
        <v>61400000</v>
      </c>
      <c r="F1282">
        <v>2344493</v>
      </c>
      <c r="G1282">
        <v>58475.34</v>
      </c>
      <c r="H1282">
        <v>348000000</v>
      </c>
      <c r="I1282">
        <v>19500000</v>
      </c>
      <c r="J1282">
        <v>518645.2</v>
      </c>
      <c r="K1282" s="2">
        <v>0.17617910000000001</v>
      </c>
      <c r="L1282" s="2">
        <v>0.1202411</v>
      </c>
      <c r="M1282" s="2">
        <v>0.11274629999999999</v>
      </c>
      <c r="N1282" s="3">
        <v>26</v>
      </c>
      <c r="O1282">
        <v>25</v>
      </c>
      <c r="P1282">
        <v>25</v>
      </c>
      <c r="Q1282" s="4">
        <v>23.607140000000001</v>
      </c>
      <c r="R1282" s="4">
        <v>24.017859999999999</v>
      </c>
      <c r="S1282" s="4">
        <v>23.089279999999999</v>
      </c>
      <c r="T1282" s="5">
        <v>0.14236109999999999</v>
      </c>
      <c r="U1282" s="5">
        <v>9.1431899999999997E-2</v>
      </c>
      <c r="V1282" s="5">
        <v>8.4959199999999999E-2</v>
      </c>
    </row>
    <row r="1283" spans="1:22" hidden="1" x14ac:dyDescent="0.2">
      <c r="A1283">
        <v>1991</v>
      </c>
      <c r="B1283">
        <v>11</v>
      </c>
      <c r="C1283" t="s">
        <v>37</v>
      </c>
      <c r="D1283" t="s">
        <v>38</v>
      </c>
      <c r="E1283">
        <v>292000000</v>
      </c>
      <c r="F1283">
        <v>10400000</v>
      </c>
      <c r="G1283">
        <v>255460.2</v>
      </c>
      <c r="H1283">
        <v>1640000000</v>
      </c>
      <c r="I1283">
        <v>84400000</v>
      </c>
      <c r="J1283">
        <v>2203122</v>
      </c>
      <c r="K1283" s="2">
        <v>0.17865719999999999</v>
      </c>
      <c r="L1283" s="2">
        <v>0.1229399</v>
      </c>
      <c r="M1283" s="2">
        <v>0.1159538</v>
      </c>
      <c r="N1283" s="3">
        <v>25</v>
      </c>
      <c r="O1283">
        <v>24</v>
      </c>
      <c r="P1283">
        <v>24</v>
      </c>
      <c r="Q1283" s="4">
        <v>23.053570000000001</v>
      </c>
      <c r="R1283" s="4">
        <v>23.803570000000001</v>
      </c>
      <c r="S1283" s="4">
        <v>22.785720000000001</v>
      </c>
      <c r="T1283" s="5">
        <v>0.14775569999999999</v>
      </c>
      <c r="U1283" s="5">
        <v>9.1782299999999997E-2</v>
      </c>
      <c r="V1283" s="5">
        <v>8.5632399999999997E-2</v>
      </c>
    </row>
    <row r="1284" spans="1:22" hidden="1" x14ac:dyDescent="0.2">
      <c r="A1284">
        <v>1991</v>
      </c>
      <c r="B1284">
        <v>12</v>
      </c>
      <c r="C1284">
        <v>29</v>
      </c>
      <c r="D1284" t="s">
        <v>39</v>
      </c>
      <c r="E1284">
        <v>260000000</v>
      </c>
      <c r="F1284">
        <v>8501229</v>
      </c>
      <c r="G1284">
        <v>204616.8</v>
      </c>
      <c r="H1284">
        <v>1110000000</v>
      </c>
      <c r="I1284">
        <v>53600000</v>
      </c>
      <c r="J1284">
        <v>1367491</v>
      </c>
      <c r="K1284" s="2">
        <v>0.23364650000000001</v>
      </c>
      <c r="L1284" s="2">
        <v>0.15866720000000001</v>
      </c>
      <c r="M1284" s="2">
        <v>0.14962929999999999</v>
      </c>
      <c r="N1284" s="3">
        <v>19</v>
      </c>
      <c r="O1284">
        <v>20</v>
      </c>
      <c r="P1284">
        <v>20</v>
      </c>
      <c r="Q1284" s="4">
        <v>17.5</v>
      </c>
      <c r="R1284" s="4">
        <v>17.964279999999999</v>
      </c>
      <c r="S1284" s="4">
        <v>17.446429999999999</v>
      </c>
      <c r="T1284" s="5">
        <v>0.18702070000000001</v>
      </c>
      <c r="U1284" s="5">
        <v>0.11943719999999999</v>
      </c>
      <c r="V1284" s="5">
        <v>0.1113278</v>
      </c>
    </row>
    <row r="1285" spans="1:22" hidden="1" x14ac:dyDescent="0.2">
      <c r="A1285">
        <v>1991</v>
      </c>
      <c r="B1285">
        <v>13</v>
      </c>
      <c r="C1285" t="s">
        <v>40</v>
      </c>
      <c r="D1285" t="s">
        <v>41</v>
      </c>
      <c r="E1285">
        <v>761000000</v>
      </c>
      <c r="F1285">
        <v>26000000</v>
      </c>
      <c r="G1285">
        <v>623064.9</v>
      </c>
      <c r="H1285">
        <v>1920000000</v>
      </c>
      <c r="I1285">
        <v>92300000</v>
      </c>
      <c r="J1285">
        <v>2378106</v>
      </c>
      <c r="K1285" s="2">
        <v>0.39556649999999999</v>
      </c>
      <c r="L1285" s="2">
        <v>0.28209129999999999</v>
      </c>
      <c r="M1285" s="2">
        <v>0.26200050000000003</v>
      </c>
      <c r="N1285" s="3">
        <v>7</v>
      </c>
      <c r="O1285">
        <v>7</v>
      </c>
      <c r="P1285">
        <v>8</v>
      </c>
      <c r="Q1285" s="4">
        <v>8.9642859999999995</v>
      </c>
      <c r="R1285" s="4">
        <v>9.5535720000000008</v>
      </c>
      <c r="S1285" s="4">
        <v>9.7321419999999996</v>
      </c>
      <c r="T1285" s="5">
        <v>0.29336010000000001</v>
      </c>
      <c r="U1285" s="5">
        <v>0.19624240000000001</v>
      </c>
      <c r="V1285" s="5">
        <v>0.18007609999999999</v>
      </c>
    </row>
    <row r="1286" spans="1:22" hidden="1" x14ac:dyDescent="0.2">
      <c r="A1286">
        <v>1991</v>
      </c>
      <c r="B1286">
        <v>14</v>
      </c>
      <c r="C1286" t="s">
        <v>42</v>
      </c>
      <c r="D1286" t="s">
        <v>43</v>
      </c>
      <c r="E1286">
        <v>479000000</v>
      </c>
      <c r="F1286">
        <v>15700000</v>
      </c>
      <c r="G1286">
        <v>380354.8</v>
      </c>
      <c r="H1286">
        <v>1840000000</v>
      </c>
      <c r="I1286">
        <v>79000000</v>
      </c>
      <c r="J1286">
        <v>2020909</v>
      </c>
      <c r="K1286" s="2">
        <v>0.2603626</v>
      </c>
      <c r="L1286" s="2">
        <v>0.19833000000000001</v>
      </c>
      <c r="M1286" s="2">
        <v>0.18820970000000001</v>
      </c>
      <c r="N1286" s="3">
        <v>17</v>
      </c>
      <c r="O1286">
        <v>16</v>
      </c>
      <c r="P1286">
        <v>16</v>
      </c>
      <c r="Q1286" s="4">
        <v>16.25</v>
      </c>
      <c r="R1286" s="4">
        <v>16.410720000000001</v>
      </c>
      <c r="S1286" s="4">
        <v>15.96429</v>
      </c>
      <c r="T1286" s="5">
        <v>0.2025662</v>
      </c>
      <c r="U1286" s="5">
        <v>0.14079700000000001</v>
      </c>
      <c r="V1286" s="5">
        <v>0.1322035</v>
      </c>
    </row>
    <row r="1287" spans="1:22" hidden="1" x14ac:dyDescent="0.2">
      <c r="A1287">
        <v>1991</v>
      </c>
      <c r="B1287">
        <v>15</v>
      </c>
      <c r="C1287" t="s">
        <v>44</v>
      </c>
      <c r="D1287" t="s">
        <v>45</v>
      </c>
      <c r="E1287">
        <v>141000000</v>
      </c>
      <c r="F1287">
        <v>5651139</v>
      </c>
      <c r="G1287">
        <v>145350.1</v>
      </c>
      <c r="H1287">
        <v>441000000</v>
      </c>
      <c r="I1287">
        <v>27200000</v>
      </c>
      <c r="J1287">
        <v>766046.1</v>
      </c>
      <c r="K1287" s="2">
        <v>0.31943290000000002</v>
      </c>
      <c r="L1287" s="2">
        <v>0.20760029999999999</v>
      </c>
      <c r="M1287" s="2">
        <v>0.18974070000000001</v>
      </c>
      <c r="N1287" s="3">
        <v>11</v>
      </c>
      <c r="O1287">
        <v>15</v>
      </c>
      <c r="P1287">
        <v>15</v>
      </c>
      <c r="Q1287" s="4">
        <v>12.928570000000001</v>
      </c>
      <c r="R1287" s="4">
        <v>15.196429999999999</v>
      </c>
      <c r="S1287" s="4">
        <v>16.017859999999999</v>
      </c>
      <c r="T1287" s="5">
        <v>0.2379288</v>
      </c>
      <c r="U1287" s="5">
        <v>0.14950550000000001</v>
      </c>
      <c r="V1287" s="5">
        <v>0.13474800000000001</v>
      </c>
    </row>
    <row r="1288" spans="1:22" hidden="1" x14ac:dyDescent="0.2">
      <c r="A1288">
        <v>1991</v>
      </c>
      <c r="B1288">
        <v>16</v>
      </c>
      <c r="C1288" t="s">
        <v>46</v>
      </c>
      <c r="D1288" t="s">
        <v>47</v>
      </c>
      <c r="E1288">
        <v>227000000</v>
      </c>
      <c r="F1288">
        <v>7129983</v>
      </c>
      <c r="G1288">
        <v>196011.3</v>
      </c>
      <c r="H1288">
        <v>770000000</v>
      </c>
      <c r="I1288">
        <v>29400000</v>
      </c>
      <c r="J1288">
        <v>847696.9</v>
      </c>
      <c r="K1288" s="2">
        <v>0.29524040000000001</v>
      </c>
      <c r="L1288" s="2">
        <v>0.24237030000000001</v>
      </c>
      <c r="M1288" s="2">
        <v>0.23122809999999999</v>
      </c>
      <c r="N1288" s="3">
        <v>13</v>
      </c>
      <c r="O1288">
        <v>10</v>
      </c>
      <c r="P1288">
        <v>9</v>
      </c>
      <c r="Q1288" s="4">
        <v>14.446429999999999</v>
      </c>
      <c r="R1288" s="4">
        <v>12.107139999999999</v>
      </c>
      <c r="S1288" s="4">
        <v>11.892860000000001</v>
      </c>
      <c r="T1288" s="5">
        <v>0.21637799999999999</v>
      </c>
      <c r="U1288" s="5">
        <v>0.16193089999999999</v>
      </c>
      <c r="V1288" s="5">
        <v>0.15360219999999999</v>
      </c>
    </row>
    <row r="1289" spans="1:22" hidden="1" x14ac:dyDescent="0.2">
      <c r="A1289">
        <v>1991</v>
      </c>
      <c r="B1289">
        <v>17</v>
      </c>
      <c r="C1289" t="s">
        <v>48</v>
      </c>
      <c r="D1289" t="s">
        <v>49</v>
      </c>
      <c r="E1289">
        <v>681000000</v>
      </c>
      <c r="F1289">
        <v>27100000</v>
      </c>
      <c r="G1289">
        <v>656336.9</v>
      </c>
      <c r="H1289">
        <v>4230000000</v>
      </c>
      <c r="I1289">
        <v>251000000</v>
      </c>
      <c r="J1289">
        <v>6617292</v>
      </c>
      <c r="K1289" s="2">
        <v>0.1608783</v>
      </c>
      <c r="L1289" s="2">
        <v>0.1079022</v>
      </c>
      <c r="M1289" s="2">
        <v>9.9185099999999998E-2</v>
      </c>
      <c r="N1289" s="3">
        <v>30</v>
      </c>
      <c r="O1289">
        <v>29</v>
      </c>
      <c r="P1289">
        <v>27</v>
      </c>
      <c r="Q1289" s="4">
        <v>27.928570000000001</v>
      </c>
      <c r="R1289" s="4">
        <v>27.214279999999999</v>
      </c>
      <c r="S1289" s="4">
        <v>26.392859999999999</v>
      </c>
      <c r="T1289" s="5">
        <v>0.112245</v>
      </c>
      <c r="U1289" s="5">
        <v>7.6515200000000005E-2</v>
      </c>
      <c r="V1289" s="5">
        <v>6.9453699999999993E-2</v>
      </c>
    </row>
    <row r="1290" spans="1:22" hidden="1" x14ac:dyDescent="0.2">
      <c r="A1290">
        <v>1991</v>
      </c>
      <c r="B1290">
        <v>18</v>
      </c>
      <c r="C1290">
        <v>51</v>
      </c>
      <c r="D1290" t="s">
        <v>50</v>
      </c>
      <c r="E1290">
        <v>222000000</v>
      </c>
      <c r="F1290">
        <v>8691662</v>
      </c>
      <c r="G1290">
        <v>232226.5</v>
      </c>
      <c r="H1290">
        <v>1050000000</v>
      </c>
      <c r="I1290">
        <v>56000000</v>
      </c>
      <c r="J1290">
        <v>1688564</v>
      </c>
      <c r="K1290" s="2">
        <v>0.21192559999999999</v>
      </c>
      <c r="L1290" s="2">
        <v>0.1550918</v>
      </c>
      <c r="M1290" s="2">
        <v>0.13752900000000001</v>
      </c>
      <c r="N1290" s="3">
        <v>21</v>
      </c>
      <c r="O1290">
        <v>21</v>
      </c>
      <c r="P1290">
        <v>21</v>
      </c>
      <c r="Q1290" s="4">
        <v>24.071429999999999</v>
      </c>
      <c r="R1290" s="4">
        <v>22.017859999999999</v>
      </c>
      <c r="S1290" s="4">
        <v>22.303570000000001</v>
      </c>
      <c r="T1290" s="5">
        <v>0.1409852</v>
      </c>
      <c r="U1290" s="5">
        <v>0.1007874</v>
      </c>
      <c r="V1290" s="5">
        <v>8.7338700000000005E-2</v>
      </c>
    </row>
    <row r="1291" spans="1:22" hidden="1" x14ac:dyDescent="0.2">
      <c r="A1291">
        <v>1991</v>
      </c>
      <c r="B1291">
        <v>19</v>
      </c>
      <c r="C1291">
        <v>50</v>
      </c>
      <c r="D1291" t="s">
        <v>51</v>
      </c>
      <c r="E1291">
        <v>1330000000</v>
      </c>
      <c r="F1291">
        <v>46200000</v>
      </c>
      <c r="G1291">
        <v>1222726</v>
      </c>
      <c r="H1291">
        <v>3960000000</v>
      </c>
      <c r="I1291">
        <v>187000000</v>
      </c>
      <c r="J1291">
        <v>5294376</v>
      </c>
      <c r="K1291" s="2">
        <v>0.33677649999999998</v>
      </c>
      <c r="L1291" s="2">
        <v>0.2474238</v>
      </c>
      <c r="M1291" s="2">
        <v>0.23094809999999999</v>
      </c>
      <c r="N1291" s="3">
        <v>10</v>
      </c>
      <c r="O1291">
        <v>9</v>
      </c>
      <c r="P1291">
        <v>10</v>
      </c>
      <c r="Q1291" s="4">
        <v>10.392860000000001</v>
      </c>
      <c r="R1291" s="4">
        <v>10.5</v>
      </c>
      <c r="S1291" s="4">
        <v>10.41071</v>
      </c>
      <c r="T1291" s="5">
        <v>0.26292480000000001</v>
      </c>
      <c r="U1291" s="5">
        <v>0.1806373</v>
      </c>
      <c r="V1291" s="5">
        <v>0.16662879999999999</v>
      </c>
    </row>
    <row r="1292" spans="1:22" hidden="1" x14ac:dyDescent="0.2">
      <c r="A1292">
        <v>1991</v>
      </c>
      <c r="B1292">
        <v>20</v>
      </c>
      <c r="C1292">
        <v>52</v>
      </c>
      <c r="D1292" t="s">
        <v>52</v>
      </c>
      <c r="E1292">
        <v>1200000000</v>
      </c>
      <c r="F1292">
        <v>62600000</v>
      </c>
      <c r="G1292">
        <v>1921106</v>
      </c>
      <c r="H1292">
        <v>4600000000</v>
      </c>
      <c r="I1292">
        <v>353000000</v>
      </c>
      <c r="J1292">
        <v>12700000</v>
      </c>
      <c r="K1292" s="2">
        <v>0.26040600000000003</v>
      </c>
      <c r="L1292" s="2">
        <v>0.17722869999999999</v>
      </c>
      <c r="M1292" s="2">
        <v>0.15183340000000001</v>
      </c>
      <c r="N1292" s="3">
        <v>16</v>
      </c>
      <c r="O1292">
        <v>17</v>
      </c>
      <c r="P1292">
        <v>19</v>
      </c>
      <c r="Q1292" s="4">
        <v>19.089279999999999</v>
      </c>
      <c r="R1292" s="4">
        <v>19.017859999999999</v>
      </c>
      <c r="S1292" s="4">
        <v>19.964279999999999</v>
      </c>
      <c r="T1292" s="5">
        <v>0.18043429999999999</v>
      </c>
      <c r="U1292" s="5">
        <v>0.1176333</v>
      </c>
      <c r="V1292" s="5">
        <v>9.9119799999999994E-2</v>
      </c>
    </row>
    <row r="1293" spans="1:22" hidden="1" x14ac:dyDescent="0.2">
      <c r="A1293">
        <v>1991</v>
      </c>
      <c r="B1293">
        <v>21</v>
      </c>
      <c r="C1293" t="s">
        <v>53</v>
      </c>
      <c r="D1293" t="s">
        <v>54</v>
      </c>
      <c r="E1293">
        <v>388000000</v>
      </c>
      <c r="F1293">
        <v>28200000</v>
      </c>
      <c r="G1293">
        <v>778535</v>
      </c>
      <c r="H1293">
        <v>2210000000</v>
      </c>
      <c r="I1293">
        <v>236000000</v>
      </c>
      <c r="J1293">
        <v>8199864</v>
      </c>
      <c r="K1293" s="2">
        <v>0.17539350000000001</v>
      </c>
      <c r="L1293" s="2">
        <v>0.1194602</v>
      </c>
      <c r="M1293" s="2">
        <v>9.4944899999999999E-2</v>
      </c>
      <c r="N1293" s="3">
        <v>27</v>
      </c>
      <c r="O1293">
        <v>26</v>
      </c>
      <c r="P1293">
        <v>29</v>
      </c>
      <c r="Q1293" s="4">
        <v>28.410720000000001</v>
      </c>
      <c r="R1293" s="4">
        <v>28.142859999999999</v>
      </c>
      <c r="S1293" s="4">
        <v>29.125</v>
      </c>
      <c r="T1293" s="5">
        <v>0.1092814</v>
      </c>
      <c r="U1293" s="5">
        <v>7.1718100000000007E-2</v>
      </c>
      <c r="V1293" s="5">
        <v>5.6427199999999997E-2</v>
      </c>
    </row>
    <row r="1294" spans="1:22" hidden="1" x14ac:dyDescent="0.2">
      <c r="A1294">
        <v>1991</v>
      </c>
      <c r="B1294">
        <v>22</v>
      </c>
      <c r="C1294" t="s">
        <v>55</v>
      </c>
      <c r="D1294" t="s">
        <v>56</v>
      </c>
      <c r="E1294">
        <v>566000000</v>
      </c>
      <c r="F1294">
        <v>20900000</v>
      </c>
      <c r="G1294">
        <v>609231.19999999995</v>
      </c>
      <c r="H1294">
        <v>2680000000</v>
      </c>
      <c r="I1294">
        <v>128000000</v>
      </c>
      <c r="J1294">
        <v>3768585</v>
      </c>
      <c r="K1294" s="2">
        <v>0.21131469999999999</v>
      </c>
      <c r="L1294" s="2">
        <v>0.16252549999999999</v>
      </c>
      <c r="M1294" s="2">
        <v>0.16166050000000001</v>
      </c>
      <c r="N1294" s="3">
        <v>22</v>
      </c>
      <c r="O1294">
        <v>19</v>
      </c>
      <c r="P1294">
        <v>18</v>
      </c>
      <c r="Q1294" s="4">
        <v>24.214279999999999</v>
      </c>
      <c r="R1294" s="4">
        <v>22.875</v>
      </c>
      <c r="S1294" s="4">
        <v>21.035720000000001</v>
      </c>
      <c r="T1294" s="5">
        <v>0.14314279999999999</v>
      </c>
      <c r="U1294" s="5">
        <v>0.1009168</v>
      </c>
      <c r="V1294" s="5">
        <v>0.1004975</v>
      </c>
    </row>
    <row r="1295" spans="1:22" hidden="1" x14ac:dyDescent="0.2">
      <c r="A1295">
        <v>1991</v>
      </c>
      <c r="B1295">
        <v>23</v>
      </c>
      <c r="C1295">
        <v>64</v>
      </c>
      <c r="D1295" t="s">
        <v>57</v>
      </c>
      <c r="E1295">
        <v>488000000</v>
      </c>
      <c r="F1295">
        <v>19200000</v>
      </c>
      <c r="G1295">
        <v>471966.1</v>
      </c>
      <c r="H1295">
        <v>1930000000</v>
      </c>
      <c r="I1295">
        <v>87100000</v>
      </c>
      <c r="J1295">
        <v>2274033</v>
      </c>
      <c r="K1295" s="2">
        <v>0.253409</v>
      </c>
      <c r="L1295" s="2">
        <v>0.2202972</v>
      </c>
      <c r="M1295" s="2">
        <v>0.2075458</v>
      </c>
      <c r="N1295" s="3">
        <v>18</v>
      </c>
      <c r="O1295">
        <v>14</v>
      </c>
      <c r="P1295">
        <v>13</v>
      </c>
      <c r="Q1295" s="4">
        <v>18.160720000000001</v>
      </c>
      <c r="R1295" s="4">
        <v>15.571429999999999</v>
      </c>
      <c r="S1295" s="4">
        <v>14.96429</v>
      </c>
      <c r="T1295" s="5">
        <v>0.19068750000000001</v>
      </c>
      <c r="U1295" s="5">
        <v>0.14805309999999999</v>
      </c>
      <c r="V1295" s="5">
        <v>0.1392806</v>
      </c>
    </row>
    <row r="1296" spans="1:22" hidden="1" x14ac:dyDescent="0.2">
      <c r="A1296">
        <v>1991</v>
      </c>
      <c r="B1296">
        <v>24</v>
      </c>
      <c r="C1296" t="s">
        <v>58</v>
      </c>
      <c r="D1296" t="s">
        <v>59</v>
      </c>
      <c r="E1296">
        <v>2130000000</v>
      </c>
      <c r="F1296">
        <v>70600000</v>
      </c>
      <c r="G1296">
        <v>1848538</v>
      </c>
      <c r="H1296">
        <v>4290000000</v>
      </c>
      <c r="I1296">
        <v>191000000</v>
      </c>
      <c r="J1296">
        <v>5425545</v>
      </c>
      <c r="K1296" s="2">
        <v>0.49729719999999999</v>
      </c>
      <c r="L1296" s="2">
        <v>0.37043710000000002</v>
      </c>
      <c r="M1296" s="2">
        <v>0.34071020000000002</v>
      </c>
      <c r="N1296" s="3">
        <v>3</v>
      </c>
      <c r="O1296">
        <v>3</v>
      </c>
      <c r="P1296">
        <v>3</v>
      </c>
      <c r="Q1296" s="4">
        <v>4.2321429999999998</v>
      </c>
      <c r="R1296" s="4">
        <v>4.4107139999999996</v>
      </c>
      <c r="S1296" s="4">
        <v>4.6071429999999998</v>
      </c>
      <c r="T1296" s="5">
        <v>0.39911069999999998</v>
      </c>
      <c r="U1296" s="5">
        <v>0.27091029999999999</v>
      </c>
      <c r="V1296" s="5">
        <v>0.2452347</v>
      </c>
    </row>
    <row r="1297" spans="1:22" hidden="1" x14ac:dyDescent="0.2">
      <c r="A1297">
        <v>1991</v>
      </c>
      <c r="B1297">
        <v>25</v>
      </c>
      <c r="C1297">
        <v>70</v>
      </c>
      <c r="D1297" t="s">
        <v>60</v>
      </c>
      <c r="E1297">
        <v>430000000</v>
      </c>
      <c r="F1297">
        <v>18700000</v>
      </c>
      <c r="G1297">
        <v>514846.2</v>
      </c>
      <c r="H1297">
        <v>956000000</v>
      </c>
      <c r="I1297">
        <v>55400000</v>
      </c>
      <c r="J1297">
        <v>1659014</v>
      </c>
      <c r="K1297" s="2">
        <v>0.45017410000000002</v>
      </c>
      <c r="L1297" s="2">
        <v>0.33754840000000003</v>
      </c>
      <c r="M1297" s="2">
        <v>0.31033270000000002</v>
      </c>
      <c r="N1297" s="3">
        <v>4</v>
      </c>
      <c r="O1297">
        <v>4</v>
      </c>
      <c r="P1297">
        <v>4</v>
      </c>
      <c r="Q1297" s="4">
        <v>7.25</v>
      </c>
      <c r="R1297" s="4">
        <v>6.9642860000000004</v>
      </c>
      <c r="S1297" s="4">
        <v>7.125</v>
      </c>
      <c r="T1297" s="5">
        <v>0.32646009999999998</v>
      </c>
      <c r="U1297" s="5">
        <v>0.22816600000000001</v>
      </c>
      <c r="V1297" s="5">
        <v>0.20767949999999999</v>
      </c>
    </row>
    <row r="1298" spans="1:22" hidden="1" x14ac:dyDescent="0.2">
      <c r="A1298">
        <v>1991</v>
      </c>
      <c r="B1298">
        <v>26</v>
      </c>
      <c r="C1298" t="s">
        <v>61</v>
      </c>
      <c r="D1298" t="s">
        <v>62</v>
      </c>
      <c r="E1298">
        <v>4360000000</v>
      </c>
      <c r="F1298">
        <v>204000000</v>
      </c>
      <c r="G1298">
        <v>5254351</v>
      </c>
      <c r="H1298">
        <v>8000000000</v>
      </c>
      <c r="I1298">
        <v>467000000</v>
      </c>
      <c r="J1298">
        <v>13200000</v>
      </c>
      <c r="K1298" s="2">
        <v>0.54498080000000004</v>
      </c>
      <c r="L1298" s="2">
        <v>0.43613150000000001</v>
      </c>
      <c r="M1298" s="2">
        <v>0.39812649999999999</v>
      </c>
      <c r="N1298" s="3">
        <v>2</v>
      </c>
      <c r="O1298">
        <v>2</v>
      </c>
      <c r="P1298">
        <v>2</v>
      </c>
      <c r="Q1298" s="4">
        <v>3.214286</v>
      </c>
      <c r="R1298" s="4">
        <v>2.964286</v>
      </c>
      <c r="S1298" s="4">
        <v>2.8571430000000002</v>
      </c>
      <c r="T1298" s="5">
        <v>0.42349140000000002</v>
      </c>
      <c r="U1298" s="5">
        <v>0.31467250000000002</v>
      </c>
      <c r="V1298" s="5">
        <v>0.28992210000000002</v>
      </c>
    </row>
    <row r="1299" spans="1:22" hidden="1" x14ac:dyDescent="0.2">
      <c r="A1299">
        <v>1991</v>
      </c>
      <c r="B1299">
        <v>27</v>
      </c>
      <c r="C1299" t="s">
        <v>63</v>
      </c>
      <c r="D1299" t="s">
        <v>64</v>
      </c>
      <c r="E1299">
        <v>1540000000</v>
      </c>
      <c r="F1299">
        <v>44900000</v>
      </c>
      <c r="G1299">
        <v>1292684</v>
      </c>
      <c r="H1299">
        <v>4520000000</v>
      </c>
      <c r="I1299">
        <v>195000000</v>
      </c>
      <c r="J1299">
        <v>6078545</v>
      </c>
      <c r="K1299" s="2">
        <v>0.34052979999999999</v>
      </c>
      <c r="L1299" s="2">
        <v>0.23075909999999999</v>
      </c>
      <c r="M1299" s="2">
        <v>0.2126634</v>
      </c>
      <c r="N1299" s="3">
        <v>9</v>
      </c>
      <c r="O1299">
        <v>11</v>
      </c>
      <c r="P1299">
        <v>12</v>
      </c>
      <c r="Q1299" s="4">
        <v>6.6071429999999998</v>
      </c>
      <c r="R1299" s="4">
        <v>7.5892860000000004</v>
      </c>
      <c r="S1299" s="4">
        <v>7.8928570000000002</v>
      </c>
      <c r="T1299" s="5">
        <v>0.3349144</v>
      </c>
      <c r="U1299" s="5">
        <v>0.21915499999999999</v>
      </c>
      <c r="V1299" s="5">
        <v>0.20047789999999999</v>
      </c>
    </row>
    <row r="1300" spans="1:22" hidden="1" x14ac:dyDescent="0.2">
      <c r="A1300">
        <v>1991</v>
      </c>
      <c r="B1300">
        <v>28</v>
      </c>
      <c r="C1300" t="s">
        <v>65</v>
      </c>
      <c r="D1300" t="s">
        <v>66</v>
      </c>
      <c r="E1300">
        <v>4020000000</v>
      </c>
      <c r="F1300">
        <v>185000000</v>
      </c>
      <c r="G1300">
        <v>5889708</v>
      </c>
      <c r="H1300">
        <v>5400000000</v>
      </c>
      <c r="I1300">
        <v>287000000</v>
      </c>
      <c r="J1300">
        <v>10000000</v>
      </c>
      <c r="K1300" s="2">
        <v>0.74509179999999997</v>
      </c>
      <c r="L1300" s="2">
        <v>0.64491370000000003</v>
      </c>
      <c r="M1300" s="2">
        <v>0.58748080000000003</v>
      </c>
      <c r="N1300" s="3">
        <v>1</v>
      </c>
      <c r="O1300">
        <v>1</v>
      </c>
      <c r="P1300">
        <v>1</v>
      </c>
      <c r="Q1300" s="4">
        <v>1.071429</v>
      </c>
      <c r="R1300" s="4">
        <v>1.125</v>
      </c>
      <c r="S1300" s="4">
        <v>1.196429</v>
      </c>
      <c r="T1300" s="5">
        <v>0.69953770000000004</v>
      </c>
      <c r="U1300" s="5">
        <v>0.56415590000000004</v>
      </c>
      <c r="V1300" s="5">
        <v>0.50843229999999995</v>
      </c>
    </row>
    <row r="1301" spans="1:22" hidden="1" x14ac:dyDescent="0.2">
      <c r="A1301">
        <v>1991</v>
      </c>
      <c r="B1301">
        <v>29</v>
      </c>
      <c r="C1301" t="s">
        <v>67</v>
      </c>
      <c r="D1301" t="s">
        <v>68</v>
      </c>
      <c r="E1301">
        <v>4750000000</v>
      </c>
      <c r="F1301">
        <v>188000000</v>
      </c>
      <c r="G1301">
        <v>5200642</v>
      </c>
      <c r="H1301">
        <v>10600000000</v>
      </c>
      <c r="I1301">
        <v>599000000</v>
      </c>
      <c r="J1301">
        <v>18000000</v>
      </c>
      <c r="K1301" s="2">
        <v>0.44960909999999998</v>
      </c>
      <c r="L1301" s="2">
        <v>0.31411169999999999</v>
      </c>
      <c r="M1301" s="2">
        <v>0.28920410000000002</v>
      </c>
      <c r="N1301" s="3">
        <v>5</v>
      </c>
      <c r="O1301">
        <v>6</v>
      </c>
      <c r="P1301">
        <v>6</v>
      </c>
      <c r="Q1301" s="4">
        <v>3.3035709999999998</v>
      </c>
      <c r="R1301" s="4">
        <v>3.660714</v>
      </c>
      <c r="S1301" s="4">
        <v>3.8214290000000002</v>
      </c>
      <c r="T1301" s="5">
        <v>0.42614590000000002</v>
      </c>
      <c r="U1301" s="5">
        <v>0.28862939999999998</v>
      </c>
      <c r="V1301" s="5">
        <v>0.26149060000000002</v>
      </c>
    </row>
    <row r="1302" spans="1:22" hidden="1" x14ac:dyDescent="0.2">
      <c r="A1302">
        <v>1991</v>
      </c>
      <c r="B1302">
        <v>30</v>
      </c>
      <c r="C1302" t="s">
        <v>69</v>
      </c>
      <c r="D1302" t="s">
        <v>70</v>
      </c>
      <c r="E1302">
        <v>927000000</v>
      </c>
      <c r="F1302">
        <v>52000000</v>
      </c>
      <c r="G1302">
        <v>1718960</v>
      </c>
      <c r="H1302">
        <v>3260000000</v>
      </c>
      <c r="I1302">
        <v>231000000</v>
      </c>
      <c r="J1302">
        <v>8282504</v>
      </c>
      <c r="K1302" s="2">
        <v>0.28457329999999997</v>
      </c>
      <c r="L1302" s="2">
        <v>0.22534309999999999</v>
      </c>
      <c r="M1302" s="2">
        <v>0.20754120000000001</v>
      </c>
      <c r="N1302" s="3">
        <v>15</v>
      </c>
      <c r="O1302">
        <v>13</v>
      </c>
      <c r="P1302">
        <v>14</v>
      </c>
      <c r="Q1302" s="4">
        <v>12.375</v>
      </c>
      <c r="R1302" s="4">
        <v>10.982139999999999</v>
      </c>
      <c r="S1302" s="4">
        <v>11.053570000000001</v>
      </c>
      <c r="T1302" s="5">
        <v>0.23180239999999999</v>
      </c>
      <c r="U1302" s="5">
        <v>0.1739011</v>
      </c>
      <c r="V1302" s="5">
        <v>0.16148970000000001</v>
      </c>
    </row>
    <row r="1303" spans="1:22" hidden="1" x14ac:dyDescent="0.2">
      <c r="A1303">
        <v>1991</v>
      </c>
      <c r="B1303">
        <v>31</v>
      </c>
      <c r="C1303" t="s">
        <v>71</v>
      </c>
      <c r="D1303" t="s">
        <v>72</v>
      </c>
      <c r="E1303">
        <v>56700000</v>
      </c>
      <c r="F1303">
        <v>1891127</v>
      </c>
      <c r="G1303">
        <v>83892.24</v>
      </c>
      <c r="H1303">
        <v>329000000</v>
      </c>
      <c r="I1303">
        <v>16100000</v>
      </c>
      <c r="J1303">
        <v>876717.8</v>
      </c>
      <c r="K1303" s="2">
        <v>0.17222370000000001</v>
      </c>
      <c r="L1303" s="2">
        <v>0.11732529999999999</v>
      </c>
      <c r="M1303" s="2">
        <v>9.5688999999999996E-2</v>
      </c>
      <c r="N1303" s="3">
        <v>28</v>
      </c>
      <c r="O1303">
        <v>27</v>
      </c>
      <c r="P1303">
        <v>28</v>
      </c>
      <c r="Q1303" s="4">
        <v>22.75</v>
      </c>
      <c r="R1303" s="4">
        <v>23.339279999999999</v>
      </c>
      <c r="S1303" s="4">
        <v>28.553570000000001</v>
      </c>
      <c r="T1303" s="5">
        <v>0.1417677</v>
      </c>
      <c r="U1303" s="5">
        <v>8.8227299999999995E-2</v>
      </c>
      <c r="V1303" s="5">
        <v>5.7606600000000001E-2</v>
      </c>
    </row>
    <row r="1304" spans="1:22" hidden="1" x14ac:dyDescent="0.2">
      <c r="A1304">
        <v>1992</v>
      </c>
      <c r="B1304">
        <v>1</v>
      </c>
      <c r="C1304" t="s">
        <v>22</v>
      </c>
      <c r="D1304" t="s">
        <v>23</v>
      </c>
      <c r="E1304">
        <v>213000000</v>
      </c>
      <c r="F1304">
        <v>14200000</v>
      </c>
      <c r="G1304">
        <v>297874.3</v>
      </c>
      <c r="H1304">
        <v>1150000000</v>
      </c>
      <c r="I1304">
        <v>116000000</v>
      </c>
      <c r="J1304">
        <v>2545223</v>
      </c>
      <c r="K1304" s="2">
        <v>0.18463959999999999</v>
      </c>
      <c r="L1304" s="2">
        <v>0.1224655</v>
      </c>
      <c r="M1304" s="2">
        <v>0.1170327</v>
      </c>
      <c r="N1304" s="3">
        <v>26</v>
      </c>
      <c r="O1304">
        <v>27</v>
      </c>
      <c r="P1304">
        <v>26</v>
      </c>
      <c r="Q1304" s="4">
        <v>26.642859999999999</v>
      </c>
      <c r="R1304" s="4">
        <v>27.767859999999999</v>
      </c>
      <c r="S1304" s="4">
        <v>26.803570000000001</v>
      </c>
      <c r="T1304" s="5">
        <v>0.12112009999999999</v>
      </c>
      <c r="U1304" s="5">
        <v>7.4726399999999998E-2</v>
      </c>
      <c r="V1304" s="5">
        <v>6.9363800000000003E-2</v>
      </c>
    </row>
    <row r="1305" spans="1:22" hidden="1" x14ac:dyDescent="0.2">
      <c r="A1305">
        <v>1992</v>
      </c>
      <c r="B1305">
        <v>2</v>
      </c>
      <c r="C1305" t="s">
        <v>24</v>
      </c>
      <c r="D1305" t="s">
        <v>25</v>
      </c>
      <c r="E1305">
        <v>180000000</v>
      </c>
      <c r="F1305">
        <v>5038118</v>
      </c>
      <c r="G1305">
        <v>117267.5</v>
      </c>
      <c r="H1305">
        <v>614000000</v>
      </c>
      <c r="I1305">
        <v>26700000</v>
      </c>
      <c r="J1305">
        <v>612823.1</v>
      </c>
      <c r="K1305" s="2">
        <v>0.29341640000000002</v>
      </c>
      <c r="L1305" s="2">
        <v>0.18842919999999999</v>
      </c>
      <c r="M1305" s="2">
        <v>0.19135630000000001</v>
      </c>
      <c r="N1305" s="3">
        <v>15</v>
      </c>
      <c r="O1305">
        <v>16</v>
      </c>
      <c r="P1305">
        <v>16</v>
      </c>
      <c r="Q1305" s="4">
        <v>15.232139999999999</v>
      </c>
      <c r="R1305" s="4">
        <v>16.178570000000001</v>
      </c>
      <c r="S1305" s="4">
        <v>15.03571</v>
      </c>
      <c r="T1305" s="5">
        <v>0.21788350000000001</v>
      </c>
      <c r="U1305" s="5">
        <v>0.13342109999999999</v>
      </c>
      <c r="V1305" s="5">
        <v>0.13148119999999999</v>
      </c>
    </row>
    <row r="1306" spans="1:22" hidden="1" x14ac:dyDescent="0.2">
      <c r="A1306">
        <v>1992</v>
      </c>
      <c r="B1306">
        <v>3</v>
      </c>
      <c r="C1306" t="s">
        <v>26</v>
      </c>
      <c r="D1306" t="s">
        <v>27</v>
      </c>
      <c r="E1306">
        <v>253000000</v>
      </c>
      <c r="F1306">
        <v>9785976</v>
      </c>
      <c r="G1306">
        <v>228476.3</v>
      </c>
      <c r="H1306">
        <v>1070000000</v>
      </c>
      <c r="I1306">
        <v>66600000</v>
      </c>
      <c r="J1306">
        <v>1727626</v>
      </c>
      <c r="K1306" s="2">
        <v>0.2358054</v>
      </c>
      <c r="L1306" s="2">
        <v>0.1470069</v>
      </c>
      <c r="M1306" s="2">
        <v>0.1322488</v>
      </c>
      <c r="N1306" s="3">
        <v>21</v>
      </c>
      <c r="O1306">
        <v>22</v>
      </c>
      <c r="P1306">
        <v>21</v>
      </c>
      <c r="Q1306" s="4">
        <v>20.625</v>
      </c>
      <c r="R1306" s="4">
        <v>21.982140000000001</v>
      </c>
      <c r="S1306" s="4">
        <v>21.928570000000001</v>
      </c>
      <c r="T1306" s="5">
        <v>0.1688759</v>
      </c>
      <c r="U1306" s="5">
        <v>0.102105</v>
      </c>
      <c r="V1306" s="5">
        <v>8.9834999999999998E-2</v>
      </c>
    </row>
    <row r="1307" spans="1:22" hidden="1" x14ac:dyDescent="0.2">
      <c r="A1307">
        <v>1992</v>
      </c>
      <c r="B1307">
        <v>4</v>
      </c>
      <c r="C1307" t="s">
        <v>28</v>
      </c>
      <c r="D1307" t="s">
        <v>29</v>
      </c>
      <c r="E1307">
        <v>142000000</v>
      </c>
      <c r="F1307">
        <v>5544898</v>
      </c>
      <c r="G1307">
        <v>150065.1</v>
      </c>
      <c r="H1307">
        <v>778000000</v>
      </c>
      <c r="I1307">
        <v>61400000</v>
      </c>
      <c r="J1307">
        <v>1764983</v>
      </c>
      <c r="K1307" s="2">
        <v>0.1829682</v>
      </c>
      <c r="L1307" s="2">
        <v>9.0373999999999996E-2</v>
      </c>
      <c r="M1307" s="2">
        <v>8.5023600000000005E-2</v>
      </c>
      <c r="N1307" s="3">
        <v>27</v>
      </c>
      <c r="O1307">
        <v>30</v>
      </c>
      <c r="P1307">
        <v>30</v>
      </c>
      <c r="Q1307" s="4">
        <v>27.964279999999999</v>
      </c>
      <c r="R1307" s="4">
        <v>30.160720000000001</v>
      </c>
      <c r="S1307" s="4">
        <v>29.982140000000001</v>
      </c>
      <c r="T1307" s="5">
        <v>0.11625969999999999</v>
      </c>
      <c r="U1307" s="5">
        <v>5.6866399999999998E-2</v>
      </c>
      <c r="V1307" s="5">
        <v>5.2430200000000003E-2</v>
      </c>
    </row>
    <row r="1308" spans="1:22" hidden="1" x14ac:dyDescent="0.2">
      <c r="A1308">
        <v>1992</v>
      </c>
      <c r="B1308">
        <v>5</v>
      </c>
      <c r="C1308">
        <v>20</v>
      </c>
      <c r="D1308" t="s">
        <v>30</v>
      </c>
      <c r="E1308">
        <v>91900000</v>
      </c>
      <c r="F1308">
        <v>3813384</v>
      </c>
      <c r="G1308">
        <v>98394.02</v>
      </c>
      <c r="H1308">
        <v>606000000</v>
      </c>
      <c r="I1308">
        <v>41700000</v>
      </c>
      <c r="J1308">
        <v>1154008</v>
      </c>
      <c r="K1308" s="2">
        <v>0.15163180000000001</v>
      </c>
      <c r="L1308" s="2">
        <v>9.1418899999999997E-2</v>
      </c>
      <c r="M1308" s="2">
        <v>8.5262900000000003E-2</v>
      </c>
      <c r="N1308" s="3">
        <v>30</v>
      </c>
      <c r="O1308">
        <v>29</v>
      </c>
      <c r="P1308">
        <v>29</v>
      </c>
      <c r="Q1308" s="4">
        <v>29.660720000000001</v>
      </c>
      <c r="R1308" s="4">
        <v>29.589279999999999</v>
      </c>
      <c r="S1308" s="4">
        <v>29.178570000000001</v>
      </c>
      <c r="T1308" s="5">
        <v>0.1007251</v>
      </c>
      <c r="U1308" s="5">
        <v>6.0451900000000003E-2</v>
      </c>
      <c r="V1308" s="5">
        <v>5.51151E-2</v>
      </c>
    </row>
    <row r="1309" spans="1:22" hidden="1" x14ac:dyDescent="0.2">
      <c r="A1309">
        <v>1992</v>
      </c>
      <c r="B1309">
        <v>6</v>
      </c>
      <c r="C1309" t="s">
        <v>31</v>
      </c>
      <c r="D1309" t="s">
        <v>32</v>
      </c>
      <c r="E1309">
        <v>539000000</v>
      </c>
      <c r="F1309">
        <v>19900000</v>
      </c>
      <c r="G1309">
        <v>501872.4</v>
      </c>
      <c r="H1309">
        <v>1690000000</v>
      </c>
      <c r="I1309">
        <v>85100000</v>
      </c>
      <c r="J1309">
        <v>2284025</v>
      </c>
      <c r="K1309" s="2">
        <v>0.31850580000000001</v>
      </c>
      <c r="L1309" s="2">
        <v>0.2334522</v>
      </c>
      <c r="M1309" s="2">
        <v>0.2197316</v>
      </c>
      <c r="N1309" s="3">
        <v>12</v>
      </c>
      <c r="O1309">
        <v>11</v>
      </c>
      <c r="P1309">
        <v>11</v>
      </c>
      <c r="Q1309" s="4">
        <v>12.232139999999999</v>
      </c>
      <c r="R1309" s="4">
        <v>11.982139999999999</v>
      </c>
      <c r="S1309" s="4">
        <v>12.33929</v>
      </c>
      <c r="T1309" s="5">
        <v>0.24312719999999999</v>
      </c>
      <c r="U1309" s="5">
        <v>0.16807530000000001</v>
      </c>
      <c r="V1309" s="5">
        <v>0.15291469999999999</v>
      </c>
    </row>
    <row r="1310" spans="1:22" hidden="1" x14ac:dyDescent="0.2">
      <c r="A1310">
        <v>1992</v>
      </c>
      <c r="B1310">
        <v>7</v>
      </c>
      <c r="C1310">
        <v>23</v>
      </c>
      <c r="D1310" t="s">
        <v>33</v>
      </c>
      <c r="E1310">
        <v>61000000</v>
      </c>
      <c r="F1310">
        <v>1661482</v>
      </c>
      <c r="G1310">
        <v>38841.72</v>
      </c>
      <c r="H1310">
        <v>162000000</v>
      </c>
      <c r="I1310">
        <v>5943920</v>
      </c>
      <c r="J1310">
        <v>143737.5</v>
      </c>
      <c r="K1310" s="2">
        <v>0.37690990000000002</v>
      </c>
      <c r="L1310" s="2">
        <v>0.27952630000000001</v>
      </c>
      <c r="M1310" s="2">
        <v>0.27022689999999999</v>
      </c>
      <c r="N1310" s="3">
        <v>7</v>
      </c>
      <c r="O1310">
        <v>7</v>
      </c>
      <c r="P1310">
        <v>7</v>
      </c>
      <c r="Q1310" s="4">
        <v>8.1607140000000005</v>
      </c>
      <c r="R1310" s="4">
        <v>7.3392860000000004</v>
      </c>
      <c r="S1310" s="4">
        <v>6.9821429999999998</v>
      </c>
      <c r="T1310" s="5">
        <v>0.29430689999999998</v>
      </c>
      <c r="U1310" s="5">
        <v>0.21289140000000001</v>
      </c>
      <c r="V1310" s="5">
        <v>0.2032263</v>
      </c>
    </row>
    <row r="1311" spans="1:22" x14ac:dyDescent="0.2">
      <c r="A1311">
        <v>1992</v>
      </c>
      <c r="B1311">
        <v>8</v>
      </c>
      <c r="C1311">
        <v>24</v>
      </c>
      <c r="D1311" t="s">
        <v>34</v>
      </c>
      <c r="E1311">
        <v>467000000</v>
      </c>
      <c r="F1311">
        <v>13100000</v>
      </c>
      <c r="G1311">
        <v>307400.3</v>
      </c>
      <c r="H1311">
        <v>1050000000</v>
      </c>
      <c r="I1311">
        <v>40100000</v>
      </c>
      <c r="J1311">
        <v>1002794</v>
      </c>
      <c r="K1311" s="2">
        <v>0.4440904</v>
      </c>
      <c r="L1311" s="2">
        <v>0.32755339999999999</v>
      </c>
      <c r="M1311" s="2">
        <v>0.30654379999999998</v>
      </c>
      <c r="N1311" s="3">
        <v>3</v>
      </c>
      <c r="O1311">
        <v>3</v>
      </c>
      <c r="P1311">
        <v>4</v>
      </c>
      <c r="Q1311" s="4">
        <v>5.0714290000000002</v>
      </c>
      <c r="R1311" s="4">
        <v>4.875</v>
      </c>
      <c r="S1311" s="4">
        <v>4.8035709999999998</v>
      </c>
      <c r="T1311" s="5">
        <v>0.36250369999999998</v>
      </c>
      <c r="U1311" s="5">
        <v>0.25803540000000003</v>
      </c>
      <c r="V1311" s="5">
        <v>0.23824980000000001</v>
      </c>
    </row>
    <row r="1312" spans="1:22" hidden="1" x14ac:dyDescent="0.2">
      <c r="A1312">
        <v>1992</v>
      </c>
      <c r="B1312">
        <v>9</v>
      </c>
      <c r="C1312">
        <v>25</v>
      </c>
      <c r="D1312" t="s">
        <v>35</v>
      </c>
      <c r="E1312">
        <v>107000000</v>
      </c>
      <c r="F1312">
        <v>4008302</v>
      </c>
      <c r="G1312">
        <v>93727.75</v>
      </c>
      <c r="H1312">
        <v>519000000</v>
      </c>
      <c r="I1312">
        <v>30600000</v>
      </c>
      <c r="J1312">
        <v>780722.1</v>
      </c>
      <c r="K1312" s="2">
        <v>0.2068064</v>
      </c>
      <c r="L1312" s="2">
        <v>0.1311273</v>
      </c>
      <c r="M1312" s="2">
        <v>0.1200526</v>
      </c>
      <c r="N1312" s="3">
        <v>22</v>
      </c>
      <c r="O1312">
        <v>23</v>
      </c>
      <c r="P1312">
        <v>25</v>
      </c>
      <c r="Q1312" s="4">
        <v>20.589279999999999</v>
      </c>
      <c r="R1312" s="4">
        <v>20.696429999999999</v>
      </c>
      <c r="S1312" s="4">
        <v>20.714279999999999</v>
      </c>
      <c r="T1312" s="5">
        <v>0.16131490000000001</v>
      </c>
      <c r="U1312" s="5">
        <v>0.1034035</v>
      </c>
      <c r="V1312" s="5">
        <v>9.3124899999999997E-2</v>
      </c>
    </row>
    <row r="1313" spans="1:22" hidden="1" x14ac:dyDescent="0.2">
      <c r="A1313">
        <v>1992</v>
      </c>
      <c r="B1313">
        <v>10</v>
      </c>
      <c r="C1313">
        <v>26</v>
      </c>
      <c r="D1313" t="s">
        <v>36</v>
      </c>
      <c r="E1313">
        <v>73200000</v>
      </c>
      <c r="F1313">
        <v>2495055</v>
      </c>
      <c r="G1313">
        <v>61906.2</v>
      </c>
      <c r="H1313">
        <v>363000000</v>
      </c>
      <c r="I1313">
        <v>19400000</v>
      </c>
      <c r="J1313">
        <v>507208.9</v>
      </c>
      <c r="K1313" s="2">
        <v>0.20178940000000001</v>
      </c>
      <c r="L1313" s="2">
        <v>0.1289351</v>
      </c>
      <c r="M1313" s="2">
        <v>0.1220527</v>
      </c>
      <c r="N1313" s="3">
        <v>23</v>
      </c>
      <c r="O1313">
        <v>25</v>
      </c>
      <c r="P1313">
        <v>24</v>
      </c>
      <c r="Q1313" s="4">
        <v>23.607140000000001</v>
      </c>
      <c r="R1313" s="4">
        <v>24.017859999999999</v>
      </c>
      <c r="S1313" s="4">
        <v>23.089279999999999</v>
      </c>
      <c r="T1313" s="5">
        <v>0.14236109999999999</v>
      </c>
      <c r="U1313" s="5">
        <v>9.1431899999999997E-2</v>
      </c>
      <c r="V1313" s="5">
        <v>8.4959199999999999E-2</v>
      </c>
    </row>
    <row r="1314" spans="1:22" hidden="1" x14ac:dyDescent="0.2">
      <c r="A1314">
        <v>1992</v>
      </c>
      <c r="B1314">
        <v>11</v>
      </c>
      <c r="C1314" t="s">
        <v>37</v>
      </c>
      <c r="D1314" t="s">
        <v>38</v>
      </c>
      <c r="E1314">
        <v>339000000</v>
      </c>
      <c r="F1314">
        <v>10700000</v>
      </c>
      <c r="G1314">
        <v>262165.3</v>
      </c>
      <c r="H1314">
        <v>1690000000</v>
      </c>
      <c r="I1314">
        <v>82700000</v>
      </c>
      <c r="J1314">
        <v>2131866</v>
      </c>
      <c r="K1314" s="2">
        <v>0.2003151</v>
      </c>
      <c r="L1314" s="2">
        <v>0.12973489999999999</v>
      </c>
      <c r="M1314" s="2">
        <v>0.1229746</v>
      </c>
      <c r="N1314" s="3">
        <v>24</v>
      </c>
      <c r="O1314">
        <v>24</v>
      </c>
      <c r="P1314">
        <v>23</v>
      </c>
      <c r="Q1314" s="4">
        <v>23.053570000000001</v>
      </c>
      <c r="R1314" s="4">
        <v>23.803570000000001</v>
      </c>
      <c r="S1314" s="4">
        <v>22.785720000000001</v>
      </c>
      <c r="T1314" s="5">
        <v>0.14775569999999999</v>
      </c>
      <c r="U1314" s="5">
        <v>9.1782299999999997E-2</v>
      </c>
      <c r="V1314" s="5">
        <v>8.5632399999999997E-2</v>
      </c>
    </row>
    <row r="1315" spans="1:22" hidden="1" x14ac:dyDescent="0.2">
      <c r="A1315">
        <v>1992</v>
      </c>
      <c r="B1315">
        <v>12</v>
      </c>
      <c r="C1315">
        <v>29</v>
      </c>
      <c r="D1315" t="s">
        <v>39</v>
      </c>
      <c r="E1315">
        <v>279000000</v>
      </c>
      <c r="F1315">
        <v>8929092</v>
      </c>
      <c r="G1315">
        <v>213482.5</v>
      </c>
      <c r="H1315">
        <v>1110000000</v>
      </c>
      <c r="I1315">
        <v>52300000</v>
      </c>
      <c r="J1315">
        <v>1322750</v>
      </c>
      <c r="K1315" s="2">
        <v>0.25176959999999998</v>
      </c>
      <c r="L1315" s="2">
        <v>0.17064509999999999</v>
      </c>
      <c r="M1315" s="2">
        <v>0.16139300000000001</v>
      </c>
      <c r="N1315" s="3">
        <v>18</v>
      </c>
      <c r="O1315">
        <v>18</v>
      </c>
      <c r="P1315">
        <v>18</v>
      </c>
      <c r="Q1315" s="4">
        <v>17.5</v>
      </c>
      <c r="R1315" s="4">
        <v>17.964279999999999</v>
      </c>
      <c r="S1315" s="4">
        <v>17.446429999999999</v>
      </c>
      <c r="T1315" s="5">
        <v>0.18702070000000001</v>
      </c>
      <c r="U1315" s="5">
        <v>0.11943719999999999</v>
      </c>
      <c r="V1315" s="5">
        <v>0.1113278</v>
      </c>
    </row>
    <row r="1316" spans="1:22" hidden="1" x14ac:dyDescent="0.2">
      <c r="A1316">
        <v>1992</v>
      </c>
      <c r="B1316">
        <v>13</v>
      </c>
      <c r="C1316" t="s">
        <v>40</v>
      </c>
      <c r="D1316" t="s">
        <v>41</v>
      </c>
      <c r="E1316">
        <v>817000000</v>
      </c>
      <c r="F1316">
        <v>26600000</v>
      </c>
      <c r="G1316">
        <v>632237</v>
      </c>
      <c r="H1316">
        <v>1960000000</v>
      </c>
      <c r="I1316">
        <v>88800000</v>
      </c>
      <c r="J1316">
        <v>2266071</v>
      </c>
      <c r="K1316" s="2">
        <v>0.41789890000000002</v>
      </c>
      <c r="L1316" s="2">
        <v>0.29943340000000002</v>
      </c>
      <c r="M1316" s="2">
        <v>0.27900140000000001</v>
      </c>
      <c r="N1316" s="3">
        <v>5</v>
      </c>
      <c r="O1316">
        <v>5</v>
      </c>
      <c r="P1316">
        <v>5</v>
      </c>
      <c r="Q1316" s="4">
        <v>8.9642859999999995</v>
      </c>
      <c r="R1316" s="4">
        <v>9.5535720000000008</v>
      </c>
      <c r="S1316" s="4">
        <v>9.7321419999999996</v>
      </c>
      <c r="T1316" s="5">
        <v>0.29336010000000001</v>
      </c>
      <c r="U1316" s="5">
        <v>0.19624240000000001</v>
      </c>
      <c r="V1316" s="5">
        <v>0.18007609999999999</v>
      </c>
    </row>
    <row r="1317" spans="1:22" hidden="1" x14ac:dyDescent="0.2">
      <c r="A1317">
        <v>1992</v>
      </c>
      <c r="B1317">
        <v>14</v>
      </c>
      <c r="C1317" t="s">
        <v>42</v>
      </c>
      <c r="D1317" t="s">
        <v>43</v>
      </c>
      <c r="E1317">
        <v>529000000</v>
      </c>
      <c r="F1317">
        <v>16000000</v>
      </c>
      <c r="G1317">
        <v>385511.8</v>
      </c>
      <c r="H1317">
        <v>1980000000</v>
      </c>
      <c r="I1317">
        <v>78500000</v>
      </c>
      <c r="J1317">
        <v>1987947</v>
      </c>
      <c r="K1317" s="2">
        <v>0.26722679999999999</v>
      </c>
      <c r="L1317" s="2">
        <v>0.2040488</v>
      </c>
      <c r="M1317" s="2">
        <v>0.1939246</v>
      </c>
      <c r="N1317" s="3">
        <v>17</v>
      </c>
      <c r="O1317">
        <v>15</v>
      </c>
      <c r="P1317">
        <v>15</v>
      </c>
      <c r="Q1317" s="4">
        <v>16.25</v>
      </c>
      <c r="R1317" s="4">
        <v>16.410720000000001</v>
      </c>
      <c r="S1317" s="4">
        <v>15.96429</v>
      </c>
      <c r="T1317" s="5">
        <v>0.2025662</v>
      </c>
      <c r="U1317" s="5">
        <v>0.14079700000000001</v>
      </c>
      <c r="V1317" s="5">
        <v>0.1322035</v>
      </c>
    </row>
    <row r="1318" spans="1:22" hidden="1" x14ac:dyDescent="0.2">
      <c r="A1318">
        <v>1992</v>
      </c>
      <c r="B1318">
        <v>15</v>
      </c>
      <c r="C1318" t="s">
        <v>44</v>
      </c>
      <c r="D1318" t="s">
        <v>45</v>
      </c>
      <c r="E1318">
        <v>158000000</v>
      </c>
      <c r="F1318">
        <v>5979739</v>
      </c>
      <c r="G1318">
        <v>153013.9</v>
      </c>
      <c r="H1318">
        <v>478000000</v>
      </c>
      <c r="I1318">
        <v>27400000</v>
      </c>
      <c r="J1318">
        <v>760873.5</v>
      </c>
      <c r="K1318" s="2">
        <v>0.32931890000000003</v>
      </c>
      <c r="L1318" s="2">
        <v>0.21833279999999999</v>
      </c>
      <c r="M1318" s="2">
        <v>0.201103</v>
      </c>
      <c r="N1318" s="3">
        <v>11</v>
      </c>
      <c r="O1318">
        <v>13</v>
      </c>
      <c r="P1318">
        <v>13</v>
      </c>
      <c r="Q1318" s="4">
        <v>12.928570000000001</v>
      </c>
      <c r="R1318" s="4">
        <v>15.196429999999999</v>
      </c>
      <c r="S1318" s="4">
        <v>16.017859999999999</v>
      </c>
      <c r="T1318" s="5">
        <v>0.2379288</v>
      </c>
      <c r="U1318" s="5">
        <v>0.14950550000000001</v>
      </c>
      <c r="V1318" s="5">
        <v>0.13474800000000001</v>
      </c>
    </row>
    <row r="1319" spans="1:22" hidden="1" x14ac:dyDescent="0.2">
      <c r="A1319">
        <v>1992</v>
      </c>
      <c r="B1319">
        <v>16</v>
      </c>
      <c r="C1319" t="s">
        <v>46</v>
      </c>
      <c r="D1319" t="s">
        <v>47</v>
      </c>
      <c r="E1319">
        <v>234000000</v>
      </c>
      <c r="F1319">
        <v>6968051</v>
      </c>
      <c r="G1319">
        <v>187489.5</v>
      </c>
      <c r="H1319">
        <v>803000000</v>
      </c>
      <c r="I1319">
        <v>29400000</v>
      </c>
      <c r="J1319">
        <v>831115.1</v>
      </c>
      <c r="K1319" s="2">
        <v>0.29174480000000003</v>
      </c>
      <c r="L1319" s="2">
        <v>0.23690449999999999</v>
      </c>
      <c r="M1319" s="2">
        <v>0.22558790000000001</v>
      </c>
      <c r="N1319" s="3">
        <v>16</v>
      </c>
      <c r="O1319">
        <v>10</v>
      </c>
      <c r="P1319">
        <v>10</v>
      </c>
      <c r="Q1319" s="4">
        <v>14.446429999999999</v>
      </c>
      <c r="R1319" s="4">
        <v>12.107139999999999</v>
      </c>
      <c r="S1319" s="4">
        <v>11.892860000000001</v>
      </c>
      <c r="T1319" s="5">
        <v>0.21637799999999999</v>
      </c>
      <c r="U1319" s="5">
        <v>0.16193089999999999</v>
      </c>
      <c r="V1319" s="5">
        <v>0.15360219999999999</v>
      </c>
    </row>
    <row r="1320" spans="1:22" hidden="1" x14ac:dyDescent="0.2">
      <c r="A1320">
        <v>1992</v>
      </c>
      <c r="B1320">
        <v>17</v>
      </c>
      <c r="C1320" t="s">
        <v>48</v>
      </c>
      <c r="D1320" t="s">
        <v>49</v>
      </c>
      <c r="E1320">
        <v>749000000</v>
      </c>
      <c r="F1320">
        <v>30300000</v>
      </c>
      <c r="G1320">
        <v>745368.7</v>
      </c>
      <c r="H1320">
        <v>4260000000</v>
      </c>
      <c r="I1320">
        <v>244000000</v>
      </c>
      <c r="J1320">
        <v>6466860</v>
      </c>
      <c r="K1320" s="2">
        <v>0.17592459999999999</v>
      </c>
      <c r="L1320" s="2">
        <v>0.124292</v>
      </c>
      <c r="M1320" s="2">
        <v>0.1152598</v>
      </c>
      <c r="N1320" s="3">
        <v>28</v>
      </c>
      <c r="O1320">
        <v>26</v>
      </c>
      <c r="P1320">
        <v>27</v>
      </c>
      <c r="Q1320" s="4">
        <v>27.928570000000001</v>
      </c>
      <c r="R1320" s="4">
        <v>27.214279999999999</v>
      </c>
      <c r="S1320" s="4">
        <v>26.392859999999999</v>
      </c>
      <c r="T1320" s="5">
        <v>0.112245</v>
      </c>
      <c r="U1320" s="5">
        <v>7.6515200000000005E-2</v>
      </c>
      <c r="V1320" s="5">
        <v>6.9453699999999993E-2</v>
      </c>
    </row>
    <row r="1321" spans="1:22" hidden="1" x14ac:dyDescent="0.2">
      <c r="A1321">
        <v>1992</v>
      </c>
      <c r="B1321">
        <v>18</v>
      </c>
      <c r="C1321">
        <v>51</v>
      </c>
      <c r="D1321" t="s">
        <v>50</v>
      </c>
      <c r="E1321">
        <v>219000000</v>
      </c>
      <c r="F1321">
        <v>8307889</v>
      </c>
      <c r="G1321">
        <v>227789.9</v>
      </c>
      <c r="H1321">
        <v>1100000000</v>
      </c>
      <c r="I1321">
        <v>56000000</v>
      </c>
      <c r="J1321">
        <v>1710828</v>
      </c>
      <c r="K1321" s="2">
        <v>0.19880790000000001</v>
      </c>
      <c r="L1321" s="2">
        <v>0.14827319999999999</v>
      </c>
      <c r="M1321" s="2">
        <v>0.13314599999999999</v>
      </c>
      <c r="N1321" s="3">
        <v>25</v>
      </c>
      <c r="O1321">
        <v>20</v>
      </c>
      <c r="P1321">
        <v>20</v>
      </c>
      <c r="Q1321" s="4">
        <v>24.071429999999999</v>
      </c>
      <c r="R1321" s="4">
        <v>22.017859999999999</v>
      </c>
      <c r="S1321" s="4">
        <v>22.303570000000001</v>
      </c>
      <c r="T1321" s="5">
        <v>0.1409852</v>
      </c>
      <c r="U1321" s="5">
        <v>0.1007874</v>
      </c>
      <c r="V1321" s="5">
        <v>8.7338700000000005E-2</v>
      </c>
    </row>
    <row r="1322" spans="1:22" hidden="1" x14ac:dyDescent="0.2">
      <c r="A1322">
        <v>1992</v>
      </c>
      <c r="B1322">
        <v>19</v>
      </c>
      <c r="C1322">
        <v>50</v>
      </c>
      <c r="D1322" t="s">
        <v>51</v>
      </c>
      <c r="E1322">
        <v>1470000000</v>
      </c>
      <c r="F1322">
        <v>49000000</v>
      </c>
      <c r="G1322">
        <v>1268369</v>
      </c>
      <c r="H1322">
        <v>4170000000</v>
      </c>
      <c r="I1322">
        <v>189000000</v>
      </c>
      <c r="J1322">
        <v>5212776</v>
      </c>
      <c r="K1322" s="2">
        <v>0.35371849999999999</v>
      </c>
      <c r="L1322" s="2">
        <v>0.25914409999999999</v>
      </c>
      <c r="M1322" s="2">
        <v>0.24331929999999999</v>
      </c>
      <c r="N1322" s="3">
        <v>8</v>
      </c>
      <c r="O1322">
        <v>9</v>
      </c>
      <c r="P1322">
        <v>9</v>
      </c>
      <c r="Q1322" s="4">
        <v>10.392860000000001</v>
      </c>
      <c r="R1322" s="4">
        <v>10.5</v>
      </c>
      <c r="S1322" s="4">
        <v>10.41071</v>
      </c>
      <c r="T1322" s="5">
        <v>0.26292480000000001</v>
      </c>
      <c r="U1322" s="5">
        <v>0.1806373</v>
      </c>
      <c r="V1322" s="5">
        <v>0.16662879999999999</v>
      </c>
    </row>
    <row r="1323" spans="1:22" hidden="1" x14ac:dyDescent="0.2">
      <c r="A1323">
        <v>1992</v>
      </c>
      <c r="B1323">
        <v>20</v>
      </c>
      <c r="C1323">
        <v>52</v>
      </c>
      <c r="D1323" t="s">
        <v>52</v>
      </c>
      <c r="E1323">
        <v>1190000000</v>
      </c>
      <c r="F1323">
        <v>60500000</v>
      </c>
      <c r="G1323">
        <v>1903680</v>
      </c>
      <c r="H1323">
        <v>4850000000</v>
      </c>
      <c r="I1323">
        <v>355000000</v>
      </c>
      <c r="J1323">
        <v>12800000</v>
      </c>
      <c r="K1323" s="2">
        <v>0.2463851</v>
      </c>
      <c r="L1323" s="2">
        <v>0.17038780000000001</v>
      </c>
      <c r="M1323" s="2">
        <v>0.1485513</v>
      </c>
      <c r="N1323" s="3">
        <v>19</v>
      </c>
      <c r="O1323">
        <v>19</v>
      </c>
      <c r="P1323">
        <v>19</v>
      </c>
      <c r="Q1323" s="4">
        <v>19.089279999999999</v>
      </c>
      <c r="R1323" s="4">
        <v>19.017859999999999</v>
      </c>
      <c r="S1323" s="4">
        <v>19.964279999999999</v>
      </c>
      <c r="T1323" s="5">
        <v>0.18043429999999999</v>
      </c>
      <c r="U1323" s="5">
        <v>0.1176333</v>
      </c>
      <c r="V1323" s="5">
        <v>9.9119799999999994E-2</v>
      </c>
    </row>
    <row r="1324" spans="1:22" hidden="1" x14ac:dyDescent="0.2">
      <c r="A1324">
        <v>1992</v>
      </c>
      <c r="B1324">
        <v>21</v>
      </c>
      <c r="C1324" t="s">
        <v>53</v>
      </c>
      <c r="D1324" t="s">
        <v>54</v>
      </c>
      <c r="E1324">
        <v>334000000</v>
      </c>
      <c r="F1324">
        <v>20200000</v>
      </c>
      <c r="G1324">
        <v>542663.1</v>
      </c>
      <c r="H1324">
        <v>2560000000</v>
      </c>
      <c r="I1324">
        <v>256000000</v>
      </c>
      <c r="J1324">
        <v>8593045</v>
      </c>
      <c r="K1324" s="2">
        <v>0.1302865</v>
      </c>
      <c r="L1324" s="2">
        <v>7.9052600000000001E-2</v>
      </c>
      <c r="M1324" s="2">
        <v>6.3151399999999996E-2</v>
      </c>
      <c r="N1324" s="3">
        <v>31</v>
      </c>
      <c r="O1324">
        <v>31</v>
      </c>
      <c r="P1324">
        <v>31</v>
      </c>
      <c r="Q1324" s="4">
        <v>28.410720000000001</v>
      </c>
      <c r="R1324" s="4">
        <v>28.142859999999999</v>
      </c>
      <c r="S1324" s="4">
        <v>29.125</v>
      </c>
      <c r="T1324" s="5">
        <v>0.1092814</v>
      </c>
      <c r="U1324" s="5">
        <v>7.1718100000000007E-2</v>
      </c>
      <c r="V1324" s="5">
        <v>5.6427199999999997E-2</v>
      </c>
    </row>
    <row r="1325" spans="1:22" hidden="1" x14ac:dyDescent="0.2">
      <c r="A1325">
        <v>1992</v>
      </c>
      <c r="B1325">
        <v>22</v>
      </c>
      <c r="C1325" t="s">
        <v>55</v>
      </c>
      <c r="D1325" t="s">
        <v>56</v>
      </c>
      <c r="E1325">
        <v>595000000</v>
      </c>
      <c r="F1325">
        <v>18500000</v>
      </c>
      <c r="G1325">
        <v>540970.69999999995</v>
      </c>
      <c r="H1325">
        <v>1430000000</v>
      </c>
      <c r="I1325">
        <v>57000000</v>
      </c>
      <c r="J1325">
        <v>1650286</v>
      </c>
      <c r="K1325" s="2">
        <v>0.41651359999999998</v>
      </c>
      <c r="L1325" s="2">
        <v>0.32519700000000001</v>
      </c>
      <c r="M1325" s="2">
        <v>0.32780419999999999</v>
      </c>
      <c r="N1325" s="3">
        <v>6</v>
      </c>
      <c r="O1325">
        <v>4</v>
      </c>
      <c r="P1325">
        <v>3</v>
      </c>
      <c r="Q1325" s="4">
        <v>24.214279999999999</v>
      </c>
      <c r="R1325" s="4">
        <v>22.875</v>
      </c>
      <c r="S1325" s="4">
        <v>21.035720000000001</v>
      </c>
      <c r="T1325" s="5">
        <v>0.14314279999999999</v>
      </c>
      <c r="U1325" s="5">
        <v>0.1009168</v>
      </c>
      <c r="V1325" s="5">
        <v>0.1004975</v>
      </c>
    </row>
    <row r="1326" spans="1:22" hidden="1" x14ac:dyDescent="0.2">
      <c r="A1326">
        <v>1992</v>
      </c>
      <c r="B1326">
        <v>23</v>
      </c>
      <c r="C1326">
        <v>64</v>
      </c>
      <c r="D1326" t="s">
        <v>57</v>
      </c>
      <c r="E1326">
        <v>401000000</v>
      </c>
      <c r="F1326">
        <v>13400000</v>
      </c>
      <c r="G1326">
        <v>337878.6</v>
      </c>
      <c r="H1326">
        <v>1320000000</v>
      </c>
      <c r="I1326">
        <v>72600000</v>
      </c>
      <c r="J1326">
        <v>1960564</v>
      </c>
      <c r="K1326" s="2">
        <v>0.3048883</v>
      </c>
      <c r="L1326" s="2">
        <v>0.184972</v>
      </c>
      <c r="M1326" s="2">
        <v>0.1723375</v>
      </c>
      <c r="N1326" s="3">
        <v>13</v>
      </c>
      <c r="O1326">
        <v>17</v>
      </c>
      <c r="P1326">
        <v>17</v>
      </c>
      <c r="Q1326" s="4">
        <v>18.160720000000001</v>
      </c>
      <c r="R1326" s="4">
        <v>15.571429999999999</v>
      </c>
      <c r="S1326" s="4">
        <v>14.96429</v>
      </c>
      <c r="T1326" s="5">
        <v>0.19068750000000001</v>
      </c>
      <c r="U1326" s="5">
        <v>0.14805309999999999</v>
      </c>
      <c r="V1326" s="5">
        <v>0.1392806</v>
      </c>
    </row>
    <row r="1327" spans="1:22" hidden="1" x14ac:dyDescent="0.2">
      <c r="A1327">
        <v>1992</v>
      </c>
      <c r="B1327">
        <v>24</v>
      </c>
      <c r="C1327" t="s">
        <v>58</v>
      </c>
      <c r="D1327" t="s">
        <v>59</v>
      </c>
      <c r="E1327">
        <v>443000000</v>
      </c>
      <c r="F1327">
        <v>15300000</v>
      </c>
      <c r="G1327">
        <v>400031.6</v>
      </c>
      <c r="H1327">
        <v>1830000000</v>
      </c>
      <c r="I1327">
        <v>104000000</v>
      </c>
      <c r="J1327">
        <v>3051916</v>
      </c>
      <c r="K1327" s="2">
        <v>0.2426142</v>
      </c>
      <c r="L1327" s="2">
        <v>0.14734120000000001</v>
      </c>
      <c r="M1327" s="2">
        <v>0.13107559999999999</v>
      </c>
      <c r="N1327" s="3">
        <v>20</v>
      </c>
      <c r="O1327">
        <v>21</v>
      </c>
      <c r="P1327">
        <v>22</v>
      </c>
      <c r="Q1327" s="4">
        <v>4.2321429999999998</v>
      </c>
      <c r="R1327" s="4">
        <v>4.4107139999999996</v>
      </c>
      <c r="S1327" s="4">
        <v>4.6071429999999998</v>
      </c>
      <c r="T1327" s="5">
        <v>0.39911069999999998</v>
      </c>
      <c r="U1327" s="5">
        <v>0.27091029999999999</v>
      </c>
      <c r="V1327" s="5">
        <v>0.2452347</v>
      </c>
    </row>
    <row r="1328" spans="1:22" hidden="1" x14ac:dyDescent="0.2">
      <c r="A1328">
        <v>1992</v>
      </c>
      <c r="B1328">
        <v>25</v>
      </c>
      <c r="C1328">
        <v>70</v>
      </c>
      <c r="D1328" t="s">
        <v>60</v>
      </c>
      <c r="E1328">
        <v>239000000</v>
      </c>
      <c r="F1328">
        <v>9388069</v>
      </c>
      <c r="G1328">
        <v>263275.5</v>
      </c>
      <c r="H1328">
        <v>711000000</v>
      </c>
      <c r="I1328">
        <v>44300000</v>
      </c>
      <c r="J1328">
        <v>1352788</v>
      </c>
      <c r="K1328" s="2">
        <v>0.33577069999999998</v>
      </c>
      <c r="L1328" s="2">
        <v>0.21193010000000001</v>
      </c>
      <c r="M1328" s="2">
        <v>0.19461690000000001</v>
      </c>
      <c r="N1328" s="3">
        <v>10</v>
      </c>
      <c r="O1328">
        <v>14</v>
      </c>
      <c r="P1328">
        <v>14</v>
      </c>
      <c r="Q1328" s="4">
        <v>7.25</v>
      </c>
      <c r="R1328" s="4">
        <v>6.9642860000000004</v>
      </c>
      <c r="S1328" s="4">
        <v>7.125</v>
      </c>
      <c r="T1328" s="5">
        <v>0.32646009999999998</v>
      </c>
      <c r="U1328" s="5">
        <v>0.22816600000000001</v>
      </c>
      <c r="V1328" s="5">
        <v>0.20767949999999999</v>
      </c>
    </row>
    <row r="1329" spans="1:22" hidden="1" x14ac:dyDescent="0.2">
      <c r="A1329">
        <v>1992</v>
      </c>
      <c r="B1329">
        <v>26</v>
      </c>
      <c r="C1329" t="s">
        <v>61</v>
      </c>
      <c r="D1329" t="s">
        <v>62</v>
      </c>
      <c r="E1329">
        <v>1320000000</v>
      </c>
      <c r="F1329">
        <v>57700000</v>
      </c>
      <c r="G1329">
        <v>1642157</v>
      </c>
      <c r="H1329">
        <v>3800000000</v>
      </c>
      <c r="I1329">
        <v>214000000</v>
      </c>
      <c r="J1329">
        <v>6072562</v>
      </c>
      <c r="K1329" s="2">
        <v>0.34643819999999997</v>
      </c>
      <c r="L1329" s="2">
        <v>0.26966050000000003</v>
      </c>
      <c r="M1329" s="2">
        <v>0.27042250000000001</v>
      </c>
      <c r="N1329" s="3">
        <v>9</v>
      </c>
      <c r="O1329">
        <v>8</v>
      </c>
      <c r="P1329">
        <v>6</v>
      </c>
      <c r="Q1329" s="4">
        <v>3.214286</v>
      </c>
      <c r="R1329" s="4">
        <v>2.964286</v>
      </c>
      <c r="S1329" s="4">
        <v>2.8571430000000002</v>
      </c>
      <c r="T1329" s="5">
        <v>0.42349140000000002</v>
      </c>
      <c r="U1329" s="5">
        <v>0.31467250000000002</v>
      </c>
      <c r="V1329" s="5">
        <v>0.28992210000000002</v>
      </c>
    </row>
    <row r="1330" spans="1:22" hidden="1" x14ac:dyDescent="0.2">
      <c r="A1330">
        <v>1992</v>
      </c>
      <c r="B1330">
        <v>27</v>
      </c>
      <c r="C1330" t="s">
        <v>63</v>
      </c>
      <c r="D1330" t="s">
        <v>64</v>
      </c>
      <c r="E1330">
        <v>1050000000</v>
      </c>
      <c r="F1330">
        <v>29000000</v>
      </c>
      <c r="G1330">
        <v>873389.7</v>
      </c>
      <c r="H1330">
        <v>1630000000</v>
      </c>
      <c r="I1330">
        <v>62100000</v>
      </c>
      <c r="J1330">
        <v>1921850</v>
      </c>
      <c r="K1330" s="2">
        <v>0.64514850000000001</v>
      </c>
      <c r="L1330" s="2">
        <v>0.46697569999999999</v>
      </c>
      <c r="M1330" s="2">
        <v>0.45445249999999998</v>
      </c>
      <c r="N1330" s="3">
        <v>2</v>
      </c>
      <c r="O1330">
        <v>2</v>
      </c>
      <c r="P1330">
        <v>2</v>
      </c>
      <c r="Q1330" s="4">
        <v>6.6071429999999998</v>
      </c>
      <c r="R1330" s="4">
        <v>7.5892860000000004</v>
      </c>
      <c r="S1330" s="4">
        <v>7.8928570000000002</v>
      </c>
      <c r="T1330" s="5">
        <v>0.3349144</v>
      </c>
      <c r="U1330" s="5">
        <v>0.21915499999999999</v>
      </c>
      <c r="V1330" s="5">
        <v>0.20047789999999999</v>
      </c>
    </row>
    <row r="1331" spans="1:22" hidden="1" x14ac:dyDescent="0.2">
      <c r="A1331">
        <v>1992</v>
      </c>
      <c r="B1331">
        <v>28</v>
      </c>
      <c r="C1331" t="s">
        <v>65</v>
      </c>
      <c r="D1331" t="s">
        <v>66</v>
      </c>
      <c r="E1331">
        <v>2110000000</v>
      </c>
      <c r="F1331">
        <v>88400000</v>
      </c>
      <c r="G1331">
        <v>2850361</v>
      </c>
      <c r="H1331">
        <v>3070000000</v>
      </c>
      <c r="I1331">
        <v>156000000</v>
      </c>
      <c r="J1331">
        <v>5478898</v>
      </c>
      <c r="K1331" s="2">
        <v>0.68658249999999998</v>
      </c>
      <c r="L1331" s="2">
        <v>0.56624949999999996</v>
      </c>
      <c r="M1331" s="2">
        <v>0.52024349999999997</v>
      </c>
      <c r="N1331" s="3">
        <v>1</v>
      </c>
      <c r="O1331">
        <v>1</v>
      </c>
      <c r="P1331">
        <v>1</v>
      </c>
      <c r="Q1331" s="4">
        <v>1.071429</v>
      </c>
      <c r="R1331" s="4">
        <v>1.125</v>
      </c>
      <c r="S1331" s="4">
        <v>1.196429</v>
      </c>
      <c r="T1331" s="5">
        <v>0.69953770000000004</v>
      </c>
      <c r="U1331" s="5">
        <v>0.56415590000000004</v>
      </c>
      <c r="V1331" s="5">
        <v>0.50843229999999995</v>
      </c>
    </row>
    <row r="1332" spans="1:22" hidden="1" x14ac:dyDescent="0.2">
      <c r="A1332">
        <v>1992</v>
      </c>
      <c r="B1332">
        <v>29</v>
      </c>
      <c r="C1332" t="s">
        <v>67</v>
      </c>
      <c r="D1332" t="s">
        <v>68</v>
      </c>
      <c r="E1332">
        <v>3920000000</v>
      </c>
      <c r="F1332">
        <v>144000000</v>
      </c>
      <c r="G1332">
        <v>4140119</v>
      </c>
      <c r="H1332">
        <v>9120000000</v>
      </c>
      <c r="I1332">
        <v>499000000</v>
      </c>
      <c r="J1332">
        <v>15500000</v>
      </c>
      <c r="K1332" s="2">
        <v>0.4296123</v>
      </c>
      <c r="L1332" s="2">
        <v>0.28908149999999999</v>
      </c>
      <c r="M1332" s="2">
        <v>0.26678420000000003</v>
      </c>
      <c r="N1332" s="3">
        <v>4</v>
      </c>
      <c r="O1332">
        <v>6</v>
      </c>
      <c r="P1332">
        <v>8</v>
      </c>
      <c r="Q1332" s="4">
        <v>3.3035709999999998</v>
      </c>
      <c r="R1332" s="4">
        <v>3.660714</v>
      </c>
      <c r="S1332" s="4">
        <v>3.8214290000000002</v>
      </c>
      <c r="T1332" s="5">
        <v>0.42614590000000002</v>
      </c>
      <c r="U1332" s="5">
        <v>0.28862939999999998</v>
      </c>
      <c r="V1332" s="5">
        <v>0.26149060000000002</v>
      </c>
    </row>
    <row r="1333" spans="1:22" hidden="1" x14ac:dyDescent="0.2">
      <c r="A1333">
        <v>1992</v>
      </c>
      <c r="B1333">
        <v>30</v>
      </c>
      <c r="C1333" t="s">
        <v>69</v>
      </c>
      <c r="D1333" t="s">
        <v>70</v>
      </c>
      <c r="E1333">
        <v>1020000000</v>
      </c>
      <c r="F1333">
        <v>53100000</v>
      </c>
      <c r="G1333">
        <v>1757886</v>
      </c>
      <c r="H1333">
        <v>3420000000</v>
      </c>
      <c r="I1333">
        <v>233000000</v>
      </c>
      <c r="J1333">
        <v>8309025</v>
      </c>
      <c r="K1333" s="2">
        <v>0.2970197</v>
      </c>
      <c r="L1333" s="2">
        <v>0.22807920000000001</v>
      </c>
      <c r="M1333" s="2">
        <v>0.21156349999999999</v>
      </c>
      <c r="N1333" s="3">
        <v>14</v>
      </c>
      <c r="O1333">
        <v>12</v>
      </c>
      <c r="P1333">
        <v>12</v>
      </c>
      <c r="Q1333" s="4">
        <v>12.375</v>
      </c>
      <c r="R1333" s="4">
        <v>10.982139999999999</v>
      </c>
      <c r="S1333" s="4">
        <v>11.053570000000001</v>
      </c>
      <c r="T1333" s="5">
        <v>0.23180239999999999</v>
      </c>
      <c r="U1333" s="5">
        <v>0.1739011</v>
      </c>
      <c r="V1333" s="5">
        <v>0.16148970000000001</v>
      </c>
    </row>
    <row r="1334" spans="1:22" hidden="1" x14ac:dyDescent="0.2">
      <c r="A1334">
        <v>1992</v>
      </c>
      <c r="B1334">
        <v>31</v>
      </c>
      <c r="C1334" t="s">
        <v>71</v>
      </c>
      <c r="D1334" t="s">
        <v>72</v>
      </c>
      <c r="E1334">
        <v>63200000</v>
      </c>
      <c r="F1334">
        <v>2332130</v>
      </c>
      <c r="G1334">
        <v>102414.3</v>
      </c>
      <c r="H1334">
        <v>378000000</v>
      </c>
      <c r="I1334">
        <v>19400000</v>
      </c>
      <c r="J1334">
        <v>987660.7</v>
      </c>
      <c r="K1334" s="2">
        <v>0.16737959999999999</v>
      </c>
      <c r="L1334" s="2">
        <v>0.1204021</v>
      </c>
      <c r="M1334" s="2">
        <v>0.10369390000000001</v>
      </c>
      <c r="N1334" s="3">
        <v>29</v>
      </c>
      <c r="O1334">
        <v>28</v>
      </c>
      <c r="P1334">
        <v>28</v>
      </c>
      <c r="Q1334" s="4">
        <v>22.75</v>
      </c>
      <c r="R1334" s="4">
        <v>23.339279999999999</v>
      </c>
      <c r="S1334" s="4">
        <v>28.553570000000001</v>
      </c>
      <c r="T1334" s="5">
        <v>0.1417677</v>
      </c>
      <c r="U1334" s="5">
        <v>8.8227299999999995E-2</v>
      </c>
      <c r="V1334" s="5">
        <v>5.7606600000000001E-2</v>
      </c>
    </row>
    <row r="1335" spans="1:22" hidden="1" x14ac:dyDescent="0.2">
      <c r="A1335">
        <v>1993</v>
      </c>
      <c r="B1335">
        <v>1</v>
      </c>
      <c r="C1335" t="s">
        <v>22</v>
      </c>
      <c r="D1335" t="s">
        <v>23</v>
      </c>
      <c r="E1335">
        <v>229000000</v>
      </c>
      <c r="F1335">
        <v>13500000</v>
      </c>
      <c r="G1335">
        <v>294298.59999999998</v>
      </c>
      <c r="H1335">
        <v>1220000000</v>
      </c>
      <c r="I1335">
        <v>112000000</v>
      </c>
      <c r="J1335">
        <v>2571001</v>
      </c>
      <c r="K1335" s="2">
        <v>0.18720059999999999</v>
      </c>
      <c r="L1335" s="2">
        <v>0.1200148</v>
      </c>
      <c r="M1335" s="2">
        <v>0.1144685</v>
      </c>
      <c r="N1335" s="3">
        <v>27</v>
      </c>
      <c r="O1335">
        <v>24</v>
      </c>
      <c r="P1335">
        <v>24</v>
      </c>
      <c r="Q1335" s="4">
        <v>26.642859999999999</v>
      </c>
      <c r="R1335" s="4">
        <v>27.767859999999999</v>
      </c>
      <c r="S1335" s="4">
        <v>26.803570000000001</v>
      </c>
      <c r="T1335" s="5">
        <v>0.12112009999999999</v>
      </c>
      <c r="U1335" s="5">
        <v>7.4726399999999998E-2</v>
      </c>
      <c r="V1335" s="5">
        <v>6.9363800000000003E-2</v>
      </c>
    </row>
    <row r="1336" spans="1:22" hidden="1" x14ac:dyDescent="0.2">
      <c r="A1336">
        <v>1993</v>
      </c>
      <c r="B1336">
        <v>2</v>
      </c>
      <c r="C1336" t="s">
        <v>24</v>
      </c>
      <c r="D1336" t="s">
        <v>25</v>
      </c>
      <c r="E1336">
        <v>191000000</v>
      </c>
      <c r="F1336">
        <v>5039976</v>
      </c>
      <c r="G1336">
        <v>114852.9</v>
      </c>
      <c r="H1336">
        <v>612000000</v>
      </c>
      <c r="I1336">
        <v>25900000</v>
      </c>
      <c r="J1336">
        <v>582522.4</v>
      </c>
      <c r="K1336" s="2">
        <v>0.3117241</v>
      </c>
      <c r="L1336" s="2">
        <v>0.19466710000000001</v>
      </c>
      <c r="M1336" s="2">
        <v>0.1971647</v>
      </c>
      <c r="N1336" s="3">
        <v>14</v>
      </c>
      <c r="O1336">
        <v>17</v>
      </c>
      <c r="P1336">
        <v>17</v>
      </c>
      <c r="Q1336" s="4">
        <v>15.232139999999999</v>
      </c>
      <c r="R1336" s="4">
        <v>16.178570000000001</v>
      </c>
      <c r="S1336" s="4">
        <v>15.03571</v>
      </c>
      <c r="T1336" s="5">
        <v>0.21788350000000001</v>
      </c>
      <c r="U1336" s="5">
        <v>0.13342109999999999</v>
      </c>
      <c r="V1336" s="5">
        <v>0.13148119999999999</v>
      </c>
    </row>
    <row r="1337" spans="1:22" hidden="1" x14ac:dyDescent="0.2">
      <c r="A1337">
        <v>1993</v>
      </c>
      <c r="B1337">
        <v>3</v>
      </c>
      <c r="C1337" t="s">
        <v>26</v>
      </c>
      <c r="D1337" t="s">
        <v>27</v>
      </c>
      <c r="E1337">
        <v>288000000</v>
      </c>
      <c r="F1337">
        <v>10300000</v>
      </c>
      <c r="G1337">
        <v>239083.9</v>
      </c>
      <c r="H1337">
        <v>1100000000</v>
      </c>
      <c r="I1337">
        <v>67000000</v>
      </c>
      <c r="J1337">
        <v>1730494</v>
      </c>
      <c r="K1337" s="2">
        <v>0.26050380000000001</v>
      </c>
      <c r="L1337" s="2">
        <v>0.15419579999999999</v>
      </c>
      <c r="M1337" s="2">
        <v>0.13815930000000001</v>
      </c>
      <c r="N1337" s="3">
        <v>19</v>
      </c>
      <c r="O1337">
        <v>20</v>
      </c>
      <c r="P1337">
        <v>20</v>
      </c>
      <c r="Q1337" s="4">
        <v>20.625</v>
      </c>
      <c r="R1337" s="4">
        <v>21.982140000000001</v>
      </c>
      <c r="S1337" s="4">
        <v>21.928570000000001</v>
      </c>
      <c r="T1337" s="5">
        <v>0.1688759</v>
      </c>
      <c r="U1337" s="5">
        <v>0.102105</v>
      </c>
      <c r="V1337" s="5">
        <v>8.9834999999999998E-2</v>
      </c>
    </row>
    <row r="1338" spans="1:22" hidden="1" x14ac:dyDescent="0.2">
      <c r="A1338">
        <v>1993</v>
      </c>
      <c r="B1338">
        <v>4</v>
      </c>
      <c r="C1338" t="s">
        <v>28</v>
      </c>
      <c r="D1338" t="s">
        <v>29</v>
      </c>
      <c r="E1338">
        <v>163000000</v>
      </c>
      <c r="F1338">
        <v>5856069</v>
      </c>
      <c r="G1338">
        <v>155462.29999999999</v>
      </c>
      <c r="H1338">
        <v>796000000</v>
      </c>
      <c r="I1338">
        <v>60900000</v>
      </c>
      <c r="J1338">
        <v>1729903</v>
      </c>
      <c r="K1338" s="2">
        <v>0.20497209999999999</v>
      </c>
      <c r="L1338" s="2">
        <v>9.6230300000000005E-2</v>
      </c>
      <c r="M1338" s="2">
        <v>8.9867699999999995E-2</v>
      </c>
      <c r="N1338" s="3">
        <v>23</v>
      </c>
      <c r="O1338">
        <v>30</v>
      </c>
      <c r="P1338">
        <v>29</v>
      </c>
      <c r="Q1338" s="4">
        <v>27.964279999999999</v>
      </c>
      <c r="R1338" s="4">
        <v>30.160720000000001</v>
      </c>
      <c r="S1338" s="4">
        <v>29.982140000000001</v>
      </c>
      <c r="T1338" s="5">
        <v>0.11625969999999999</v>
      </c>
      <c r="U1338" s="5">
        <v>5.6866399999999998E-2</v>
      </c>
      <c r="V1338" s="5">
        <v>5.2430200000000003E-2</v>
      </c>
    </row>
    <row r="1339" spans="1:22" hidden="1" x14ac:dyDescent="0.2">
      <c r="A1339">
        <v>1993</v>
      </c>
      <c r="B1339">
        <v>5</v>
      </c>
      <c r="C1339">
        <v>20</v>
      </c>
      <c r="D1339" t="s">
        <v>30</v>
      </c>
      <c r="E1339">
        <v>95800000</v>
      </c>
      <c r="F1339">
        <v>3429675</v>
      </c>
      <c r="G1339">
        <v>85969.71</v>
      </c>
      <c r="H1339">
        <v>647000000</v>
      </c>
      <c r="I1339">
        <v>43900000</v>
      </c>
      <c r="J1339">
        <v>1187822</v>
      </c>
      <c r="K1339" s="2">
        <v>0.14812059999999999</v>
      </c>
      <c r="L1339" s="2">
        <v>7.8096100000000002E-2</v>
      </c>
      <c r="M1339" s="2">
        <v>7.2375900000000007E-2</v>
      </c>
      <c r="N1339" s="3">
        <v>31</v>
      </c>
      <c r="O1339">
        <v>31</v>
      </c>
      <c r="P1339">
        <v>31</v>
      </c>
      <c r="Q1339" s="4">
        <v>29.660720000000001</v>
      </c>
      <c r="R1339" s="4">
        <v>29.589279999999999</v>
      </c>
      <c r="S1339" s="4">
        <v>29.178570000000001</v>
      </c>
      <c r="T1339" s="5">
        <v>0.1007251</v>
      </c>
      <c r="U1339" s="5">
        <v>6.0451900000000003E-2</v>
      </c>
      <c r="V1339" s="5">
        <v>5.51151E-2</v>
      </c>
    </row>
    <row r="1340" spans="1:22" hidden="1" x14ac:dyDescent="0.2">
      <c r="A1340">
        <v>1993</v>
      </c>
      <c r="B1340">
        <v>6</v>
      </c>
      <c r="C1340" t="s">
        <v>31</v>
      </c>
      <c r="D1340" t="s">
        <v>32</v>
      </c>
      <c r="E1340">
        <v>627000000</v>
      </c>
      <c r="F1340">
        <v>21500000</v>
      </c>
      <c r="G1340">
        <v>542328.9</v>
      </c>
      <c r="H1340">
        <v>1770000000</v>
      </c>
      <c r="I1340">
        <v>85700000</v>
      </c>
      <c r="J1340">
        <v>2292134</v>
      </c>
      <c r="K1340" s="2">
        <v>0.35381430000000003</v>
      </c>
      <c r="L1340" s="2">
        <v>0.25082729999999998</v>
      </c>
      <c r="M1340" s="2">
        <v>0.23660429999999999</v>
      </c>
      <c r="N1340" s="3">
        <v>12</v>
      </c>
      <c r="O1340">
        <v>10</v>
      </c>
      <c r="P1340">
        <v>9</v>
      </c>
      <c r="Q1340" s="4">
        <v>12.232139999999999</v>
      </c>
      <c r="R1340" s="4">
        <v>11.982139999999999</v>
      </c>
      <c r="S1340" s="4">
        <v>12.33929</v>
      </c>
      <c r="T1340" s="5">
        <v>0.24312719999999999</v>
      </c>
      <c r="U1340" s="5">
        <v>0.16807530000000001</v>
      </c>
      <c r="V1340" s="5">
        <v>0.15291469999999999</v>
      </c>
    </row>
    <row r="1341" spans="1:22" hidden="1" x14ac:dyDescent="0.2">
      <c r="A1341">
        <v>1993</v>
      </c>
      <c r="B1341">
        <v>7</v>
      </c>
      <c r="C1341">
        <v>23</v>
      </c>
      <c r="D1341" t="s">
        <v>33</v>
      </c>
      <c r="E1341">
        <v>67600000</v>
      </c>
      <c r="F1341">
        <v>1677212</v>
      </c>
      <c r="G1341">
        <v>39104.19</v>
      </c>
      <c r="H1341">
        <v>164000000</v>
      </c>
      <c r="I1341">
        <v>5609641</v>
      </c>
      <c r="J1341">
        <v>135201</v>
      </c>
      <c r="K1341" s="2">
        <v>0.41345860000000001</v>
      </c>
      <c r="L1341" s="2">
        <v>0.29898740000000001</v>
      </c>
      <c r="M1341" s="2">
        <v>0.28922989999999998</v>
      </c>
      <c r="N1341" s="3">
        <v>8</v>
      </c>
      <c r="O1341">
        <v>8</v>
      </c>
      <c r="P1341">
        <v>8</v>
      </c>
      <c r="Q1341" s="4">
        <v>8.1607140000000005</v>
      </c>
      <c r="R1341" s="4">
        <v>7.3392860000000004</v>
      </c>
      <c r="S1341" s="4">
        <v>6.9821429999999998</v>
      </c>
      <c r="T1341" s="5">
        <v>0.29430689999999998</v>
      </c>
      <c r="U1341" s="5">
        <v>0.21289140000000001</v>
      </c>
      <c r="V1341" s="5">
        <v>0.2032263</v>
      </c>
    </row>
    <row r="1342" spans="1:22" x14ac:dyDescent="0.2">
      <c r="A1342">
        <v>1993</v>
      </c>
      <c r="B1342">
        <v>8</v>
      </c>
      <c r="C1342">
        <v>24</v>
      </c>
      <c r="D1342" t="s">
        <v>34</v>
      </c>
      <c r="E1342">
        <v>536000000</v>
      </c>
      <c r="F1342">
        <v>14400000</v>
      </c>
      <c r="G1342">
        <v>336423</v>
      </c>
      <c r="H1342">
        <v>1090000000</v>
      </c>
      <c r="I1342">
        <v>40000000</v>
      </c>
      <c r="J1342">
        <v>993689.1</v>
      </c>
      <c r="K1342" s="2">
        <v>0.49340810000000002</v>
      </c>
      <c r="L1342" s="2">
        <v>0.36010150000000002</v>
      </c>
      <c r="M1342" s="2">
        <v>0.33855960000000002</v>
      </c>
      <c r="N1342" s="3">
        <v>4</v>
      </c>
      <c r="O1342">
        <v>4</v>
      </c>
      <c r="P1342">
        <v>4</v>
      </c>
      <c r="Q1342" s="4">
        <v>5.0714290000000002</v>
      </c>
      <c r="R1342" s="4">
        <v>4.875</v>
      </c>
      <c r="S1342" s="4">
        <v>4.8035709999999998</v>
      </c>
      <c r="T1342" s="5">
        <v>0.36250369999999998</v>
      </c>
      <c r="U1342" s="5">
        <v>0.25803540000000003</v>
      </c>
      <c r="V1342" s="5">
        <v>0.23824980000000001</v>
      </c>
    </row>
    <row r="1343" spans="1:22" hidden="1" x14ac:dyDescent="0.2">
      <c r="A1343">
        <v>1993</v>
      </c>
      <c r="B1343">
        <v>9</v>
      </c>
      <c r="C1343">
        <v>25</v>
      </c>
      <c r="D1343" t="s">
        <v>35</v>
      </c>
      <c r="E1343">
        <v>124000000</v>
      </c>
      <c r="F1343">
        <v>4274306</v>
      </c>
      <c r="G1343">
        <v>99496.59</v>
      </c>
      <c r="H1343">
        <v>552000000</v>
      </c>
      <c r="I1343">
        <v>31800000</v>
      </c>
      <c r="J1343">
        <v>808933.3</v>
      </c>
      <c r="K1343" s="2">
        <v>0.22407160000000001</v>
      </c>
      <c r="L1343" s="2">
        <v>0.1345652</v>
      </c>
      <c r="M1343" s="2">
        <v>0.1229973</v>
      </c>
      <c r="N1343" s="3">
        <v>22</v>
      </c>
      <c r="O1343">
        <v>23</v>
      </c>
      <c r="P1343">
        <v>22</v>
      </c>
      <c r="Q1343" s="4">
        <v>20.589279999999999</v>
      </c>
      <c r="R1343" s="4">
        <v>20.696429999999999</v>
      </c>
      <c r="S1343" s="4">
        <v>20.714279999999999</v>
      </c>
      <c r="T1343" s="5">
        <v>0.16131490000000001</v>
      </c>
      <c r="U1343" s="5">
        <v>0.1034035</v>
      </c>
      <c r="V1343" s="5">
        <v>9.3124899999999997E-2</v>
      </c>
    </row>
    <row r="1344" spans="1:22" hidden="1" x14ac:dyDescent="0.2">
      <c r="A1344">
        <v>1993</v>
      </c>
      <c r="B1344">
        <v>10</v>
      </c>
      <c r="C1344">
        <v>26</v>
      </c>
      <c r="D1344" t="s">
        <v>36</v>
      </c>
      <c r="E1344">
        <v>75900000</v>
      </c>
      <c r="F1344">
        <v>2294684</v>
      </c>
      <c r="G1344">
        <v>55763.76</v>
      </c>
      <c r="H1344">
        <v>379000000</v>
      </c>
      <c r="I1344">
        <v>19700000</v>
      </c>
      <c r="J1344">
        <v>507463.6</v>
      </c>
      <c r="K1344" s="2">
        <v>0.200543</v>
      </c>
      <c r="L1344" s="2">
        <v>0.1167531</v>
      </c>
      <c r="M1344" s="2">
        <v>0.1098872</v>
      </c>
      <c r="N1344" s="3">
        <v>24</v>
      </c>
      <c r="O1344">
        <v>27</v>
      </c>
      <c r="P1344">
        <v>26</v>
      </c>
      <c r="Q1344" s="4">
        <v>23.607140000000001</v>
      </c>
      <c r="R1344" s="4">
        <v>24.017859999999999</v>
      </c>
      <c r="S1344" s="4">
        <v>23.089279999999999</v>
      </c>
      <c r="T1344" s="5">
        <v>0.14236109999999999</v>
      </c>
      <c r="U1344" s="5">
        <v>9.1431899999999997E-2</v>
      </c>
      <c r="V1344" s="5">
        <v>8.4959199999999999E-2</v>
      </c>
    </row>
    <row r="1345" spans="1:22" hidden="1" x14ac:dyDescent="0.2">
      <c r="A1345">
        <v>1993</v>
      </c>
      <c r="B1345">
        <v>11</v>
      </c>
      <c r="C1345" t="s">
        <v>37</v>
      </c>
      <c r="D1345" t="s">
        <v>38</v>
      </c>
      <c r="E1345">
        <v>345000000</v>
      </c>
      <c r="F1345">
        <v>9852131</v>
      </c>
      <c r="G1345">
        <v>236120.4</v>
      </c>
      <c r="H1345">
        <v>1730000000</v>
      </c>
      <c r="I1345">
        <v>83800000</v>
      </c>
      <c r="J1345">
        <v>2125386</v>
      </c>
      <c r="K1345" s="2">
        <v>0.19933709999999999</v>
      </c>
      <c r="L1345" s="2">
        <v>0.11751399999999999</v>
      </c>
      <c r="M1345" s="2">
        <v>0.11109529999999999</v>
      </c>
      <c r="N1345" s="3">
        <v>25</v>
      </c>
      <c r="O1345">
        <v>26</v>
      </c>
      <c r="P1345">
        <v>25</v>
      </c>
      <c r="Q1345" s="4">
        <v>23.053570000000001</v>
      </c>
      <c r="R1345" s="4">
        <v>23.803570000000001</v>
      </c>
      <c r="S1345" s="4">
        <v>22.785720000000001</v>
      </c>
      <c r="T1345" s="5">
        <v>0.14775569999999999</v>
      </c>
      <c r="U1345" s="5">
        <v>9.1782299999999997E-2</v>
      </c>
      <c r="V1345" s="5">
        <v>8.5632399999999997E-2</v>
      </c>
    </row>
    <row r="1346" spans="1:22" hidden="1" x14ac:dyDescent="0.2">
      <c r="A1346">
        <v>1993</v>
      </c>
      <c r="B1346">
        <v>12</v>
      </c>
      <c r="C1346">
        <v>29</v>
      </c>
      <c r="D1346" t="s">
        <v>39</v>
      </c>
      <c r="E1346">
        <v>330000000</v>
      </c>
      <c r="F1346">
        <v>9543522</v>
      </c>
      <c r="G1346">
        <v>223429.7</v>
      </c>
      <c r="H1346">
        <v>1160000000</v>
      </c>
      <c r="I1346">
        <v>53800000</v>
      </c>
      <c r="J1346">
        <v>1329962</v>
      </c>
      <c r="K1346" s="2">
        <v>0.28386820000000001</v>
      </c>
      <c r="L1346" s="2">
        <v>0.177421</v>
      </c>
      <c r="M1346" s="2">
        <v>0.16799710000000001</v>
      </c>
      <c r="N1346" s="3">
        <v>17</v>
      </c>
      <c r="O1346">
        <v>18</v>
      </c>
      <c r="P1346">
        <v>18</v>
      </c>
      <c r="Q1346" s="4">
        <v>17.5</v>
      </c>
      <c r="R1346" s="4">
        <v>17.964279999999999</v>
      </c>
      <c r="S1346" s="4">
        <v>17.446429999999999</v>
      </c>
      <c r="T1346" s="5">
        <v>0.18702070000000001</v>
      </c>
      <c r="U1346" s="5">
        <v>0.11943719999999999</v>
      </c>
      <c r="V1346" s="5">
        <v>0.1113278</v>
      </c>
    </row>
    <row r="1347" spans="1:22" hidden="1" x14ac:dyDescent="0.2">
      <c r="A1347">
        <v>1993</v>
      </c>
      <c r="B1347">
        <v>13</v>
      </c>
      <c r="C1347" t="s">
        <v>40</v>
      </c>
      <c r="D1347" t="s">
        <v>41</v>
      </c>
      <c r="E1347">
        <v>932000000</v>
      </c>
      <c r="F1347">
        <v>27900000</v>
      </c>
      <c r="G1347">
        <v>654579.80000000005</v>
      </c>
      <c r="H1347">
        <v>2020000000</v>
      </c>
      <c r="I1347">
        <v>88500000</v>
      </c>
      <c r="J1347">
        <v>2216518</v>
      </c>
      <c r="K1347" s="2">
        <v>0.46244740000000001</v>
      </c>
      <c r="L1347" s="2">
        <v>0.31540420000000002</v>
      </c>
      <c r="M1347" s="2">
        <v>0.295319</v>
      </c>
      <c r="N1347" s="3">
        <v>6</v>
      </c>
      <c r="O1347">
        <v>6</v>
      </c>
      <c r="P1347">
        <v>6</v>
      </c>
      <c r="Q1347" s="4">
        <v>8.9642859999999995</v>
      </c>
      <c r="R1347" s="4">
        <v>9.5535720000000008</v>
      </c>
      <c r="S1347" s="4">
        <v>9.7321419999999996</v>
      </c>
      <c r="T1347" s="5">
        <v>0.29336010000000001</v>
      </c>
      <c r="U1347" s="5">
        <v>0.19624240000000001</v>
      </c>
      <c r="V1347" s="5">
        <v>0.18007609999999999</v>
      </c>
    </row>
    <row r="1348" spans="1:22" hidden="1" x14ac:dyDescent="0.2">
      <c r="A1348">
        <v>1993</v>
      </c>
      <c r="B1348">
        <v>14</v>
      </c>
      <c r="C1348" t="s">
        <v>42</v>
      </c>
      <c r="D1348" t="s">
        <v>43</v>
      </c>
      <c r="E1348">
        <v>574000000</v>
      </c>
      <c r="F1348">
        <v>16300000</v>
      </c>
      <c r="G1348">
        <v>384497.7</v>
      </c>
      <c r="H1348">
        <v>2010000000</v>
      </c>
      <c r="I1348">
        <v>77300000</v>
      </c>
      <c r="J1348">
        <v>1919580</v>
      </c>
      <c r="K1348" s="2">
        <v>0.28491680000000003</v>
      </c>
      <c r="L1348" s="2">
        <v>0.210702</v>
      </c>
      <c r="M1348" s="2">
        <v>0.20030300000000001</v>
      </c>
      <c r="N1348" s="3">
        <v>16</v>
      </c>
      <c r="O1348">
        <v>16</v>
      </c>
      <c r="P1348">
        <v>16</v>
      </c>
      <c r="Q1348" s="4">
        <v>16.25</v>
      </c>
      <c r="R1348" s="4">
        <v>16.410720000000001</v>
      </c>
      <c r="S1348" s="4">
        <v>15.96429</v>
      </c>
      <c r="T1348" s="5">
        <v>0.2025662</v>
      </c>
      <c r="U1348" s="5">
        <v>0.14079700000000001</v>
      </c>
      <c r="V1348" s="5">
        <v>0.1322035</v>
      </c>
    </row>
    <row r="1349" spans="1:22" hidden="1" x14ac:dyDescent="0.2">
      <c r="A1349">
        <v>1993</v>
      </c>
      <c r="B1349">
        <v>15</v>
      </c>
      <c r="C1349" t="s">
        <v>44</v>
      </c>
      <c r="D1349" t="s">
        <v>45</v>
      </c>
      <c r="E1349">
        <v>181000000</v>
      </c>
      <c r="F1349">
        <v>6508861</v>
      </c>
      <c r="G1349">
        <v>163222.20000000001</v>
      </c>
      <c r="H1349">
        <v>511000000</v>
      </c>
      <c r="I1349">
        <v>28100000</v>
      </c>
      <c r="J1349">
        <v>764639.8</v>
      </c>
      <c r="K1349" s="2">
        <v>0.3552611</v>
      </c>
      <c r="L1349" s="2">
        <v>0.2315381</v>
      </c>
      <c r="M1349" s="2">
        <v>0.21346290000000001</v>
      </c>
      <c r="N1349" s="3">
        <v>11</v>
      </c>
      <c r="O1349">
        <v>14</v>
      </c>
      <c r="P1349">
        <v>14</v>
      </c>
      <c r="Q1349" s="4">
        <v>12.928570000000001</v>
      </c>
      <c r="R1349" s="4">
        <v>15.196429999999999</v>
      </c>
      <c r="S1349" s="4">
        <v>16.017859999999999</v>
      </c>
      <c r="T1349" s="5">
        <v>0.2379288</v>
      </c>
      <c r="U1349" s="5">
        <v>0.14950550000000001</v>
      </c>
      <c r="V1349" s="5">
        <v>0.13474800000000001</v>
      </c>
    </row>
    <row r="1350" spans="1:22" hidden="1" x14ac:dyDescent="0.2">
      <c r="A1350">
        <v>1993</v>
      </c>
      <c r="B1350">
        <v>16</v>
      </c>
      <c r="C1350" t="s">
        <v>46</v>
      </c>
      <c r="D1350" t="s">
        <v>47</v>
      </c>
      <c r="E1350">
        <v>252000000</v>
      </c>
      <c r="F1350">
        <v>6931518</v>
      </c>
      <c r="G1350">
        <v>184227</v>
      </c>
      <c r="H1350">
        <v>834000000</v>
      </c>
      <c r="I1350">
        <v>29300000</v>
      </c>
      <c r="J1350">
        <v>817812.5</v>
      </c>
      <c r="K1350" s="2">
        <v>0.301649</v>
      </c>
      <c r="L1350" s="2">
        <v>0.2364752</v>
      </c>
      <c r="M1350" s="2">
        <v>0.2252681</v>
      </c>
      <c r="N1350" s="3">
        <v>15</v>
      </c>
      <c r="O1350">
        <v>13</v>
      </c>
      <c r="P1350">
        <v>12</v>
      </c>
      <c r="Q1350" s="4">
        <v>14.446429999999999</v>
      </c>
      <c r="R1350" s="4">
        <v>12.107139999999999</v>
      </c>
      <c r="S1350" s="4">
        <v>11.892860000000001</v>
      </c>
      <c r="T1350" s="5">
        <v>0.21637799999999999</v>
      </c>
      <c r="U1350" s="5">
        <v>0.16193089999999999</v>
      </c>
      <c r="V1350" s="5">
        <v>0.15360219999999999</v>
      </c>
    </row>
    <row r="1351" spans="1:22" hidden="1" x14ac:dyDescent="0.2">
      <c r="A1351">
        <v>1993</v>
      </c>
      <c r="B1351">
        <v>17</v>
      </c>
      <c r="C1351" t="s">
        <v>48</v>
      </c>
      <c r="D1351" t="s">
        <v>49</v>
      </c>
      <c r="E1351">
        <v>750000000</v>
      </c>
      <c r="F1351">
        <v>28600000</v>
      </c>
      <c r="G1351">
        <v>684791.8</v>
      </c>
      <c r="H1351">
        <v>4460000000</v>
      </c>
      <c r="I1351">
        <v>253000000</v>
      </c>
      <c r="J1351">
        <v>6580200</v>
      </c>
      <c r="K1351" s="2">
        <v>0.16837350000000001</v>
      </c>
      <c r="L1351" s="2">
        <v>0.11281969999999999</v>
      </c>
      <c r="M1351" s="2">
        <v>0.10406849999999999</v>
      </c>
      <c r="N1351" s="3">
        <v>29</v>
      </c>
      <c r="O1351">
        <v>28</v>
      </c>
      <c r="P1351">
        <v>27</v>
      </c>
      <c r="Q1351" s="4">
        <v>27.928570000000001</v>
      </c>
      <c r="R1351" s="4">
        <v>27.214279999999999</v>
      </c>
      <c r="S1351" s="4">
        <v>26.392859999999999</v>
      </c>
      <c r="T1351" s="5">
        <v>0.112245</v>
      </c>
      <c r="U1351" s="5">
        <v>7.6515200000000005E-2</v>
      </c>
      <c r="V1351" s="5">
        <v>6.9453699999999993E-2</v>
      </c>
    </row>
    <row r="1352" spans="1:22" hidden="1" x14ac:dyDescent="0.2">
      <c r="A1352">
        <v>1993</v>
      </c>
      <c r="B1352">
        <v>18</v>
      </c>
      <c r="C1352">
        <v>51</v>
      </c>
      <c r="D1352" t="s">
        <v>50</v>
      </c>
      <c r="E1352">
        <v>224000000</v>
      </c>
      <c r="F1352">
        <v>7806184</v>
      </c>
      <c r="G1352">
        <v>208808.3</v>
      </c>
      <c r="H1352">
        <v>1150000000</v>
      </c>
      <c r="I1352">
        <v>57400000</v>
      </c>
      <c r="J1352">
        <v>1731870</v>
      </c>
      <c r="K1352" s="2">
        <v>0.19515440000000001</v>
      </c>
      <c r="L1352" s="2">
        <v>0.1359707</v>
      </c>
      <c r="M1352" s="2">
        <v>0.1205681</v>
      </c>
      <c r="N1352" s="3">
        <v>26</v>
      </c>
      <c r="O1352">
        <v>22</v>
      </c>
      <c r="P1352">
        <v>23</v>
      </c>
      <c r="Q1352" s="4">
        <v>24.071429999999999</v>
      </c>
      <c r="R1352" s="4">
        <v>22.017859999999999</v>
      </c>
      <c r="S1352" s="4">
        <v>22.303570000000001</v>
      </c>
      <c r="T1352" s="5">
        <v>0.1409852</v>
      </c>
      <c r="U1352" s="5">
        <v>0.1007874</v>
      </c>
      <c r="V1352" s="5">
        <v>8.7338700000000005E-2</v>
      </c>
    </row>
    <row r="1353" spans="1:22" hidden="1" x14ac:dyDescent="0.2">
      <c r="A1353">
        <v>1993</v>
      </c>
      <c r="B1353">
        <v>19</v>
      </c>
      <c r="C1353">
        <v>50</v>
      </c>
      <c r="D1353" t="s">
        <v>51</v>
      </c>
      <c r="E1353">
        <v>1570000000</v>
      </c>
      <c r="F1353">
        <v>45300000</v>
      </c>
      <c r="G1353">
        <v>1212243</v>
      </c>
      <c r="H1353">
        <v>4290000000</v>
      </c>
      <c r="I1353">
        <v>183000000</v>
      </c>
      <c r="J1353">
        <v>5209775</v>
      </c>
      <c r="K1353" s="2">
        <v>0.36526029999999998</v>
      </c>
      <c r="L1353" s="2">
        <v>0.2479701</v>
      </c>
      <c r="M1353" s="2">
        <v>0.23268620000000001</v>
      </c>
      <c r="N1353" s="3">
        <v>10</v>
      </c>
      <c r="O1353">
        <v>11</v>
      </c>
      <c r="P1353">
        <v>11</v>
      </c>
      <c r="Q1353" s="4">
        <v>10.392860000000001</v>
      </c>
      <c r="R1353" s="4">
        <v>10.5</v>
      </c>
      <c r="S1353" s="4">
        <v>10.41071</v>
      </c>
      <c r="T1353" s="5">
        <v>0.26292480000000001</v>
      </c>
      <c r="U1353" s="5">
        <v>0.1806373</v>
      </c>
      <c r="V1353" s="5">
        <v>0.16662879999999999</v>
      </c>
    </row>
    <row r="1354" spans="1:22" hidden="1" x14ac:dyDescent="0.2">
      <c r="A1354">
        <v>1993</v>
      </c>
      <c r="B1354">
        <v>20</v>
      </c>
      <c r="C1354">
        <v>52</v>
      </c>
      <c r="D1354" t="s">
        <v>52</v>
      </c>
      <c r="E1354">
        <v>1250000000</v>
      </c>
      <c r="F1354">
        <v>57900000</v>
      </c>
      <c r="G1354">
        <v>1782412</v>
      </c>
      <c r="H1354">
        <v>5030000000</v>
      </c>
      <c r="I1354">
        <v>362000000</v>
      </c>
      <c r="J1354">
        <v>13000000</v>
      </c>
      <c r="K1354" s="2">
        <v>0.24948680000000001</v>
      </c>
      <c r="L1354" s="2">
        <v>0.16012270000000001</v>
      </c>
      <c r="M1354" s="2">
        <v>0.13747780000000001</v>
      </c>
      <c r="N1354" s="3">
        <v>20</v>
      </c>
      <c r="O1354">
        <v>19</v>
      </c>
      <c r="P1354">
        <v>21</v>
      </c>
      <c r="Q1354" s="4">
        <v>19.089279999999999</v>
      </c>
      <c r="R1354" s="4">
        <v>19.017859999999999</v>
      </c>
      <c r="S1354" s="4">
        <v>19.964279999999999</v>
      </c>
      <c r="T1354" s="5">
        <v>0.18043429999999999</v>
      </c>
      <c r="U1354" s="5">
        <v>0.1176333</v>
      </c>
      <c r="V1354" s="5">
        <v>9.9119799999999994E-2</v>
      </c>
    </row>
    <row r="1355" spans="1:22" hidden="1" x14ac:dyDescent="0.2">
      <c r="A1355">
        <v>1993</v>
      </c>
      <c r="B1355">
        <v>21</v>
      </c>
      <c r="C1355" t="s">
        <v>53</v>
      </c>
      <c r="D1355" t="s">
        <v>54</v>
      </c>
      <c r="E1355">
        <v>395000000</v>
      </c>
      <c r="F1355">
        <v>26600000</v>
      </c>
      <c r="G1355">
        <v>729577.3</v>
      </c>
      <c r="H1355">
        <v>2360000000</v>
      </c>
      <c r="I1355">
        <v>250000000</v>
      </c>
      <c r="J1355">
        <v>8630989</v>
      </c>
      <c r="K1355" s="2">
        <v>0.16729959999999999</v>
      </c>
      <c r="L1355" s="2">
        <v>0.1065429</v>
      </c>
      <c r="M1355" s="2">
        <v>8.4529999999999994E-2</v>
      </c>
      <c r="N1355" s="3">
        <v>30</v>
      </c>
      <c r="O1355">
        <v>29</v>
      </c>
      <c r="P1355">
        <v>30</v>
      </c>
      <c r="Q1355" s="4">
        <v>28.410720000000001</v>
      </c>
      <c r="R1355" s="4">
        <v>28.142859999999999</v>
      </c>
      <c r="S1355" s="4">
        <v>29.125</v>
      </c>
      <c r="T1355" s="5">
        <v>0.1092814</v>
      </c>
      <c r="U1355" s="5">
        <v>7.1718100000000007E-2</v>
      </c>
      <c r="V1355" s="5">
        <v>5.6427199999999997E-2</v>
      </c>
    </row>
    <row r="1356" spans="1:22" hidden="1" x14ac:dyDescent="0.2">
      <c r="A1356">
        <v>1993</v>
      </c>
      <c r="B1356">
        <v>22</v>
      </c>
      <c r="C1356" t="s">
        <v>55</v>
      </c>
      <c r="D1356" t="s">
        <v>56</v>
      </c>
      <c r="E1356">
        <v>685000000</v>
      </c>
      <c r="F1356">
        <v>20400000</v>
      </c>
      <c r="G1356">
        <v>587964.69999999995</v>
      </c>
      <c r="H1356">
        <v>2950000000</v>
      </c>
      <c r="I1356">
        <v>136000000</v>
      </c>
      <c r="J1356">
        <v>3899376</v>
      </c>
      <c r="K1356" s="2">
        <v>0.23221459999999999</v>
      </c>
      <c r="L1356" s="2">
        <v>0.14987230000000001</v>
      </c>
      <c r="M1356" s="2">
        <v>0.15078430000000001</v>
      </c>
      <c r="N1356" s="3">
        <v>21</v>
      </c>
      <c r="O1356">
        <v>21</v>
      </c>
      <c r="P1356">
        <v>19</v>
      </c>
      <c r="Q1356" s="4">
        <v>24.214279999999999</v>
      </c>
      <c r="R1356" s="4">
        <v>22.875</v>
      </c>
      <c r="S1356" s="4">
        <v>21.035720000000001</v>
      </c>
      <c r="T1356" s="5">
        <v>0.14314279999999999</v>
      </c>
      <c r="U1356" s="5">
        <v>0.1009168</v>
      </c>
      <c r="V1356" s="5">
        <v>0.1004975</v>
      </c>
    </row>
    <row r="1357" spans="1:22" hidden="1" x14ac:dyDescent="0.2">
      <c r="A1357">
        <v>1993</v>
      </c>
      <c r="B1357">
        <v>23</v>
      </c>
      <c r="C1357">
        <v>64</v>
      </c>
      <c r="D1357" t="s">
        <v>57</v>
      </c>
      <c r="E1357">
        <v>589000000</v>
      </c>
      <c r="F1357">
        <v>19900000</v>
      </c>
      <c r="G1357">
        <v>495951</v>
      </c>
      <c r="H1357">
        <v>2080000000</v>
      </c>
      <c r="I1357">
        <v>84200000</v>
      </c>
      <c r="J1357">
        <v>2207341</v>
      </c>
      <c r="K1357" s="2">
        <v>0.28384779999999998</v>
      </c>
      <c r="L1357" s="2">
        <v>0.23664389999999999</v>
      </c>
      <c r="M1357" s="2">
        <v>0.22468260000000001</v>
      </c>
      <c r="N1357" s="3">
        <v>18</v>
      </c>
      <c r="O1357">
        <v>12</v>
      </c>
      <c r="P1357">
        <v>13</v>
      </c>
      <c r="Q1357" s="4">
        <v>18.160720000000001</v>
      </c>
      <c r="R1357" s="4">
        <v>15.571429999999999</v>
      </c>
      <c r="S1357" s="4">
        <v>14.96429</v>
      </c>
      <c r="T1357" s="5">
        <v>0.19068750000000001</v>
      </c>
      <c r="U1357" s="5">
        <v>0.14805309999999999</v>
      </c>
      <c r="V1357" s="5">
        <v>0.1392806</v>
      </c>
    </row>
    <row r="1358" spans="1:22" hidden="1" x14ac:dyDescent="0.2">
      <c r="A1358">
        <v>1993</v>
      </c>
      <c r="B1358">
        <v>24</v>
      </c>
      <c r="C1358" t="s">
        <v>58</v>
      </c>
      <c r="D1358" t="s">
        <v>59</v>
      </c>
      <c r="E1358">
        <v>2810000000</v>
      </c>
      <c r="F1358">
        <v>73300000</v>
      </c>
      <c r="G1358">
        <v>1903656</v>
      </c>
      <c r="H1358">
        <v>5160000000</v>
      </c>
      <c r="I1358">
        <v>193000000</v>
      </c>
      <c r="J1358">
        <v>5423182</v>
      </c>
      <c r="K1358" s="2">
        <v>0.54407000000000005</v>
      </c>
      <c r="L1358" s="2">
        <v>0.38059850000000001</v>
      </c>
      <c r="M1358" s="2">
        <v>0.351022</v>
      </c>
      <c r="N1358" s="3">
        <v>3</v>
      </c>
      <c r="O1358">
        <v>3</v>
      </c>
      <c r="P1358">
        <v>3</v>
      </c>
      <c r="Q1358" s="4">
        <v>4.2321429999999998</v>
      </c>
      <c r="R1358" s="4">
        <v>4.4107139999999996</v>
      </c>
      <c r="S1358" s="4">
        <v>4.6071429999999998</v>
      </c>
      <c r="T1358" s="5">
        <v>0.39911069999999998</v>
      </c>
      <c r="U1358" s="5">
        <v>0.27091029999999999</v>
      </c>
      <c r="V1358" s="5">
        <v>0.2452347</v>
      </c>
    </row>
    <row r="1359" spans="1:22" hidden="1" x14ac:dyDescent="0.2">
      <c r="A1359">
        <v>1993</v>
      </c>
      <c r="B1359">
        <v>25</v>
      </c>
      <c r="C1359">
        <v>70</v>
      </c>
      <c r="D1359" t="s">
        <v>60</v>
      </c>
      <c r="E1359">
        <v>494000000</v>
      </c>
      <c r="F1359">
        <v>18600000</v>
      </c>
      <c r="G1359">
        <v>507618.6</v>
      </c>
      <c r="H1359">
        <v>1020000000</v>
      </c>
      <c r="I1359">
        <v>56500000</v>
      </c>
      <c r="J1359">
        <v>1672613</v>
      </c>
      <c r="K1359" s="2">
        <v>0.4849001</v>
      </c>
      <c r="L1359" s="2">
        <v>0.32917190000000002</v>
      </c>
      <c r="M1359" s="2">
        <v>0.30348829999999999</v>
      </c>
      <c r="N1359" s="3">
        <v>5</v>
      </c>
      <c r="O1359">
        <v>5</v>
      </c>
      <c r="P1359">
        <v>5</v>
      </c>
      <c r="Q1359" s="4">
        <v>7.25</v>
      </c>
      <c r="R1359" s="4">
        <v>6.9642860000000004</v>
      </c>
      <c r="S1359" s="4">
        <v>7.125</v>
      </c>
      <c r="T1359" s="5">
        <v>0.32646009999999998</v>
      </c>
      <c r="U1359" s="5">
        <v>0.22816600000000001</v>
      </c>
      <c r="V1359" s="5">
        <v>0.20767949999999999</v>
      </c>
    </row>
    <row r="1360" spans="1:22" hidden="1" x14ac:dyDescent="0.2">
      <c r="A1360">
        <v>1993</v>
      </c>
      <c r="B1360">
        <v>26</v>
      </c>
      <c r="C1360" t="s">
        <v>61</v>
      </c>
      <c r="D1360" t="s">
        <v>62</v>
      </c>
      <c r="E1360">
        <v>5150000000</v>
      </c>
      <c r="F1360">
        <v>209000000</v>
      </c>
      <c r="G1360">
        <v>5429054</v>
      </c>
      <c r="H1360">
        <v>9160000000</v>
      </c>
      <c r="I1360">
        <v>496000000</v>
      </c>
      <c r="J1360">
        <v>14000000</v>
      </c>
      <c r="K1360" s="2">
        <v>0.56185479999999999</v>
      </c>
      <c r="L1360" s="2">
        <v>0.4207767</v>
      </c>
      <c r="M1360" s="2">
        <v>0.38696920000000001</v>
      </c>
      <c r="N1360" s="3">
        <v>2</v>
      </c>
      <c r="O1360">
        <v>2</v>
      </c>
      <c r="P1360">
        <v>2</v>
      </c>
      <c r="Q1360" s="4">
        <v>3.214286</v>
      </c>
      <c r="R1360" s="4">
        <v>2.964286</v>
      </c>
      <c r="S1360" s="4">
        <v>2.8571430000000002</v>
      </c>
      <c r="T1360" s="5">
        <v>0.42349140000000002</v>
      </c>
      <c r="U1360" s="5">
        <v>0.31467250000000002</v>
      </c>
      <c r="V1360" s="5">
        <v>0.28992210000000002</v>
      </c>
    </row>
    <row r="1361" spans="1:22" hidden="1" x14ac:dyDescent="0.2">
      <c r="A1361">
        <v>1993</v>
      </c>
      <c r="B1361">
        <v>27</v>
      </c>
      <c r="C1361" t="s">
        <v>63</v>
      </c>
      <c r="D1361" t="s">
        <v>64</v>
      </c>
      <c r="E1361">
        <v>1690000000</v>
      </c>
      <c r="F1361">
        <v>44600000</v>
      </c>
      <c r="G1361">
        <v>1306099</v>
      </c>
      <c r="H1361">
        <v>4500000000</v>
      </c>
      <c r="I1361">
        <v>173000000</v>
      </c>
      <c r="J1361">
        <v>5534808</v>
      </c>
      <c r="K1361" s="2">
        <v>0.37586520000000001</v>
      </c>
      <c r="L1361" s="2">
        <v>0.25709799999999999</v>
      </c>
      <c r="M1361" s="2">
        <v>0.2359791</v>
      </c>
      <c r="N1361" s="3">
        <v>9</v>
      </c>
      <c r="O1361">
        <v>9</v>
      </c>
      <c r="P1361">
        <v>10</v>
      </c>
      <c r="Q1361" s="4">
        <v>6.6071429999999998</v>
      </c>
      <c r="R1361" s="4">
        <v>7.5892860000000004</v>
      </c>
      <c r="S1361" s="4">
        <v>7.8928570000000002</v>
      </c>
      <c r="T1361" s="5">
        <v>0.3349144</v>
      </c>
      <c r="U1361" s="5">
        <v>0.21915499999999999</v>
      </c>
      <c r="V1361" s="5">
        <v>0.20047789999999999</v>
      </c>
    </row>
    <row r="1362" spans="1:22" hidden="1" x14ac:dyDescent="0.2">
      <c r="A1362">
        <v>1993</v>
      </c>
      <c r="B1362">
        <v>28</v>
      </c>
      <c r="C1362" t="s">
        <v>65</v>
      </c>
      <c r="D1362" t="s">
        <v>66</v>
      </c>
      <c r="E1362">
        <v>4580000000</v>
      </c>
      <c r="F1362">
        <v>190000000</v>
      </c>
      <c r="G1362">
        <v>6176209</v>
      </c>
      <c r="H1362">
        <v>6020000000</v>
      </c>
      <c r="I1362">
        <v>292000000</v>
      </c>
      <c r="J1362">
        <v>10400000</v>
      </c>
      <c r="K1362" s="2">
        <v>0.76038689999999998</v>
      </c>
      <c r="L1362" s="2">
        <v>0.64855390000000002</v>
      </c>
      <c r="M1362" s="2">
        <v>0.59279669999999995</v>
      </c>
      <c r="N1362" s="3">
        <v>1</v>
      </c>
      <c r="O1362">
        <v>1</v>
      </c>
      <c r="P1362">
        <v>1</v>
      </c>
      <c r="Q1362" s="4">
        <v>1.071429</v>
      </c>
      <c r="R1362" s="4">
        <v>1.125</v>
      </c>
      <c r="S1362" s="4">
        <v>1.196429</v>
      </c>
      <c r="T1362" s="5">
        <v>0.69953770000000004</v>
      </c>
      <c r="U1362" s="5">
        <v>0.56415590000000004</v>
      </c>
      <c r="V1362" s="5">
        <v>0.50843229999999995</v>
      </c>
    </row>
    <row r="1363" spans="1:22" hidden="1" x14ac:dyDescent="0.2">
      <c r="A1363">
        <v>1993</v>
      </c>
      <c r="B1363">
        <v>29</v>
      </c>
      <c r="C1363" t="s">
        <v>67</v>
      </c>
      <c r="D1363" t="s">
        <v>68</v>
      </c>
      <c r="E1363">
        <v>5520000000</v>
      </c>
      <c r="F1363">
        <v>195000000</v>
      </c>
      <c r="G1363">
        <v>5517954</v>
      </c>
      <c r="H1363">
        <v>12000000000</v>
      </c>
      <c r="I1363">
        <v>621000000</v>
      </c>
      <c r="J1363">
        <v>18900000</v>
      </c>
      <c r="K1363" s="2">
        <v>0.4605013</v>
      </c>
      <c r="L1363" s="2">
        <v>0.31412519999999999</v>
      </c>
      <c r="M1363" s="2">
        <v>0.29148370000000001</v>
      </c>
      <c r="N1363" s="3">
        <v>7</v>
      </c>
      <c r="O1363">
        <v>7</v>
      </c>
      <c r="P1363">
        <v>7</v>
      </c>
      <c r="Q1363" s="4">
        <v>3.3035709999999998</v>
      </c>
      <c r="R1363" s="4">
        <v>3.660714</v>
      </c>
      <c r="S1363" s="4">
        <v>3.8214290000000002</v>
      </c>
      <c r="T1363" s="5">
        <v>0.42614590000000002</v>
      </c>
      <c r="U1363" s="5">
        <v>0.28862939999999998</v>
      </c>
      <c r="V1363" s="5">
        <v>0.26149060000000002</v>
      </c>
    </row>
    <row r="1364" spans="1:22" hidden="1" x14ac:dyDescent="0.2">
      <c r="A1364">
        <v>1993</v>
      </c>
      <c r="B1364">
        <v>30</v>
      </c>
      <c r="C1364" t="s">
        <v>69</v>
      </c>
      <c r="D1364" t="s">
        <v>70</v>
      </c>
      <c r="E1364">
        <v>1180000000</v>
      </c>
      <c r="F1364">
        <v>56200000</v>
      </c>
      <c r="G1364">
        <v>1803372</v>
      </c>
      <c r="H1364">
        <v>3710000000</v>
      </c>
      <c r="I1364">
        <v>244000000</v>
      </c>
      <c r="J1364">
        <v>8468172</v>
      </c>
      <c r="K1364" s="2">
        <v>0.31843870000000002</v>
      </c>
      <c r="L1364" s="2">
        <v>0.22999549999999999</v>
      </c>
      <c r="M1364" s="2">
        <v>0.21295890000000001</v>
      </c>
      <c r="N1364" s="3">
        <v>13</v>
      </c>
      <c r="O1364">
        <v>15</v>
      </c>
      <c r="P1364">
        <v>15</v>
      </c>
      <c r="Q1364" s="4">
        <v>12.375</v>
      </c>
      <c r="R1364" s="4">
        <v>10.982139999999999</v>
      </c>
      <c r="S1364" s="4">
        <v>11.053570000000001</v>
      </c>
      <c r="T1364" s="5">
        <v>0.23180239999999999</v>
      </c>
      <c r="U1364" s="5">
        <v>0.1739011</v>
      </c>
      <c r="V1364" s="5">
        <v>0.16148970000000001</v>
      </c>
    </row>
    <row r="1365" spans="1:22" hidden="1" x14ac:dyDescent="0.2">
      <c r="A1365">
        <v>1993</v>
      </c>
      <c r="B1365">
        <v>31</v>
      </c>
      <c r="C1365" t="s">
        <v>71</v>
      </c>
      <c r="D1365" t="s">
        <v>72</v>
      </c>
      <c r="E1365">
        <v>73800000</v>
      </c>
      <c r="F1365">
        <v>2378883</v>
      </c>
      <c r="G1365">
        <v>96571.24</v>
      </c>
      <c r="H1365">
        <v>396000000</v>
      </c>
      <c r="I1365">
        <v>20200000</v>
      </c>
      <c r="J1365">
        <v>969738.1</v>
      </c>
      <c r="K1365" s="2">
        <v>0.1863591</v>
      </c>
      <c r="L1365" s="2">
        <v>0.1176933</v>
      </c>
      <c r="M1365" s="2">
        <v>9.9584900000000004E-2</v>
      </c>
      <c r="N1365" s="3">
        <v>28</v>
      </c>
      <c r="O1365">
        <v>25</v>
      </c>
      <c r="P1365">
        <v>28</v>
      </c>
      <c r="Q1365" s="4">
        <v>22.75</v>
      </c>
      <c r="R1365" s="4">
        <v>23.339279999999999</v>
      </c>
      <c r="S1365" s="4">
        <v>28.553570000000001</v>
      </c>
      <c r="T1365" s="5">
        <v>0.1417677</v>
      </c>
      <c r="U1365" s="5">
        <v>8.8227299999999995E-2</v>
      </c>
      <c r="V1365" s="5">
        <v>5.7606600000000001E-2</v>
      </c>
    </row>
    <row r="1366" spans="1:22" hidden="1" x14ac:dyDescent="0.2">
      <c r="A1366">
        <v>1994</v>
      </c>
      <c r="B1366">
        <v>1</v>
      </c>
      <c r="C1366" t="s">
        <v>22</v>
      </c>
      <c r="D1366" t="s">
        <v>23</v>
      </c>
      <c r="E1366">
        <v>282000000</v>
      </c>
      <c r="F1366">
        <v>15300000</v>
      </c>
      <c r="G1366">
        <v>317098.40000000002</v>
      </c>
      <c r="H1366">
        <v>1240000000</v>
      </c>
      <c r="I1366">
        <v>113000000</v>
      </c>
      <c r="J1366">
        <v>2507385</v>
      </c>
      <c r="K1366" s="2">
        <v>0.227905</v>
      </c>
      <c r="L1366" s="2">
        <v>0.13550090000000001</v>
      </c>
      <c r="M1366" s="2">
        <v>0.12646579999999999</v>
      </c>
      <c r="N1366" s="3">
        <v>23</v>
      </c>
      <c r="O1366">
        <v>24</v>
      </c>
      <c r="P1366">
        <v>23</v>
      </c>
      <c r="Q1366" s="4">
        <v>26.642859999999999</v>
      </c>
      <c r="R1366" s="4">
        <v>27.767859999999999</v>
      </c>
      <c r="S1366" s="4">
        <v>26.803570000000001</v>
      </c>
      <c r="T1366" s="5">
        <v>0.12112009999999999</v>
      </c>
      <c r="U1366" s="5">
        <v>7.4726399999999998E-2</v>
      </c>
      <c r="V1366" s="5">
        <v>6.9363800000000003E-2</v>
      </c>
    </row>
    <row r="1367" spans="1:22" hidden="1" x14ac:dyDescent="0.2">
      <c r="A1367">
        <v>1994</v>
      </c>
      <c r="B1367">
        <v>2</v>
      </c>
      <c r="C1367" t="s">
        <v>24</v>
      </c>
      <c r="D1367" t="s">
        <v>25</v>
      </c>
      <c r="E1367">
        <v>215000000</v>
      </c>
      <c r="F1367">
        <v>5274997</v>
      </c>
      <c r="G1367">
        <v>121519.3</v>
      </c>
      <c r="H1367">
        <v>610000000</v>
      </c>
      <c r="I1367">
        <v>25300000</v>
      </c>
      <c r="J1367">
        <v>577642.4</v>
      </c>
      <c r="K1367" s="2">
        <v>0.35207850000000002</v>
      </c>
      <c r="L1367" s="2">
        <v>0.20834420000000001</v>
      </c>
      <c r="M1367" s="2">
        <v>0.21037110000000001</v>
      </c>
      <c r="N1367" s="3">
        <v>13</v>
      </c>
      <c r="O1367">
        <v>16</v>
      </c>
      <c r="P1367">
        <v>16</v>
      </c>
      <c r="Q1367" s="4">
        <v>15.232139999999999</v>
      </c>
      <c r="R1367" s="4">
        <v>16.178570000000001</v>
      </c>
      <c r="S1367" s="4">
        <v>15.03571</v>
      </c>
      <c r="T1367" s="5">
        <v>0.21788350000000001</v>
      </c>
      <c r="U1367" s="5">
        <v>0.13342109999999999</v>
      </c>
      <c r="V1367" s="5">
        <v>0.13148119999999999</v>
      </c>
    </row>
    <row r="1368" spans="1:22" hidden="1" x14ac:dyDescent="0.2">
      <c r="A1368">
        <v>1994</v>
      </c>
      <c r="B1368">
        <v>3</v>
      </c>
      <c r="C1368" t="s">
        <v>26</v>
      </c>
      <c r="D1368" t="s">
        <v>27</v>
      </c>
      <c r="E1368">
        <v>299000000</v>
      </c>
      <c r="F1368">
        <v>10400000</v>
      </c>
      <c r="G1368">
        <v>241114.5</v>
      </c>
      <c r="H1368">
        <v>1130000000</v>
      </c>
      <c r="I1368">
        <v>67600000</v>
      </c>
      <c r="J1368">
        <v>1743018</v>
      </c>
      <c r="K1368" s="2">
        <v>0.26520319999999997</v>
      </c>
      <c r="L1368" s="2">
        <v>0.15459410000000001</v>
      </c>
      <c r="M1368" s="2">
        <v>0.1383316</v>
      </c>
      <c r="N1368" s="3">
        <v>18</v>
      </c>
      <c r="O1368">
        <v>21</v>
      </c>
      <c r="P1368">
        <v>21</v>
      </c>
      <c r="Q1368" s="4">
        <v>20.625</v>
      </c>
      <c r="R1368" s="4">
        <v>21.982140000000001</v>
      </c>
      <c r="S1368" s="4">
        <v>21.928570000000001</v>
      </c>
      <c r="T1368" s="5">
        <v>0.1688759</v>
      </c>
      <c r="U1368" s="5">
        <v>0.102105</v>
      </c>
      <c r="V1368" s="5">
        <v>8.9834999999999998E-2</v>
      </c>
    </row>
    <row r="1369" spans="1:22" hidden="1" x14ac:dyDescent="0.2">
      <c r="A1369">
        <v>1994</v>
      </c>
      <c r="B1369">
        <v>4</v>
      </c>
      <c r="C1369" t="s">
        <v>28</v>
      </c>
      <c r="D1369" t="s">
        <v>29</v>
      </c>
      <c r="E1369">
        <v>176000000</v>
      </c>
      <c r="F1369">
        <v>6043106</v>
      </c>
      <c r="G1369">
        <v>158655.6</v>
      </c>
      <c r="H1369">
        <v>810000000</v>
      </c>
      <c r="I1369">
        <v>60800000</v>
      </c>
      <c r="J1369">
        <v>1708701</v>
      </c>
      <c r="K1369" s="2">
        <v>0.21748680000000001</v>
      </c>
      <c r="L1369" s="2">
        <v>9.9465799999999993E-2</v>
      </c>
      <c r="M1369" s="2">
        <v>9.2851600000000006E-2</v>
      </c>
      <c r="N1369" s="3">
        <v>24</v>
      </c>
      <c r="O1369">
        <v>30</v>
      </c>
      <c r="P1369">
        <v>29</v>
      </c>
      <c r="Q1369" s="4">
        <v>27.964279999999999</v>
      </c>
      <c r="R1369" s="4">
        <v>30.160720000000001</v>
      </c>
      <c r="S1369" s="4">
        <v>29.982140000000001</v>
      </c>
      <c r="T1369" s="5">
        <v>0.11625969999999999</v>
      </c>
      <c r="U1369" s="5">
        <v>5.6866399999999998E-2</v>
      </c>
      <c r="V1369" s="5">
        <v>5.2430200000000003E-2</v>
      </c>
    </row>
    <row r="1370" spans="1:22" hidden="1" x14ac:dyDescent="0.2">
      <c r="A1370">
        <v>1994</v>
      </c>
      <c r="B1370">
        <v>5</v>
      </c>
      <c r="C1370">
        <v>20</v>
      </c>
      <c r="D1370" t="s">
        <v>30</v>
      </c>
      <c r="E1370">
        <v>104000000</v>
      </c>
      <c r="F1370">
        <v>3704568</v>
      </c>
      <c r="G1370">
        <v>91662.15</v>
      </c>
      <c r="H1370">
        <v>693000000</v>
      </c>
      <c r="I1370">
        <v>46600000</v>
      </c>
      <c r="J1370">
        <v>1244088</v>
      </c>
      <c r="K1370" s="2">
        <v>0.15025920000000001</v>
      </c>
      <c r="L1370" s="2">
        <v>7.9576300000000003E-2</v>
      </c>
      <c r="M1370" s="2">
        <v>7.3678199999999999E-2</v>
      </c>
      <c r="N1370" s="3">
        <v>31</v>
      </c>
      <c r="O1370">
        <v>31</v>
      </c>
      <c r="P1370">
        <v>31</v>
      </c>
      <c r="Q1370" s="4">
        <v>29.660720000000001</v>
      </c>
      <c r="R1370" s="4">
        <v>29.589279999999999</v>
      </c>
      <c r="S1370" s="4">
        <v>29.178570000000001</v>
      </c>
      <c r="T1370" s="5">
        <v>0.1007251</v>
      </c>
      <c r="U1370" s="5">
        <v>6.0451900000000003E-2</v>
      </c>
      <c r="V1370" s="5">
        <v>5.51151E-2</v>
      </c>
    </row>
    <row r="1371" spans="1:22" hidden="1" x14ac:dyDescent="0.2">
      <c r="A1371">
        <v>1994</v>
      </c>
      <c r="B1371">
        <v>6</v>
      </c>
      <c r="C1371" t="s">
        <v>31</v>
      </c>
      <c r="D1371" t="s">
        <v>32</v>
      </c>
      <c r="E1371">
        <v>673000000</v>
      </c>
      <c r="F1371">
        <v>21800000</v>
      </c>
      <c r="G1371">
        <v>547901.1</v>
      </c>
      <c r="H1371">
        <v>1850000000</v>
      </c>
      <c r="I1371">
        <v>86700000</v>
      </c>
      <c r="J1371">
        <v>2310771</v>
      </c>
      <c r="K1371" s="2">
        <v>0.3627919</v>
      </c>
      <c r="L1371" s="2">
        <v>0.25138110000000002</v>
      </c>
      <c r="M1371" s="2">
        <v>0.2371075</v>
      </c>
      <c r="N1371" s="3">
        <v>10</v>
      </c>
      <c r="O1371">
        <v>11</v>
      </c>
      <c r="P1371">
        <v>10</v>
      </c>
      <c r="Q1371" s="4">
        <v>12.232139999999999</v>
      </c>
      <c r="R1371" s="4">
        <v>11.982139999999999</v>
      </c>
      <c r="S1371" s="4">
        <v>12.33929</v>
      </c>
      <c r="T1371" s="5">
        <v>0.24312719999999999</v>
      </c>
      <c r="U1371" s="5">
        <v>0.16807530000000001</v>
      </c>
      <c r="V1371" s="5">
        <v>0.15291469999999999</v>
      </c>
    </row>
    <row r="1372" spans="1:22" hidden="1" x14ac:dyDescent="0.2">
      <c r="A1372">
        <v>1994</v>
      </c>
      <c r="B1372">
        <v>7</v>
      </c>
      <c r="C1372">
        <v>23</v>
      </c>
      <c r="D1372" t="s">
        <v>33</v>
      </c>
      <c r="E1372">
        <v>67600000</v>
      </c>
      <c r="F1372">
        <v>1625756</v>
      </c>
      <c r="G1372">
        <v>37825.56</v>
      </c>
      <c r="H1372">
        <v>162000000</v>
      </c>
      <c r="I1372">
        <v>5463014</v>
      </c>
      <c r="J1372">
        <v>131492.79999999999</v>
      </c>
      <c r="K1372" s="2">
        <v>0.41654940000000001</v>
      </c>
      <c r="L1372" s="2">
        <v>0.2975932</v>
      </c>
      <c r="M1372" s="2">
        <v>0.28766269999999999</v>
      </c>
      <c r="N1372" s="3">
        <v>8</v>
      </c>
      <c r="O1372">
        <v>8</v>
      </c>
      <c r="P1372">
        <v>7</v>
      </c>
      <c r="Q1372" s="4">
        <v>8.1607140000000005</v>
      </c>
      <c r="R1372" s="4">
        <v>7.3392860000000004</v>
      </c>
      <c r="S1372" s="4">
        <v>6.9821429999999998</v>
      </c>
      <c r="T1372" s="5">
        <v>0.29430689999999998</v>
      </c>
      <c r="U1372" s="5">
        <v>0.21289140000000001</v>
      </c>
      <c r="V1372" s="5">
        <v>0.2032263</v>
      </c>
    </row>
    <row r="1373" spans="1:22" x14ac:dyDescent="0.2">
      <c r="A1373">
        <v>1994</v>
      </c>
      <c r="B1373">
        <v>8</v>
      </c>
      <c r="C1373">
        <v>24</v>
      </c>
      <c r="D1373" t="s">
        <v>34</v>
      </c>
      <c r="E1373">
        <v>551000000</v>
      </c>
      <c r="F1373">
        <v>14400000</v>
      </c>
      <c r="G1373">
        <v>336765.4</v>
      </c>
      <c r="H1373">
        <v>1100000000</v>
      </c>
      <c r="I1373">
        <v>39700000</v>
      </c>
      <c r="J1373">
        <v>987678.7</v>
      </c>
      <c r="K1373" s="2">
        <v>0.49944460000000002</v>
      </c>
      <c r="L1373" s="2">
        <v>0.36241630000000002</v>
      </c>
      <c r="M1373" s="2">
        <v>0.34096650000000001</v>
      </c>
      <c r="N1373" s="3">
        <v>5</v>
      </c>
      <c r="O1373">
        <v>4</v>
      </c>
      <c r="P1373">
        <v>4</v>
      </c>
      <c r="Q1373" s="4">
        <v>5.0714290000000002</v>
      </c>
      <c r="R1373" s="4">
        <v>4.875</v>
      </c>
      <c r="S1373" s="4">
        <v>4.8035709999999998</v>
      </c>
      <c r="T1373" s="5">
        <v>0.36250369999999998</v>
      </c>
      <c r="U1373" s="5">
        <v>0.25803540000000003</v>
      </c>
      <c r="V1373" s="5">
        <v>0.23824980000000001</v>
      </c>
    </row>
    <row r="1374" spans="1:22" hidden="1" x14ac:dyDescent="0.2">
      <c r="A1374">
        <v>1994</v>
      </c>
      <c r="B1374">
        <v>9</v>
      </c>
      <c r="C1374">
        <v>25</v>
      </c>
      <c r="D1374" t="s">
        <v>35</v>
      </c>
      <c r="E1374">
        <v>135000000</v>
      </c>
      <c r="F1374">
        <v>4535387</v>
      </c>
      <c r="G1374">
        <v>105661.6</v>
      </c>
      <c r="H1374">
        <v>588000000</v>
      </c>
      <c r="I1374">
        <v>33400000</v>
      </c>
      <c r="J1374">
        <v>851486.1</v>
      </c>
      <c r="K1374" s="2">
        <v>0.2301745</v>
      </c>
      <c r="L1374" s="2">
        <v>0.13580420000000001</v>
      </c>
      <c r="M1374" s="2">
        <v>0.1240908</v>
      </c>
      <c r="N1374" s="3">
        <v>22</v>
      </c>
      <c r="O1374">
        <v>23</v>
      </c>
      <c r="P1374">
        <v>24</v>
      </c>
      <c r="Q1374" s="4">
        <v>20.589279999999999</v>
      </c>
      <c r="R1374" s="4">
        <v>20.696429999999999</v>
      </c>
      <c r="S1374" s="4">
        <v>20.714279999999999</v>
      </c>
      <c r="T1374" s="5">
        <v>0.16131490000000001</v>
      </c>
      <c r="U1374" s="5">
        <v>0.1034035</v>
      </c>
      <c r="V1374" s="5">
        <v>9.3124899999999997E-2</v>
      </c>
    </row>
    <row r="1375" spans="1:22" hidden="1" x14ac:dyDescent="0.2">
      <c r="A1375">
        <v>1994</v>
      </c>
      <c r="B1375">
        <v>10</v>
      </c>
      <c r="C1375">
        <v>26</v>
      </c>
      <c r="D1375" t="s">
        <v>36</v>
      </c>
      <c r="E1375">
        <v>81700000</v>
      </c>
      <c r="F1375">
        <v>2461139</v>
      </c>
      <c r="G1375">
        <v>59104.22</v>
      </c>
      <c r="H1375">
        <v>403000000</v>
      </c>
      <c r="I1375">
        <v>20600000</v>
      </c>
      <c r="J1375">
        <v>525615.9</v>
      </c>
      <c r="K1375" s="2">
        <v>0.20250299999999999</v>
      </c>
      <c r="L1375" s="2">
        <v>0.1197057</v>
      </c>
      <c r="M1375" s="2">
        <v>0.11244759999999999</v>
      </c>
      <c r="N1375" s="3">
        <v>26</v>
      </c>
      <c r="O1375">
        <v>25</v>
      </c>
      <c r="P1375">
        <v>25</v>
      </c>
      <c r="Q1375" s="4">
        <v>23.607140000000001</v>
      </c>
      <c r="R1375" s="4">
        <v>24.017859999999999</v>
      </c>
      <c r="S1375" s="4">
        <v>23.089279999999999</v>
      </c>
      <c r="T1375" s="5">
        <v>0.14236109999999999</v>
      </c>
      <c r="U1375" s="5">
        <v>9.1431899999999997E-2</v>
      </c>
      <c r="V1375" s="5">
        <v>8.4959199999999999E-2</v>
      </c>
    </row>
    <row r="1376" spans="1:22" hidden="1" x14ac:dyDescent="0.2">
      <c r="A1376">
        <v>1994</v>
      </c>
      <c r="B1376">
        <v>11</v>
      </c>
      <c r="C1376" t="s">
        <v>37</v>
      </c>
      <c r="D1376" t="s">
        <v>38</v>
      </c>
      <c r="E1376">
        <v>362000000</v>
      </c>
      <c r="F1376">
        <v>10200000</v>
      </c>
      <c r="G1376">
        <v>242501.5</v>
      </c>
      <c r="H1376">
        <v>1850000000</v>
      </c>
      <c r="I1376">
        <v>87300000</v>
      </c>
      <c r="J1376">
        <v>2195223</v>
      </c>
      <c r="K1376" s="2">
        <v>0.19621240000000001</v>
      </c>
      <c r="L1376" s="2">
        <v>0.1170133</v>
      </c>
      <c r="M1376" s="2">
        <v>0.1104678</v>
      </c>
      <c r="N1376" s="3">
        <v>27</v>
      </c>
      <c r="O1376">
        <v>26</v>
      </c>
      <c r="P1376">
        <v>26</v>
      </c>
      <c r="Q1376" s="4">
        <v>23.053570000000001</v>
      </c>
      <c r="R1376" s="4">
        <v>23.803570000000001</v>
      </c>
      <c r="S1376" s="4">
        <v>22.785720000000001</v>
      </c>
      <c r="T1376" s="5">
        <v>0.14775569999999999</v>
      </c>
      <c r="U1376" s="5">
        <v>9.1782299999999997E-2</v>
      </c>
      <c r="V1376" s="5">
        <v>8.5632399999999997E-2</v>
      </c>
    </row>
    <row r="1377" spans="1:22" hidden="1" x14ac:dyDescent="0.2">
      <c r="A1377">
        <v>1994</v>
      </c>
      <c r="B1377">
        <v>12</v>
      </c>
      <c r="C1377">
        <v>29</v>
      </c>
      <c r="D1377" t="s">
        <v>39</v>
      </c>
      <c r="E1377">
        <v>319000000</v>
      </c>
      <c r="F1377">
        <v>9306764</v>
      </c>
      <c r="G1377">
        <v>215930.3</v>
      </c>
      <c r="H1377">
        <v>1220000000</v>
      </c>
      <c r="I1377">
        <v>56000000</v>
      </c>
      <c r="J1377">
        <v>1375069</v>
      </c>
      <c r="K1377" s="2">
        <v>0.2605808</v>
      </c>
      <c r="L1377" s="2">
        <v>0.16608139999999999</v>
      </c>
      <c r="M1377" s="2">
        <v>0.15703239999999999</v>
      </c>
      <c r="N1377" s="3">
        <v>19</v>
      </c>
      <c r="O1377">
        <v>19</v>
      </c>
      <c r="P1377">
        <v>18</v>
      </c>
      <c r="Q1377" s="4">
        <v>17.5</v>
      </c>
      <c r="R1377" s="4">
        <v>17.964279999999999</v>
      </c>
      <c r="S1377" s="4">
        <v>17.446429999999999</v>
      </c>
      <c r="T1377" s="5">
        <v>0.18702070000000001</v>
      </c>
      <c r="U1377" s="5">
        <v>0.11943719999999999</v>
      </c>
      <c r="V1377" s="5">
        <v>0.1113278</v>
      </c>
    </row>
    <row r="1378" spans="1:22" hidden="1" x14ac:dyDescent="0.2">
      <c r="A1378">
        <v>1994</v>
      </c>
      <c r="B1378">
        <v>13</v>
      </c>
      <c r="C1378" t="s">
        <v>40</v>
      </c>
      <c r="D1378" t="s">
        <v>41</v>
      </c>
      <c r="E1378">
        <v>934000000</v>
      </c>
      <c r="F1378">
        <v>26700000</v>
      </c>
      <c r="G1378">
        <v>621875.1</v>
      </c>
      <c r="H1378">
        <v>2120000000</v>
      </c>
      <c r="I1378">
        <v>89300000</v>
      </c>
      <c r="J1378">
        <v>2223857</v>
      </c>
      <c r="K1378" s="2">
        <v>0.4405867</v>
      </c>
      <c r="L1378" s="2">
        <v>0.29921609999999998</v>
      </c>
      <c r="M1378" s="2">
        <v>0.2796381</v>
      </c>
      <c r="N1378" s="3">
        <v>7</v>
      </c>
      <c r="O1378">
        <v>7</v>
      </c>
      <c r="P1378">
        <v>8</v>
      </c>
      <c r="Q1378" s="4">
        <v>8.9642859999999995</v>
      </c>
      <c r="R1378" s="4">
        <v>9.5535720000000008</v>
      </c>
      <c r="S1378" s="4">
        <v>9.7321419999999996</v>
      </c>
      <c r="T1378" s="5">
        <v>0.29336010000000001</v>
      </c>
      <c r="U1378" s="5">
        <v>0.19624240000000001</v>
      </c>
      <c r="V1378" s="5">
        <v>0.18007609999999999</v>
      </c>
    </row>
    <row r="1379" spans="1:22" hidden="1" x14ac:dyDescent="0.2">
      <c r="A1379">
        <v>1994</v>
      </c>
      <c r="B1379">
        <v>14</v>
      </c>
      <c r="C1379" t="s">
        <v>42</v>
      </c>
      <c r="D1379" t="s">
        <v>43</v>
      </c>
      <c r="E1379">
        <v>625000000</v>
      </c>
      <c r="F1379">
        <v>16500000</v>
      </c>
      <c r="G1379">
        <v>384222.3</v>
      </c>
      <c r="H1379">
        <v>2170000000</v>
      </c>
      <c r="I1379">
        <v>79400000</v>
      </c>
      <c r="J1379">
        <v>1948309</v>
      </c>
      <c r="K1379" s="2">
        <v>0.28839090000000001</v>
      </c>
      <c r="L1379" s="2">
        <v>0.20779400000000001</v>
      </c>
      <c r="M1379" s="2">
        <v>0.1972081</v>
      </c>
      <c r="N1379" s="3">
        <v>17</v>
      </c>
      <c r="O1379">
        <v>17</v>
      </c>
      <c r="P1379">
        <v>17</v>
      </c>
      <c r="Q1379" s="4">
        <v>16.25</v>
      </c>
      <c r="R1379" s="4">
        <v>16.410720000000001</v>
      </c>
      <c r="S1379" s="4">
        <v>15.96429</v>
      </c>
      <c r="T1379" s="5">
        <v>0.2025662</v>
      </c>
      <c r="U1379" s="5">
        <v>0.14079700000000001</v>
      </c>
      <c r="V1379" s="5">
        <v>0.1322035</v>
      </c>
    </row>
    <row r="1380" spans="1:22" hidden="1" x14ac:dyDescent="0.2">
      <c r="A1380">
        <v>1994</v>
      </c>
      <c r="B1380">
        <v>15</v>
      </c>
      <c r="C1380" t="s">
        <v>44</v>
      </c>
      <c r="D1380" t="s">
        <v>45</v>
      </c>
      <c r="E1380">
        <v>193000000</v>
      </c>
      <c r="F1380">
        <v>6772587</v>
      </c>
      <c r="G1380">
        <v>167354.9</v>
      </c>
      <c r="H1380">
        <v>532000000</v>
      </c>
      <c r="I1380">
        <v>29000000</v>
      </c>
      <c r="J1380">
        <v>775865.8</v>
      </c>
      <c r="K1380" s="2">
        <v>0.36236800000000002</v>
      </c>
      <c r="L1380" s="2">
        <v>0.23350170000000001</v>
      </c>
      <c r="M1380" s="2">
        <v>0.2157008</v>
      </c>
      <c r="N1380" s="3">
        <v>11</v>
      </c>
      <c r="O1380">
        <v>15</v>
      </c>
      <c r="P1380">
        <v>15</v>
      </c>
      <c r="Q1380" s="4">
        <v>12.928570000000001</v>
      </c>
      <c r="R1380" s="4">
        <v>15.196429999999999</v>
      </c>
      <c r="S1380" s="4">
        <v>16.017859999999999</v>
      </c>
      <c r="T1380" s="5">
        <v>0.2379288</v>
      </c>
      <c r="U1380" s="5">
        <v>0.14950550000000001</v>
      </c>
      <c r="V1380" s="5">
        <v>0.13474800000000001</v>
      </c>
    </row>
    <row r="1381" spans="1:22" hidden="1" x14ac:dyDescent="0.2">
      <c r="A1381">
        <v>1994</v>
      </c>
      <c r="B1381">
        <v>16</v>
      </c>
      <c r="C1381" t="s">
        <v>46</v>
      </c>
      <c r="D1381" t="s">
        <v>47</v>
      </c>
      <c r="E1381">
        <v>266000000</v>
      </c>
      <c r="F1381">
        <v>7105972</v>
      </c>
      <c r="G1381">
        <v>188358.9</v>
      </c>
      <c r="H1381">
        <v>840000000</v>
      </c>
      <c r="I1381">
        <v>28900000</v>
      </c>
      <c r="J1381">
        <v>806572.3</v>
      </c>
      <c r="K1381" s="2">
        <v>0.31694729999999999</v>
      </c>
      <c r="L1381" s="2">
        <v>0.24560570000000001</v>
      </c>
      <c r="M1381" s="2">
        <v>0.23353009999999999</v>
      </c>
      <c r="N1381" s="3">
        <v>14</v>
      </c>
      <c r="O1381">
        <v>12</v>
      </c>
      <c r="P1381">
        <v>12</v>
      </c>
      <c r="Q1381" s="4">
        <v>14.446429999999999</v>
      </c>
      <c r="R1381" s="4">
        <v>12.107139999999999</v>
      </c>
      <c r="S1381" s="4">
        <v>11.892860000000001</v>
      </c>
      <c r="T1381" s="5">
        <v>0.21637799999999999</v>
      </c>
      <c r="U1381" s="5">
        <v>0.16193089999999999</v>
      </c>
      <c r="V1381" s="5">
        <v>0.15360219999999999</v>
      </c>
    </row>
    <row r="1382" spans="1:22" hidden="1" x14ac:dyDescent="0.2">
      <c r="A1382">
        <v>1994</v>
      </c>
      <c r="B1382">
        <v>17</v>
      </c>
      <c r="C1382" t="s">
        <v>48</v>
      </c>
      <c r="D1382" t="s">
        <v>49</v>
      </c>
      <c r="E1382">
        <v>776000000</v>
      </c>
      <c r="F1382">
        <v>30100000</v>
      </c>
      <c r="G1382">
        <v>713071.8</v>
      </c>
      <c r="H1382">
        <v>4810000000</v>
      </c>
      <c r="I1382">
        <v>269000000</v>
      </c>
      <c r="J1382">
        <v>6891484</v>
      </c>
      <c r="K1382" s="2">
        <v>0.16121269999999999</v>
      </c>
      <c r="L1382" s="2">
        <v>0.1120992</v>
      </c>
      <c r="M1382" s="2">
        <v>0.10347140000000001</v>
      </c>
      <c r="N1382" s="3">
        <v>30</v>
      </c>
      <c r="O1382">
        <v>28</v>
      </c>
      <c r="P1382">
        <v>27</v>
      </c>
      <c r="Q1382" s="4">
        <v>27.928570000000001</v>
      </c>
      <c r="R1382" s="4">
        <v>27.214279999999999</v>
      </c>
      <c r="S1382" s="4">
        <v>26.392859999999999</v>
      </c>
      <c r="T1382" s="5">
        <v>0.112245</v>
      </c>
      <c r="U1382" s="5">
        <v>7.6515200000000005E-2</v>
      </c>
      <c r="V1382" s="5">
        <v>6.9453699999999993E-2</v>
      </c>
    </row>
    <row r="1383" spans="1:22" hidden="1" x14ac:dyDescent="0.2">
      <c r="A1383">
        <v>1994</v>
      </c>
      <c r="B1383">
        <v>18</v>
      </c>
      <c r="C1383">
        <v>51</v>
      </c>
      <c r="D1383" t="s">
        <v>50</v>
      </c>
      <c r="E1383">
        <v>251000000</v>
      </c>
      <c r="F1383">
        <v>8654201</v>
      </c>
      <c r="G1383">
        <v>222647.2</v>
      </c>
      <c r="H1383">
        <v>1230000000</v>
      </c>
      <c r="I1383">
        <v>60500000</v>
      </c>
      <c r="J1383">
        <v>1760007</v>
      </c>
      <c r="K1383" s="2">
        <v>0.20404510000000001</v>
      </c>
      <c r="L1383" s="2">
        <v>0.14314740000000001</v>
      </c>
      <c r="M1383" s="2">
        <v>0.12650359999999999</v>
      </c>
      <c r="N1383" s="3">
        <v>25</v>
      </c>
      <c r="O1383">
        <v>22</v>
      </c>
      <c r="P1383">
        <v>22</v>
      </c>
      <c r="Q1383" s="4">
        <v>24.071429999999999</v>
      </c>
      <c r="R1383" s="4">
        <v>22.017859999999999</v>
      </c>
      <c r="S1383" s="4">
        <v>22.303570000000001</v>
      </c>
      <c r="T1383" s="5">
        <v>0.1409852</v>
      </c>
      <c r="U1383" s="5">
        <v>0.1007874</v>
      </c>
      <c r="V1383" s="5">
        <v>8.7338700000000005E-2</v>
      </c>
    </row>
    <row r="1384" spans="1:22" hidden="1" x14ac:dyDescent="0.2">
      <c r="A1384">
        <v>1994</v>
      </c>
      <c r="B1384">
        <v>19</v>
      </c>
      <c r="C1384">
        <v>50</v>
      </c>
      <c r="D1384" t="s">
        <v>51</v>
      </c>
      <c r="E1384">
        <v>1640000000</v>
      </c>
      <c r="F1384">
        <v>48500000</v>
      </c>
      <c r="G1384">
        <v>1260835</v>
      </c>
      <c r="H1384">
        <v>4570000000</v>
      </c>
      <c r="I1384">
        <v>191000000</v>
      </c>
      <c r="J1384">
        <v>5292007</v>
      </c>
      <c r="K1384" s="2">
        <v>0.35992210000000002</v>
      </c>
      <c r="L1384" s="2">
        <v>0.2539285</v>
      </c>
      <c r="M1384" s="2">
        <v>0.23825270000000001</v>
      </c>
      <c r="N1384" s="3">
        <v>12</v>
      </c>
      <c r="O1384">
        <v>10</v>
      </c>
      <c r="P1384">
        <v>9</v>
      </c>
      <c r="Q1384" s="4">
        <v>10.392860000000001</v>
      </c>
      <c r="R1384" s="4">
        <v>10.5</v>
      </c>
      <c r="S1384" s="4">
        <v>10.41071</v>
      </c>
      <c r="T1384" s="5">
        <v>0.26292480000000001</v>
      </c>
      <c r="U1384" s="5">
        <v>0.1806373</v>
      </c>
      <c r="V1384" s="5">
        <v>0.16662879999999999</v>
      </c>
    </row>
    <row r="1385" spans="1:22" hidden="1" x14ac:dyDescent="0.2">
      <c r="A1385">
        <v>1994</v>
      </c>
      <c r="B1385">
        <v>20</v>
      </c>
      <c r="C1385">
        <v>52</v>
      </c>
      <c r="D1385" t="s">
        <v>52</v>
      </c>
      <c r="E1385">
        <v>1390000000</v>
      </c>
      <c r="F1385">
        <v>62900000</v>
      </c>
      <c r="G1385">
        <v>1888223</v>
      </c>
      <c r="H1385">
        <v>5370000000</v>
      </c>
      <c r="I1385">
        <v>375000000</v>
      </c>
      <c r="J1385">
        <v>13200000</v>
      </c>
      <c r="K1385" s="2">
        <v>0.25849179999999999</v>
      </c>
      <c r="L1385" s="2">
        <v>0.1675846</v>
      </c>
      <c r="M1385" s="2">
        <v>0.14336750000000001</v>
      </c>
      <c r="N1385" s="3">
        <v>20</v>
      </c>
      <c r="O1385">
        <v>18</v>
      </c>
      <c r="P1385">
        <v>20</v>
      </c>
      <c r="Q1385" s="4">
        <v>19.089279999999999</v>
      </c>
      <c r="R1385" s="4">
        <v>19.017859999999999</v>
      </c>
      <c r="S1385" s="4">
        <v>19.964279999999999</v>
      </c>
      <c r="T1385" s="5">
        <v>0.18043429999999999</v>
      </c>
      <c r="U1385" s="5">
        <v>0.1176333</v>
      </c>
      <c r="V1385" s="5">
        <v>9.9119799999999994E-2</v>
      </c>
    </row>
    <row r="1386" spans="1:22" hidden="1" x14ac:dyDescent="0.2">
      <c r="A1386">
        <v>1994</v>
      </c>
      <c r="B1386">
        <v>21</v>
      </c>
      <c r="C1386" t="s">
        <v>53</v>
      </c>
      <c r="D1386" t="s">
        <v>54</v>
      </c>
      <c r="E1386">
        <v>406000000</v>
      </c>
      <c r="F1386">
        <v>27700000</v>
      </c>
      <c r="G1386">
        <v>767594.4</v>
      </c>
      <c r="H1386">
        <v>2450000000</v>
      </c>
      <c r="I1386">
        <v>255000000</v>
      </c>
      <c r="J1386">
        <v>8937211</v>
      </c>
      <c r="K1386" s="2">
        <v>0.1657534</v>
      </c>
      <c r="L1386" s="2">
        <v>0.10878060000000001</v>
      </c>
      <c r="M1386" s="2">
        <v>8.5887500000000006E-2</v>
      </c>
      <c r="N1386" s="3">
        <v>29</v>
      </c>
      <c r="O1386">
        <v>29</v>
      </c>
      <c r="P1386">
        <v>30</v>
      </c>
      <c r="Q1386" s="4">
        <v>28.410720000000001</v>
      </c>
      <c r="R1386" s="4">
        <v>28.142859999999999</v>
      </c>
      <c r="S1386" s="4">
        <v>29.125</v>
      </c>
      <c r="T1386" s="5">
        <v>0.1092814</v>
      </c>
      <c r="U1386" s="5">
        <v>7.1718100000000007E-2</v>
      </c>
      <c r="V1386" s="5">
        <v>5.6427199999999997E-2</v>
      </c>
    </row>
    <row r="1387" spans="1:22" hidden="1" x14ac:dyDescent="0.2">
      <c r="A1387">
        <v>1994</v>
      </c>
      <c r="B1387">
        <v>22</v>
      </c>
      <c r="C1387" t="s">
        <v>55</v>
      </c>
      <c r="D1387" t="s">
        <v>56</v>
      </c>
      <c r="E1387">
        <v>738000000</v>
      </c>
      <c r="F1387">
        <v>22900000</v>
      </c>
      <c r="G1387">
        <v>639254.69999999995</v>
      </c>
      <c r="H1387">
        <v>3140000000</v>
      </c>
      <c r="I1387">
        <v>147000000</v>
      </c>
      <c r="J1387">
        <v>4077067</v>
      </c>
      <c r="K1387" s="2">
        <v>0.23491980000000001</v>
      </c>
      <c r="L1387" s="2">
        <v>0.15545539999999999</v>
      </c>
      <c r="M1387" s="2">
        <v>0.15679280000000001</v>
      </c>
      <c r="N1387" s="3">
        <v>21</v>
      </c>
      <c r="O1387">
        <v>20</v>
      </c>
      <c r="P1387">
        <v>19</v>
      </c>
      <c r="Q1387" s="4">
        <v>24.214279999999999</v>
      </c>
      <c r="R1387" s="4">
        <v>22.875</v>
      </c>
      <c r="S1387" s="4">
        <v>21.035720000000001</v>
      </c>
      <c r="T1387" s="5">
        <v>0.14314279999999999</v>
      </c>
      <c r="U1387" s="5">
        <v>0.1009168</v>
      </c>
      <c r="V1387" s="5">
        <v>0.1004975</v>
      </c>
    </row>
    <row r="1388" spans="1:22" hidden="1" x14ac:dyDescent="0.2">
      <c r="A1388">
        <v>1994</v>
      </c>
      <c r="B1388">
        <v>23</v>
      </c>
      <c r="C1388">
        <v>64</v>
      </c>
      <c r="D1388" t="s">
        <v>57</v>
      </c>
      <c r="E1388">
        <v>662000000</v>
      </c>
      <c r="F1388">
        <v>20800000</v>
      </c>
      <c r="G1388">
        <v>514860.1</v>
      </c>
      <c r="H1388">
        <v>2200000000</v>
      </c>
      <c r="I1388">
        <v>85300000</v>
      </c>
      <c r="J1388">
        <v>2223745</v>
      </c>
      <c r="K1388" s="2">
        <v>0.30092390000000002</v>
      </c>
      <c r="L1388" s="2">
        <v>0.2442298</v>
      </c>
      <c r="M1388" s="2">
        <v>0.2315284</v>
      </c>
      <c r="N1388" s="3">
        <v>16</v>
      </c>
      <c r="O1388">
        <v>13</v>
      </c>
      <c r="P1388">
        <v>13</v>
      </c>
      <c r="Q1388" s="4">
        <v>18.160720000000001</v>
      </c>
      <c r="R1388" s="4">
        <v>15.571429999999999</v>
      </c>
      <c r="S1388" s="4">
        <v>14.96429</v>
      </c>
      <c r="T1388" s="5">
        <v>0.19068750000000001</v>
      </c>
      <c r="U1388" s="5">
        <v>0.14805309999999999</v>
      </c>
      <c r="V1388" s="5">
        <v>0.1392806</v>
      </c>
    </row>
    <row r="1389" spans="1:22" hidden="1" x14ac:dyDescent="0.2">
      <c r="A1389">
        <v>1994</v>
      </c>
      <c r="B1389">
        <v>24</v>
      </c>
      <c r="C1389" t="s">
        <v>58</v>
      </c>
      <c r="D1389" t="s">
        <v>59</v>
      </c>
      <c r="E1389">
        <v>3030000000</v>
      </c>
      <c r="F1389">
        <v>76700000</v>
      </c>
      <c r="G1389">
        <v>2003055</v>
      </c>
      <c r="H1389">
        <v>5340000000</v>
      </c>
      <c r="I1389">
        <v>194000000</v>
      </c>
      <c r="J1389">
        <v>5499781</v>
      </c>
      <c r="K1389" s="2">
        <v>0.56816549999999999</v>
      </c>
      <c r="L1389" s="2">
        <v>0.39423229999999998</v>
      </c>
      <c r="M1389" s="2">
        <v>0.36420629999999998</v>
      </c>
      <c r="N1389" s="3">
        <v>2</v>
      </c>
      <c r="O1389">
        <v>3</v>
      </c>
      <c r="P1389">
        <v>3</v>
      </c>
      <c r="Q1389" s="4">
        <v>4.2321429999999998</v>
      </c>
      <c r="R1389" s="4">
        <v>4.4107139999999996</v>
      </c>
      <c r="S1389" s="4">
        <v>4.6071429999999998</v>
      </c>
      <c r="T1389" s="5">
        <v>0.39911069999999998</v>
      </c>
      <c r="U1389" s="5">
        <v>0.27091029999999999</v>
      </c>
      <c r="V1389" s="5">
        <v>0.2452347</v>
      </c>
    </row>
    <row r="1390" spans="1:22" hidden="1" x14ac:dyDescent="0.2">
      <c r="A1390">
        <v>1994</v>
      </c>
      <c r="B1390">
        <v>25</v>
      </c>
      <c r="C1390">
        <v>70</v>
      </c>
      <c r="D1390" t="s">
        <v>60</v>
      </c>
      <c r="E1390">
        <v>555000000</v>
      </c>
      <c r="F1390">
        <v>20400000</v>
      </c>
      <c r="G1390">
        <v>550737.30000000005</v>
      </c>
      <c r="H1390">
        <v>1070000000</v>
      </c>
      <c r="I1390">
        <v>58100000</v>
      </c>
      <c r="J1390">
        <v>1695443</v>
      </c>
      <c r="K1390" s="2">
        <v>0.51765039999999996</v>
      </c>
      <c r="L1390" s="2">
        <v>0.35172360000000003</v>
      </c>
      <c r="M1390" s="2">
        <v>0.32483390000000001</v>
      </c>
      <c r="N1390" s="3">
        <v>4</v>
      </c>
      <c r="O1390">
        <v>5</v>
      </c>
      <c r="P1390">
        <v>5</v>
      </c>
      <c r="Q1390" s="4">
        <v>7.25</v>
      </c>
      <c r="R1390" s="4">
        <v>6.9642860000000004</v>
      </c>
      <c r="S1390" s="4">
        <v>7.125</v>
      </c>
      <c r="T1390" s="5">
        <v>0.32646009999999998</v>
      </c>
      <c r="U1390" s="5">
        <v>0.22816600000000001</v>
      </c>
      <c r="V1390" s="5">
        <v>0.20767949999999999</v>
      </c>
    </row>
    <row r="1391" spans="1:22" hidden="1" x14ac:dyDescent="0.2">
      <c r="A1391">
        <v>1994</v>
      </c>
      <c r="B1391">
        <v>26</v>
      </c>
      <c r="C1391" t="s">
        <v>61</v>
      </c>
      <c r="D1391" t="s">
        <v>62</v>
      </c>
      <c r="E1391">
        <v>5460000000</v>
      </c>
      <c r="F1391">
        <v>209000000</v>
      </c>
      <c r="G1391">
        <v>5548560</v>
      </c>
      <c r="H1391">
        <v>9780000000</v>
      </c>
      <c r="I1391">
        <v>509000000</v>
      </c>
      <c r="J1391">
        <v>14800000</v>
      </c>
      <c r="K1391" s="2">
        <v>0.55793459999999995</v>
      </c>
      <c r="L1391" s="2">
        <v>0.41009109999999999</v>
      </c>
      <c r="M1391" s="2">
        <v>0.37562099999999998</v>
      </c>
      <c r="N1391" s="3">
        <v>3</v>
      </c>
      <c r="O1391">
        <v>2</v>
      </c>
      <c r="P1391">
        <v>2</v>
      </c>
      <c r="Q1391" s="4">
        <v>3.214286</v>
      </c>
      <c r="R1391" s="4">
        <v>2.964286</v>
      </c>
      <c r="S1391" s="4">
        <v>2.8571430000000002</v>
      </c>
      <c r="T1391" s="5">
        <v>0.42349140000000002</v>
      </c>
      <c r="U1391" s="5">
        <v>0.31467250000000002</v>
      </c>
      <c r="V1391" s="5">
        <v>0.28992210000000002</v>
      </c>
    </row>
    <row r="1392" spans="1:22" hidden="1" x14ac:dyDescent="0.2">
      <c r="A1392">
        <v>1994</v>
      </c>
      <c r="B1392">
        <v>27</v>
      </c>
      <c r="C1392" t="s">
        <v>63</v>
      </c>
      <c r="D1392" t="s">
        <v>64</v>
      </c>
      <c r="E1392">
        <v>1700000000</v>
      </c>
      <c r="F1392">
        <v>42600000</v>
      </c>
      <c r="G1392">
        <v>1255499</v>
      </c>
      <c r="H1392">
        <v>4430000000</v>
      </c>
      <c r="I1392">
        <v>166000000</v>
      </c>
      <c r="J1392">
        <v>5316768</v>
      </c>
      <c r="K1392" s="2">
        <v>0.38488869999999997</v>
      </c>
      <c r="L1392" s="2">
        <v>0.25619900000000001</v>
      </c>
      <c r="M1392" s="2">
        <v>0.2361394</v>
      </c>
      <c r="N1392" s="3">
        <v>9</v>
      </c>
      <c r="O1392">
        <v>9</v>
      </c>
      <c r="P1392">
        <v>11</v>
      </c>
      <c r="Q1392" s="4">
        <v>6.6071429999999998</v>
      </c>
      <c r="R1392" s="4">
        <v>7.5892860000000004</v>
      </c>
      <c r="S1392" s="4">
        <v>7.8928570000000002</v>
      </c>
      <c r="T1392" s="5">
        <v>0.3349144</v>
      </c>
      <c r="U1392" s="5">
        <v>0.21915499999999999</v>
      </c>
      <c r="V1392" s="5">
        <v>0.20047789999999999</v>
      </c>
    </row>
    <row r="1393" spans="1:22" hidden="1" x14ac:dyDescent="0.2">
      <c r="A1393">
        <v>1994</v>
      </c>
      <c r="B1393">
        <v>28</v>
      </c>
      <c r="C1393" t="s">
        <v>65</v>
      </c>
      <c r="D1393" t="s">
        <v>66</v>
      </c>
      <c r="E1393">
        <v>4770000000</v>
      </c>
      <c r="F1393">
        <v>189000000</v>
      </c>
      <c r="G1393">
        <v>6209560</v>
      </c>
      <c r="H1393">
        <v>6350000000</v>
      </c>
      <c r="I1393">
        <v>296000000</v>
      </c>
      <c r="J1393">
        <v>10600000</v>
      </c>
      <c r="K1393" s="2">
        <v>0.75069439999999998</v>
      </c>
      <c r="L1393" s="2">
        <v>0.6396965</v>
      </c>
      <c r="M1393" s="2">
        <v>0.58345899999999995</v>
      </c>
      <c r="N1393" s="3">
        <v>1</v>
      </c>
      <c r="O1393">
        <v>1</v>
      </c>
      <c r="P1393">
        <v>1</v>
      </c>
      <c r="Q1393" s="4">
        <v>1.071429</v>
      </c>
      <c r="R1393" s="4">
        <v>1.125</v>
      </c>
      <c r="S1393" s="4">
        <v>1.196429</v>
      </c>
      <c r="T1393" s="5">
        <v>0.69953770000000004</v>
      </c>
      <c r="U1393" s="5">
        <v>0.56415590000000004</v>
      </c>
      <c r="V1393" s="5">
        <v>0.50843229999999995</v>
      </c>
    </row>
    <row r="1394" spans="1:22" hidden="1" x14ac:dyDescent="0.2">
      <c r="A1394">
        <v>1994</v>
      </c>
      <c r="B1394">
        <v>29</v>
      </c>
      <c r="C1394" t="s">
        <v>67</v>
      </c>
      <c r="D1394" t="s">
        <v>68</v>
      </c>
      <c r="E1394">
        <v>5870000000</v>
      </c>
      <c r="F1394">
        <v>200000000</v>
      </c>
      <c r="G1394">
        <v>5711582</v>
      </c>
      <c r="H1394">
        <v>12500000000</v>
      </c>
      <c r="I1394">
        <v>629000000</v>
      </c>
      <c r="J1394">
        <v>19300000</v>
      </c>
      <c r="K1394" s="2">
        <v>0.46804109999999999</v>
      </c>
      <c r="L1394" s="2">
        <v>0.31799810000000001</v>
      </c>
      <c r="M1394" s="2">
        <v>0.29555619999999999</v>
      </c>
      <c r="N1394" s="3">
        <v>6</v>
      </c>
      <c r="O1394">
        <v>6</v>
      </c>
      <c r="P1394">
        <v>6</v>
      </c>
      <c r="Q1394" s="4">
        <v>3.3035709999999998</v>
      </c>
      <c r="R1394" s="4">
        <v>3.660714</v>
      </c>
      <c r="S1394" s="4">
        <v>3.8214290000000002</v>
      </c>
      <c r="T1394" s="5">
        <v>0.42614590000000002</v>
      </c>
      <c r="U1394" s="5">
        <v>0.28862939999999998</v>
      </c>
      <c r="V1394" s="5">
        <v>0.26149060000000002</v>
      </c>
    </row>
    <row r="1395" spans="1:22" hidden="1" x14ac:dyDescent="0.2">
      <c r="A1395">
        <v>1994</v>
      </c>
      <c r="B1395">
        <v>30</v>
      </c>
      <c r="C1395" t="s">
        <v>69</v>
      </c>
      <c r="D1395" t="s">
        <v>70</v>
      </c>
      <c r="E1395">
        <v>1230000000</v>
      </c>
      <c r="F1395">
        <v>59700000</v>
      </c>
      <c r="G1395">
        <v>1886639</v>
      </c>
      <c r="H1395">
        <v>3930000000</v>
      </c>
      <c r="I1395">
        <v>253000000</v>
      </c>
      <c r="J1395">
        <v>8646167</v>
      </c>
      <c r="K1395" s="2">
        <v>0.31415700000000002</v>
      </c>
      <c r="L1395" s="2">
        <v>0.23599980000000001</v>
      </c>
      <c r="M1395" s="2">
        <v>0.21820519999999999</v>
      </c>
      <c r="N1395" s="3">
        <v>15</v>
      </c>
      <c r="O1395">
        <v>14</v>
      </c>
      <c r="P1395">
        <v>14</v>
      </c>
      <c r="Q1395" s="4">
        <v>12.375</v>
      </c>
      <c r="R1395" s="4">
        <v>10.982139999999999</v>
      </c>
      <c r="S1395" s="4">
        <v>11.053570000000001</v>
      </c>
      <c r="T1395" s="5">
        <v>0.23180239999999999</v>
      </c>
      <c r="U1395" s="5">
        <v>0.1739011</v>
      </c>
      <c r="V1395" s="5">
        <v>0.16148970000000001</v>
      </c>
    </row>
    <row r="1396" spans="1:22" hidden="1" x14ac:dyDescent="0.2">
      <c r="A1396">
        <v>1994</v>
      </c>
      <c r="B1396">
        <v>31</v>
      </c>
      <c r="C1396" t="s">
        <v>71</v>
      </c>
      <c r="D1396" t="s">
        <v>72</v>
      </c>
      <c r="E1396">
        <v>62600000</v>
      </c>
      <c r="F1396">
        <v>2106803</v>
      </c>
      <c r="G1396">
        <v>85684.27</v>
      </c>
      <c r="H1396">
        <v>371000000</v>
      </c>
      <c r="I1396">
        <v>18100000</v>
      </c>
      <c r="J1396">
        <v>868641.6</v>
      </c>
      <c r="K1396" s="2">
        <v>0.1686378</v>
      </c>
      <c r="L1396" s="2">
        <v>0.11643199999999999</v>
      </c>
      <c r="M1396" s="2">
        <v>9.8641699999999999E-2</v>
      </c>
      <c r="N1396" s="3">
        <v>28</v>
      </c>
      <c r="O1396">
        <v>27</v>
      </c>
      <c r="P1396">
        <v>28</v>
      </c>
      <c r="Q1396" s="4">
        <v>22.75</v>
      </c>
      <c r="R1396" s="4">
        <v>23.339279999999999</v>
      </c>
      <c r="S1396" s="4">
        <v>28.553570000000001</v>
      </c>
      <c r="T1396" s="5">
        <v>0.1417677</v>
      </c>
      <c r="U1396" s="5">
        <v>8.8227299999999995E-2</v>
      </c>
      <c r="V1396" s="5">
        <v>5.7606600000000001E-2</v>
      </c>
    </row>
    <row r="1397" spans="1:22" hidden="1" x14ac:dyDescent="0.2">
      <c r="A1397">
        <v>1995</v>
      </c>
      <c r="B1397">
        <v>1</v>
      </c>
      <c r="C1397" t="s">
        <v>22</v>
      </c>
      <c r="D1397" t="s">
        <v>23</v>
      </c>
      <c r="E1397">
        <v>320000000</v>
      </c>
      <c r="F1397">
        <v>18600000</v>
      </c>
      <c r="G1397">
        <v>364403.3</v>
      </c>
      <c r="H1397">
        <v>1280000000</v>
      </c>
      <c r="I1397">
        <v>118000000</v>
      </c>
      <c r="J1397">
        <v>2536300</v>
      </c>
      <c r="K1397" s="2">
        <v>0.2498166</v>
      </c>
      <c r="L1397" s="2">
        <v>0.15737419999999999</v>
      </c>
      <c r="M1397" s="2">
        <v>0.1436752</v>
      </c>
      <c r="N1397" s="3">
        <v>21</v>
      </c>
      <c r="O1397">
        <v>22</v>
      </c>
      <c r="P1397">
        <v>21</v>
      </c>
      <c r="Q1397" s="4">
        <v>26.642859999999999</v>
      </c>
      <c r="R1397" s="4">
        <v>27.767859999999999</v>
      </c>
      <c r="S1397" s="4">
        <v>26.803570000000001</v>
      </c>
      <c r="T1397" s="5">
        <v>0.12112009999999999</v>
      </c>
      <c r="U1397" s="5">
        <v>7.4726399999999998E-2</v>
      </c>
      <c r="V1397" s="5">
        <v>6.9363800000000003E-2</v>
      </c>
    </row>
    <row r="1398" spans="1:22" hidden="1" x14ac:dyDescent="0.2">
      <c r="A1398">
        <v>1995</v>
      </c>
      <c r="B1398">
        <v>2</v>
      </c>
      <c r="C1398" t="s">
        <v>24</v>
      </c>
      <c r="D1398" t="s">
        <v>25</v>
      </c>
      <c r="E1398">
        <v>222000000</v>
      </c>
      <c r="F1398">
        <v>5631441</v>
      </c>
      <c r="G1398">
        <v>128246.39999999999</v>
      </c>
      <c r="H1398">
        <v>609000000</v>
      </c>
      <c r="I1398">
        <v>25000000</v>
      </c>
      <c r="J1398">
        <v>565624.9</v>
      </c>
      <c r="K1398" s="2">
        <v>0.36469800000000002</v>
      </c>
      <c r="L1398" s="2">
        <v>0.22505330000000001</v>
      </c>
      <c r="M1398" s="2">
        <v>0.22673399999999999</v>
      </c>
      <c r="N1398" s="3">
        <v>12</v>
      </c>
      <c r="O1398">
        <v>16</v>
      </c>
      <c r="P1398">
        <v>14</v>
      </c>
      <c r="Q1398" s="4">
        <v>15.232139999999999</v>
      </c>
      <c r="R1398" s="4">
        <v>16.178570000000001</v>
      </c>
      <c r="S1398" s="4">
        <v>15.03571</v>
      </c>
      <c r="T1398" s="5">
        <v>0.21788350000000001</v>
      </c>
      <c r="U1398" s="5">
        <v>0.13342109999999999</v>
      </c>
      <c r="V1398" s="5">
        <v>0.13148119999999999</v>
      </c>
    </row>
    <row r="1399" spans="1:22" hidden="1" x14ac:dyDescent="0.2">
      <c r="A1399">
        <v>1995</v>
      </c>
      <c r="B1399">
        <v>3</v>
      </c>
      <c r="C1399" t="s">
        <v>26</v>
      </c>
      <c r="D1399" t="s">
        <v>27</v>
      </c>
      <c r="E1399">
        <v>323000000</v>
      </c>
      <c r="F1399">
        <v>10900000</v>
      </c>
      <c r="G1399">
        <v>255128</v>
      </c>
      <c r="H1399">
        <v>1160000000</v>
      </c>
      <c r="I1399">
        <v>67500000</v>
      </c>
      <c r="J1399">
        <v>1772249</v>
      </c>
      <c r="K1399" s="2">
        <v>0.27874870000000002</v>
      </c>
      <c r="L1399" s="2">
        <v>0.16146250000000001</v>
      </c>
      <c r="M1399" s="2">
        <v>0.14395720000000001</v>
      </c>
      <c r="N1399" s="3">
        <v>18</v>
      </c>
      <c r="O1399">
        <v>21</v>
      </c>
      <c r="P1399">
        <v>20</v>
      </c>
      <c r="Q1399" s="4">
        <v>20.625</v>
      </c>
      <c r="R1399" s="4">
        <v>21.982140000000001</v>
      </c>
      <c r="S1399" s="4">
        <v>21.928570000000001</v>
      </c>
      <c r="T1399" s="5">
        <v>0.1688759</v>
      </c>
      <c r="U1399" s="5">
        <v>0.102105</v>
      </c>
      <c r="V1399" s="5">
        <v>8.9834999999999998E-2</v>
      </c>
    </row>
    <row r="1400" spans="1:22" hidden="1" x14ac:dyDescent="0.2">
      <c r="A1400">
        <v>1995</v>
      </c>
      <c r="B1400">
        <v>4</v>
      </c>
      <c r="C1400" t="s">
        <v>28</v>
      </c>
      <c r="D1400" t="s">
        <v>29</v>
      </c>
      <c r="E1400">
        <v>179000000</v>
      </c>
      <c r="F1400">
        <v>6029710</v>
      </c>
      <c r="G1400">
        <v>161658.29999999999</v>
      </c>
      <c r="H1400">
        <v>795000000</v>
      </c>
      <c r="I1400">
        <v>57700000</v>
      </c>
      <c r="J1400">
        <v>1658316</v>
      </c>
      <c r="K1400" s="2">
        <v>0.22486220000000001</v>
      </c>
      <c r="L1400" s="2">
        <v>0.1044157</v>
      </c>
      <c r="M1400" s="2">
        <v>9.7483399999999998E-2</v>
      </c>
      <c r="N1400" s="3">
        <v>24</v>
      </c>
      <c r="O1400">
        <v>30</v>
      </c>
      <c r="P1400">
        <v>29</v>
      </c>
      <c r="Q1400" s="4">
        <v>27.964279999999999</v>
      </c>
      <c r="R1400" s="4">
        <v>30.160720000000001</v>
      </c>
      <c r="S1400" s="4">
        <v>29.982140000000001</v>
      </c>
      <c r="T1400" s="5">
        <v>0.11625969999999999</v>
      </c>
      <c r="U1400" s="5">
        <v>5.6866399999999998E-2</v>
      </c>
      <c r="V1400" s="5">
        <v>5.2430200000000003E-2</v>
      </c>
    </row>
    <row r="1401" spans="1:22" hidden="1" x14ac:dyDescent="0.2">
      <c r="A1401">
        <v>1995</v>
      </c>
      <c r="B1401">
        <v>5</v>
      </c>
      <c r="C1401">
        <v>20</v>
      </c>
      <c r="D1401" t="s">
        <v>30</v>
      </c>
      <c r="E1401">
        <v>112000000</v>
      </c>
      <c r="F1401">
        <v>4029359</v>
      </c>
      <c r="G1401">
        <v>100588.2</v>
      </c>
      <c r="H1401">
        <v>712000000</v>
      </c>
      <c r="I1401">
        <v>46800000</v>
      </c>
      <c r="J1401">
        <v>1258480</v>
      </c>
      <c r="K1401" s="2">
        <v>0.1567675</v>
      </c>
      <c r="L1401" s="2">
        <v>8.6060999999999999E-2</v>
      </c>
      <c r="M1401" s="2">
        <v>7.9928299999999994E-2</v>
      </c>
      <c r="N1401" s="3">
        <v>31</v>
      </c>
      <c r="O1401">
        <v>31</v>
      </c>
      <c r="P1401">
        <v>31</v>
      </c>
      <c r="Q1401" s="4">
        <v>29.660720000000001</v>
      </c>
      <c r="R1401" s="4">
        <v>29.589279999999999</v>
      </c>
      <c r="S1401" s="4">
        <v>29.178570000000001</v>
      </c>
      <c r="T1401" s="5">
        <v>0.1007251</v>
      </c>
      <c r="U1401" s="5">
        <v>6.0451900000000003E-2</v>
      </c>
      <c r="V1401" s="5">
        <v>5.51151E-2</v>
      </c>
    </row>
    <row r="1402" spans="1:22" hidden="1" x14ac:dyDescent="0.2">
      <c r="A1402">
        <v>1995</v>
      </c>
      <c r="B1402">
        <v>6</v>
      </c>
      <c r="C1402" t="s">
        <v>31</v>
      </c>
      <c r="D1402" t="s">
        <v>32</v>
      </c>
      <c r="E1402">
        <v>739000000</v>
      </c>
      <c r="F1402">
        <v>22800000</v>
      </c>
      <c r="G1402">
        <v>582194.69999999995</v>
      </c>
      <c r="H1402">
        <v>1940000000</v>
      </c>
      <c r="I1402">
        <v>86400000</v>
      </c>
      <c r="J1402">
        <v>2341458</v>
      </c>
      <c r="K1402" s="2">
        <v>0.38094099999999997</v>
      </c>
      <c r="L1402" s="2">
        <v>0.26387070000000001</v>
      </c>
      <c r="M1402" s="2">
        <v>0.24864620000000001</v>
      </c>
      <c r="N1402" s="3">
        <v>11</v>
      </c>
      <c r="O1402">
        <v>9</v>
      </c>
      <c r="P1402">
        <v>9</v>
      </c>
      <c r="Q1402" s="4">
        <v>12.232139999999999</v>
      </c>
      <c r="R1402" s="4">
        <v>11.982139999999999</v>
      </c>
      <c r="S1402" s="4">
        <v>12.33929</v>
      </c>
      <c r="T1402" s="5">
        <v>0.24312719999999999</v>
      </c>
      <c r="U1402" s="5">
        <v>0.16807530000000001</v>
      </c>
      <c r="V1402" s="5">
        <v>0.15291469999999999</v>
      </c>
    </row>
    <row r="1403" spans="1:22" hidden="1" x14ac:dyDescent="0.2">
      <c r="A1403">
        <v>1995</v>
      </c>
      <c r="B1403">
        <v>7</v>
      </c>
      <c r="C1403">
        <v>23</v>
      </c>
      <c r="D1403" t="s">
        <v>33</v>
      </c>
      <c r="E1403">
        <v>70800000</v>
      </c>
      <c r="F1403">
        <v>1672754</v>
      </c>
      <c r="G1403">
        <v>39264.269999999997</v>
      </c>
      <c r="H1403">
        <v>163000000</v>
      </c>
      <c r="I1403">
        <v>5335194</v>
      </c>
      <c r="J1403">
        <v>129666.9</v>
      </c>
      <c r="K1403" s="2">
        <v>0.43364550000000002</v>
      </c>
      <c r="L1403" s="2">
        <v>0.31353189999999997</v>
      </c>
      <c r="M1403" s="2">
        <v>0.30280879999999999</v>
      </c>
      <c r="N1403" s="3">
        <v>8</v>
      </c>
      <c r="O1403">
        <v>7</v>
      </c>
      <c r="P1403">
        <v>6</v>
      </c>
      <c r="Q1403" s="4">
        <v>8.1607140000000005</v>
      </c>
      <c r="R1403" s="4">
        <v>7.3392860000000004</v>
      </c>
      <c r="S1403" s="4">
        <v>6.9821429999999998</v>
      </c>
      <c r="T1403" s="5">
        <v>0.29430689999999998</v>
      </c>
      <c r="U1403" s="5">
        <v>0.21289140000000001</v>
      </c>
      <c r="V1403" s="5">
        <v>0.2032263</v>
      </c>
    </row>
    <row r="1404" spans="1:22" x14ac:dyDescent="0.2">
      <c r="A1404">
        <v>1995</v>
      </c>
      <c r="B1404">
        <v>8</v>
      </c>
      <c r="C1404">
        <v>24</v>
      </c>
      <c r="D1404" t="s">
        <v>34</v>
      </c>
      <c r="E1404">
        <v>592000000</v>
      </c>
      <c r="F1404">
        <v>15000000</v>
      </c>
      <c r="G1404">
        <v>356153</v>
      </c>
      <c r="H1404">
        <v>1130000000</v>
      </c>
      <c r="I1404">
        <v>39100000</v>
      </c>
      <c r="J1404">
        <v>987440.1</v>
      </c>
      <c r="K1404" s="2">
        <v>0.52552600000000005</v>
      </c>
      <c r="L1404" s="2">
        <v>0.38312069999999998</v>
      </c>
      <c r="M1404" s="2">
        <v>0.36068309999999998</v>
      </c>
      <c r="N1404" s="3">
        <v>4</v>
      </c>
      <c r="O1404">
        <v>4</v>
      </c>
      <c r="P1404">
        <v>4</v>
      </c>
      <c r="Q1404" s="4">
        <v>5.0714290000000002</v>
      </c>
      <c r="R1404" s="4">
        <v>4.875</v>
      </c>
      <c r="S1404" s="4">
        <v>4.8035709999999998</v>
      </c>
      <c r="T1404" s="5">
        <v>0.36250369999999998</v>
      </c>
      <c r="U1404" s="5">
        <v>0.25803540000000003</v>
      </c>
      <c r="V1404" s="5">
        <v>0.23824980000000001</v>
      </c>
    </row>
    <row r="1405" spans="1:22" hidden="1" x14ac:dyDescent="0.2">
      <c r="A1405">
        <v>1995</v>
      </c>
      <c r="B1405">
        <v>9</v>
      </c>
      <c r="C1405">
        <v>25</v>
      </c>
      <c r="D1405" t="s">
        <v>35</v>
      </c>
      <c r="E1405">
        <v>148000000</v>
      </c>
      <c r="F1405">
        <v>4858276</v>
      </c>
      <c r="G1405">
        <v>115068.1</v>
      </c>
      <c r="H1405">
        <v>612000000</v>
      </c>
      <c r="I1405">
        <v>33900000</v>
      </c>
      <c r="J1405">
        <v>881288.6</v>
      </c>
      <c r="K1405" s="2">
        <v>0.2423883</v>
      </c>
      <c r="L1405" s="2">
        <v>0.1431595</v>
      </c>
      <c r="M1405" s="2">
        <v>0.13056799999999999</v>
      </c>
      <c r="N1405" s="3">
        <v>22</v>
      </c>
      <c r="O1405">
        <v>23</v>
      </c>
      <c r="P1405">
        <v>23</v>
      </c>
      <c r="Q1405" s="4">
        <v>20.589279999999999</v>
      </c>
      <c r="R1405" s="4">
        <v>20.696429999999999</v>
      </c>
      <c r="S1405" s="4">
        <v>20.714279999999999</v>
      </c>
      <c r="T1405" s="5">
        <v>0.16131490000000001</v>
      </c>
      <c r="U1405" s="5">
        <v>0.1034035</v>
      </c>
      <c r="V1405" s="5">
        <v>9.3124899999999997E-2</v>
      </c>
    </row>
    <row r="1406" spans="1:22" hidden="1" x14ac:dyDescent="0.2">
      <c r="A1406">
        <v>1995</v>
      </c>
      <c r="B1406">
        <v>10</v>
      </c>
      <c r="C1406">
        <v>26</v>
      </c>
      <c r="D1406" t="s">
        <v>36</v>
      </c>
      <c r="E1406">
        <v>85000000</v>
      </c>
      <c r="F1406">
        <v>2642532</v>
      </c>
      <c r="G1406">
        <v>64459.73</v>
      </c>
      <c r="H1406">
        <v>415000000</v>
      </c>
      <c r="I1406">
        <v>20800000</v>
      </c>
      <c r="J1406">
        <v>538747.5</v>
      </c>
      <c r="K1406" s="2">
        <v>0.20483309999999999</v>
      </c>
      <c r="L1406" s="2">
        <v>0.12693499999999999</v>
      </c>
      <c r="M1406" s="2">
        <v>0.1196474</v>
      </c>
      <c r="N1406" s="3">
        <v>25</v>
      </c>
      <c r="O1406">
        <v>25</v>
      </c>
      <c r="P1406">
        <v>25</v>
      </c>
      <c r="Q1406" s="4">
        <v>23.607140000000001</v>
      </c>
      <c r="R1406" s="4">
        <v>24.017859999999999</v>
      </c>
      <c r="S1406" s="4">
        <v>23.089279999999999</v>
      </c>
      <c r="T1406" s="5">
        <v>0.14236109999999999</v>
      </c>
      <c r="U1406" s="5">
        <v>9.1431899999999997E-2</v>
      </c>
      <c r="V1406" s="5">
        <v>8.4959199999999999E-2</v>
      </c>
    </row>
    <row r="1407" spans="1:22" hidden="1" x14ac:dyDescent="0.2">
      <c r="A1407">
        <v>1995</v>
      </c>
      <c r="B1407">
        <v>11</v>
      </c>
      <c r="C1407" t="s">
        <v>37</v>
      </c>
      <c r="D1407" t="s">
        <v>38</v>
      </c>
      <c r="E1407">
        <v>379000000</v>
      </c>
      <c r="F1407">
        <v>11000000</v>
      </c>
      <c r="G1407">
        <v>265288.3</v>
      </c>
      <c r="H1407">
        <v>1910000000</v>
      </c>
      <c r="I1407">
        <v>89400000</v>
      </c>
      <c r="J1407">
        <v>2286407</v>
      </c>
      <c r="K1407" s="2">
        <v>0.19826559999999999</v>
      </c>
      <c r="L1407" s="2">
        <v>0.122706</v>
      </c>
      <c r="M1407" s="2">
        <v>0.11602850000000001</v>
      </c>
      <c r="N1407" s="3">
        <v>26</v>
      </c>
      <c r="O1407">
        <v>26</v>
      </c>
      <c r="P1407">
        <v>26</v>
      </c>
      <c r="Q1407" s="4">
        <v>23.053570000000001</v>
      </c>
      <c r="R1407" s="4">
        <v>23.803570000000001</v>
      </c>
      <c r="S1407" s="4">
        <v>22.785720000000001</v>
      </c>
      <c r="T1407" s="5">
        <v>0.14775569999999999</v>
      </c>
      <c r="U1407" s="5">
        <v>9.1782299999999997E-2</v>
      </c>
      <c r="V1407" s="5">
        <v>8.5632399999999997E-2</v>
      </c>
    </row>
    <row r="1408" spans="1:22" hidden="1" x14ac:dyDescent="0.2">
      <c r="A1408">
        <v>1995</v>
      </c>
      <c r="B1408">
        <v>12</v>
      </c>
      <c r="C1408">
        <v>29</v>
      </c>
      <c r="D1408" t="s">
        <v>39</v>
      </c>
      <c r="E1408">
        <v>337000000</v>
      </c>
      <c r="F1408">
        <v>9756796</v>
      </c>
      <c r="G1408">
        <v>230850</v>
      </c>
      <c r="H1408">
        <v>1250000000</v>
      </c>
      <c r="I1408">
        <v>57700000</v>
      </c>
      <c r="J1408">
        <v>1444003</v>
      </c>
      <c r="K1408" s="2">
        <v>0.26989190000000002</v>
      </c>
      <c r="L1408" s="2">
        <v>0.1692207</v>
      </c>
      <c r="M1408" s="2">
        <v>0.15986810000000001</v>
      </c>
      <c r="N1408" s="3">
        <v>19</v>
      </c>
      <c r="O1408">
        <v>18</v>
      </c>
      <c r="P1408">
        <v>19</v>
      </c>
      <c r="Q1408" s="4">
        <v>17.5</v>
      </c>
      <c r="R1408" s="4">
        <v>17.964279999999999</v>
      </c>
      <c r="S1408" s="4">
        <v>17.446429999999999</v>
      </c>
      <c r="T1408" s="5">
        <v>0.18702070000000001</v>
      </c>
      <c r="U1408" s="5">
        <v>0.11943719999999999</v>
      </c>
      <c r="V1408" s="5">
        <v>0.1113278</v>
      </c>
    </row>
    <row r="1409" spans="1:22" hidden="1" x14ac:dyDescent="0.2">
      <c r="A1409">
        <v>1995</v>
      </c>
      <c r="B1409">
        <v>13</v>
      </c>
      <c r="C1409" t="s">
        <v>40</v>
      </c>
      <c r="D1409" t="s">
        <v>41</v>
      </c>
      <c r="E1409">
        <v>1040000000</v>
      </c>
      <c r="F1409">
        <v>27000000</v>
      </c>
      <c r="G1409">
        <v>642369.5</v>
      </c>
      <c r="H1409">
        <v>2280000000</v>
      </c>
      <c r="I1409">
        <v>89900000</v>
      </c>
      <c r="J1409">
        <v>2286583</v>
      </c>
      <c r="K1409" s="2">
        <v>0.45432800000000001</v>
      </c>
      <c r="L1409" s="2">
        <v>0.30045690000000003</v>
      </c>
      <c r="M1409" s="2">
        <v>0.28092990000000001</v>
      </c>
      <c r="N1409" s="3">
        <v>7</v>
      </c>
      <c r="O1409">
        <v>8</v>
      </c>
      <c r="P1409">
        <v>8</v>
      </c>
      <c r="Q1409" s="4">
        <v>8.9642859999999995</v>
      </c>
      <c r="R1409" s="4">
        <v>9.5535720000000008</v>
      </c>
      <c r="S1409" s="4">
        <v>9.7321419999999996</v>
      </c>
      <c r="T1409" s="5">
        <v>0.29336010000000001</v>
      </c>
      <c r="U1409" s="5">
        <v>0.19624240000000001</v>
      </c>
      <c r="V1409" s="5">
        <v>0.18007609999999999</v>
      </c>
    </row>
    <row r="1410" spans="1:22" hidden="1" x14ac:dyDescent="0.2">
      <c r="A1410">
        <v>1995</v>
      </c>
      <c r="B1410">
        <v>14</v>
      </c>
      <c r="C1410" t="s">
        <v>42</v>
      </c>
      <c r="D1410" t="s">
        <v>43</v>
      </c>
      <c r="E1410">
        <v>656000000</v>
      </c>
      <c r="F1410">
        <v>16900000</v>
      </c>
      <c r="G1410">
        <v>400223.6</v>
      </c>
      <c r="H1410">
        <v>2100000000</v>
      </c>
      <c r="I1410">
        <v>78600000</v>
      </c>
      <c r="J1410">
        <v>1963363</v>
      </c>
      <c r="K1410" s="2">
        <v>0.31144870000000002</v>
      </c>
      <c r="L1410" s="2">
        <v>0.21524399999999999</v>
      </c>
      <c r="M1410" s="2">
        <v>0.2038459</v>
      </c>
      <c r="N1410" s="3">
        <v>15</v>
      </c>
      <c r="O1410">
        <v>17</v>
      </c>
      <c r="P1410">
        <v>17</v>
      </c>
      <c r="Q1410" s="4">
        <v>16.25</v>
      </c>
      <c r="R1410" s="4">
        <v>16.410720000000001</v>
      </c>
      <c r="S1410" s="4">
        <v>15.96429</v>
      </c>
      <c r="T1410" s="5">
        <v>0.2025662</v>
      </c>
      <c r="U1410" s="5">
        <v>0.14079700000000001</v>
      </c>
      <c r="V1410" s="5">
        <v>0.1322035</v>
      </c>
    </row>
    <row r="1411" spans="1:22" hidden="1" x14ac:dyDescent="0.2">
      <c r="A1411">
        <v>1995</v>
      </c>
      <c r="B1411">
        <v>15</v>
      </c>
      <c r="C1411" t="s">
        <v>44</v>
      </c>
      <c r="D1411" t="s">
        <v>45</v>
      </c>
      <c r="E1411">
        <v>211000000</v>
      </c>
      <c r="F1411">
        <v>6994809</v>
      </c>
      <c r="G1411">
        <v>175356.5</v>
      </c>
      <c r="H1411">
        <v>552000000</v>
      </c>
      <c r="I1411">
        <v>28900000</v>
      </c>
      <c r="J1411">
        <v>784324.3</v>
      </c>
      <c r="K1411" s="2">
        <v>0.38230049999999999</v>
      </c>
      <c r="L1411" s="2">
        <v>0.24198919999999999</v>
      </c>
      <c r="M1411" s="2">
        <v>0.22357650000000001</v>
      </c>
      <c r="N1411" s="3">
        <v>10</v>
      </c>
      <c r="O1411">
        <v>14</v>
      </c>
      <c r="P1411">
        <v>15</v>
      </c>
      <c r="Q1411" s="4">
        <v>12.928570000000001</v>
      </c>
      <c r="R1411" s="4">
        <v>15.196429999999999</v>
      </c>
      <c r="S1411" s="4">
        <v>16.017859999999999</v>
      </c>
      <c r="T1411" s="5">
        <v>0.2379288</v>
      </c>
      <c r="U1411" s="5">
        <v>0.14950550000000001</v>
      </c>
      <c r="V1411" s="5">
        <v>0.13474800000000001</v>
      </c>
    </row>
    <row r="1412" spans="1:22" hidden="1" x14ac:dyDescent="0.2">
      <c r="A1412">
        <v>1995</v>
      </c>
      <c r="B1412">
        <v>16</v>
      </c>
      <c r="C1412" t="s">
        <v>46</v>
      </c>
      <c r="D1412" t="s">
        <v>47</v>
      </c>
      <c r="E1412">
        <v>252000000</v>
      </c>
      <c r="F1412">
        <v>7199949</v>
      </c>
      <c r="G1412">
        <v>183999.9</v>
      </c>
      <c r="H1412">
        <v>847000000</v>
      </c>
      <c r="I1412">
        <v>28700000</v>
      </c>
      <c r="J1412">
        <v>773887.5</v>
      </c>
      <c r="K1412" s="2">
        <v>0.29746919999999999</v>
      </c>
      <c r="L1412" s="2">
        <v>0.2504728</v>
      </c>
      <c r="M1412" s="2">
        <v>0.23776059999999999</v>
      </c>
      <c r="N1412" s="3">
        <v>16</v>
      </c>
      <c r="O1412">
        <v>13</v>
      </c>
      <c r="P1412">
        <v>12</v>
      </c>
      <c r="Q1412" s="4">
        <v>14.446429999999999</v>
      </c>
      <c r="R1412" s="4">
        <v>12.107139999999999</v>
      </c>
      <c r="S1412" s="4">
        <v>11.892860000000001</v>
      </c>
      <c r="T1412" s="5">
        <v>0.21637799999999999</v>
      </c>
      <c r="U1412" s="5">
        <v>0.16193089999999999</v>
      </c>
      <c r="V1412" s="5">
        <v>0.15360219999999999</v>
      </c>
    </row>
    <row r="1413" spans="1:22" hidden="1" x14ac:dyDescent="0.2">
      <c r="A1413">
        <v>1995</v>
      </c>
      <c r="B1413">
        <v>17</v>
      </c>
      <c r="C1413" t="s">
        <v>48</v>
      </c>
      <c r="D1413" t="s">
        <v>49</v>
      </c>
      <c r="E1413">
        <v>828000000</v>
      </c>
      <c r="F1413">
        <v>31100000</v>
      </c>
      <c r="G1413">
        <v>743434.5</v>
      </c>
      <c r="H1413">
        <v>5050000000</v>
      </c>
      <c r="I1413">
        <v>275000000</v>
      </c>
      <c r="J1413">
        <v>7126927</v>
      </c>
      <c r="K1413" s="2">
        <v>0.16393869999999999</v>
      </c>
      <c r="L1413" s="2">
        <v>0.11333749999999999</v>
      </c>
      <c r="M1413" s="2">
        <v>0.1043135</v>
      </c>
      <c r="N1413" s="3">
        <v>30</v>
      </c>
      <c r="O1413">
        <v>28</v>
      </c>
      <c r="P1413">
        <v>27</v>
      </c>
      <c r="Q1413" s="4">
        <v>27.928570000000001</v>
      </c>
      <c r="R1413" s="4">
        <v>27.214279999999999</v>
      </c>
      <c r="S1413" s="4">
        <v>26.392859999999999</v>
      </c>
      <c r="T1413" s="5">
        <v>0.112245</v>
      </c>
      <c r="U1413" s="5">
        <v>7.6515200000000005E-2</v>
      </c>
      <c r="V1413" s="5">
        <v>6.9453699999999993E-2</v>
      </c>
    </row>
    <row r="1414" spans="1:22" hidden="1" x14ac:dyDescent="0.2">
      <c r="A1414">
        <v>1995</v>
      </c>
      <c r="B1414">
        <v>18</v>
      </c>
      <c r="C1414">
        <v>51</v>
      </c>
      <c r="D1414" t="s">
        <v>50</v>
      </c>
      <c r="E1414">
        <v>253000000</v>
      </c>
      <c r="F1414">
        <v>8804722</v>
      </c>
      <c r="G1414">
        <v>222192.5</v>
      </c>
      <c r="H1414">
        <v>1300000000</v>
      </c>
      <c r="I1414">
        <v>62500000</v>
      </c>
      <c r="J1414">
        <v>1789733</v>
      </c>
      <c r="K1414" s="2">
        <v>0.19456190000000001</v>
      </c>
      <c r="L1414" s="2">
        <v>0.1408046</v>
      </c>
      <c r="M1414" s="2">
        <v>0.12414840000000001</v>
      </c>
      <c r="N1414" s="3">
        <v>27</v>
      </c>
      <c r="O1414">
        <v>24</v>
      </c>
      <c r="P1414">
        <v>24</v>
      </c>
      <c r="Q1414" s="4">
        <v>24.071429999999999</v>
      </c>
      <c r="R1414" s="4">
        <v>22.017859999999999</v>
      </c>
      <c r="S1414" s="4">
        <v>22.303570000000001</v>
      </c>
      <c r="T1414" s="5">
        <v>0.1409852</v>
      </c>
      <c r="U1414" s="5">
        <v>0.1007874</v>
      </c>
      <c r="V1414" s="5">
        <v>8.7338700000000005E-2</v>
      </c>
    </row>
    <row r="1415" spans="1:22" hidden="1" x14ac:dyDescent="0.2">
      <c r="A1415">
        <v>1995</v>
      </c>
      <c r="B1415">
        <v>19</v>
      </c>
      <c r="C1415">
        <v>50</v>
      </c>
      <c r="D1415" t="s">
        <v>51</v>
      </c>
      <c r="E1415">
        <v>1740000000</v>
      </c>
      <c r="F1415">
        <v>50000000</v>
      </c>
      <c r="G1415">
        <v>1278279</v>
      </c>
      <c r="H1415">
        <v>4840000000</v>
      </c>
      <c r="I1415">
        <v>199000000</v>
      </c>
      <c r="J1415">
        <v>5419648</v>
      </c>
      <c r="K1415" s="2">
        <v>0.36030410000000002</v>
      </c>
      <c r="L1415" s="2">
        <v>0.25154569999999998</v>
      </c>
      <c r="M1415" s="2">
        <v>0.23586009999999999</v>
      </c>
      <c r="N1415" s="3">
        <v>13</v>
      </c>
      <c r="O1415">
        <v>12</v>
      </c>
      <c r="P1415">
        <v>13</v>
      </c>
      <c r="Q1415" s="4">
        <v>10.392860000000001</v>
      </c>
      <c r="R1415" s="4">
        <v>10.5</v>
      </c>
      <c r="S1415" s="4">
        <v>10.41071</v>
      </c>
      <c r="T1415" s="5">
        <v>0.26292480000000001</v>
      </c>
      <c r="U1415" s="5">
        <v>0.1806373</v>
      </c>
      <c r="V1415" s="5">
        <v>0.16662879999999999</v>
      </c>
    </row>
    <row r="1416" spans="1:22" hidden="1" x14ac:dyDescent="0.2">
      <c r="A1416">
        <v>1995</v>
      </c>
      <c r="B1416">
        <v>20</v>
      </c>
      <c r="C1416">
        <v>52</v>
      </c>
      <c r="D1416" t="s">
        <v>52</v>
      </c>
      <c r="E1416">
        <v>1440000000</v>
      </c>
      <c r="F1416">
        <v>63600000</v>
      </c>
      <c r="G1416">
        <v>1896840</v>
      </c>
      <c r="H1416">
        <v>5670000000</v>
      </c>
      <c r="I1416">
        <v>382000000</v>
      </c>
      <c r="J1416">
        <v>13400000</v>
      </c>
      <c r="K1416" s="2">
        <v>0.25368420000000003</v>
      </c>
      <c r="L1416" s="2">
        <v>0.166375</v>
      </c>
      <c r="M1416" s="2">
        <v>0.14166709999999999</v>
      </c>
      <c r="N1416" s="3">
        <v>20</v>
      </c>
      <c r="O1416">
        <v>19</v>
      </c>
      <c r="P1416">
        <v>22</v>
      </c>
      <c r="Q1416" s="4">
        <v>19.089279999999999</v>
      </c>
      <c r="R1416" s="4">
        <v>19.017859999999999</v>
      </c>
      <c r="S1416" s="4">
        <v>19.964279999999999</v>
      </c>
      <c r="T1416" s="5">
        <v>0.18043429999999999</v>
      </c>
      <c r="U1416" s="5">
        <v>0.1176333</v>
      </c>
      <c r="V1416" s="5">
        <v>9.9119799999999994E-2</v>
      </c>
    </row>
    <row r="1417" spans="1:22" hidden="1" x14ac:dyDescent="0.2">
      <c r="A1417">
        <v>1995</v>
      </c>
      <c r="B1417">
        <v>21</v>
      </c>
      <c r="C1417" t="s">
        <v>53</v>
      </c>
      <c r="D1417" t="s">
        <v>54</v>
      </c>
      <c r="E1417">
        <v>429000000</v>
      </c>
      <c r="F1417">
        <v>28300000</v>
      </c>
      <c r="G1417">
        <v>775523.1</v>
      </c>
      <c r="H1417">
        <v>2550000000</v>
      </c>
      <c r="I1417">
        <v>265000000</v>
      </c>
      <c r="J1417">
        <v>9291386</v>
      </c>
      <c r="K1417" s="2">
        <v>0.16834689999999999</v>
      </c>
      <c r="L1417" s="2">
        <v>0.10679329999999999</v>
      </c>
      <c r="M1417" s="2">
        <v>8.3466899999999997E-2</v>
      </c>
      <c r="N1417" s="3">
        <v>29</v>
      </c>
      <c r="O1417">
        <v>29</v>
      </c>
      <c r="P1417">
        <v>30</v>
      </c>
      <c r="Q1417" s="4">
        <v>28.410720000000001</v>
      </c>
      <c r="R1417" s="4">
        <v>28.142859999999999</v>
      </c>
      <c r="S1417" s="4">
        <v>29.125</v>
      </c>
      <c r="T1417" s="5">
        <v>0.1092814</v>
      </c>
      <c r="U1417" s="5">
        <v>7.1718100000000007E-2</v>
      </c>
      <c r="V1417" s="5">
        <v>5.6427199999999997E-2</v>
      </c>
    </row>
    <row r="1418" spans="1:22" hidden="1" x14ac:dyDescent="0.2">
      <c r="A1418">
        <v>1995</v>
      </c>
      <c r="B1418">
        <v>22</v>
      </c>
      <c r="C1418" t="s">
        <v>55</v>
      </c>
      <c r="D1418" t="s">
        <v>56</v>
      </c>
      <c r="E1418">
        <v>752000000</v>
      </c>
      <c r="F1418">
        <v>25300000</v>
      </c>
      <c r="G1418">
        <v>698502.7</v>
      </c>
      <c r="H1418">
        <v>3280000000</v>
      </c>
      <c r="I1418">
        <v>155000000</v>
      </c>
      <c r="J1418">
        <v>4254544</v>
      </c>
      <c r="K1418" s="2">
        <v>0.22941149999999999</v>
      </c>
      <c r="L1418" s="2">
        <v>0.16330130000000001</v>
      </c>
      <c r="M1418" s="2">
        <v>0.16417799999999999</v>
      </c>
      <c r="N1418" s="3">
        <v>23</v>
      </c>
      <c r="O1418">
        <v>20</v>
      </c>
      <c r="P1418">
        <v>18</v>
      </c>
      <c r="Q1418" s="4">
        <v>24.214279999999999</v>
      </c>
      <c r="R1418" s="4">
        <v>22.875</v>
      </c>
      <c r="S1418" s="4">
        <v>21.035720000000001</v>
      </c>
      <c r="T1418" s="5">
        <v>0.14314279999999999</v>
      </c>
      <c r="U1418" s="5">
        <v>0.1009168</v>
      </c>
      <c r="V1418" s="5">
        <v>0.1004975</v>
      </c>
    </row>
    <row r="1419" spans="1:22" hidden="1" x14ac:dyDescent="0.2">
      <c r="A1419">
        <v>1995</v>
      </c>
      <c r="B1419">
        <v>23</v>
      </c>
      <c r="C1419">
        <v>64</v>
      </c>
      <c r="D1419" t="s">
        <v>57</v>
      </c>
      <c r="E1419">
        <v>664000000</v>
      </c>
      <c r="F1419">
        <v>21900000</v>
      </c>
      <c r="G1419">
        <v>538631.69999999995</v>
      </c>
      <c r="H1419">
        <v>2280000000</v>
      </c>
      <c r="I1419">
        <v>87000000</v>
      </c>
      <c r="J1419">
        <v>2258522</v>
      </c>
      <c r="K1419" s="2">
        <v>0.291653</v>
      </c>
      <c r="L1419" s="2">
        <v>0.25164690000000001</v>
      </c>
      <c r="M1419" s="2">
        <v>0.2384886</v>
      </c>
      <c r="N1419" s="3">
        <v>17</v>
      </c>
      <c r="O1419">
        <v>11</v>
      </c>
      <c r="P1419">
        <v>11</v>
      </c>
      <c r="Q1419" s="4">
        <v>18.160720000000001</v>
      </c>
      <c r="R1419" s="4">
        <v>15.571429999999999</v>
      </c>
      <c r="S1419" s="4">
        <v>14.96429</v>
      </c>
      <c r="T1419" s="5">
        <v>0.19068750000000001</v>
      </c>
      <c r="U1419" s="5">
        <v>0.14805309999999999</v>
      </c>
      <c r="V1419" s="5">
        <v>0.1392806</v>
      </c>
    </row>
    <row r="1420" spans="1:22" hidden="1" x14ac:dyDescent="0.2">
      <c r="A1420">
        <v>1995</v>
      </c>
      <c r="B1420">
        <v>24</v>
      </c>
      <c r="C1420" t="s">
        <v>58</v>
      </c>
      <c r="D1420" t="s">
        <v>59</v>
      </c>
      <c r="E1420">
        <v>3110000000</v>
      </c>
      <c r="F1420">
        <v>77000000</v>
      </c>
      <c r="G1420">
        <v>2019604</v>
      </c>
      <c r="H1420">
        <v>5600000000</v>
      </c>
      <c r="I1420">
        <v>193000000</v>
      </c>
      <c r="J1420">
        <v>5464360</v>
      </c>
      <c r="K1420" s="2">
        <v>0.55477829999999995</v>
      </c>
      <c r="L1420" s="2">
        <v>0.40001969999999998</v>
      </c>
      <c r="M1420" s="2">
        <v>0.36959570000000003</v>
      </c>
      <c r="N1420" s="3">
        <v>3</v>
      </c>
      <c r="O1420">
        <v>3</v>
      </c>
      <c r="P1420">
        <v>3</v>
      </c>
      <c r="Q1420" s="4">
        <v>4.2321429999999998</v>
      </c>
      <c r="R1420" s="4">
        <v>4.4107139999999996</v>
      </c>
      <c r="S1420" s="4">
        <v>4.6071429999999998</v>
      </c>
      <c r="T1420" s="5">
        <v>0.39911069999999998</v>
      </c>
      <c r="U1420" s="5">
        <v>0.27091029999999999</v>
      </c>
      <c r="V1420" s="5">
        <v>0.2452347</v>
      </c>
    </row>
    <row r="1421" spans="1:22" hidden="1" x14ac:dyDescent="0.2">
      <c r="A1421">
        <v>1995</v>
      </c>
      <c r="B1421">
        <v>25</v>
      </c>
      <c r="C1421">
        <v>70</v>
      </c>
      <c r="D1421" t="s">
        <v>60</v>
      </c>
      <c r="E1421">
        <v>532000000</v>
      </c>
      <c r="F1421">
        <v>20600000</v>
      </c>
      <c r="G1421">
        <v>549165.1</v>
      </c>
      <c r="H1421">
        <v>1090000000</v>
      </c>
      <c r="I1421">
        <v>58700000</v>
      </c>
      <c r="J1421">
        <v>1693899</v>
      </c>
      <c r="K1421" s="2">
        <v>0.48950300000000002</v>
      </c>
      <c r="L1421" s="2">
        <v>0.35128140000000002</v>
      </c>
      <c r="M1421" s="2">
        <v>0.32420189999999999</v>
      </c>
      <c r="N1421" s="3">
        <v>5</v>
      </c>
      <c r="O1421">
        <v>5</v>
      </c>
      <c r="P1421">
        <v>5</v>
      </c>
      <c r="Q1421" s="4">
        <v>7.25</v>
      </c>
      <c r="R1421" s="4">
        <v>6.9642860000000004</v>
      </c>
      <c r="S1421" s="4">
        <v>7.125</v>
      </c>
      <c r="T1421" s="5">
        <v>0.32646009999999998</v>
      </c>
      <c r="U1421" s="5">
        <v>0.22816600000000001</v>
      </c>
      <c r="V1421" s="5">
        <v>0.20767949999999999</v>
      </c>
    </row>
    <row r="1422" spans="1:22" hidden="1" x14ac:dyDescent="0.2">
      <c r="A1422">
        <v>1995</v>
      </c>
      <c r="B1422">
        <v>26</v>
      </c>
      <c r="C1422" t="s">
        <v>61</v>
      </c>
      <c r="D1422" t="s">
        <v>62</v>
      </c>
      <c r="E1422">
        <v>6020000000</v>
      </c>
      <c r="F1422">
        <v>224000000</v>
      </c>
      <c r="G1422">
        <v>5992439</v>
      </c>
      <c r="H1422">
        <v>10600000000</v>
      </c>
      <c r="I1422">
        <v>531000000</v>
      </c>
      <c r="J1422">
        <v>15500000</v>
      </c>
      <c r="K1422" s="2">
        <v>0.56662179999999995</v>
      </c>
      <c r="L1422" s="2">
        <v>0.42143649999999999</v>
      </c>
      <c r="M1422" s="2">
        <v>0.3860962</v>
      </c>
      <c r="N1422" s="3">
        <v>2</v>
      </c>
      <c r="O1422">
        <v>2</v>
      </c>
      <c r="P1422">
        <v>2</v>
      </c>
      <c r="Q1422" s="4">
        <v>3.214286</v>
      </c>
      <c r="R1422" s="4">
        <v>2.964286</v>
      </c>
      <c r="S1422" s="4">
        <v>2.8571430000000002</v>
      </c>
      <c r="T1422" s="5">
        <v>0.42349140000000002</v>
      </c>
      <c r="U1422" s="5">
        <v>0.31467250000000002</v>
      </c>
      <c r="V1422" s="5">
        <v>0.28992210000000002</v>
      </c>
    </row>
    <row r="1423" spans="1:22" hidden="1" x14ac:dyDescent="0.2">
      <c r="A1423">
        <v>1995</v>
      </c>
      <c r="B1423">
        <v>27</v>
      </c>
      <c r="C1423" t="s">
        <v>63</v>
      </c>
      <c r="D1423" t="s">
        <v>64</v>
      </c>
      <c r="E1423">
        <v>1710000000</v>
      </c>
      <c r="F1423">
        <v>42100000</v>
      </c>
      <c r="G1423">
        <v>1250320</v>
      </c>
      <c r="H1423">
        <v>4360000000</v>
      </c>
      <c r="I1423">
        <v>161000000</v>
      </c>
      <c r="J1423">
        <v>5163904</v>
      </c>
      <c r="K1423" s="2">
        <v>0.39189639999999998</v>
      </c>
      <c r="L1423" s="2">
        <v>0.26230310000000001</v>
      </c>
      <c r="M1423" s="2">
        <v>0.24212700000000001</v>
      </c>
      <c r="N1423" s="3">
        <v>9</v>
      </c>
      <c r="O1423">
        <v>10</v>
      </c>
      <c r="P1423">
        <v>10</v>
      </c>
      <c r="Q1423" s="4">
        <v>6.6071429999999998</v>
      </c>
      <c r="R1423" s="4">
        <v>7.5892860000000004</v>
      </c>
      <c r="S1423" s="4">
        <v>7.8928570000000002</v>
      </c>
      <c r="T1423" s="5">
        <v>0.3349144</v>
      </c>
      <c r="U1423" s="5">
        <v>0.21915499999999999</v>
      </c>
      <c r="V1423" s="5">
        <v>0.20047789999999999</v>
      </c>
    </row>
    <row r="1424" spans="1:22" hidden="1" x14ac:dyDescent="0.2">
      <c r="A1424">
        <v>1995</v>
      </c>
      <c r="B1424">
        <v>28</v>
      </c>
      <c r="C1424" t="s">
        <v>65</v>
      </c>
      <c r="D1424" t="s">
        <v>66</v>
      </c>
      <c r="E1424">
        <v>5040000000</v>
      </c>
      <c r="F1424">
        <v>197000000</v>
      </c>
      <c r="G1424">
        <v>6434861</v>
      </c>
      <c r="H1424">
        <v>6650000000</v>
      </c>
      <c r="I1424">
        <v>304000000</v>
      </c>
      <c r="J1424">
        <v>10800000</v>
      </c>
      <c r="K1424" s="2">
        <v>0.75799550000000004</v>
      </c>
      <c r="L1424" s="2">
        <v>0.64992309999999998</v>
      </c>
      <c r="M1424" s="2">
        <v>0.59442530000000005</v>
      </c>
      <c r="N1424" s="3">
        <v>1</v>
      </c>
      <c r="O1424">
        <v>1</v>
      </c>
      <c r="P1424">
        <v>1</v>
      </c>
      <c r="Q1424" s="4">
        <v>1.071429</v>
      </c>
      <c r="R1424" s="4">
        <v>1.125</v>
      </c>
      <c r="S1424" s="4">
        <v>1.196429</v>
      </c>
      <c r="T1424" s="5">
        <v>0.69953770000000004</v>
      </c>
      <c r="U1424" s="5">
        <v>0.56415590000000004</v>
      </c>
      <c r="V1424" s="5">
        <v>0.50843229999999995</v>
      </c>
    </row>
    <row r="1425" spans="1:22" hidden="1" x14ac:dyDescent="0.2">
      <c r="A1425">
        <v>1995</v>
      </c>
      <c r="B1425">
        <v>29</v>
      </c>
      <c r="C1425" t="s">
        <v>67</v>
      </c>
      <c r="D1425" t="s">
        <v>68</v>
      </c>
      <c r="E1425">
        <v>6260000000</v>
      </c>
      <c r="F1425">
        <v>210000000</v>
      </c>
      <c r="G1425">
        <v>5980189</v>
      </c>
      <c r="H1425">
        <v>13100000000</v>
      </c>
      <c r="I1425">
        <v>645000000</v>
      </c>
      <c r="J1425">
        <v>19800000</v>
      </c>
      <c r="K1425" s="2">
        <v>0.47625980000000001</v>
      </c>
      <c r="L1425" s="2">
        <v>0.32583260000000003</v>
      </c>
      <c r="M1425" s="2">
        <v>0.30261189999999999</v>
      </c>
      <c r="N1425" s="3">
        <v>6</v>
      </c>
      <c r="O1425">
        <v>6</v>
      </c>
      <c r="P1425">
        <v>7</v>
      </c>
      <c r="Q1425" s="4">
        <v>3.3035709999999998</v>
      </c>
      <c r="R1425" s="4">
        <v>3.660714</v>
      </c>
      <c r="S1425" s="4">
        <v>3.8214290000000002</v>
      </c>
      <c r="T1425" s="5">
        <v>0.42614590000000002</v>
      </c>
      <c r="U1425" s="5">
        <v>0.28862939999999998</v>
      </c>
      <c r="V1425" s="5">
        <v>0.26149060000000002</v>
      </c>
    </row>
    <row r="1426" spans="1:22" hidden="1" x14ac:dyDescent="0.2">
      <c r="A1426">
        <v>1995</v>
      </c>
      <c r="B1426">
        <v>30</v>
      </c>
      <c r="C1426" t="s">
        <v>69</v>
      </c>
      <c r="D1426" t="s">
        <v>70</v>
      </c>
      <c r="E1426">
        <v>1370000000</v>
      </c>
      <c r="F1426">
        <v>63300000</v>
      </c>
      <c r="G1426">
        <v>1984604</v>
      </c>
      <c r="H1426">
        <v>4230000000</v>
      </c>
      <c r="I1426">
        <v>264000000</v>
      </c>
      <c r="J1426">
        <v>8945137</v>
      </c>
      <c r="K1426" s="2">
        <v>0.3238161</v>
      </c>
      <c r="L1426" s="2">
        <v>0.2401237</v>
      </c>
      <c r="M1426" s="2">
        <v>0.22186400000000001</v>
      </c>
      <c r="N1426" s="3">
        <v>14</v>
      </c>
      <c r="O1426">
        <v>15</v>
      </c>
      <c r="P1426">
        <v>16</v>
      </c>
      <c r="Q1426" s="4">
        <v>12.375</v>
      </c>
      <c r="R1426" s="4">
        <v>10.982139999999999</v>
      </c>
      <c r="S1426" s="4">
        <v>11.053570000000001</v>
      </c>
      <c r="T1426" s="5">
        <v>0.23180239999999999</v>
      </c>
      <c r="U1426" s="5">
        <v>0.1739011</v>
      </c>
      <c r="V1426" s="5">
        <v>0.16148970000000001</v>
      </c>
    </row>
    <row r="1427" spans="1:22" hidden="1" x14ac:dyDescent="0.2">
      <c r="A1427">
        <v>1995</v>
      </c>
      <c r="B1427">
        <v>31</v>
      </c>
      <c r="C1427" t="s">
        <v>71</v>
      </c>
      <c r="D1427" t="s">
        <v>72</v>
      </c>
      <c r="E1427">
        <v>66600000</v>
      </c>
      <c r="F1427">
        <v>2168490</v>
      </c>
      <c r="G1427">
        <v>82422.490000000005</v>
      </c>
      <c r="H1427">
        <v>374000000</v>
      </c>
      <c r="I1427">
        <v>19100000</v>
      </c>
      <c r="J1427">
        <v>842710.9</v>
      </c>
      <c r="K1427" s="2">
        <v>0.17801549999999999</v>
      </c>
      <c r="L1427" s="2">
        <v>0.11363040000000001</v>
      </c>
      <c r="M1427" s="2">
        <v>9.7806400000000002E-2</v>
      </c>
      <c r="N1427" s="3">
        <v>28</v>
      </c>
      <c r="O1427">
        <v>27</v>
      </c>
      <c r="P1427">
        <v>28</v>
      </c>
      <c r="Q1427" s="4">
        <v>22.75</v>
      </c>
      <c r="R1427" s="4">
        <v>23.339279999999999</v>
      </c>
      <c r="S1427" s="4">
        <v>28.553570000000001</v>
      </c>
      <c r="T1427" s="5">
        <v>0.1417677</v>
      </c>
      <c r="U1427" s="5">
        <v>8.8227299999999995E-2</v>
      </c>
      <c r="V1427" s="5">
        <v>5.7606600000000001E-2</v>
      </c>
    </row>
    <row r="1428" spans="1:22" hidden="1" x14ac:dyDescent="0.2">
      <c r="A1428">
        <v>1996</v>
      </c>
      <c r="B1428">
        <v>1</v>
      </c>
      <c r="C1428" t="s">
        <v>22</v>
      </c>
      <c r="D1428" t="s">
        <v>23</v>
      </c>
      <c r="E1428">
        <v>283000000</v>
      </c>
      <c r="F1428">
        <v>15300000</v>
      </c>
      <c r="G1428">
        <v>305339.59999999998</v>
      </c>
      <c r="H1428">
        <v>1350000000</v>
      </c>
      <c r="I1428">
        <v>117000000</v>
      </c>
      <c r="J1428">
        <v>2508275</v>
      </c>
      <c r="K1428" s="2">
        <v>0.20955389999999999</v>
      </c>
      <c r="L1428" s="2">
        <v>0.13042219999999999</v>
      </c>
      <c r="M1428" s="2">
        <v>0.1217329</v>
      </c>
      <c r="N1428" s="3">
        <v>24</v>
      </c>
      <c r="O1428">
        <v>24</v>
      </c>
      <c r="P1428">
        <v>24</v>
      </c>
      <c r="Q1428" s="4">
        <v>26.642859999999999</v>
      </c>
      <c r="R1428" s="4">
        <v>27.767859999999999</v>
      </c>
      <c r="S1428" s="4">
        <v>26.803570000000001</v>
      </c>
      <c r="T1428" s="5">
        <v>0.12112009999999999</v>
      </c>
      <c r="U1428" s="5">
        <v>7.4726399999999998E-2</v>
      </c>
      <c r="V1428" s="5">
        <v>6.9363800000000003E-2</v>
      </c>
    </row>
    <row r="1429" spans="1:22" hidden="1" x14ac:dyDescent="0.2">
      <c r="A1429">
        <v>1996</v>
      </c>
      <c r="B1429">
        <v>2</v>
      </c>
      <c r="C1429" t="s">
        <v>24</v>
      </c>
      <c r="D1429" t="s">
        <v>25</v>
      </c>
      <c r="E1429">
        <v>201000000</v>
      </c>
      <c r="F1429">
        <v>4724332</v>
      </c>
      <c r="G1429">
        <v>107671.8</v>
      </c>
      <c r="H1429">
        <v>634000000</v>
      </c>
      <c r="I1429">
        <v>25100000</v>
      </c>
      <c r="J1429">
        <v>566655.80000000005</v>
      </c>
      <c r="K1429" s="2">
        <v>0.31712810000000002</v>
      </c>
      <c r="L1429" s="2">
        <v>0.18848029999999999</v>
      </c>
      <c r="M1429" s="2">
        <v>0.19001270000000001</v>
      </c>
      <c r="N1429" s="3">
        <v>14</v>
      </c>
      <c r="O1429">
        <v>17</v>
      </c>
      <c r="P1429">
        <v>17</v>
      </c>
      <c r="Q1429" s="4">
        <v>15.232139999999999</v>
      </c>
      <c r="R1429" s="4">
        <v>16.178570000000001</v>
      </c>
      <c r="S1429" s="4">
        <v>15.03571</v>
      </c>
      <c r="T1429" s="5">
        <v>0.21788350000000001</v>
      </c>
      <c r="U1429" s="5">
        <v>0.13342109999999999</v>
      </c>
      <c r="V1429" s="5">
        <v>0.13148119999999999</v>
      </c>
    </row>
    <row r="1430" spans="1:22" hidden="1" x14ac:dyDescent="0.2">
      <c r="A1430">
        <v>1996</v>
      </c>
      <c r="B1430">
        <v>3</v>
      </c>
      <c r="C1430" t="s">
        <v>26</v>
      </c>
      <c r="D1430" t="s">
        <v>27</v>
      </c>
      <c r="E1430">
        <v>336000000</v>
      </c>
      <c r="F1430">
        <v>11600000</v>
      </c>
      <c r="G1430">
        <v>274620.59999999998</v>
      </c>
      <c r="H1430">
        <v>1170000000</v>
      </c>
      <c r="I1430">
        <v>67200000</v>
      </c>
      <c r="J1430">
        <v>1781083</v>
      </c>
      <c r="K1430" s="2">
        <v>0.28768260000000001</v>
      </c>
      <c r="L1430" s="2">
        <v>0.17226759999999999</v>
      </c>
      <c r="M1430" s="2">
        <v>0.1541874</v>
      </c>
      <c r="N1430" s="3">
        <v>18</v>
      </c>
      <c r="O1430">
        <v>19</v>
      </c>
      <c r="P1430">
        <v>19</v>
      </c>
      <c r="Q1430" s="4">
        <v>20.625</v>
      </c>
      <c r="R1430" s="4">
        <v>21.982140000000001</v>
      </c>
      <c r="S1430" s="4">
        <v>21.928570000000001</v>
      </c>
      <c r="T1430" s="5">
        <v>0.1688759</v>
      </c>
      <c r="U1430" s="5">
        <v>0.102105</v>
      </c>
      <c r="V1430" s="5">
        <v>8.9834999999999998E-2</v>
      </c>
    </row>
    <row r="1431" spans="1:22" hidden="1" x14ac:dyDescent="0.2">
      <c r="A1431">
        <v>1996</v>
      </c>
      <c r="B1431">
        <v>4</v>
      </c>
      <c r="C1431" t="s">
        <v>28</v>
      </c>
      <c r="D1431" t="s">
        <v>29</v>
      </c>
      <c r="E1431">
        <v>185000000</v>
      </c>
      <c r="F1431">
        <v>6273289</v>
      </c>
      <c r="G1431">
        <v>169223</v>
      </c>
      <c r="H1431">
        <v>773000000</v>
      </c>
      <c r="I1431">
        <v>54000000</v>
      </c>
      <c r="J1431">
        <v>1554055</v>
      </c>
      <c r="K1431" s="2">
        <v>0.23878650000000001</v>
      </c>
      <c r="L1431" s="2">
        <v>0.1161113</v>
      </c>
      <c r="M1431" s="2">
        <v>0.1088913</v>
      </c>
      <c r="N1431" s="3">
        <v>22</v>
      </c>
      <c r="O1431">
        <v>29</v>
      </c>
      <c r="P1431">
        <v>28</v>
      </c>
      <c r="Q1431" s="4">
        <v>27.964279999999999</v>
      </c>
      <c r="R1431" s="4">
        <v>30.160720000000001</v>
      </c>
      <c r="S1431" s="4">
        <v>29.982140000000001</v>
      </c>
      <c r="T1431" s="5">
        <v>0.11625969999999999</v>
      </c>
      <c r="U1431" s="5">
        <v>5.6866399999999998E-2</v>
      </c>
      <c r="V1431" s="5">
        <v>5.2430200000000003E-2</v>
      </c>
    </row>
    <row r="1432" spans="1:22" hidden="1" x14ac:dyDescent="0.2">
      <c r="A1432">
        <v>1996</v>
      </c>
      <c r="B1432">
        <v>5</v>
      </c>
      <c r="C1432">
        <v>20</v>
      </c>
      <c r="D1432" t="s">
        <v>30</v>
      </c>
      <c r="E1432">
        <v>119000000</v>
      </c>
      <c r="F1432">
        <v>4009500</v>
      </c>
      <c r="G1432">
        <v>100494.39999999999</v>
      </c>
      <c r="H1432">
        <v>740000000</v>
      </c>
      <c r="I1432">
        <v>47000000</v>
      </c>
      <c r="J1432">
        <v>1262576</v>
      </c>
      <c r="K1432" s="2">
        <v>0.16103999999999999</v>
      </c>
      <c r="L1432" s="2">
        <v>8.5219299999999998E-2</v>
      </c>
      <c r="M1432" s="2">
        <v>7.9594799999999993E-2</v>
      </c>
      <c r="N1432" s="3">
        <v>30</v>
      </c>
      <c r="O1432">
        <v>31</v>
      </c>
      <c r="P1432">
        <v>31</v>
      </c>
      <c r="Q1432" s="4">
        <v>29.660720000000001</v>
      </c>
      <c r="R1432" s="4">
        <v>29.589279999999999</v>
      </c>
      <c r="S1432" s="4">
        <v>29.178570000000001</v>
      </c>
      <c r="T1432" s="5">
        <v>0.1007251</v>
      </c>
      <c r="U1432" s="5">
        <v>6.0451900000000003E-2</v>
      </c>
      <c r="V1432" s="5">
        <v>5.51151E-2</v>
      </c>
    </row>
    <row r="1433" spans="1:22" hidden="1" x14ac:dyDescent="0.2">
      <c r="A1433">
        <v>1996</v>
      </c>
      <c r="B1433">
        <v>6</v>
      </c>
      <c r="C1433" t="s">
        <v>31</v>
      </c>
      <c r="D1433" t="s">
        <v>32</v>
      </c>
      <c r="E1433">
        <v>790000000</v>
      </c>
      <c r="F1433">
        <v>23600000</v>
      </c>
      <c r="G1433">
        <v>611323.69999999995</v>
      </c>
      <c r="H1433">
        <v>2000000000</v>
      </c>
      <c r="I1433">
        <v>85100000</v>
      </c>
      <c r="J1433">
        <v>2325746</v>
      </c>
      <c r="K1433" s="2">
        <v>0.39529120000000001</v>
      </c>
      <c r="L1433" s="2">
        <v>0.2776554</v>
      </c>
      <c r="M1433" s="2">
        <v>0.26285059999999999</v>
      </c>
      <c r="N1433" s="3">
        <v>10</v>
      </c>
      <c r="O1433">
        <v>10</v>
      </c>
      <c r="P1433">
        <v>9</v>
      </c>
      <c r="Q1433" s="4">
        <v>12.232139999999999</v>
      </c>
      <c r="R1433" s="4">
        <v>11.982139999999999</v>
      </c>
      <c r="S1433" s="4">
        <v>12.33929</v>
      </c>
      <c r="T1433" s="5">
        <v>0.24312719999999999</v>
      </c>
      <c r="U1433" s="5">
        <v>0.16807530000000001</v>
      </c>
      <c r="V1433" s="5">
        <v>0.15291469999999999</v>
      </c>
    </row>
    <row r="1434" spans="1:22" hidden="1" x14ac:dyDescent="0.2">
      <c r="A1434">
        <v>1996</v>
      </c>
      <c r="B1434">
        <v>7</v>
      </c>
      <c r="C1434">
        <v>23</v>
      </c>
      <c r="D1434" t="s">
        <v>33</v>
      </c>
      <c r="E1434">
        <v>68200000</v>
      </c>
      <c r="F1434">
        <v>1687100</v>
      </c>
      <c r="G1434">
        <v>39936.089999999997</v>
      </c>
      <c r="H1434">
        <v>157000000</v>
      </c>
      <c r="I1434">
        <v>5182095</v>
      </c>
      <c r="J1434">
        <v>126946.3</v>
      </c>
      <c r="K1434" s="2">
        <v>0.43535669999999999</v>
      </c>
      <c r="L1434" s="2">
        <v>0.3255634</v>
      </c>
      <c r="M1434" s="2">
        <v>0.31459029999999999</v>
      </c>
      <c r="N1434" s="3">
        <v>7</v>
      </c>
      <c r="O1434">
        <v>7</v>
      </c>
      <c r="P1434">
        <v>5</v>
      </c>
      <c r="Q1434" s="4">
        <v>8.1607140000000005</v>
      </c>
      <c r="R1434" s="4">
        <v>7.3392860000000004</v>
      </c>
      <c r="S1434" s="4">
        <v>6.9821429999999998</v>
      </c>
      <c r="T1434" s="5">
        <v>0.29430689999999998</v>
      </c>
      <c r="U1434" s="5">
        <v>0.21289140000000001</v>
      </c>
      <c r="V1434" s="5">
        <v>0.2032263</v>
      </c>
    </row>
    <row r="1435" spans="1:22" x14ac:dyDescent="0.2">
      <c r="A1435">
        <v>1996</v>
      </c>
      <c r="B1435">
        <v>8</v>
      </c>
      <c r="C1435">
        <v>24</v>
      </c>
      <c r="D1435" t="s">
        <v>34</v>
      </c>
      <c r="E1435">
        <v>608000000</v>
      </c>
      <c r="F1435">
        <v>15600000</v>
      </c>
      <c r="G1435">
        <v>374062.4</v>
      </c>
      <c r="H1435">
        <v>1140000000</v>
      </c>
      <c r="I1435">
        <v>38700000</v>
      </c>
      <c r="J1435">
        <v>984439.6</v>
      </c>
      <c r="K1435" s="2">
        <v>0.53425149999999999</v>
      </c>
      <c r="L1435" s="2">
        <v>0.40231030000000001</v>
      </c>
      <c r="M1435" s="2">
        <v>0.37997500000000001</v>
      </c>
      <c r="N1435" s="3">
        <v>4</v>
      </c>
      <c r="O1435">
        <v>3</v>
      </c>
      <c r="P1435">
        <v>3</v>
      </c>
      <c r="Q1435" s="4">
        <v>5.0714290000000002</v>
      </c>
      <c r="R1435" s="4">
        <v>4.875</v>
      </c>
      <c r="S1435" s="4">
        <v>4.8035709999999998</v>
      </c>
      <c r="T1435" s="5">
        <v>0.36250369999999998</v>
      </c>
      <c r="U1435" s="5">
        <v>0.25803540000000003</v>
      </c>
      <c r="V1435" s="5">
        <v>0.23824980000000001</v>
      </c>
    </row>
    <row r="1436" spans="1:22" hidden="1" x14ac:dyDescent="0.2">
      <c r="A1436">
        <v>1996</v>
      </c>
      <c r="B1436">
        <v>9</v>
      </c>
      <c r="C1436">
        <v>25</v>
      </c>
      <c r="D1436" t="s">
        <v>35</v>
      </c>
      <c r="E1436">
        <v>153000000</v>
      </c>
      <c r="F1436">
        <v>5161380</v>
      </c>
      <c r="G1436">
        <v>123960.1</v>
      </c>
      <c r="H1436">
        <v>618000000</v>
      </c>
      <c r="I1436">
        <v>33900000</v>
      </c>
      <c r="J1436">
        <v>889943.1</v>
      </c>
      <c r="K1436" s="2">
        <v>0.2479645</v>
      </c>
      <c r="L1436" s="2">
        <v>0.1521826</v>
      </c>
      <c r="M1436" s="2">
        <v>0.13928989999999999</v>
      </c>
      <c r="N1436" s="3">
        <v>20</v>
      </c>
      <c r="O1436">
        <v>22</v>
      </c>
      <c r="P1436">
        <v>22</v>
      </c>
      <c r="Q1436" s="4">
        <v>20.589279999999999</v>
      </c>
      <c r="R1436" s="4">
        <v>20.696429999999999</v>
      </c>
      <c r="S1436" s="4">
        <v>20.714279999999999</v>
      </c>
      <c r="T1436" s="5">
        <v>0.16131490000000001</v>
      </c>
      <c r="U1436" s="5">
        <v>0.1034035</v>
      </c>
      <c r="V1436" s="5">
        <v>9.3124899999999997E-2</v>
      </c>
    </row>
    <row r="1437" spans="1:22" hidden="1" x14ac:dyDescent="0.2">
      <c r="A1437">
        <v>1996</v>
      </c>
      <c r="B1437">
        <v>10</v>
      </c>
      <c r="C1437">
        <v>26</v>
      </c>
      <c r="D1437" t="s">
        <v>36</v>
      </c>
      <c r="E1437">
        <v>89600000</v>
      </c>
      <c r="F1437">
        <v>2660280</v>
      </c>
      <c r="G1437">
        <v>65209.52</v>
      </c>
      <c r="H1437">
        <v>428000000</v>
      </c>
      <c r="I1437">
        <v>21000000</v>
      </c>
      <c r="J1437">
        <v>544746.4</v>
      </c>
      <c r="K1437" s="2">
        <v>0.2093131</v>
      </c>
      <c r="L1437" s="2">
        <v>0.12672</v>
      </c>
      <c r="M1437" s="2">
        <v>0.1197062</v>
      </c>
      <c r="N1437" s="3">
        <v>25</v>
      </c>
      <c r="O1437">
        <v>25</v>
      </c>
      <c r="P1437">
        <v>25</v>
      </c>
      <c r="Q1437" s="4">
        <v>23.607140000000001</v>
      </c>
      <c r="R1437" s="4">
        <v>24.017859999999999</v>
      </c>
      <c r="S1437" s="4">
        <v>23.089279999999999</v>
      </c>
      <c r="T1437" s="5">
        <v>0.14236109999999999</v>
      </c>
      <c r="U1437" s="5">
        <v>9.1431899999999997E-2</v>
      </c>
      <c r="V1437" s="5">
        <v>8.4959199999999999E-2</v>
      </c>
    </row>
    <row r="1438" spans="1:22" hidden="1" x14ac:dyDescent="0.2">
      <c r="A1438">
        <v>1996</v>
      </c>
      <c r="B1438">
        <v>11</v>
      </c>
      <c r="C1438" t="s">
        <v>37</v>
      </c>
      <c r="D1438" t="s">
        <v>38</v>
      </c>
      <c r="E1438">
        <v>380000000</v>
      </c>
      <c r="F1438">
        <v>10900000</v>
      </c>
      <c r="G1438">
        <v>263821.59999999998</v>
      </c>
      <c r="H1438">
        <v>1940000000</v>
      </c>
      <c r="I1438">
        <v>90300000</v>
      </c>
      <c r="J1438">
        <v>2320251</v>
      </c>
      <c r="K1438" s="2">
        <v>0.19561000000000001</v>
      </c>
      <c r="L1438" s="2">
        <v>0.1202057</v>
      </c>
      <c r="M1438" s="2">
        <v>0.1137039</v>
      </c>
      <c r="N1438" s="3">
        <v>27</v>
      </c>
      <c r="O1438">
        <v>26</v>
      </c>
      <c r="P1438">
        <v>26</v>
      </c>
      <c r="Q1438" s="4">
        <v>23.053570000000001</v>
      </c>
      <c r="R1438" s="4">
        <v>23.803570000000001</v>
      </c>
      <c r="S1438" s="4">
        <v>22.785720000000001</v>
      </c>
      <c r="T1438" s="5">
        <v>0.14775569999999999</v>
      </c>
      <c r="U1438" s="5">
        <v>9.1782299999999997E-2</v>
      </c>
      <c r="V1438" s="5">
        <v>8.5632399999999997E-2</v>
      </c>
    </row>
    <row r="1439" spans="1:22" hidden="1" x14ac:dyDescent="0.2">
      <c r="A1439">
        <v>1996</v>
      </c>
      <c r="B1439">
        <v>12</v>
      </c>
      <c r="C1439">
        <v>29</v>
      </c>
      <c r="D1439" t="s">
        <v>39</v>
      </c>
      <c r="E1439">
        <v>290000000</v>
      </c>
      <c r="F1439">
        <v>9092279</v>
      </c>
      <c r="G1439">
        <v>216564.6</v>
      </c>
      <c r="H1439">
        <v>1270000000</v>
      </c>
      <c r="I1439">
        <v>58400000</v>
      </c>
      <c r="J1439">
        <v>1469945</v>
      </c>
      <c r="K1439" s="2">
        <v>0.22786210000000001</v>
      </c>
      <c r="L1439" s="2">
        <v>0.15567610000000001</v>
      </c>
      <c r="M1439" s="2">
        <v>0.1473283</v>
      </c>
      <c r="N1439" s="3">
        <v>23</v>
      </c>
      <c r="O1439">
        <v>20</v>
      </c>
      <c r="P1439">
        <v>21</v>
      </c>
      <c r="Q1439" s="4">
        <v>17.5</v>
      </c>
      <c r="R1439" s="4">
        <v>17.964279999999999</v>
      </c>
      <c r="S1439" s="4">
        <v>17.446429999999999</v>
      </c>
      <c r="T1439" s="5">
        <v>0.18702070000000001</v>
      </c>
      <c r="U1439" s="5">
        <v>0.11943719999999999</v>
      </c>
      <c r="V1439" s="5">
        <v>0.1113278</v>
      </c>
    </row>
    <row r="1440" spans="1:22" hidden="1" x14ac:dyDescent="0.2">
      <c r="A1440">
        <v>1996</v>
      </c>
      <c r="B1440">
        <v>13</v>
      </c>
      <c r="C1440" t="s">
        <v>40</v>
      </c>
      <c r="D1440" t="s">
        <v>41</v>
      </c>
      <c r="E1440">
        <v>955000000</v>
      </c>
      <c r="F1440">
        <v>25900000</v>
      </c>
      <c r="G1440">
        <v>622545.69999999995</v>
      </c>
      <c r="H1440">
        <v>2370000000</v>
      </c>
      <c r="I1440">
        <v>91300000</v>
      </c>
      <c r="J1440">
        <v>2346650</v>
      </c>
      <c r="K1440" s="2">
        <v>0.40311019999999997</v>
      </c>
      <c r="L1440" s="2">
        <v>0.28348960000000001</v>
      </c>
      <c r="M1440" s="2">
        <v>0.26529130000000001</v>
      </c>
      <c r="N1440" s="3">
        <v>8</v>
      </c>
      <c r="O1440">
        <v>8</v>
      </c>
      <c r="P1440">
        <v>8</v>
      </c>
      <c r="Q1440" s="4">
        <v>8.9642859999999995</v>
      </c>
      <c r="R1440" s="4">
        <v>9.5535720000000008</v>
      </c>
      <c r="S1440" s="4">
        <v>9.7321419999999996</v>
      </c>
      <c r="T1440" s="5">
        <v>0.29336010000000001</v>
      </c>
      <c r="U1440" s="5">
        <v>0.19624240000000001</v>
      </c>
      <c r="V1440" s="5">
        <v>0.18007609999999999</v>
      </c>
    </row>
    <row r="1441" spans="1:22" hidden="1" x14ac:dyDescent="0.2">
      <c r="A1441">
        <v>1996</v>
      </c>
      <c r="B1441">
        <v>14</v>
      </c>
      <c r="C1441" t="s">
        <v>42</v>
      </c>
      <c r="D1441" t="s">
        <v>43</v>
      </c>
      <c r="E1441">
        <v>605000000</v>
      </c>
      <c r="F1441">
        <v>17400000</v>
      </c>
      <c r="G1441">
        <v>413218</v>
      </c>
      <c r="H1441">
        <v>2050000000</v>
      </c>
      <c r="I1441">
        <v>78500000</v>
      </c>
      <c r="J1441">
        <v>1962319</v>
      </c>
      <c r="K1441" s="2">
        <v>0.29462559999999999</v>
      </c>
      <c r="L1441" s="2">
        <v>0.2216593</v>
      </c>
      <c r="M1441" s="2">
        <v>0.2105764</v>
      </c>
      <c r="N1441" s="3">
        <v>16</v>
      </c>
      <c r="O1441">
        <v>16</v>
      </c>
      <c r="P1441">
        <v>16</v>
      </c>
      <c r="Q1441" s="4">
        <v>16.25</v>
      </c>
      <c r="R1441" s="4">
        <v>16.410720000000001</v>
      </c>
      <c r="S1441" s="4">
        <v>15.96429</v>
      </c>
      <c r="T1441" s="5">
        <v>0.2025662</v>
      </c>
      <c r="U1441" s="5">
        <v>0.14079700000000001</v>
      </c>
      <c r="V1441" s="5">
        <v>0.1322035</v>
      </c>
    </row>
    <row r="1442" spans="1:22" hidden="1" x14ac:dyDescent="0.2">
      <c r="A1442">
        <v>1996</v>
      </c>
      <c r="B1442">
        <v>15</v>
      </c>
      <c r="C1442" t="s">
        <v>44</v>
      </c>
      <c r="D1442" t="s">
        <v>45</v>
      </c>
      <c r="E1442">
        <v>212000000</v>
      </c>
      <c r="F1442">
        <v>7333596</v>
      </c>
      <c r="G1442">
        <v>184688.3</v>
      </c>
      <c r="H1442">
        <v>586000000</v>
      </c>
      <c r="I1442">
        <v>29100000</v>
      </c>
      <c r="J1442">
        <v>790367.8</v>
      </c>
      <c r="K1442" s="2">
        <v>0.36196149999999999</v>
      </c>
      <c r="L1442" s="2">
        <v>0.25167810000000002</v>
      </c>
      <c r="M1442" s="2">
        <v>0.23367379999999999</v>
      </c>
      <c r="N1442" s="3">
        <v>11</v>
      </c>
      <c r="O1442">
        <v>13</v>
      </c>
      <c r="P1442">
        <v>13</v>
      </c>
      <c r="Q1442" s="4">
        <v>12.928570000000001</v>
      </c>
      <c r="R1442" s="4">
        <v>15.196429999999999</v>
      </c>
      <c r="S1442" s="4">
        <v>16.017859999999999</v>
      </c>
      <c r="T1442" s="5">
        <v>0.2379288</v>
      </c>
      <c r="U1442" s="5">
        <v>0.14950550000000001</v>
      </c>
      <c r="V1442" s="5">
        <v>0.13474800000000001</v>
      </c>
    </row>
    <row r="1443" spans="1:22" hidden="1" x14ac:dyDescent="0.2">
      <c r="A1443">
        <v>1996</v>
      </c>
      <c r="B1443">
        <v>16</v>
      </c>
      <c r="C1443" t="s">
        <v>46</v>
      </c>
      <c r="D1443" t="s">
        <v>47</v>
      </c>
      <c r="E1443">
        <v>246000000</v>
      </c>
      <c r="F1443">
        <v>7060063</v>
      </c>
      <c r="G1443">
        <v>181735.5</v>
      </c>
      <c r="H1443">
        <v>834000000</v>
      </c>
      <c r="I1443">
        <v>27600000</v>
      </c>
      <c r="J1443">
        <v>749072.3</v>
      </c>
      <c r="K1443" s="2">
        <v>0.29452889999999998</v>
      </c>
      <c r="L1443" s="2">
        <v>0.25556570000000001</v>
      </c>
      <c r="M1443" s="2">
        <v>0.2426142</v>
      </c>
      <c r="N1443" s="3">
        <v>17</v>
      </c>
      <c r="O1443">
        <v>12</v>
      </c>
      <c r="P1443">
        <v>12</v>
      </c>
      <c r="Q1443" s="4">
        <v>14.446429999999999</v>
      </c>
      <c r="R1443" s="4">
        <v>12.107139999999999</v>
      </c>
      <c r="S1443" s="4">
        <v>11.892860000000001</v>
      </c>
      <c r="T1443" s="5">
        <v>0.21637799999999999</v>
      </c>
      <c r="U1443" s="5">
        <v>0.16193089999999999</v>
      </c>
      <c r="V1443" s="5">
        <v>0.15360219999999999</v>
      </c>
    </row>
    <row r="1444" spans="1:22" hidden="1" x14ac:dyDescent="0.2">
      <c r="A1444">
        <v>1996</v>
      </c>
      <c r="B1444">
        <v>17</v>
      </c>
      <c r="C1444" t="s">
        <v>48</v>
      </c>
      <c r="D1444" t="s">
        <v>49</v>
      </c>
      <c r="E1444">
        <v>992000000</v>
      </c>
      <c r="F1444">
        <v>33900000</v>
      </c>
      <c r="G1444">
        <v>812954.6</v>
      </c>
      <c r="H1444">
        <v>5430000000</v>
      </c>
      <c r="I1444">
        <v>285000000</v>
      </c>
      <c r="J1444">
        <v>7391768</v>
      </c>
      <c r="K1444" s="2">
        <v>0.182836</v>
      </c>
      <c r="L1444" s="2">
        <v>0.1187951</v>
      </c>
      <c r="M1444" s="2">
        <v>0.1099811</v>
      </c>
      <c r="N1444" s="3">
        <v>28</v>
      </c>
      <c r="O1444">
        <v>27</v>
      </c>
      <c r="P1444">
        <v>27</v>
      </c>
      <c r="Q1444" s="4">
        <v>27.928570000000001</v>
      </c>
      <c r="R1444" s="4">
        <v>27.214279999999999</v>
      </c>
      <c r="S1444" s="4">
        <v>26.392859999999999</v>
      </c>
      <c r="T1444" s="5">
        <v>0.112245</v>
      </c>
      <c r="U1444" s="5">
        <v>7.6515200000000005E-2</v>
      </c>
      <c r="V1444" s="5">
        <v>6.9453699999999993E-2</v>
      </c>
    </row>
    <row r="1445" spans="1:22" hidden="1" x14ac:dyDescent="0.2">
      <c r="A1445">
        <v>1996</v>
      </c>
      <c r="B1445">
        <v>18</v>
      </c>
      <c r="C1445">
        <v>51</v>
      </c>
      <c r="D1445" t="s">
        <v>50</v>
      </c>
      <c r="E1445">
        <v>279000000</v>
      </c>
      <c r="F1445">
        <v>9305843</v>
      </c>
      <c r="G1445">
        <v>236048.4</v>
      </c>
      <c r="H1445">
        <v>1350000000</v>
      </c>
      <c r="I1445">
        <v>63300000</v>
      </c>
      <c r="J1445">
        <v>1815614</v>
      </c>
      <c r="K1445" s="2">
        <v>0.20616180000000001</v>
      </c>
      <c r="L1445" s="2">
        <v>0.14706549999999999</v>
      </c>
      <c r="M1445" s="2">
        <v>0.13001019999999999</v>
      </c>
      <c r="N1445" s="3">
        <v>26</v>
      </c>
      <c r="O1445">
        <v>23</v>
      </c>
      <c r="P1445">
        <v>23</v>
      </c>
      <c r="Q1445" s="4">
        <v>24.071429999999999</v>
      </c>
      <c r="R1445" s="4">
        <v>22.017859999999999</v>
      </c>
      <c r="S1445" s="4">
        <v>22.303570000000001</v>
      </c>
      <c r="T1445" s="5">
        <v>0.1409852</v>
      </c>
      <c r="U1445" s="5">
        <v>0.1007874</v>
      </c>
      <c r="V1445" s="5">
        <v>8.7338700000000005E-2</v>
      </c>
    </row>
    <row r="1446" spans="1:22" hidden="1" x14ac:dyDescent="0.2">
      <c r="A1446">
        <v>1996</v>
      </c>
      <c r="B1446">
        <v>19</v>
      </c>
      <c r="C1446">
        <v>50</v>
      </c>
      <c r="D1446" t="s">
        <v>51</v>
      </c>
      <c r="E1446">
        <v>1780000000</v>
      </c>
      <c r="F1446">
        <v>48500000</v>
      </c>
      <c r="G1446">
        <v>1272403</v>
      </c>
      <c r="H1446">
        <v>5080000000</v>
      </c>
      <c r="I1446">
        <v>197000000</v>
      </c>
      <c r="J1446">
        <v>5512697</v>
      </c>
      <c r="K1446" s="2">
        <v>0.35002329999999998</v>
      </c>
      <c r="L1446" s="2">
        <v>0.24575820000000001</v>
      </c>
      <c r="M1446" s="2">
        <v>0.2308132</v>
      </c>
      <c r="N1446" s="3">
        <v>12</v>
      </c>
      <c r="O1446">
        <v>14</v>
      </c>
      <c r="P1446">
        <v>14</v>
      </c>
      <c r="Q1446" s="4">
        <v>10.392860000000001</v>
      </c>
      <c r="R1446" s="4">
        <v>10.5</v>
      </c>
      <c r="S1446" s="4">
        <v>10.41071</v>
      </c>
      <c r="T1446" s="5">
        <v>0.26292480000000001</v>
      </c>
      <c r="U1446" s="5">
        <v>0.1806373</v>
      </c>
      <c r="V1446" s="5">
        <v>0.16662879999999999</v>
      </c>
    </row>
    <row r="1447" spans="1:22" hidden="1" x14ac:dyDescent="0.2">
      <c r="A1447">
        <v>1996</v>
      </c>
      <c r="B1447">
        <v>20</v>
      </c>
      <c r="C1447">
        <v>52</v>
      </c>
      <c r="D1447" t="s">
        <v>52</v>
      </c>
      <c r="E1447">
        <v>1580000000</v>
      </c>
      <c r="F1447">
        <v>66900000</v>
      </c>
      <c r="G1447">
        <v>2010451</v>
      </c>
      <c r="H1447">
        <v>5900000000</v>
      </c>
      <c r="I1447">
        <v>386000000</v>
      </c>
      <c r="J1447">
        <v>13600000</v>
      </c>
      <c r="K1447" s="2">
        <v>0.26800400000000002</v>
      </c>
      <c r="L1447" s="2">
        <v>0.17346410000000001</v>
      </c>
      <c r="M1447" s="2">
        <v>0.14817469999999999</v>
      </c>
      <c r="N1447" s="3">
        <v>19</v>
      </c>
      <c r="O1447">
        <v>18</v>
      </c>
      <c r="P1447">
        <v>20</v>
      </c>
      <c r="Q1447" s="4">
        <v>19.089279999999999</v>
      </c>
      <c r="R1447" s="4">
        <v>19.017859999999999</v>
      </c>
      <c r="S1447" s="4">
        <v>19.964279999999999</v>
      </c>
      <c r="T1447" s="5">
        <v>0.18043429999999999</v>
      </c>
      <c r="U1447" s="5">
        <v>0.1176333</v>
      </c>
      <c r="V1447" s="5">
        <v>9.9119799999999994E-2</v>
      </c>
    </row>
    <row r="1448" spans="1:22" hidden="1" x14ac:dyDescent="0.2">
      <c r="A1448">
        <v>1996</v>
      </c>
      <c r="B1448">
        <v>21</v>
      </c>
      <c r="C1448" t="s">
        <v>53</v>
      </c>
      <c r="D1448" t="s">
        <v>54</v>
      </c>
      <c r="E1448">
        <v>455000000</v>
      </c>
      <c r="F1448">
        <v>30100000</v>
      </c>
      <c r="G1448">
        <v>824425.2</v>
      </c>
      <c r="H1448">
        <v>2660000000</v>
      </c>
      <c r="I1448">
        <v>271000000</v>
      </c>
      <c r="J1448">
        <v>9530511</v>
      </c>
      <c r="K1448" s="2">
        <v>0.17095089999999999</v>
      </c>
      <c r="L1448" s="2">
        <v>0.1109554</v>
      </c>
      <c r="M1448" s="2">
        <v>8.6503800000000006E-2</v>
      </c>
      <c r="N1448" s="3">
        <v>29</v>
      </c>
      <c r="O1448">
        <v>30</v>
      </c>
      <c r="P1448">
        <v>30</v>
      </c>
      <c r="Q1448" s="4">
        <v>28.410720000000001</v>
      </c>
      <c r="R1448" s="4">
        <v>28.142859999999999</v>
      </c>
      <c r="S1448" s="4">
        <v>29.125</v>
      </c>
      <c r="T1448" s="5">
        <v>0.1092814</v>
      </c>
      <c r="U1448" s="5">
        <v>7.1718100000000007E-2</v>
      </c>
      <c r="V1448" s="5">
        <v>5.6427199999999997E-2</v>
      </c>
    </row>
    <row r="1449" spans="1:22" hidden="1" x14ac:dyDescent="0.2">
      <c r="A1449">
        <v>1996</v>
      </c>
      <c r="B1449">
        <v>22</v>
      </c>
      <c r="C1449" t="s">
        <v>55</v>
      </c>
      <c r="D1449" t="s">
        <v>56</v>
      </c>
      <c r="E1449">
        <v>819000000</v>
      </c>
      <c r="F1449">
        <v>24600000</v>
      </c>
      <c r="G1449">
        <v>678519.6</v>
      </c>
      <c r="H1449">
        <v>3420000000</v>
      </c>
      <c r="I1449">
        <v>159000000</v>
      </c>
      <c r="J1449">
        <v>4352391</v>
      </c>
      <c r="K1449" s="2">
        <v>0.23952999999999999</v>
      </c>
      <c r="L1449" s="2">
        <v>0.1540647</v>
      </c>
      <c r="M1449" s="2">
        <v>0.1558958</v>
      </c>
      <c r="N1449" s="3">
        <v>21</v>
      </c>
      <c r="O1449">
        <v>21</v>
      </c>
      <c r="P1449">
        <v>18</v>
      </c>
      <c r="Q1449" s="4">
        <v>24.214279999999999</v>
      </c>
      <c r="R1449" s="4">
        <v>22.875</v>
      </c>
      <c r="S1449" s="4">
        <v>21.035720000000001</v>
      </c>
      <c r="T1449" s="5">
        <v>0.14314279999999999</v>
      </c>
      <c r="U1449" s="5">
        <v>0.1009168</v>
      </c>
      <c r="V1449" s="5">
        <v>0.1004975</v>
      </c>
    </row>
    <row r="1450" spans="1:22" hidden="1" x14ac:dyDescent="0.2">
      <c r="A1450">
        <v>1996</v>
      </c>
      <c r="B1450">
        <v>23</v>
      </c>
      <c r="C1450">
        <v>64</v>
      </c>
      <c r="D1450" t="s">
        <v>57</v>
      </c>
      <c r="E1450">
        <v>710000000</v>
      </c>
      <c r="F1450">
        <v>23300000</v>
      </c>
      <c r="G1450">
        <v>585529.30000000005</v>
      </c>
      <c r="H1450">
        <v>2370000000</v>
      </c>
      <c r="I1450">
        <v>87200000</v>
      </c>
      <c r="J1450">
        <v>2301870</v>
      </c>
      <c r="K1450" s="2">
        <v>0.29958639999999997</v>
      </c>
      <c r="L1450" s="2">
        <v>0.26678210000000002</v>
      </c>
      <c r="M1450" s="2">
        <v>0.25437110000000002</v>
      </c>
      <c r="N1450" s="3">
        <v>15</v>
      </c>
      <c r="O1450">
        <v>11</v>
      </c>
      <c r="P1450">
        <v>11</v>
      </c>
      <c r="Q1450" s="4">
        <v>18.160720000000001</v>
      </c>
      <c r="R1450" s="4">
        <v>15.571429999999999</v>
      </c>
      <c r="S1450" s="4">
        <v>14.96429</v>
      </c>
      <c r="T1450" s="5">
        <v>0.19068750000000001</v>
      </c>
      <c r="U1450" s="5">
        <v>0.14805309999999999</v>
      </c>
      <c r="V1450" s="5">
        <v>0.1392806</v>
      </c>
    </row>
    <row r="1451" spans="1:22" hidden="1" x14ac:dyDescent="0.2">
      <c r="A1451">
        <v>1996</v>
      </c>
      <c r="B1451">
        <v>24</v>
      </c>
      <c r="C1451" t="s">
        <v>58</v>
      </c>
      <c r="D1451" t="s">
        <v>59</v>
      </c>
      <c r="E1451">
        <v>3310000000</v>
      </c>
      <c r="F1451">
        <v>74500000</v>
      </c>
      <c r="G1451">
        <v>1978168</v>
      </c>
      <c r="H1451">
        <v>6010000000</v>
      </c>
      <c r="I1451">
        <v>194000000</v>
      </c>
      <c r="J1451">
        <v>5562454</v>
      </c>
      <c r="K1451" s="2">
        <v>0.55106279999999996</v>
      </c>
      <c r="L1451" s="2">
        <v>0.38475290000000001</v>
      </c>
      <c r="M1451" s="2">
        <v>0.35562860000000002</v>
      </c>
      <c r="N1451" s="3">
        <v>3</v>
      </c>
      <c r="O1451">
        <v>4</v>
      </c>
      <c r="P1451">
        <v>4</v>
      </c>
      <c r="Q1451" s="4">
        <v>4.2321429999999998</v>
      </c>
      <c r="R1451" s="4">
        <v>4.4107139999999996</v>
      </c>
      <c r="S1451" s="4">
        <v>4.6071429999999998</v>
      </c>
      <c r="T1451" s="5">
        <v>0.39911069999999998</v>
      </c>
      <c r="U1451" s="5">
        <v>0.27091029999999999</v>
      </c>
      <c r="V1451" s="5">
        <v>0.2452347</v>
      </c>
    </row>
    <row r="1452" spans="1:22" hidden="1" x14ac:dyDescent="0.2">
      <c r="A1452">
        <v>1996</v>
      </c>
      <c r="B1452">
        <v>25</v>
      </c>
      <c r="C1452">
        <v>70</v>
      </c>
      <c r="D1452" t="s">
        <v>60</v>
      </c>
      <c r="E1452">
        <v>526000000</v>
      </c>
      <c r="F1452">
        <v>19400000</v>
      </c>
      <c r="G1452">
        <v>521660.8</v>
      </c>
      <c r="H1452">
        <v>1120000000</v>
      </c>
      <c r="I1452">
        <v>58800000</v>
      </c>
      <c r="J1452">
        <v>1711544</v>
      </c>
      <c r="K1452" s="2">
        <v>0.46899229999999997</v>
      </c>
      <c r="L1452" s="2">
        <v>0.32950180000000001</v>
      </c>
      <c r="M1452" s="2">
        <v>0.30478959999999999</v>
      </c>
      <c r="N1452" s="3">
        <v>6</v>
      </c>
      <c r="O1452">
        <v>5</v>
      </c>
      <c r="P1452">
        <v>7</v>
      </c>
      <c r="Q1452" s="4">
        <v>7.25</v>
      </c>
      <c r="R1452" s="4">
        <v>6.9642860000000004</v>
      </c>
      <c r="S1452" s="4">
        <v>7.125</v>
      </c>
      <c r="T1452" s="5">
        <v>0.32646009999999998</v>
      </c>
      <c r="U1452" s="5">
        <v>0.22816600000000001</v>
      </c>
      <c r="V1452" s="5">
        <v>0.20767949999999999</v>
      </c>
    </row>
    <row r="1453" spans="1:22" hidden="1" x14ac:dyDescent="0.2">
      <c r="A1453">
        <v>1996</v>
      </c>
      <c r="B1453">
        <v>26</v>
      </c>
      <c r="C1453" t="s">
        <v>61</v>
      </c>
      <c r="D1453" t="s">
        <v>62</v>
      </c>
      <c r="E1453">
        <v>6930000000</v>
      </c>
      <c r="F1453">
        <v>239000000</v>
      </c>
      <c r="G1453">
        <v>6513628</v>
      </c>
      <c r="H1453">
        <v>11700000000</v>
      </c>
      <c r="I1453">
        <v>549000000</v>
      </c>
      <c r="J1453">
        <v>16200000</v>
      </c>
      <c r="K1453" s="2">
        <v>0.59218990000000005</v>
      </c>
      <c r="L1453" s="2">
        <v>0.43602069999999998</v>
      </c>
      <c r="M1453" s="2">
        <v>0.40142660000000002</v>
      </c>
      <c r="N1453" s="3">
        <v>2</v>
      </c>
      <c r="O1453">
        <v>2</v>
      </c>
      <c r="P1453">
        <v>2</v>
      </c>
      <c r="Q1453" s="4">
        <v>3.214286</v>
      </c>
      <c r="R1453" s="4">
        <v>2.964286</v>
      </c>
      <c r="S1453" s="4">
        <v>2.8571430000000002</v>
      </c>
      <c r="T1453" s="5">
        <v>0.42349140000000002</v>
      </c>
      <c r="U1453" s="5">
        <v>0.31467250000000002</v>
      </c>
      <c r="V1453" s="5">
        <v>0.28992210000000002</v>
      </c>
    </row>
    <row r="1454" spans="1:22" hidden="1" x14ac:dyDescent="0.2">
      <c r="A1454">
        <v>1996</v>
      </c>
      <c r="B1454">
        <v>27</v>
      </c>
      <c r="C1454" t="s">
        <v>63</v>
      </c>
      <c r="D1454" t="s">
        <v>64</v>
      </c>
      <c r="E1454">
        <v>1790000000</v>
      </c>
      <c r="F1454">
        <v>42900000</v>
      </c>
      <c r="G1454">
        <v>1280167</v>
      </c>
      <c r="H1454">
        <v>4460000000</v>
      </c>
      <c r="I1454">
        <v>154000000</v>
      </c>
      <c r="J1454">
        <v>4992557</v>
      </c>
      <c r="K1454" s="2">
        <v>0.40210430000000003</v>
      </c>
      <c r="L1454" s="2">
        <v>0.2778177</v>
      </c>
      <c r="M1454" s="2">
        <v>0.25641510000000001</v>
      </c>
      <c r="N1454" s="3">
        <v>9</v>
      </c>
      <c r="O1454">
        <v>9</v>
      </c>
      <c r="P1454">
        <v>10</v>
      </c>
      <c r="Q1454" s="4">
        <v>6.6071429999999998</v>
      </c>
      <c r="R1454" s="4">
        <v>7.5892860000000004</v>
      </c>
      <c r="S1454" s="4">
        <v>7.8928570000000002</v>
      </c>
      <c r="T1454" s="5">
        <v>0.3349144</v>
      </c>
      <c r="U1454" s="5">
        <v>0.21915499999999999</v>
      </c>
      <c r="V1454" s="5">
        <v>0.20047789999999999</v>
      </c>
    </row>
    <row r="1455" spans="1:22" hidden="1" x14ac:dyDescent="0.2">
      <c r="A1455">
        <v>1996</v>
      </c>
      <c r="B1455">
        <v>28</v>
      </c>
      <c r="C1455" t="s">
        <v>65</v>
      </c>
      <c r="D1455" t="s">
        <v>66</v>
      </c>
      <c r="E1455">
        <v>5250000000</v>
      </c>
      <c r="F1455">
        <v>203000000</v>
      </c>
      <c r="G1455">
        <v>6635211</v>
      </c>
      <c r="H1455">
        <v>6920000000</v>
      </c>
      <c r="I1455">
        <v>309000000</v>
      </c>
      <c r="J1455">
        <v>11000000</v>
      </c>
      <c r="K1455" s="2">
        <v>0.75870289999999996</v>
      </c>
      <c r="L1455" s="2">
        <v>0.65887309999999999</v>
      </c>
      <c r="M1455" s="2">
        <v>0.6054522</v>
      </c>
      <c r="N1455" s="3">
        <v>1</v>
      </c>
      <c r="O1455">
        <v>1</v>
      </c>
      <c r="P1455">
        <v>1</v>
      </c>
      <c r="Q1455" s="4">
        <v>1.071429</v>
      </c>
      <c r="R1455" s="4">
        <v>1.125</v>
      </c>
      <c r="S1455" s="4">
        <v>1.196429</v>
      </c>
      <c r="T1455" s="5">
        <v>0.69953770000000004</v>
      </c>
      <c r="U1455" s="5">
        <v>0.56415590000000004</v>
      </c>
      <c r="V1455" s="5">
        <v>0.50843229999999995</v>
      </c>
    </row>
    <row r="1456" spans="1:22" hidden="1" x14ac:dyDescent="0.2">
      <c r="A1456">
        <v>1996</v>
      </c>
      <c r="B1456">
        <v>29</v>
      </c>
      <c r="C1456" t="s">
        <v>67</v>
      </c>
      <c r="D1456" t="s">
        <v>68</v>
      </c>
      <c r="E1456">
        <v>6470000000</v>
      </c>
      <c r="F1456">
        <v>215000000</v>
      </c>
      <c r="G1456">
        <v>6170610</v>
      </c>
      <c r="H1456">
        <v>13700000000</v>
      </c>
      <c r="I1456">
        <v>655000000</v>
      </c>
      <c r="J1456">
        <v>20100000</v>
      </c>
      <c r="K1456" s="2">
        <v>0.4724005</v>
      </c>
      <c r="L1456" s="2">
        <v>0.32836320000000002</v>
      </c>
      <c r="M1456" s="2">
        <v>0.30648409999999998</v>
      </c>
      <c r="N1456" s="3">
        <v>5</v>
      </c>
      <c r="O1456">
        <v>6</v>
      </c>
      <c r="P1456">
        <v>6</v>
      </c>
      <c r="Q1456" s="4">
        <v>3.3035709999999998</v>
      </c>
      <c r="R1456" s="4">
        <v>3.660714</v>
      </c>
      <c r="S1456" s="4">
        <v>3.8214290000000002</v>
      </c>
      <c r="T1456" s="5">
        <v>0.42614590000000002</v>
      </c>
      <c r="U1456" s="5">
        <v>0.28862939999999998</v>
      </c>
      <c r="V1456" s="5">
        <v>0.26149060000000002</v>
      </c>
    </row>
    <row r="1457" spans="1:22" hidden="1" x14ac:dyDescent="0.2">
      <c r="A1457">
        <v>1996</v>
      </c>
      <c r="B1457">
        <v>30</v>
      </c>
      <c r="C1457" t="s">
        <v>69</v>
      </c>
      <c r="D1457" t="s">
        <v>70</v>
      </c>
      <c r="E1457">
        <v>1500000000</v>
      </c>
      <c r="F1457">
        <v>65100000</v>
      </c>
      <c r="G1457">
        <v>2016067</v>
      </c>
      <c r="H1457">
        <v>4490000000</v>
      </c>
      <c r="I1457">
        <v>271000000</v>
      </c>
      <c r="J1457">
        <v>9095950</v>
      </c>
      <c r="K1457" s="2">
        <v>0.33314840000000001</v>
      </c>
      <c r="L1457" s="2">
        <v>0.2398486</v>
      </c>
      <c r="M1457" s="2">
        <v>0.22164439999999999</v>
      </c>
      <c r="N1457" s="3">
        <v>13</v>
      </c>
      <c r="O1457">
        <v>15</v>
      </c>
      <c r="P1457">
        <v>15</v>
      </c>
      <c r="Q1457" s="4">
        <v>12.375</v>
      </c>
      <c r="R1457" s="4">
        <v>10.982139999999999</v>
      </c>
      <c r="S1457" s="4">
        <v>11.053570000000001</v>
      </c>
      <c r="T1457" s="5">
        <v>0.23180239999999999</v>
      </c>
      <c r="U1457" s="5">
        <v>0.1739011</v>
      </c>
      <c r="V1457" s="5">
        <v>0.16148970000000001</v>
      </c>
    </row>
    <row r="1458" spans="1:22" hidden="1" x14ac:dyDescent="0.2">
      <c r="A1458">
        <v>1996</v>
      </c>
      <c r="B1458">
        <v>31</v>
      </c>
      <c r="C1458" t="s">
        <v>71</v>
      </c>
      <c r="D1458" t="s">
        <v>72</v>
      </c>
      <c r="E1458">
        <v>58600000</v>
      </c>
      <c r="F1458">
        <v>2249613</v>
      </c>
      <c r="G1458">
        <v>84497.21</v>
      </c>
      <c r="H1458">
        <v>375000000</v>
      </c>
      <c r="I1458">
        <v>19200000</v>
      </c>
      <c r="J1458">
        <v>829603.1</v>
      </c>
      <c r="K1458" s="2">
        <v>0.156558</v>
      </c>
      <c r="L1458" s="2">
        <v>0.1174224</v>
      </c>
      <c r="M1458" s="2">
        <v>0.1018526</v>
      </c>
      <c r="N1458" s="3">
        <v>31</v>
      </c>
      <c r="O1458">
        <v>28</v>
      </c>
      <c r="P1458">
        <v>29</v>
      </c>
      <c r="Q1458" s="4">
        <v>22.75</v>
      </c>
      <c r="R1458" s="4">
        <v>23.339279999999999</v>
      </c>
      <c r="S1458" s="4">
        <v>28.553570000000001</v>
      </c>
      <c r="T1458" s="5">
        <v>0.1417677</v>
      </c>
      <c r="U1458" s="5">
        <v>8.8227299999999995E-2</v>
      </c>
      <c r="V1458" s="5">
        <v>5.7606600000000001E-2</v>
      </c>
    </row>
    <row r="1459" spans="1:22" hidden="1" x14ac:dyDescent="0.2">
      <c r="A1459">
        <v>1997</v>
      </c>
      <c r="B1459">
        <v>1</v>
      </c>
      <c r="C1459" t="s">
        <v>22</v>
      </c>
      <c r="D1459" t="s">
        <v>23</v>
      </c>
      <c r="E1459">
        <v>256000000</v>
      </c>
      <c r="F1459">
        <v>15000000</v>
      </c>
      <c r="G1459">
        <v>287737.2</v>
      </c>
      <c r="H1459">
        <v>1360000000</v>
      </c>
      <c r="I1459">
        <v>118000000</v>
      </c>
      <c r="J1459">
        <v>2484422</v>
      </c>
      <c r="K1459" s="2">
        <v>0.18763869999999999</v>
      </c>
      <c r="L1459" s="2">
        <v>0.1268656</v>
      </c>
      <c r="M1459" s="2">
        <v>0.1158165</v>
      </c>
      <c r="N1459" s="3">
        <v>26</v>
      </c>
      <c r="O1459">
        <v>25</v>
      </c>
      <c r="P1459">
        <v>26</v>
      </c>
      <c r="Q1459" s="4">
        <v>26.642859999999999</v>
      </c>
      <c r="R1459" s="4">
        <v>27.767859999999999</v>
      </c>
      <c r="S1459" s="4">
        <v>26.803570000000001</v>
      </c>
      <c r="T1459" s="5">
        <v>0.12112009999999999</v>
      </c>
      <c r="U1459" s="5">
        <v>7.4726399999999998E-2</v>
      </c>
      <c r="V1459" s="5">
        <v>6.9363800000000003E-2</v>
      </c>
    </row>
    <row r="1460" spans="1:22" hidden="1" x14ac:dyDescent="0.2">
      <c r="A1460">
        <v>1997</v>
      </c>
      <c r="B1460">
        <v>2</v>
      </c>
      <c r="C1460" t="s">
        <v>24</v>
      </c>
      <c r="D1460" t="s">
        <v>25</v>
      </c>
      <c r="E1460">
        <v>195000000</v>
      </c>
      <c r="F1460">
        <v>4600604</v>
      </c>
      <c r="G1460">
        <v>105557.2</v>
      </c>
      <c r="H1460">
        <v>677000000</v>
      </c>
      <c r="I1460">
        <v>25500000</v>
      </c>
      <c r="J1460">
        <v>581096.9</v>
      </c>
      <c r="K1460" s="2">
        <v>0.28758919999999999</v>
      </c>
      <c r="L1460" s="2">
        <v>0.18018010000000001</v>
      </c>
      <c r="M1460" s="2">
        <v>0.1816516</v>
      </c>
      <c r="N1460" s="3">
        <v>17</v>
      </c>
      <c r="O1460">
        <v>18</v>
      </c>
      <c r="P1460">
        <v>17</v>
      </c>
      <c r="Q1460" s="4">
        <v>15.232139999999999</v>
      </c>
      <c r="R1460" s="4">
        <v>16.178570000000001</v>
      </c>
      <c r="S1460" s="4">
        <v>15.03571</v>
      </c>
      <c r="T1460" s="5">
        <v>0.21788350000000001</v>
      </c>
      <c r="U1460" s="5">
        <v>0.13342109999999999</v>
      </c>
      <c r="V1460" s="5">
        <v>0.13148119999999999</v>
      </c>
    </row>
    <row r="1461" spans="1:22" hidden="1" x14ac:dyDescent="0.2">
      <c r="A1461">
        <v>1997</v>
      </c>
      <c r="B1461">
        <v>3</v>
      </c>
      <c r="C1461" t="s">
        <v>26</v>
      </c>
      <c r="D1461" t="s">
        <v>27</v>
      </c>
      <c r="E1461">
        <v>319000000</v>
      </c>
      <c r="F1461">
        <v>11100000</v>
      </c>
      <c r="G1461">
        <v>262836.40000000002</v>
      </c>
      <c r="H1461">
        <v>1200000000</v>
      </c>
      <c r="I1461">
        <v>67600000</v>
      </c>
      <c r="J1461">
        <v>1777147</v>
      </c>
      <c r="K1461" s="2">
        <v>0.26609630000000001</v>
      </c>
      <c r="L1461" s="2">
        <v>0.16485910000000001</v>
      </c>
      <c r="M1461" s="2">
        <v>0.147898</v>
      </c>
      <c r="N1461" s="3">
        <v>19</v>
      </c>
      <c r="O1461">
        <v>20</v>
      </c>
      <c r="P1461">
        <v>21</v>
      </c>
      <c r="Q1461" s="4">
        <v>20.625</v>
      </c>
      <c r="R1461" s="4">
        <v>21.982140000000001</v>
      </c>
      <c r="S1461" s="4">
        <v>21.928570000000001</v>
      </c>
      <c r="T1461" s="5">
        <v>0.1688759</v>
      </c>
      <c r="U1461" s="5">
        <v>0.102105</v>
      </c>
      <c r="V1461" s="5">
        <v>8.9834999999999998E-2</v>
      </c>
    </row>
    <row r="1462" spans="1:22" hidden="1" x14ac:dyDescent="0.2">
      <c r="A1462">
        <v>1997</v>
      </c>
      <c r="B1462">
        <v>4</v>
      </c>
      <c r="C1462" t="s">
        <v>28</v>
      </c>
      <c r="D1462" t="s">
        <v>29</v>
      </c>
      <c r="E1462">
        <v>174000000</v>
      </c>
      <c r="F1462">
        <v>5966528</v>
      </c>
      <c r="G1462">
        <v>159838.6</v>
      </c>
      <c r="H1462">
        <v>771000000</v>
      </c>
      <c r="I1462">
        <v>52300000</v>
      </c>
      <c r="J1462">
        <v>1489746</v>
      </c>
      <c r="K1462" s="2">
        <v>0.22540769999999999</v>
      </c>
      <c r="L1462" s="2">
        <v>0.1140612</v>
      </c>
      <c r="M1462" s="2">
        <v>0.1072926</v>
      </c>
      <c r="N1462" s="3">
        <v>23</v>
      </c>
      <c r="O1462">
        <v>27</v>
      </c>
      <c r="P1462">
        <v>27</v>
      </c>
      <c r="Q1462" s="4">
        <v>27.964279999999999</v>
      </c>
      <c r="R1462" s="4">
        <v>30.160720000000001</v>
      </c>
      <c r="S1462" s="4">
        <v>29.982140000000001</v>
      </c>
      <c r="T1462" s="5">
        <v>0.11625969999999999</v>
      </c>
      <c r="U1462" s="5">
        <v>5.6866399999999998E-2</v>
      </c>
      <c r="V1462" s="5">
        <v>5.2430200000000003E-2</v>
      </c>
    </row>
    <row r="1463" spans="1:22" hidden="1" x14ac:dyDescent="0.2">
      <c r="A1463">
        <v>1997</v>
      </c>
      <c r="B1463">
        <v>5</v>
      </c>
      <c r="C1463">
        <v>20</v>
      </c>
      <c r="D1463" t="s">
        <v>30</v>
      </c>
      <c r="E1463">
        <v>116000000</v>
      </c>
      <c r="F1463">
        <v>4278528</v>
      </c>
      <c r="G1463">
        <v>106044.7</v>
      </c>
      <c r="H1463">
        <v>788000000</v>
      </c>
      <c r="I1463">
        <v>48600000</v>
      </c>
      <c r="J1463">
        <v>1289418</v>
      </c>
      <c r="K1463" s="2">
        <v>0.1475938</v>
      </c>
      <c r="L1463" s="2">
        <v>8.8064900000000002E-2</v>
      </c>
      <c r="M1463" s="2">
        <v>8.2242300000000004E-2</v>
      </c>
      <c r="N1463" s="3">
        <v>29</v>
      </c>
      <c r="O1463">
        <v>31</v>
      </c>
      <c r="P1463">
        <v>31</v>
      </c>
      <c r="Q1463" s="4">
        <v>29.660720000000001</v>
      </c>
      <c r="R1463" s="4">
        <v>29.589279999999999</v>
      </c>
      <c r="S1463" s="4">
        <v>29.178570000000001</v>
      </c>
      <c r="T1463" s="5">
        <v>0.1007251</v>
      </c>
      <c r="U1463" s="5">
        <v>6.0451900000000003E-2</v>
      </c>
      <c r="V1463" s="5">
        <v>5.51151E-2</v>
      </c>
    </row>
    <row r="1464" spans="1:22" hidden="1" x14ac:dyDescent="0.2">
      <c r="A1464">
        <v>1997</v>
      </c>
      <c r="B1464">
        <v>6</v>
      </c>
      <c r="C1464" t="s">
        <v>31</v>
      </c>
      <c r="D1464" t="s">
        <v>32</v>
      </c>
      <c r="E1464">
        <v>794000000</v>
      </c>
      <c r="F1464">
        <v>22900000</v>
      </c>
      <c r="G1464">
        <v>592881.69999999995</v>
      </c>
      <c r="H1464">
        <v>2090000000</v>
      </c>
      <c r="I1464">
        <v>85600000</v>
      </c>
      <c r="J1464">
        <v>2330788</v>
      </c>
      <c r="K1464" s="2">
        <v>0.38047370000000003</v>
      </c>
      <c r="L1464" s="2">
        <v>0.26747949999999998</v>
      </c>
      <c r="M1464" s="2">
        <v>0.25436969999999998</v>
      </c>
      <c r="N1464" s="3">
        <v>11</v>
      </c>
      <c r="O1464">
        <v>12</v>
      </c>
      <c r="P1464">
        <v>11</v>
      </c>
      <c r="Q1464" s="4">
        <v>12.232139999999999</v>
      </c>
      <c r="R1464" s="4">
        <v>11.982139999999999</v>
      </c>
      <c r="S1464" s="4">
        <v>12.33929</v>
      </c>
      <c r="T1464" s="5">
        <v>0.24312719999999999</v>
      </c>
      <c r="U1464" s="5">
        <v>0.16807530000000001</v>
      </c>
      <c r="V1464" s="5">
        <v>0.15291469999999999</v>
      </c>
    </row>
    <row r="1465" spans="1:22" hidden="1" x14ac:dyDescent="0.2">
      <c r="A1465">
        <v>1997</v>
      </c>
      <c r="B1465">
        <v>7</v>
      </c>
      <c r="C1465">
        <v>23</v>
      </c>
      <c r="D1465" t="s">
        <v>33</v>
      </c>
      <c r="E1465">
        <v>65400000</v>
      </c>
      <c r="F1465">
        <v>1550931</v>
      </c>
      <c r="G1465">
        <v>36602.400000000001</v>
      </c>
      <c r="H1465">
        <v>161000000</v>
      </c>
      <c r="I1465">
        <v>5008802</v>
      </c>
      <c r="J1465">
        <v>122437.5</v>
      </c>
      <c r="K1465" s="2">
        <v>0.40578259999999999</v>
      </c>
      <c r="L1465" s="2">
        <v>0.30964120000000001</v>
      </c>
      <c r="M1465" s="2">
        <v>0.29894759999999998</v>
      </c>
      <c r="N1465" s="3">
        <v>9</v>
      </c>
      <c r="O1465">
        <v>8</v>
      </c>
      <c r="P1465">
        <v>7</v>
      </c>
      <c r="Q1465" s="4">
        <v>8.1607140000000005</v>
      </c>
      <c r="R1465" s="4">
        <v>7.3392860000000004</v>
      </c>
      <c r="S1465" s="4">
        <v>6.9821429999999998</v>
      </c>
      <c r="T1465" s="5">
        <v>0.29430689999999998</v>
      </c>
      <c r="U1465" s="5">
        <v>0.21289140000000001</v>
      </c>
      <c r="V1465" s="5">
        <v>0.2032263</v>
      </c>
    </row>
    <row r="1466" spans="1:22" x14ac:dyDescent="0.2">
      <c r="A1466">
        <v>1997</v>
      </c>
      <c r="B1466">
        <v>8</v>
      </c>
      <c r="C1466">
        <v>24</v>
      </c>
      <c r="D1466" t="s">
        <v>34</v>
      </c>
      <c r="E1466">
        <v>608000000</v>
      </c>
      <c r="F1466">
        <v>15200000</v>
      </c>
      <c r="G1466">
        <v>367450.4</v>
      </c>
      <c r="H1466">
        <v>1180000000</v>
      </c>
      <c r="I1466">
        <v>38900000</v>
      </c>
      <c r="J1466">
        <v>993086.4</v>
      </c>
      <c r="K1466" s="2">
        <v>0.51358389999999998</v>
      </c>
      <c r="L1466" s="2">
        <v>0.39144400000000001</v>
      </c>
      <c r="M1466" s="2">
        <v>0.37000850000000002</v>
      </c>
      <c r="N1466" s="3">
        <v>4</v>
      </c>
      <c r="O1466">
        <v>4</v>
      </c>
      <c r="P1466">
        <v>3</v>
      </c>
      <c r="Q1466" s="4">
        <v>5.0714290000000002</v>
      </c>
      <c r="R1466" s="4">
        <v>4.875</v>
      </c>
      <c r="S1466" s="4">
        <v>4.8035709999999998</v>
      </c>
      <c r="T1466" s="5">
        <v>0.36250369999999998</v>
      </c>
      <c r="U1466" s="5">
        <v>0.25803540000000003</v>
      </c>
      <c r="V1466" s="5">
        <v>0.23824980000000001</v>
      </c>
    </row>
    <row r="1467" spans="1:22" hidden="1" x14ac:dyDescent="0.2">
      <c r="A1467">
        <v>1997</v>
      </c>
      <c r="B1467">
        <v>9</v>
      </c>
      <c r="C1467">
        <v>25</v>
      </c>
      <c r="D1467" t="s">
        <v>35</v>
      </c>
      <c r="E1467">
        <v>148000000</v>
      </c>
      <c r="F1467">
        <v>5035045</v>
      </c>
      <c r="G1467">
        <v>120739.3</v>
      </c>
      <c r="H1467">
        <v>649000000</v>
      </c>
      <c r="I1467">
        <v>34700000</v>
      </c>
      <c r="J1467">
        <v>909173.6</v>
      </c>
      <c r="K1467" s="2">
        <v>0.22861380000000001</v>
      </c>
      <c r="L1467" s="2">
        <v>0.14489579999999999</v>
      </c>
      <c r="M1467" s="2">
        <v>0.13280110000000001</v>
      </c>
      <c r="N1467" s="3">
        <v>21</v>
      </c>
      <c r="O1467">
        <v>23</v>
      </c>
      <c r="P1467">
        <v>23</v>
      </c>
      <c r="Q1467" s="4">
        <v>20.589279999999999</v>
      </c>
      <c r="R1467" s="4">
        <v>20.696429999999999</v>
      </c>
      <c r="S1467" s="4">
        <v>20.714279999999999</v>
      </c>
      <c r="T1467" s="5">
        <v>0.16131490000000001</v>
      </c>
      <c r="U1467" s="5">
        <v>0.1034035</v>
      </c>
      <c r="V1467" s="5">
        <v>9.3124899999999997E-2</v>
      </c>
    </row>
    <row r="1468" spans="1:22" hidden="1" x14ac:dyDescent="0.2">
      <c r="A1468">
        <v>1997</v>
      </c>
      <c r="B1468">
        <v>10</v>
      </c>
      <c r="C1468">
        <v>26</v>
      </c>
      <c r="D1468" t="s">
        <v>36</v>
      </c>
      <c r="E1468">
        <v>84000000</v>
      </c>
      <c r="F1468">
        <v>2814155</v>
      </c>
      <c r="G1468">
        <v>68550.61</v>
      </c>
      <c r="H1468">
        <v>439000000</v>
      </c>
      <c r="I1468">
        <v>21400000</v>
      </c>
      <c r="J1468">
        <v>552930.5</v>
      </c>
      <c r="K1468" s="2">
        <v>0.191214</v>
      </c>
      <c r="L1468" s="2">
        <v>0.13121920000000001</v>
      </c>
      <c r="M1468" s="2">
        <v>0.1239769</v>
      </c>
      <c r="N1468" s="3">
        <v>25</v>
      </c>
      <c r="O1468">
        <v>24</v>
      </c>
      <c r="P1468">
        <v>24</v>
      </c>
      <c r="Q1468" s="4">
        <v>23.607140000000001</v>
      </c>
      <c r="R1468" s="4">
        <v>24.017859999999999</v>
      </c>
      <c r="S1468" s="4">
        <v>23.089279999999999</v>
      </c>
      <c r="T1468" s="5">
        <v>0.14236109999999999</v>
      </c>
      <c r="U1468" s="5">
        <v>9.1431899999999997E-2</v>
      </c>
      <c r="V1468" s="5">
        <v>8.4959199999999999E-2</v>
      </c>
    </row>
    <row r="1469" spans="1:22" hidden="1" x14ac:dyDescent="0.2">
      <c r="A1469">
        <v>1997</v>
      </c>
      <c r="B1469">
        <v>11</v>
      </c>
      <c r="C1469" t="s">
        <v>37</v>
      </c>
      <c r="D1469" t="s">
        <v>38</v>
      </c>
      <c r="E1469">
        <v>372000000</v>
      </c>
      <c r="F1469">
        <v>11700000</v>
      </c>
      <c r="G1469">
        <v>281802.7</v>
      </c>
      <c r="H1469">
        <v>2000000000</v>
      </c>
      <c r="I1469">
        <v>92800000</v>
      </c>
      <c r="J1469">
        <v>2367057</v>
      </c>
      <c r="K1469" s="2">
        <v>0.18612090000000001</v>
      </c>
      <c r="L1469" s="2">
        <v>0.12583720000000001</v>
      </c>
      <c r="M1469" s="2">
        <v>0.1190519</v>
      </c>
      <c r="N1469" s="3">
        <v>27</v>
      </c>
      <c r="O1469">
        <v>26</v>
      </c>
      <c r="P1469">
        <v>25</v>
      </c>
      <c r="Q1469" s="4">
        <v>23.053570000000001</v>
      </c>
      <c r="R1469" s="4">
        <v>23.803570000000001</v>
      </c>
      <c r="S1469" s="4">
        <v>22.785720000000001</v>
      </c>
      <c r="T1469" s="5">
        <v>0.14775569999999999</v>
      </c>
      <c r="U1469" s="5">
        <v>9.1782299999999997E-2</v>
      </c>
      <c r="V1469" s="5">
        <v>8.5632399999999997E-2</v>
      </c>
    </row>
    <row r="1470" spans="1:22" hidden="1" x14ac:dyDescent="0.2">
      <c r="A1470">
        <v>1997</v>
      </c>
      <c r="B1470">
        <v>12</v>
      </c>
      <c r="C1470">
        <v>29</v>
      </c>
      <c r="D1470" t="s">
        <v>39</v>
      </c>
      <c r="E1470">
        <v>355000000</v>
      </c>
      <c r="F1470">
        <v>10600000</v>
      </c>
      <c r="G1470">
        <v>251325.5</v>
      </c>
      <c r="H1470">
        <v>1370000000</v>
      </c>
      <c r="I1470">
        <v>59800000</v>
      </c>
      <c r="J1470">
        <v>1493035</v>
      </c>
      <c r="K1470" s="2">
        <v>0.25933299999999998</v>
      </c>
      <c r="L1470" s="2">
        <v>0.1776983</v>
      </c>
      <c r="M1470" s="2">
        <v>0.16833200000000001</v>
      </c>
      <c r="N1470" s="3">
        <v>20</v>
      </c>
      <c r="O1470">
        <v>19</v>
      </c>
      <c r="P1470">
        <v>18</v>
      </c>
      <c r="Q1470" s="4">
        <v>17.5</v>
      </c>
      <c r="R1470" s="4">
        <v>17.964279999999999</v>
      </c>
      <c r="S1470" s="4">
        <v>17.446429999999999</v>
      </c>
      <c r="T1470" s="5">
        <v>0.18702070000000001</v>
      </c>
      <c r="U1470" s="5">
        <v>0.11943719999999999</v>
      </c>
      <c r="V1470" s="5">
        <v>0.1113278</v>
      </c>
    </row>
    <row r="1471" spans="1:22" hidden="1" x14ac:dyDescent="0.2">
      <c r="A1471">
        <v>1997</v>
      </c>
      <c r="B1471">
        <v>13</v>
      </c>
      <c r="C1471" t="s">
        <v>40</v>
      </c>
      <c r="D1471" t="s">
        <v>41</v>
      </c>
      <c r="E1471">
        <v>1130000000</v>
      </c>
      <c r="F1471">
        <v>29400000</v>
      </c>
      <c r="G1471">
        <v>703485.3</v>
      </c>
      <c r="H1471">
        <v>2520000000</v>
      </c>
      <c r="I1471">
        <v>94000000</v>
      </c>
      <c r="J1471">
        <v>2397514</v>
      </c>
      <c r="K1471" s="2">
        <v>0.44906590000000002</v>
      </c>
      <c r="L1471" s="2">
        <v>0.31271260000000001</v>
      </c>
      <c r="M1471" s="2">
        <v>0.29342279999999998</v>
      </c>
      <c r="N1471" s="3">
        <v>7</v>
      </c>
      <c r="O1471">
        <v>7</v>
      </c>
      <c r="P1471">
        <v>8</v>
      </c>
      <c r="Q1471" s="4">
        <v>8.9642859999999995</v>
      </c>
      <c r="R1471" s="4">
        <v>9.5535720000000008</v>
      </c>
      <c r="S1471" s="4">
        <v>9.7321419999999996</v>
      </c>
      <c r="T1471" s="5">
        <v>0.29336010000000001</v>
      </c>
      <c r="U1471" s="5">
        <v>0.19624240000000001</v>
      </c>
      <c r="V1471" s="5">
        <v>0.18007609999999999</v>
      </c>
    </row>
    <row r="1472" spans="1:22" hidden="1" x14ac:dyDescent="0.2">
      <c r="A1472">
        <v>1997</v>
      </c>
      <c r="B1472">
        <v>14</v>
      </c>
      <c r="C1472" t="s">
        <v>42</v>
      </c>
      <c r="D1472" t="s">
        <v>43</v>
      </c>
      <c r="E1472">
        <v>699000000</v>
      </c>
      <c r="F1472">
        <v>18700000</v>
      </c>
      <c r="G1472">
        <v>441191.4</v>
      </c>
      <c r="H1472">
        <v>2100000000</v>
      </c>
      <c r="I1472">
        <v>80900000</v>
      </c>
      <c r="J1472">
        <v>2016540</v>
      </c>
      <c r="K1472" s="2">
        <v>0.3321615</v>
      </c>
      <c r="L1472" s="2">
        <v>0.2304245</v>
      </c>
      <c r="M1472" s="2">
        <v>0.21878639999999999</v>
      </c>
      <c r="N1472" s="3">
        <v>13</v>
      </c>
      <c r="O1472">
        <v>16</v>
      </c>
      <c r="P1472">
        <v>16</v>
      </c>
      <c r="Q1472" s="4">
        <v>16.25</v>
      </c>
      <c r="R1472" s="4">
        <v>16.410720000000001</v>
      </c>
      <c r="S1472" s="4">
        <v>15.96429</v>
      </c>
      <c r="T1472" s="5">
        <v>0.2025662</v>
      </c>
      <c r="U1472" s="5">
        <v>0.14079700000000001</v>
      </c>
      <c r="V1472" s="5">
        <v>0.1322035</v>
      </c>
    </row>
    <row r="1473" spans="1:22" hidden="1" x14ac:dyDescent="0.2">
      <c r="A1473">
        <v>1997</v>
      </c>
      <c r="B1473">
        <v>15</v>
      </c>
      <c r="C1473" t="s">
        <v>44</v>
      </c>
      <c r="D1473" t="s">
        <v>45</v>
      </c>
      <c r="E1473">
        <v>240000000</v>
      </c>
      <c r="F1473">
        <v>7493914</v>
      </c>
      <c r="G1473">
        <v>187603.9</v>
      </c>
      <c r="H1473">
        <v>610000000</v>
      </c>
      <c r="I1473">
        <v>29600000</v>
      </c>
      <c r="J1473">
        <v>800112.2</v>
      </c>
      <c r="K1473" s="2">
        <v>0.39432469999999997</v>
      </c>
      <c r="L1473" s="2">
        <v>0.25303969999999998</v>
      </c>
      <c r="M1473" s="2">
        <v>0.23447200000000001</v>
      </c>
      <c r="N1473" s="3">
        <v>10</v>
      </c>
      <c r="O1473">
        <v>14</v>
      </c>
      <c r="P1473">
        <v>14</v>
      </c>
      <c r="Q1473" s="4">
        <v>12.928570000000001</v>
      </c>
      <c r="R1473" s="4">
        <v>15.196429999999999</v>
      </c>
      <c r="S1473" s="4">
        <v>16.017859999999999</v>
      </c>
      <c r="T1473" s="5">
        <v>0.2379288</v>
      </c>
      <c r="U1473" s="5">
        <v>0.14950550000000001</v>
      </c>
      <c r="V1473" s="5">
        <v>0.13474800000000001</v>
      </c>
    </row>
    <row r="1474" spans="1:22" hidden="1" x14ac:dyDescent="0.2">
      <c r="A1474">
        <v>1997</v>
      </c>
      <c r="B1474">
        <v>16</v>
      </c>
      <c r="C1474" t="s">
        <v>46</v>
      </c>
      <c r="D1474" t="s">
        <v>47</v>
      </c>
      <c r="E1474">
        <v>268000000</v>
      </c>
      <c r="F1474">
        <v>7265949</v>
      </c>
      <c r="G1474">
        <v>183682</v>
      </c>
      <c r="H1474">
        <v>843000000</v>
      </c>
      <c r="I1474">
        <v>27500000</v>
      </c>
      <c r="J1474">
        <v>733596.9</v>
      </c>
      <c r="K1474" s="2">
        <v>0.31794289999999997</v>
      </c>
      <c r="L1474" s="2">
        <v>0.26437169999999999</v>
      </c>
      <c r="M1474" s="2">
        <v>0.25038549999999998</v>
      </c>
      <c r="N1474" s="3">
        <v>16</v>
      </c>
      <c r="O1474">
        <v>13</v>
      </c>
      <c r="P1474">
        <v>13</v>
      </c>
      <c r="Q1474" s="4">
        <v>14.446429999999999</v>
      </c>
      <c r="R1474" s="4">
        <v>12.107139999999999</v>
      </c>
      <c r="S1474" s="4">
        <v>11.892860000000001</v>
      </c>
      <c r="T1474" s="5">
        <v>0.21637799999999999</v>
      </c>
      <c r="U1474" s="5">
        <v>0.16193089999999999</v>
      </c>
      <c r="V1474" s="5">
        <v>0.15360219999999999</v>
      </c>
    </row>
    <row r="1475" spans="1:22" hidden="1" x14ac:dyDescent="0.2">
      <c r="A1475">
        <v>1997</v>
      </c>
      <c r="B1475">
        <v>17</v>
      </c>
      <c r="C1475" t="s">
        <v>48</v>
      </c>
      <c r="D1475" t="s">
        <v>49</v>
      </c>
      <c r="E1475">
        <v>824000000</v>
      </c>
      <c r="F1475">
        <v>32500000</v>
      </c>
      <c r="G1475">
        <v>773564.3</v>
      </c>
      <c r="H1475">
        <v>5850000000</v>
      </c>
      <c r="I1475">
        <v>297000000</v>
      </c>
      <c r="J1475">
        <v>7647466</v>
      </c>
      <c r="K1475" s="2">
        <v>0.14091010000000001</v>
      </c>
      <c r="L1475" s="2">
        <v>0.1093735</v>
      </c>
      <c r="M1475" s="2">
        <v>0.10115300000000001</v>
      </c>
      <c r="N1475" s="3">
        <v>30</v>
      </c>
      <c r="O1475">
        <v>30</v>
      </c>
      <c r="P1475">
        <v>28</v>
      </c>
      <c r="Q1475" s="4">
        <v>27.928570000000001</v>
      </c>
      <c r="R1475" s="4">
        <v>27.214279999999999</v>
      </c>
      <c r="S1475" s="4">
        <v>26.392859999999999</v>
      </c>
      <c r="T1475" s="5">
        <v>0.112245</v>
      </c>
      <c r="U1475" s="5">
        <v>7.6515200000000005E-2</v>
      </c>
      <c r="V1475" s="5">
        <v>6.9453699999999993E-2</v>
      </c>
    </row>
    <row r="1476" spans="1:22" hidden="1" x14ac:dyDescent="0.2">
      <c r="A1476">
        <v>1997</v>
      </c>
      <c r="B1476">
        <v>18</v>
      </c>
      <c r="C1476">
        <v>51</v>
      </c>
      <c r="D1476" t="s">
        <v>50</v>
      </c>
      <c r="E1476">
        <v>303000000</v>
      </c>
      <c r="F1476">
        <v>9962252</v>
      </c>
      <c r="G1476">
        <v>249619.4</v>
      </c>
      <c r="H1476">
        <v>1420000000</v>
      </c>
      <c r="I1476">
        <v>65000000</v>
      </c>
      <c r="J1476">
        <v>1842319</v>
      </c>
      <c r="K1476" s="2">
        <v>0.2136498</v>
      </c>
      <c r="L1476" s="2">
        <v>0.15335660000000001</v>
      </c>
      <c r="M1476" s="2">
        <v>0.1354919</v>
      </c>
      <c r="N1476" s="3">
        <v>24</v>
      </c>
      <c r="O1476">
        <v>22</v>
      </c>
      <c r="P1476">
        <v>22</v>
      </c>
      <c r="Q1476" s="4">
        <v>24.071429999999999</v>
      </c>
      <c r="R1476" s="4">
        <v>22.017859999999999</v>
      </c>
      <c r="S1476" s="4">
        <v>22.303570000000001</v>
      </c>
      <c r="T1476" s="5">
        <v>0.1409852</v>
      </c>
      <c r="U1476" s="5">
        <v>0.1007874</v>
      </c>
      <c r="V1476" s="5">
        <v>8.7338700000000005E-2</v>
      </c>
    </row>
    <row r="1477" spans="1:22" hidden="1" x14ac:dyDescent="0.2">
      <c r="A1477">
        <v>1997</v>
      </c>
      <c r="B1477">
        <v>19</v>
      </c>
      <c r="C1477">
        <v>50</v>
      </c>
      <c r="D1477" t="s">
        <v>51</v>
      </c>
      <c r="E1477">
        <v>2060000000</v>
      </c>
      <c r="F1477">
        <v>54700000</v>
      </c>
      <c r="G1477">
        <v>1434510</v>
      </c>
      <c r="H1477">
        <v>5440000000</v>
      </c>
      <c r="I1477">
        <v>202000000</v>
      </c>
      <c r="J1477">
        <v>5650914</v>
      </c>
      <c r="K1477" s="2">
        <v>0.3778302</v>
      </c>
      <c r="L1477" s="2">
        <v>0.2701539</v>
      </c>
      <c r="M1477" s="2">
        <v>0.25385449999999998</v>
      </c>
      <c r="N1477" s="3">
        <v>12</v>
      </c>
      <c r="O1477">
        <v>11</v>
      </c>
      <c r="P1477">
        <v>12</v>
      </c>
      <c r="Q1477" s="4">
        <v>10.392860000000001</v>
      </c>
      <c r="R1477" s="4">
        <v>10.5</v>
      </c>
      <c r="S1477" s="4">
        <v>10.41071</v>
      </c>
      <c r="T1477" s="5">
        <v>0.26292480000000001</v>
      </c>
      <c r="U1477" s="5">
        <v>0.1806373</v>
      </c>
      <c r="V1477" s="5">
        <v>0.16662879999999999</v>
      </c>
    </row>
    <row r="1478" spans="1:22" hidden="1" x14ac:dyDescent="0.2">
      <c r="A1478">
        <v>1997</v>
      </c>
      <c r="B1478">
        <v>20</v>
      </c>
      <c r="C1478">
        <v>52</v>
      </c>
      <c r="D1478" t="s">
        <v>52</v>
      </c>
      <c r="E1478">
        <v>1710000000</v>
      </c>
      <c r="F1478">
        <v>71400000</v>
      </c>
      <c r="G1478">
        <v>2126184</v>
      </c>
      <c r="H1478">
        <v>6180000000</v>
      </c>
      <c r="I1478">
        <v>394000000</v>
      </c>
      <c r="J1478">
        <v>13800000</v>
      </c>
      <c r="K1478" s="2">
        <v>0.2763331</v>
      </c>
      <c r="L1478" s="2">
        <v>0.1810059</v>
      </c>
      <c r="M1478" s="2">
        <v>0.15458359999999999</v>
      </c>
      <c r="N1478" s="3">
        <v>18</v>
      </c>
      <c r="O1478">
        <v>17</v>
      </c>
      <c r="P1478">
        <v>20</v>
      </c>
      <c r="Q1478" s="4">
        <v>19.089279999999999</v>
      </c>
      <c r="R1478" s="4">
        <v>19.017859999999999</v>
      </c>
      <c r="S1478" s="4">
        <v>19.964279999999999</v>
      </c>
      <c r="T1478" s="5">
        <v>0.18043429999999999</v>
      </c>
      <c r="U1478" s="5">
        <v>0.1176333</v>
      </c>
      <c r="V1478" s="5">
        <v>9.9119799999999994E-2</v>
      </c>
    </row>
    <row r="1479" spans="1:22" hidden="1" x14ac:dyDescent="0.2">
      <c r="A1479">
        <v>1997</v>
      </c>
      <c r="B1479">
        <v>21</v>
      </c>
      <c r="C1479" t="s">
        <v>53</v>
      </c>
      <c r="D1479" t="s">
        <v>54</v>
      </c>
      <c r="E1479">
        <v>479000000</v>
      </c>
      <c r="F1479">
        <v>31300000</v>
      </c>
      <c r="G1479">
        <v>841707.7</v>
      </c>
      <c r="H1479">
        <v>2860000000</v>
      </c>
      <c r="I1479">
        <v>282000000</v>
      </c>
      <c r="J1479">
        <v>9707708</v>
      </c>
      <c r="K1479" s="2">
        <v>0.167712</v>
      </c>
      <c r="L1479" s="2">
        <v>0.1113614</v>
      </c>
      <c r="M1479" s="2">
        <v>8.6705099999999993E-2</v>
      </c>
      <c r="N1479" s="3">
        <v>28</v>
      </c>
      <c r="O1479">
        <v>29</v>
      </c>
      <c r="P1479">
        <v>30</v>
      </c>
      <c r="Q1479" s="4">
        <v>28.410720000000001</v>
      </c>
      <c r="R1479" s="4">
        <v>28.142859999999999</v>
      </c>
      <c r="S1479" s="4">
        <v>29.125</v>
      </c>
      <c r="T1479" s="5">
        <v>0.1092814</v>
      </c>
      <c r="U1479" s="5">
        <v>7.1718100000000007E-2</v>
      </c>
      <c r="V1479" s="5">
        <v>5.6427199999999997E-2</v>
      </c>
    </row>
    <row r="1480" spans="1:22" hidden="1" x14ac:dyDescent="0.2">
      <c r="A1480">
        <v>1997</v>
      </c>
      <c r="B1480">
        <v>22</v>
      </c>
      <c r="C1480" t="s">
        <v>55</v>
      </c>
      <c r="D1480" t="s">
        <v>56</v>
      </c>
      <c r="E1480">
        <v>824000000</v>
      </c>
      <c r="F1480">
        <v>25200000</v>
      </c>
      <c r="G1480">
        <v>699312</v>
      </c>
      <c r="H1480">
        <v>3620000000</v>
      </c>
      <c r="I1480">
        <v>162000000</v>
      </c>
      <c r="J1480">
        <v>4449781</v>
      </c>
      <c r="K1480" s="2">
        <v>0.22756860000000001</v>
      </c>
      <c r="L1480" s="2">
        <v>0.1551556</v>
      </c>
      <c r="M1480" s="2">
        <v>0.1571565</v>
      </c>
      <c r="N1480" s="3">
        <v>22</v>
      </c>
      <c r="O1480">
        <v>21</v>
      </c>
      <c r="P1480">
        <v>19</v>
      </c>
      <c r="Q1480" s="4">
        <v>24.214279999999999</v>
      </c>
      <c r="R1480" s="4">
        <v>22.875</v>
      </c>
      <c r="S1480" s="4">
        <v>21.035720000000001</v>
      </c>
      <c r="T1480" s="5">
        <v>0.14314279999999999</v>
      </c>
      <c r="U1480" s="5">
        <v>0.1009168</v>
      </c>
      <c r="V1480" s="5">
        <v>0.1004975</v>
      </c>
    </row>
    <row r="1481" spans="1:22" hidden="1" x14ac:dyDescent="0.2">
      <c r="A1481">
        <v>1997</v>
      </c>
      <c r="B1481">
        <v>23</v>
      </c>
      <c r="C1481">
        <v>64</v>
      </c>
      <c r="D1481" t="s">
        <v>57</v>
      </c>
      <c r="E1481">
        <v>824000000</v>
      </c>
      <c r="F1481">
        <v>25000000</v>
      </c>
      <c r="G1481">
        <v>633419</v>
      </c>
      <c r="H1481">
        <v>2540000000</v>
      </c>
      <c r="I1481">
        <v>89800000</v>
      </c>
      <c r="J1481">
        <v>2385088</v>
      </c>
      <c r="K1481" s="2">
        <v>0.32473970000000002</v>
      </c>
      <c r="L1481" s="2">
        <v>0.27815499999999999</v>
      </c>
      <c r="M1481" s="2">
        <v>0.2655747</v>
      </c>
      <c r="N1481" s="3">
        <v>15</v>
      </c>
      <c r="O1481">
        <v>10</v>
      </c>
      <c r="P1481">
        <v>9</v>
      </c>
      <c r="Q1481" s="4">
        <v>18.160720000000001</v>
      </c>
      <c r="R1481" s="4">
        <v>15.571429999999999</v>
      </c>
      <c r="S1481" s="4">
        <v>14.96429</v>
      </c>
      <c r="T1481" s="5">
        <v>0.19068750000000001</v>
      </c>
      <c r="U1481" s="5">
        <v>0.14805309999999999</v>
      </c>
      <c r="V1481" s="5">
        <v>0.1392806</v>
      </c>
    </row>
    <row r="1482" spans="1:22" hidden="1" x14ac:dyDescent="0.2">
      <c r="A1482">
        <v>1997</v>
      </c>
      <c r="B1482">
        <v>24</v>
      </c>
      <c r="C1482" t="s">
        <v>58</v>
      </c>
      <c r="D1482" t="s">
        <v>59</v>
      </c>
      <c r="E1482">
        <v>3830000000</v>
      </c>
      <c r="F1482">
        <v>80700000</v>
      </c>
      <c r="G1482">
        <v>2086294</v>
      </c>
      <c r="H1482">
        <v>6550000000</v>
      </c>
      <c r="I1482">
        <v>204000000</v>
      </c>
      <c r="J1482">
        <v>5689063</v>
      </c>
      <c r="K1482" s="2">
        <v>0.58426849999999997</v>
      </c>
      <c r="L1482" s="2">
        <v>0.39655010000000002</v>
      </c>
      <c r="M1482" s="2">
        <v>0.3667203</v>
      </c>
      <c r="N1482" s="3">
        <v>3</v>
      </c>
      <c r="O1482">
        <v>3</v>
      </c>
      <c r="P1482">
        <v>4</v>
      </c>
      <c r="Q1482" s="4">
        <v>4.2321429999999998</v>
      </c>
      <c r="R1482" s="4">
        <v>4.4107139999999996</v>
      </c>
      <c r="S1482" s="4">
        <v>4.6071429999999998</v>
      </c>
      <c r="T1482" s="5">
        <v>0.39911069999999998</v>
      </c>
      <c r="U1482" s="5">
        <v>0.27091029999999999</v>
      </c>
      <c r="V1482" s="5">
        <v>0.2452347</v>
      </c>
    </row>
    <row r="1483" spans="1:22" hidden="1" x14ac:dyDescent="0.2">
      <c r="A1483">
        <v>1997</v>
      </c>
      <c r="B1483">
        <v>25</v>
      </c>
      <c r="C1483">
        <v>70</v>
      </c>
      <c r="D1483" t="s">
        <v>60</v>
      </c>
      <c r="E1483">
        <v>584000000</v>
      </c>
      <c r="F1483">
        <v>20100000</v>
      </c>
      <c r="G1483">
        <v>529272.69999999995</v>
      </c>
      <c r="H1483">
        <v>1220000000</v>
      </c>
      <c r="I1483">
        <v>60600000</v>
      </c>
      <c r="J1483">
        <v>1732622</v>
      </c>
      <c r="K1483" s="2">
        <v>0.48006870000000001</v>
      </c>
      <c r="L1483" s="2">
        <v>0.3312735</v>
      </c>
      <c r="M1483" s="2">
        <v>0.305475</v>
      </c>
      <c r="N1483" s="3">
        <v>6</v>
      </c>
      <c r="O1483">
        <v>5</v>
      </c>
      <c r="P1483">
        <v>5</v>
      </c>
      <c r="Q1483" s="4">
        <v>7.25</v>
      </c>
      <c r="R1483" s="4">
        <v>6.9642860000000004</v>
      </c>
      <c r="S1483" s="4">
        <v>7.125</v>
      </c>
      <c r="T1483" s="5">
        <v>0.32646009999999998</v>
      </c>
      <c r="U1483" s="5">
        <v>0.22816600000000001</v>
      </c>
      <c r="V1483" s="5">
        <v>0.20767949999999999</v>
      </c>
    </row>
    <row r="1484" spans="1:22" hidden="1" x14ac:dyDescent="0.2">
      <c r="A1484">
        <v>1997</v>
      </c>
      <c r="B1484">
        <v>26</v>
      </c>
      <c r="C1484" t="s">
        <v>61</v>
      </c>
      <c r="D1484" t="s">
        <v>62</v>
      </c>
      <c r="E1484">
        <v>7860000000</v>
      </c>
      <c r="F1484">
        <v>247000000</v>
      </c>
      <c r="G1484">
        <v>6751194</v>
      </c>
      <c r="H1484">
        <v>13100000000</v>
      </c>
      <c r="I1484">
        <v>574000000</v>
      </c>
      <c r="J1484">
        <v>17100000</v>
      </c>
      <c r="K1484" s="2">
        <v>0.60121880000000005</v>
      </c>
      <c r="L1484" s="2">
        <v>0.43056650000000002</v>
      </c>
      <c r="M1484" s="2">
        <v>0.39368389999999998</v>
      </c>
      <c r="N1484" s="3">
        <v>2</v>
      </c>
      <c r="O1484">
        <v>2</v>
      </c>
      <c r="P1484">
        <v>2</v>
      </c>
      <c r="Q1484" s="4">
        <v>3.214286</v>
      </c>
      <c r="R1484" s="4">
        <v>2.964286</v>
      </c>
      <c r="S1484" s="4">
        <v>2.8571430000000002</v>
      </c>
      <c r="T1484" s="5">
        <v>0.42349140000000002</v>
      </c>
      <c r="U1484" s="5">
        <v>0.31467250000000002</v>
      </c>
      <c r="V1484" s="5">
        <v>0.28992210000000002</v>
      </c>
    </row>
    <row r="1485" spans="1:22" hidden="1" x14ac:dyDescent="0.2">
      <c r="A1485">
        <v>1997</v>
      </c>
      <c r="B1485">
        <v>27</v>
      </c>
      <c r="C1485" t="s">
        <v>63</v>
      </c>
      <c r="D1485" t="s">
        <v>64</v>
      </c>
      <c r="E1485">
        <v>1880000000</v>
      </c>
      <c r="F1485">
        <v>42900000</v>
      </c>
      <c r="G1485">
        <v>1281689</v>
      </c>
      <c r="H1485">
        <v>4510000000</v>
      </c>
      <c r="I1485">
        <v>150000000</v>
      </c>
      <c r="J1485">
        <v>4879857</v>
      </c>
      <c r="K1485" s="2">
        <v>0.41641470000000003</v>
      </c>
      <c r="L1485" s="2">
        <v>0.28561360000000002</v>
      </c>
      <c r="M1485" s="2">
        <v>0.26264890000000002</v>
      </c>
      <c r="N1485" s="3">
        <v>8</v>
      </c>
      <c r="O1485">
        <v>9</v>
      </c>
      <c r="P1485">
        <v>10</v>
      </c>
      <c r="Q1485" s="4">
        <v>6.6071429999999998</v>
      </c>
      <c r="R1485" s="4">
        <v>7.5892860000000004</v>
      </c>
      <c r="S1485" s="4">
        <v>7.8928570000000002</v>
      </c>
      <c r="T1485" s="5">
        <v>0.3349144</v>
      </c>
      <c r="U1485" s="5">
        <v>0.21915499999999999</v>
      </c>
      <c r="V1485" s="5">
        <v>0.20047789999999999</v>
      </c>
    </row>
    <row r="1486" spans="1:22" hidden="1" x14ac:dyDescent="0.2">
      <c r="A1486">
        <v>1997</v>
      </c>
      <c r="B1486">
        <v>28</v>
      </c>
      <c r="C1486" t="s">
        <v>65</v>
      </c>
      <c r="D1486" t="s">
        <v>66</v>
      </c>
      <c r="E1486">
        <v>5530000000</v>
      </c>
      <c r="F1486">
        <v>207000000</v>
      </c>
      <c r="G1486">
        <v>6685910</v>
      </c>
      <c r="H1486">
        <v>7240000000</v>
      </c>
      <c r="I1486">
        <v>315000000</v>
      </c>
      <c r="J1486">
        <v>11100000</v>
      </c>
      <c r="K1486" s="2">
        <v>0.76420259999999995</v>
      </c>
      <c r="L1486" s="2">
        <v>0.65560439999999998</v>
      </c>
      <c r="M1486" s="2">
        <v>0.60172669999999995</v>
      </c>
      <c r="N1486" s="3">
        <v>1</v>
      </c>
      <c r="O1486">
        <v>1</v>
      </c>
      <c r="P1486">
        <v>1</v>
      </c>
      <c r="Q1486" s="4">
        <v>1.071429</v>
      </c>
      <c r="R1486" s="4">
        <v>1.125</v>
      </c>
      <c r="S1486" s="4">
        <v>1.196429</v>
      </c>
      <c r="T1486" s="5">
        <v>0.69953770000000004</v>
      </c>
      <c r="U1486" s="5">
        <v>0.56415590000000004</v>
      </c>
      <c r="V1486" s="5">
        <v>0.50843229999999995</v>
      </c>
    </row>
    <row r="1487" spans="1:22" hidden="1" x14ac:dyDescent="0.2">
      <c r="A1487">
        <v>1997</v>
      </c>
      <c r="B1487">
        <v>29</v>
      </c>
      <c r="C1487" t="s">
        <v>67</v>
      </c>
      <c r="D1487" t="s">
        <v>68</v>
      </c>
      <c r="E1487">
        <v>6900000000</v>
      </c>
      <c r="F1487">
        <v>217000000</v>
      </c>
      <c r="G1487">
        <v>6157895</v>
      </c>
      <c r="H1487">
        <v>14300000000</v>
      </c>
      <c r="I1487">
        <v>672000000</v>
      </c>
      <c r="J1487">
        <v>20500000</v>
      </c>
      <c r="K1487" s="2">
        <v>0.48201310000000003</v>
      </c>
      <c r="L1487" s="2">
        <v>0.32307619999999998</v>
      </c>
      <c r="M1487" s="2">
        <v>0.30088749999999997</v>
      </c>
      <c r="N1487" s="3">
        <v>5</v>
      </c>
      <c r="O1487">
        <v>6</v>
      </c>
      <c r="P1487">
        <v>6</v>
      </c>
      <c r="Q1487" s="4">
        <v>3.3035709999999998</v>
      </c>
      <c r="R1487" s="4">
        <v>3.660714</v>
      </c>
      <c r="S1487" s="4">
        <v>3.8214290000000002</v>
      </c>
      <c r="T1487" s="5">
        <v>0.42614590000000002</v>
      </c>
      <c r="U1487" s="5">
        <v>0.28862939999999998</v>
      </c>
      <c r="V1487" s="5">
        <v>0.26149060000000002</v>
      </c>
    </row>
    <row r="1488" spans="1:22" hidden="1" x14ac:dyDescent="0.2">
      <c r="A1488">
        <v>1997</v>
      </c>
      <c r="B1488">
        <v>30</v>
      </c>
      <c r="C1488" t="s">
        <v>69</v>
      </c>
      <c r="D1488" t="s">
        <v>70</v>
      </c>
      <c r="E1488">
        <v>1580000000</v>
      </c>
      <c r="F1488">
        <v>67500000</v>
      </c>
      <c r="G1488">
        <v>2041775</v>
      </c>
      <c r="H1488">
        <v>4770000000</v>
      </c>
      <c r="I1488">
        <v>283000000</v>
      </c>
      <c r="J1488">
        <v>9300361</v>
      </c>
      <c r="K1488" s="2">
        <v>0.33027329999999999</v>
      </c>
      <c r="L1488" s="2">
        <v>0.2384481</v>
      </c>
      <c r="M1488" s="2">
        <v>0.21953719999999999</v>
      </c>
      <c r="N1488" s="3">
        <v>14</v>
      </c>
      <c r="O1488">
        <v>15</v>
      </c>
      <c r="P1488">
        <v>15</v>
      </c>
      <c r="Q1488" s="4">
        <v>12.375</v>
      </c>
      <c r="R1488" s="4">
        <v>10.982139999999999</v>
      </c>
      <c r="S1488" s="4">
        <v>11.053570000000001</v>
      </c>
      <c r="T1488" s="5">
        <v>0.23180239999999999</v>
      </c>
      <c r="U1488" s="5">
        <v>0.1739011</v>
      </c>
      <c r="V1488" s="5">
        <v>0.16148970000000001</v>
      </c>
    </row>
    <row r="1489" spans="1:22" hidden="1" x14ac:dyDescent="0.2">
      <c r="A1489">
        <v>1997</v>
      </c>
      <c r="B1489">
        <v>31</v>
      </c>
      <c r="C1489" t="s">
        <v>71</v>
      </c>
      <c r="D1489" t="s">
        <v>72</v>
      </c>
      <c r="E1489">
        <v>50300000</v>
      </c>
      <c r="F1489">
        <v>2088581</v>
      </c>
      <c r="G1489">
        <v>79806.789999999994</v>
      </c>
      <c r="H1489">
        <v>378000000</v>
      </c>
      <c r="I1489">
        <v>18500000</v>
      </c>
      <c r="J1489">
        <v>816709.8</v>
      </c>
      <c r="K1489" s="2">
        <v>0.13301859999999999</v>
      </c>
      <c r="L1489" s="2">
        <v>0.1128769</v>
      </c>
      <c r="M1489" s="2">
        <v>9.7717399999999996E-2</v>
      </c>
      <c r="N1489" s="3">
        <v>31</v>
      </c>
      <c r="O1489">
        <v>28</v>
      </c>
      <c r="P1489">
        <v>29</v>
      </c>
      <c r="Q1489" s="4">
        <v>22.75</v>
      </c>
      <c r="R1489" s="4">
        <v>23.339279999999999</v>
      </c>
      <c r="S1489" s="4">
        <v>28.553570000000001</v>
      </c>
      <c r="T1489" s="5">
        <v>0.1417677</v>
      </c>
      <c r="U1489" s="5">
        <v>8.8227299999999995E-2</v>
      </c>
      <c r="V1489" s="5">
        <v>5.7606600000000001E-2</v>
      </c>
    </row>
    <row r="1490" spans="1:22" hidden="1" x14ac:dyDescent="0.2">
      <c r="A1490">
        <v>1998</v>
      </c>
      <c r="B1490">
        <v>1</v>
      </c>
      <c r="C1490" t="s">
        <v>22</v>
      </c>
      <c r="D1490" t="s">
        <v>23</v>
      </c>
      <c r="E1490">
        <v>267000000</v>
      </c>
      <c r="F1490">
        <v>15500000</v>
      </c>
      <c r="G1490">
        <v>294187.8</v>
      </c>
      <c r="H1490">
        <v>1450000000</v>
      </c>
      <c r="I1490">
        <v>116000000</v>
      </c>
      <c r="J1490">
        <v>2415576</v>
      </c>
      <c r="K1490" s="2">
        <v>0.18440880000000001</v>
      </c>
      <c r="L1490" s="2">
        <v>0.1331657</v>
      </c>
      <c r="M1490" s="2">
        <v>0.1217879</v>
      </c>
      <c r="N1490" s="3">
        <v>28</v>
      </c>
      <c r="O1490">
        <v>26</v>
      </c>
      <c r="P1490">
        <v>26</v>
      </c>
      <c r="Q1490" s="4">
        <v>26.642859999999999</v>
      </c>
      <c r="R1490" s="4">
        <v>27.767859999999999</v>
      </c>
      <c r="S1490" s="4">
        <v>26.803570000000001</v>
      </c>
      <c r="T1490" s="5">
        <v>0.12112009999999999</v>
      </c>
      <c r="U1490" s="5">
        <v>7.4726399999999998E-2</v>
      </c>
      <c r="V1490" s="5">
        <v>6.9363800000000003E-2</v>
      </c>
    </row>
    <row r="1491" spans="1:22" hidden="1" x14ac:dyDescent="0.2">
      <c r="A1491">
        <v>1998</v>
      </c>
      <c r="B1491">
        <v>2</v>
      </c>
      <c r="C1491" t="s">
        <v>24</v>
      </c>
      <c r="D1491" t="s">
        <v>25</v>
      </c>
      <c r="E1491">
        <v>188000000</v>
      </c>
      <c r="F1491">
        <v>4420782</v>
      </c>
      <c r="G1491">
        <v>105984.4</v>
      </c>
      <c r="H1491">
        <v>685000000</v>
      </c>
      <c r="I1491">
        <v>24400000</v>
      </c>
      <c r="J1491">
        <v>577871.6</v>
      </c>
      <c r="K1491" s="2">
        <v>0.2751381</v>
      </c>
      <c r="L1491" s="2">
        <v>0.18146380000000001</v>
      </c>
      <c r="M1491" s="2">
        <v>0.18340480000000001</v>
      </c>
      <c r="N1491" s="3">
        <v>18</v>
      </c>
      <c r="O1491">
        <v>17</v>
      </c>
      <c r="P1491">
        <v>17</v>
      </c>
      <c r="Q1491" s="4">
        <v>15.232139999999999</v>
      </c>
      <c r="R1491" s="4">
        <v>16.178570000000001</v>
      </c>
      <c r="S1491" s="4">
        <v>15.03571</v>
      </c>
      <c r="T1491" s="5">
        <v>0.21788350000000001</v>
      </c>
      <c r="U1491" s="5">
        <v>0.13342109999999999</v>
      </c>
      <c r="V1491" s="5">
        <v>0.13148119999999999</v>
      </c>
    </row>
    <row r="1492" spans="1:22" hidden="1" x14ac:dyDescent="0.2">
      <c r="A1492">
        <v>1998</v>
      </c>
      <c r="B1492">
        <v>3</v>
      </c>
      <c r="C1492" t="s">
        <v>26</v>
      </c>
      <c r="D1492" t="s">
        <v>27</v>
      </c>
      <c r="E1492">
        <v>345000000</v>
      </c>
      <c r="F1492">
        <v>11200000</v>
      </c>
      <c r="G1492">
        <v>267781.3</v>
      </c>
      <c r="H1492">
        <v>1270000000</v>
      </c>
      <c r="I1492">
        <v>67100000</v>
      </c>
      <c r="J1492">
        <v>1793030</v>
      </c>
      <c r="K1492" s="2">
        <v>0.2704666</v>
      </c>
      <c r="L1492" s="2">
        <v>0.16653519999999999</v>
      </c>
      <c r="M1492" s="2">
        <v>0.1493457</v>
      </c>
      <c r="N1492" s="3">
        <v>19</v>
      </c>
      <c r="O1492">
        <v>21</v>
      </c>
      <c r="P1492">
        <v>21</v>
      </c>
      <c r="Q1492" s="4">
        <v>20.625</v>
      </c>
      <c r="R1492" s="4">
        <v>21.982140000000001</v>
      </c>
      <c r="S1492" s="4">
        <v>21.928570000000001</v>
      </c>
      <c r="T1492" s="5">
        <v>0.1688759</v>
      </c>
      <c r="U1492" s="5">
        <v>0.102105</v>
      </c>
      <c r="V1492" s="5">
        <v>8.9834999999999998E-2</v>
      </c>
    </row>
    <row r="1493" spans="1:22" hidden="1" x14ac:dyDescent="0.2">
      <c r="A1493">
        <v>1998</v>
      </c>
      <c r="B1493">
        <v>4</v>
      </c>
      <c r="C1493" t="s">
        <v>28</v>
      </c>
      <c r="D1493" t="s">
        <v>29</v>
      </c>
      <c r="E1493">
        <v>179000000</v>
      </c>
      <c r="F1493">
        <v>5807957</v>
      </c>
      <c r="G1493">
        <v>157338.79999999999</v>
      </c>
      <c r="H1493">
        <v>767000000</v>
      </c>
      <c r="I1493">
        <v>49200000</v>
      </c>
      <c r="J1493">
        <v>1410887</v>
      </c>
      <c r="K1493" s="2">
        <v>0.2336298</v>
      </c>
      <c r="L1493" s="2">
        <v>0.118132</v>
      </c>
      <c r="M1493" s="2">
        <v>0.1115177</v>
      </c>
      <c r="N1493" s="3">
        <v>23</v>
      </c>
      <c r="O1493">
        <v>27</v>
      </c>
      <c r="P1493">
        <v>27</v>
      </c>
      <c r="Q1493" s="4">
        <v>27.964279999999999</v>
      </c>
      <c r="R1493" s="4">
        <v>30.160720000000001</v>
      </c>
      <c r="S1493" s="4">
        <v>29.982140000000001</v>
      </c>
      <c r="T1493" s="5">
        <v>0.11625969999999999</v>
      </c>
      <c r="U1493" s="5">
        <v>5.6866399999999998E-2</v>
      </c>
      <c r="V1493" s="5">
        <v>5.2430200000000003E-2</v>
      </c>
    </row>
    <row r="1494" spans="1:22" hidden="1" x14ac:dyDescent="0.2">
      <c r="A1494">
        <v>1998</v>
      </c>
      <c r="B1494">
        <v>5</v>
      </c>
      <c r="C1494">
        <v>20</v>
      </c>
      <c r="D1494" t="s">
        <v>30</v>
      </c>
      <c r="E1494">
        <v>155000000</v>
      </c>
      <c r="F1494">
        <v>4814858</v>
      </c>
      <c r="G1494">
        <v>121375.6</v>
      </c>
      <c r="H1494">
        <v>840000000</v>
      </c>
      <c r="I1494">
        <v>49300000</v>
      </c>
      <c r="J1494">
        <v>1325864</v>
      </c>
      <c r="K1494" s="2">
        <v>0.1848485</v>
      </c>
      <c r="L1494" s="2">
        <v>9.776E-2</v>
      </c>
      <c r="M1494" s="2">
        <v>9.1544600000000004E-2</v>
      </c>
      <c r="N1494" s="3">
        <v>27</v>
      </c>
      <c r="O1494">
        <v>31</v>
      </c>
      <c r="P1494">
        <v>30</v>
      </c>
      <c r="Q1494" s="4">
        <v>29.660720000000001</v>
      </c>
      <c r="R1494" s="4">
        <v>29.589279999999999</v>
      </c>
      <c r="S1494" s="4">
        <v>29.178570000000001</v>
      </c>
      <c r="T1494" s="5">
        <v>0.1007251</v>
      </c>
      <c r="U1494" s="5">
        <v>6.0451900000000003E-2</v>
      </c>
      <c r="V1494" s="5">
        <v>5.51151E-2</v>
      </c>
    </row>
    <row r="1495" spans="1:22" hidden="1" x14ac:dyDescent="0.2">
      <c r="A1495">
        <v>1998</v>
      </c>
      <c r="B1495">
        <v>6</v>
      </c>
      <c r="C1495" t="s">
        <v>31</v>
      </c>
      <c r="D1495" t="s">
        <v>32</v>
      </c>
      <c r="E1495">
        <v>881000000</v>
      </c>
      <c r="F1495">
        <v>23300000</v>
      </c>
      <c r="G1495">
        <v>604178.1</v>
      </c>
      <c r="H1495">
        <v>2240000000</v>
      </c>
      <c r="I1495">
        <v>85600000</v>
      </c>
      <c r="J1495">
        <v>2342140</v>
      </c>
      <c r="K1495" s="2">
        <v>0.39422049999999997</v>
      </c>
      <c r="L1495" s="2">
        <v>0.27182590000000001</v>
      </c>
      <c r="M1495" s="2">
        <v>0.25795990000000002</v>
      </c>
      <c r="N1495" s="3">
        <v>12</v>
      </c>
      <c r="O1495">
        <v>12</v>
      </c>
      <c r="P1495">
        <v>12</v>
      </c>
      <c r="Q1495" s="4">
        <v>12.232139999999999</v>
      </c>
      <c r="R1495" s="4">
        <v>11.982139999999999</v>
      </c>
      <c r="S1495" s="4">
        <v>12.33929</v>
      </c>
      <c r="T1495" s="5">
        <v>0.24312719999999999</v>
      </c>
      <c r="U1495" s="5">
        <v>0.16807530000000001</v>
      </c>
      <c r="V1495" s="5">
        <v>0.15291469999999999</v>
      </c>
    </row>
    <row r="1496" spans="1:22" hidden="1" x14ac:dyDescent="0.2">
      <c r="A1496">
        <v>1998</v>
      </c>
      <c r="B1496">
        <v>7</v>
      </c>
      <c r="C1496">
        <v>23</v>
      </c>
      <c r="D1496" t="s">
        <v>33</v>
      </c>
      <c r="E1496">
        <v>72500000</v>
      </c>
      <c r="F1496">
        <v>1538110</v>
      </c>
      <c r="G1496">
        <v>37069.279999999999</v>
      </c>
      <c r="H1496">
        <v>177000000</v>
      </c>
      <c r="I1496">
        <v>4963974</v>
      </c>
      <c r="J1496">
        <v>123865.3</v>
      </c>
      <c r="K1496" s="2">
        <v>0.4105454</v>
      </c>
      <c r="L1496" s="2">
        <v>0.30985449999999998</v>
      </c>
      <c r="M1496" s="2">
        <v>0.29927090000000001</v>
      </c>
      <c r="N1496" s="3">
        <v>9</v>
      </c>
      <c r="O1496">
        <v>8</v>
      </c>
      <c r="P1496">
        <v>7</v>
      </c>
      <c r="Q1496" s="4">
        <v>8.1607140000000005</v>
      </c>
      <c r="R1496" s="4">
        <v>7.3392860000000004</v>
      </c>
      <c r="S1496" s="4">
        <v>6.9821429999999998</v>
      </c>
      <c r="T1496" s="5">
        <v>0.29430689999999998</v>
      </c>
      <c r="U1496" s="5">
        <v>0.21289140000000001</v>
      </c>
      <c r="V1496" s="5">
        <v>0.2032263</v>
      </c>
    </row>
    <row r="1497" spans="1:22" x14ac:dyDescent="0.2">
      <c r="A1497">
        <v>1998</v>
      </c>
      <c r="B1497">
        <v>8</v>
      </c>
      <c r="C1497">
        <v>24</v>
      </c>
      <c r="D1497" t="s">
        <v>34</v>
      </c>
      <c r="E1497">
        <v>650000000</v>
      </c>
      <c r="F1497">
        <v>15300000</v>
      </c>
      <c r="G1497">
        <v>376727.1</v>
      </c>
      <c r="H1497">
        <v>1250000000</v>
      </c>
      <c r="I1497">
        <v>38500000</v>
      </c>
      <c r="J1497">
        <v>998528.3</v>
      </c>
      <c r="K1497" s="2">
        <v>0.52085170000000003</v>
      </c>
      <c r="L1497" s="2">
        <v>0.3985572</v>
      </c>
      <c r="M1497" s="2">
        <v>0.37728230000000001</v>
      </c>
      <c r="N1497" s="3">
        <v>4</v>
      </c>
      <c r="O1497">
        <v>4</v>
      </c>
      <c r="P1497">
        <v>3</v>
      </c>
      <c r="Q1497" s="4">
        <v>5.0714290000000002</v>
      </c>
      <c r="R1497" s="4">
        <v>4.875</v>
      </c>
      <c r="S1497" s="4">
        <v>4.8035709999999998</v>
      </c>
      <c r="T1497" s="5">
        <v>0.36250369999999998</v>
      </c>
      <c r="U1497" s="5">
        <v>0.25803540000000003</v>
      </c>
      <c r="V1497" s="5">
        <v>0.23824980000000001</v>
      </c>
    </row>
    <row r="1498" spans="1:22" hidden="1" x14ac:dyDescent="0.2">
      <c r="A1498">
        <v>1998</v>
      </c>
      <c r="B1498">
        <v>9</v>
      </c>
      <c r="C1498">
        <v>25</v>
      </c>
      <c r="D1498" t="s">
        <v>35</v>
      </c>
      <c r="E1498">
        <v>166000000</v>
      </c>
      <c r="F1498">
        <v>5162420</v>
      </c>
      <c r="G1498">
        <v>126132.5</v>
      </c>
      <c r="H1498">
        <v>704000000</v>
      </c>
      <c r="I1498">
        <v>35100000</v>
      </c>
      <c r="J1498">
        <v>935312.1</v>
      </c>
      <c r="K1498" s="2">
        <v>0.23536170000000001</v>
      </c>
      <c r="L1498" s="2">
        <v>0.1471384</v>
      </c>
      <c r="M1498" s="2">
        <v>0.13485610000000001</v>
      </c>
      <c r="N1498" s="3">
        <v>22</v>
      </c>
      <c r="O1498">
        <v>23</v>
      </c>
      <c r="P1498">
        <v>23</v>
      </c>
      <c r="Q1498" s="4">
        <v>20.589279999999999</v>
      </c>
      <c r="R1498" s="4">
        <v>20.696429999999999</v>
      </c>
      <c r="S1498" s="4">
        <v>20.714279999999999</v>
      </c>
      <c r="T1498" s="5">
        <v>0.16131490000000001</v>
      </c>
      <c r="U1498" s="5">
        <v>0.1034035</v>
      </c>
      <c r="V1498" s="5">
        <v>9.3124899999999997E-2</v>
      </c>
    </row>
    <row r="1499" spans="1:22" hidden="1" x14ac:dyDescent="0.2">
      <c r="A1499">
        <v>1998</v>
      </c>
      <c r="B1499">
        <v>10</v>
      </c>
      <c r="C1499">
        <v>26</v>
      </c>
      <c r="D1499" t="s">
        <v>36</v>
      </c>
      <c r="E1499">
        <v>107000000</v>
      </c>
      <c r="F1499">
        <v>3059221</v>
      </c>
      <c r="G1499">
        <v>76248.03</v>
      </c>
      <c r="H1499">
        <v>460000000</v>
      </c>
      <c r="I1499">
        <v>21300000</v>
      </c>
      <c r="J1499">
        <v>561453.9</v>
      </c>
      <c r="K1499" s="2">
        <v>0.2317389</v>
      </c>
      <c r="L1499" s="2">
        <v>0.1436248</v>
      </c>
      <c r="M1499" s="2">
        <v>0.1358046</v>
      </c>
      <c r="N1499" s="3">
        <v>24</v>
      </c>
      <c r="O1499">
        <v>24</v>
      </c>
      <c r="P1499">
        <v>22</v>
      </c>
      <c r="Q1499" s="4">
        <v>23.607140000000001</v>
      </c>
      <c r="R1499" s="4">
        <v>24.017859999999999</v>
      </c>
      <c r="S1499" s="4">
        <v>23.089279999999999</v>
      </c>
      <c r="T1499" s="5">
        <v>0.14236109999999999</v>
      </c>
      <c r="U1499" s="5">
        <v>9.1431899999999997E-2</v>
      </c>
      <c r="V1499" s="5">
        <v>8.4959199999999999E-2</v>
      </c>
    </row>
    <row r="1500" spans="1:22" hidden="1" x14ac:dyDescent="0.2">
      <c r="A1500">
        <v>1998</v>
      </c>
      <c r="B1500">
        <v>11</v>
      </c>
      <c r="C1500" t="s">
        <v>37</v>
      </c>
      <c r="D1500" t="s">
        <v>38</v>
      </c>
      <c r="E1500">
        <v>451000000</v>
      </c>
      <c r="F1500">
        <v>12500000</v>
      </c>
      <c r="G1500">
        <v>309259.5</v>
      </c>
      <c r="H1500">
        <v>2080000000</v>
      </c>
      <c r="I1500">
        <v>93000000</v>
      </c>
      <c r="J1500">
        <v>2421101</v>
      </c>
      <c r="K1500" s="2">
        <v>0.21642629999999999</v>
      </c>
      <c r="L1500" s="2">
        <v>0.13474230000000001</v>
      </c>
      <c r="M1500" s="2">
        <v>0.12773509999999999</v>
      </c>
      <c r="N1500" s="3">
        <v>26</v>
      </c>
      <c r="O1500">
        <v>25</v>
      </c>
      <c r="P1500">
        <v>25</v>
      </c>
      <c r="Q1500" s="4">
        <v>23.053570000000001</v>
      </c>
      <c r="R1500" s="4">
        <v>23.803570000000001</v>
      </c>
      <c r="S1500" s="4">
        <v>22.785720000000001</v>
      </c>
      <c r="T1500" s="5">
        <v>0.14775569999999999</v>
      </c>
      <c r="U1500" s="5">
        <v>9.1782299999999997E-2</v>
      </c>
      <c r="V1500" s="5">
        <v>8.5632399999999997E-2</v>
      </c>
    </row>
    <row r="1501" spans="1:22" hidden="1" x14ac:dyDescent="0.2">
      <c r="A1501">
        <v>1998</v>
      </c>
      <c r="B1501">
        <v>12</v>
      </c>
      <c r="C1501">
        <v>29</v>
      </c>
      <c r="D1501" t="s">
        <v>39</v>
      </c>
      <c r="E1501">
        <v>368000000</v>
      </c>
      <c r="F1501">
        <v>10400000</v>
      </c>
      <c r="G1501">
        <v>252205.9</v>
      </c>
      <c r="H1501">
        <v>1440000000</v>
      </c>
      <c r="I1501">
        <v>59300000</v>
      </c>
      <c r="J1501">
        <v>1516233</v>
      </c>
      <c r="K1501" s="2">
        <v>0.25531359999999997</v>
      </c>
      <c r="L1501" s="2">
        <v>0.17576919999999999</v>
      </c>
      <c r="M1501" s="2">
        <v>0.16633709999999999</v>
      </c>
      <c r="N1501" s="3">
        <v>20</v>
      </c>
      <c r="O1501">
        <v>18</v>
      </c>
      <c r="P1501">
        <v>19</v>
      </c>
      <c r="Q1501" s="4">
        <v>17.5</v>
      </c>
      <c r="R1501" s="4">
        <v>17.964279999999999</v>
      </c>
      <c r="S1501" s="4">
        <v>17.446429999999999</v>
      </c>
      <c r="T1501" s="5">
        <v>0.18702070000000001</v>
      </c>
      <c r="U1501" s="5">
        <v>0.11943719999999999</v>
      </c>
      <c r="V1501" s="5">
        <v>0.1113278</v>
      </c>
    </row>
    <row r="1502" spans="1:22" hidden="1" x14ac:dyDescent="0.2">
      <c r="A1502">
        <v>1998</v>
      </c>
      <c r="B1502">
        <v>13</v>
      </c>
      <c r="C1502" t="s">
        <v>40</v>
      </c>
      <c r="D1502" t="s">
        <v>41</v>
      </c>
      <c r="E1502">
        <v>1230000000</v>
      </c>
      <c r="F1502">
        <v>29100000</v>
      </c>
      <c r="G1502">
        <v>713514.8</v>
      </c>
      <c r="H1502">
        <v>2760000000</v>
      </c>
      <c r="I1502">
        <v>93300000</v>
      </c>
      <c r="J1502">
        <v>2439662</v>
      </c>
      <c r="K1502" s="2">
        <v>0.44462839999999998</v>
      </c>
      <c r="L1502" s="2">
        <v>0.31191010000000002</v>
      </c>
      <c r="M1502" s="2">
        <v>0.29246460000000002</v>
      </c>
      <c r="N1502" s="3">
        <v>7</v>
      </c>
      <c r="O1502">
        <v>7</v>
      </c>
      <c r="P1502">
        <v>8</v>
      </c>
      <c r="Q1502" s="4">
        <v>8.9642859999999995</v>
      </c>
      <c r="R1502" s="4">
        <v>9.5535720000000008</v>
      </c>
      <c r="S1502" s="4">
        <v>9.7321419999999996</v>
      </c>
      <c r="T1502" s="5">
        <v>0.29336010000000001</v>
      </c>
      <c r="U1502" s="5">
        <v>0.19624240000000001</v>
      </c>
      <c r="V1502" s="5">
        <v>0.18007609999999999</v>
      </c>
    </row>
    <row r="1503" spans="1:22" hidden="1" x14ac:dyDescent="0.2">
      <c r="A1503">
        <v>1998</v>
      </c>
      <c r="B1503">
        <v>14</v>
      </c>
      <c r="C1503" t="s">
        <v>42</v>
      </c>
      <c r="D1503" t="s">
        <v>43</v>
      </c>
      <c r="E1503">
        <v>802000000</v>
      </c>
      <c r="F1503">
        <v>19700000</v>
      </c>
      <c r="G1503">
        <v>475562.1</v>
      </c>
      <c r="H1503">
        <v>2380000000</v>
      </c>
      <c r="I1503">
        <v>82200000</v>
      </c>
      <c r="J1503">
        <v>2089499</v>
      </c>
      <c r="K1503" s="2">
        <v>0.33662379999999997</v>
      </c>
      <c r="L1503" s="2">
        <v>0.23923410000000001</v>
      </c>
      <c r="M1503" s="2">
        <v>0.2275962</v>
      </c>
      <c r="N1503" s="3">
        <v>14</v>
      </c>
      <c r="O1503">
        <v>16</v>
      </c>
      <c r="P1503">
        <v>15</v>
      </c>
      <c r="Q1503" s="4">
        <v>16.25</v>
      </c>
      <c r="R1503" s="4">
        <v>16.410720000000001</v>
      </c>
      <c r="S1503" s="4">
        <v>15.96429</v>
      </c>
      <c r="T1503" s="5">
        <v>0.2025662</v>
      </c>
      <c r="U1503" s="5">
        <v>0.14079700000000001</v>
      </c>
      <c r="V1503" s="5">
        <v>0.1322035</v>
      </c>
    </row>
    <row r="1504" spans="1:22" hidden="1" x14ac:dyDescent="0.2">
      <c r="A1504">
        <v>1998</v>
      </c>
      <c r="B1504">
        <v>15</v>
      </c>
      <c r="C1504" t="s">
        <v>44</v>
      </c>
      <c r="D1504" t="s">
        <v>45</v>
      </c>
      <c r="E1504">
        <v>262000000</v>
      </c>
      <c r="F1504">
        <v>7796536</v>
      </c>
      <c r="G1504">
        <v>199022.3</v>
      </c>
      <c r="H1504">
        <v>660000000</v>
      </c>
      <c r="I1504">
        <v>29700000</v>
      </c>
      <c r="J1504">
        <v>817620.4</v>
      </c>
      <c r="K1504" s="2">
        <v>0.39766240000000003</v>
      </c>
      <c r="L1504" s="2">
        <v>0.26236779999999998</v>
      </c>
      <c r="M1504" s="2">
        <v>0.24341650000000001</v>
      </c>
      <c r="N1504" s="3">
        <v>11</v>
      </c>
      <c r="O1504">
        <v>13</v>
      </c>
      <c r="P1504">
        <v>13</v>
      </c>
      <c r="Q1504" s="4">
        <v>12.928570000000001</v>
      </c>
      <c r="R1504" s="4">
        <v>15.196429999999999</v>
      </c>
      <c r="S1504" s="4">
        <v>16.017859999999999</v>
      </c>
      <c r="T1504" s="5">
        <v>0.2379288</v>
      </c>
      <c r="U1504" s="5">
        <v>0.14950550000000001</v>
      </c>
      <c r="V1504" s="5">
        <v>0.13474800000000001</v>
      </c>
    </row>
    <row r="1505" spans="1:22" hidden="1" x14ac:dyDescent="0.2">
      <c r="A1505">
        <v>1998</v>
      </c>
      <c r="B1505">
        <v>16</v>
      </c>
      <c r="C1505" t="s">
        <v>46</v>
      </c>
      <c r="D1505" t="s">
        <v>47</v>
      </c>
      <c r="E1505">
        <v>291000000</v>
      </c>
      <c r="F1505">
        <v>7013925</v>
      </c>
      <c r="G1505">
        <v>177991.4</v>
      </c>
      <c r="H1505">
        <v>896000000</v>
      </c>
      <c r="I1505">
        <v>27400000</v>
      </c>
      <c r="J1505">
        <v>734681.9</v>
      </c>
      <c r="K1505" s="2">
        <v>0.32513839999999999</v>
      </c>
      <c r="L1505" s="2">
        <v>0.25562760000000001</v>
      </c>
      <c r="M1505" s="2">
        <v>0.24227009999999999</v>
      </c>
      <c r="N1505" s="3">
        <v>15</v>
      </c>
      <c r="O1505">
        <v>14</v>
      </c>
      <c r="P1505">
        <v>14</v>
      </c>
      <c r="Q1505" s="4">
        <v>14.446429999999999</v>
      </c>
      <c r="R1505" s="4">
        <v>12.107139999999999</v>
      </c>
      <c r="S1505" s="4">
        <v>11.892860000000001</v>
      </c>
      <c r="T1505" s="5">
        <v>0.21637799999999999</v>
      </c>
      <c r="U1505" s="5">
        <v>0.16193089999999999</v>
      </c>
      <c r="V1505" s="5">
        <v>0.15360219999999999</v>
      </c>
    </row>
    <row r="1506" spans="1:22" hidden="1" x14ac:dyDescent="0.2">
      <c r="A1506">
        <v>1998</v>
      </c>
      <c r="B1506">
        <v>17</v>
      </c>
      <c r="C1506" t="s">
        <v>48</v>
      </c>
      <c r="D1506" t="s">
        <v>49</v>
      </c>
      <c r="E1506">
        <v>1110000000</v>
      </c>
      <c r="F1506">
        <v>34100000</v>
      </c>
      <c r="G1506">
        <v>821291.4</v>
      </c>
      <c r="H1506">
        <v>6480000000</v>
      </c>
      <c r="I1506">
        <v>307000000</v>
      </c>
      <c r="J1506">
        <v>7993951</v>
      </c>
      <c r="K1506" s="2">
        <v>0.17123360000000001</v>
      </c>
      <c r="L1506" s="2">
        <v>0.11115460000000001</v>
      </c>
      <c r="M1506" s="2">
        <v>0.1027391</v>
      </c>
      <c r="N1506" s="3">
        <v>29</v>
      </c>
      <c r="O1506">
        <v>28</v>
      </c>
      <c r="P1506">
        <v>28</v>
      </c>
      <c r="Q1506" s="4">
        <v>27.928570000000001</v>
      </c>
      <c r="R1506" s="4">
        <v>27.214279999999999</v>
      </c>
      <c r="S1506" s="4">
        <v>26.392859999999999</v>
      </c>
      <c r="T1506" s="5">
        <v>0.112245</v>
      </c>
      <c r="U1506" s="5">
        <v>7.6515200000000005E-2</v>
      </c>
      <c r="V1506" s="5">
        <v>6.9453699999999993E-2</v>
      </c>
    </row>
    <row r="1507" spans="1:22" hidden="1" x14ac:dyDescent="0.2">
      <c r="A1507">
        <v>1998</v>
      </c>
      <c r="B1507">
        <v>18</v>
      </c>
      <c r="C1507">
        <v>51</v>
      </c>
      <c r="D1507" t="s">
        <v>50</v>
      </c>
      <c r="E1507">
        <v>331000000</v>
      </c>
      <c r="F1507">
        <v>9669737</v>
      </c>
      <c r="G1507">
        <v>247095</v>
      </c>
      <c r="H1507">
        <v>1440000000</v>
      </c>
      <c r="I1507">
        <v>64800000</v>
      </c>
      <c r="J1507">
        <v>1875379</v>
      </c>
      <c r="K1507" s="2">
        <v>0.2291474</v>
      </c>
      <c r="L1507" s="2">
        <v>0.14920839999999999</v>
      </c>
      <c r="M1507" s="2">
        <v>0.13175729999999999</v>
      </c>
      <c r="N1507" s="3">
        <v>25</v>
      </c>
      <c r="O1507">
        <v>22</v>
      </c>
      <c r="P1507">
        <v>24</v>
      </c>
      <c r="Q1507" s="4">
        <v>24.071429999999999</v>
      </c>
      <c r="R1507" s="4">
        <v>22.017859999999999</v>
      </c>
      <c r="S1507" s="4">
        <v>22.303570000000001</v>
      </c>
      <c r="T1507" s="5">
        <v>0.1409852</v>
      </c>
      <c r="U1507" s="5">
        <v>0.1007874</v>
      </c>
      <c r="V1507" s="5">
        <v>8.7338700000000005E-2</v>
      </c>
    </row>
    <row r="1508" spans="1:22" hidden="1" x14ac:dyDescent="0.2">
      <c r="A1508">
        <v>1998</v>
      </c>
      <c r="B1508">
        <v>19</v>
      </c>
      <c r="C1508">
        <v>50</v>
      </c>
      <c r="D1508" t="s">
        <v>51</v>
      </c>
      <c r="E1508">
        <v>2410000000</v>
      </c>
      <c r="F1508">
        <v>59300000</v>
      </c>
      <c r="G1508">
        <v>1544749</v>
      </c>
      <c r="H1508">
        <v>5910000000</v>
      </c>
      <c r="I1508">
        <v>210000000</v>
      </c>
      <c r="J1508">
        <v>5801280</v>
      </c>
      <c r="K1508" s="2">
        <v>0.40727859999999999</v>
      </c>
      <c r="L1508" s="2">
        <v>0.28257700000000002</v>
      </c>
      <c r="M1508" s="2">
        <v>0.26627729999999999</v>
      </c>
      <c r="N1508" s="3">
        <v>10</v>
      </c>
      <c r="O1508">
        <v>10</v>
      </c>
      <c r="P1508">
        <v>10</v>
      </c>
      <c r="Q1508" s="4">
        <v>10.392860000000001</v>
      </c>
      <c r="R1508" s="4">
        <v>10.5</v>
      </c>
      <c r="S1508" s="4">
        <v>10.41071</v>
      </c>
      <c r="T1508" s="5">
        <v>0.26292480000000001</v>
      </c>
      <c r="U1508" s="5">
        <v>0.1806373</v>
      </c>
      <c r="V1508" s="5">
        <v>0.16662879999999999</v>
      </c>
    </row>
    <row r="1509" spans="1:22" hidden="1" x14ac:dyDescent="0.2">
      <c r="A1509">
        <v>1998</v>
      </c>
      <c r="B1509">
        <v>20</v>
      </c>
      <c r="C1509">
        <v>52</v>
      </c>
      <c r="D1509" t="s">
        <v>52</v>
      </c>
      <c r="E1509">
        <v>1830000000</v>
      </c>
      <c r="F1509">
        <v>68800000</v>
      </c>
      <c r="G1509">
        <v>2092080</v>
      </c>
      <c r="H1509">
        <v>6280000000</v>
      </c>
      <c r="I1509">
        <v>393000000</v>
      </c>
      <c r="J1509">
        <v>14000000</v>
      </c>
      <c r="K1509" s="2">
        <v>0.29204819999999998</v>
      </c>
      <c r="L1509" s="2">
        <v>0.17519850000000001</v>
      </c>
      <c r="M1509" s="2">
        <v>0.14952789999999999</v>
      </c>
      <c r="N1509" s="3">
        <v>17</v>
      </c>
      <c r="O1509">
        <v>19</v>
      </c>
      <c r="P1509">
        <v>20</v>
      </c>
      <c r="Q1509" s="4">
        <v>19.089279999999999</v>
      </c>
      <c r="R1509" s="4">
        <v>19.017859999999999</v>
      </c>
      <c r="S1509" s="4">
        <v>19.964279999999999</v>
      </c>
      <c r="T1509" s="5">
        <v>0.18043429999999999</v>
      </c>
      <c r="U1509" s="5">
        <v>0.1176333</v>
      </c>
      <c r="V1509" s="5">
        <v>9.9119799999999994E-2</v>
      </c>
    </row>
    <row r="1510" spans="1:22" hidden="1" x14ac:dyDescent="0.2">
      <c r="A1510">
        <v>1998</v>
      </c>
      <c r="B1510">
        <v>21</v>
      </c>
      <c r="C1510" t="s">
        <v>53</v>
      </c>
      <c r="D1510" t="s">
        <v>54</v>
      </c>
      <c r="E1510">
        <v>510000000</v>
      </c>
      <c r="F1510">
        <v>31000000</v>
      </c>
      <c r="G1510">
        <v>809865.4</v>
      </c>
      <c r="H1510">
        <v>3050000000</v>
      </c>
      <c r="I1510">
        <v>294000000</v>
      </c>
      <c r="J1510">
        <v>9914463</v>
      </c>
      <c r="K1510" s="2">
        <v>0.1672795</v>
      </c>
      <c r="L1510" s="2">
        <v>0.1052729</v>
      </c>
      <c r="M1510" s="2">
        <v>8.1685199999999999E-2</v>
      </c>
      <c r="N1510" s="3">
        <v>30</v>
      </c>
      <c r="O1510">
        <v>30</v>
      </c>
      <c r="P1510">
        <v>31</v>
      </c>
      <c r="Q1510" s="4">
        <v>28.410720000000001</v>
      </c>
      <c r="R1510" s="4">
        <v>28.142859999999999</v>
      </c>
      <c r="S1510" s="4">
        <v>29.125</v>
      </c>
      <c r="T1510" s="5">
        <v>0.1092814</v>
      </c>
      <c r="U1510" s="5">
        <v>7.1718100000000007E-2</v>
      </c>
      <c r="V1510" s="5">
        <v>5.6427199999999997E-2</v>
      </c>
    </row>
    <row r="1511" spans="1:22" hidden="1" x14ac:dyDescent="0.2">
      <c r="A1511">
        <v>1998</v>
      </c>
      <c r="B1511">
        <v>22</v>
      </c>
      <c r="C1511" t="s">
        <v>55</v>
      </c>
      <c r="D1511" t="s">
        <v>56</v>
      </c>
      <c r="E1511">
        <v>920000000</v>
      </c>
      <c r="F1511">
        <v>28900000</v>
      </c>
      <c r="G1511">
        <v>812201.4</v>
      </c>
      <c r="H1511">
        <v>3810000000</v>
      </c>
      <c r="I1511">
        <v>166000000</v>
      </c>
      <c r="J1511">
        <v>4619105</v>
      </c>
      <c r="K1511" s="2">
        <v>0.24170829999999999</v>
      </c>
      <c r="L1511" s="2">
        <v>0.1736866</v>
      </c>
      <c r="M1511" s="2">
        <v>0.1758352</v>
      </c>
      <c r="N1511" s="3">
        <v>21</v>
      </c>
      <c r="O1511">
        <v>20</v>
      </c>
      <c r="P1511">
        <v>18</v>
      </c>
      <c r="Q1511" s="4">
        <v>24.214279999999999</v>
      </c>
      <c r="R1511" s="4">
        <v>22.875</v>
      </c>
      <c r="S1511" s="4">
        <v>21.035720000000001</v>
      </c>
      <c r="T1511" s="5">
        <v>0.14314279999999999</v>
      </c>
      <c r="U1511" s="5">
        <v>0.1009168</v>
      </c>
      <c r="V1511" s="5">
        <v>0.1004975</v>
      </c>
    </row>
    <row r="1512" spans="1:22" hidden="1" x14ac:dyDescent="0.2">
      <c r="A1512">
        <v>1998</v>
      </c>
      <c r="B1512">
        <v>23</v>
      </c>
      <c r="C1512">
        <v>64</v>
      </c>
      <c r="D1512" t="s">
        <v>57</v>
      </c>
      <c r="E1512">
        <v>918000000</v>
      </c>
      <c r="F1512">
        <v>25000000</v>
      </c>
      <c r="G1512">
        <v>640649</v>
      </c>
      <c r="H1512">
        <v>2710000000</v>
      </c>
      <c r="I1512">
        <v>91100000</v>
      </c>
      <c r="J1512">
        <v>2438193</v>
      </c>
      <c r="K1512" s="2">
        <v>0.33873690000000001</v>
      </c>
      <c r="L1512" s="2">
        <v>0.27488679999999999</v>
      </c>
      <c r="M1512" s="2">
        <v>0.26275559999999998</v>
      </c>
      <c r="N1512" s="3">
        <v>13</v>
      </c>
      <c r="O1512">
        <v>11</v>
      </c>
      <c r="P1512">
        <v>11</v>
      </c>
      <c r="Q1512" s="4">
        <v>18.160720000000001</v>
      </c>
      <c r="R1512" s="4">
        <v>15.571429999999999</v>
      </c>
      <c r="S1512" s="4">
        <v>14.96429</v>
      </c>
      <c r="T1512" s="5">
        <v>0.19068750000000001</v>
      </c>
      <c r="U1512" s="5">
        <v>0.14805309999999999</v>
      </c>
      <c r="V1512" s="5">
        <v>0.1392806</v>
      </c>
    </row>
    <row r="1513" spans="1:22" hidden="1" x14ac:dyDescent="0.2">
      <c r="A1513">
        <v>1998</v>
      </c>
      <c r="B1513">
        <v>24</v>
      </c>
      <c r="C1513" t="s">
        <v>58</v>
      </c>
      <c r="D1513" t="s">
        <v>59</v>
      </c>
      <c r="E1513">
        <v>4150000000</v>
      </c>
      <c r="F1513">
        <v>84200000</v>
      </c>
      <c r="G1513">
        <v>2211786</v>
      </c>
      <c r="H1513">
        <v>7260000000</v>
      </c>
      <c r="I1513">
        <v>209000000</v>
      </c>
      <c r="J1513">
        <v>5941260</v>
      </c>
      <c r="K1513" s="2">
        <v>0.57126469999999996</v>
      </c>
      <c r="L1513" s="2">
        <v>0.40197319999999997</v>
      </c>
      <c r="M1513" s="2">
        <v>0.37227559999999998</v>
      </c>
      <c r="N1513" s="3">
        <v>3</v>
      </c>
      <c r="O1513">
        <v>3</v>
      </c>
      <c r="P1513">
        <v>4</v>
      </c>
      <c r="Q1513" s="4">
        <v>4.2321429999999998</v>
      </c>
      <c r="R1513" s="4">
        <v>4.4107139999999996</v>
      </c>
      <c r="S1513" s="4">
        <v>4.6071429999999998</v>
      </c>
      <c r="T1513" s="5">
        <v>0.39911069999999998</v>
      </c>
      <c r="U1513" s="5">
        <v>0.27091029999999999</v>
      </c>
      <c r="V1513" s="5">
        <v>0.2452347</v>
      </c>
    </row>
    <row r="1514" spans="1:22" hidden="1" x14ac:dyDescent="0.2">
      <c r="A1514">
        <v>1998</v>
      </c>
      <c r="B1514">
        <v>25</v>
      </c>
      <c r="C1514">
        <v>70</v>
      </c>
      <c r="D1514" t="s">
        <v>60</v>
      </c>
      <c r="E1514">
        <v>643000000</v>
      </c>
      <c r="F1514">
        <v>20100000</v>
      </c>
      <c r="G1514">
        <v>542246.5</v>
      </c>
      <c r="H1514">
        <v>1320000000</v>
      </c>
      <c r="I1514">
        <v>60500000</v>
      </c>
      <c r="J1514">
        <v>1762272</v>
      </c>
      <c r="K1514" s="2">
        <v>0.4875157</v>
      </c>
      <c r="L1514" s="2">
        <v>0.33290940000000002</v>
      </c>
      <c r="M1514" s="2">
        <v>0.30769740000000001</v>
      </c>
      <c r="N1514" s="3">
        <v>6</v>
      </c>
      <c r="O1514">
        <v>6</v>
      </c>
      <c r="P1514">
        <v>6</v>
      </c>
      <c r="Q1514" s="4">
        <v>7.25</v>
      </c>
      <c r="R1514" s="4">
        <v>6.9642860000000004</v>
      </c>
      <c r="S1514" s="4">
        <v>7.125</v>
      </c>
      <c r="T1514" s="5">
        <v>0.32646009999999998</v>
      </c>
      <c r="U1514" s="5">
        <v>0.22816600000000001</v>
      </c>
      <c r="V1514" s="5">
        <v>0.20767949999999999</v>
      </c>
    </row>
    <row r="1515" spans="1:22" hidden="1" x14ac:dyDescent="0.2">
      <c r="A1515">
        <v>1998</v>
      </c>
      <c r="B1515">
        <v>26</v>
      </c>
      <c r="C1515" t="s">
        <v>61</v>
      </c>
      <c r="D1515" t="s">
        <v>62</v>
      </c>
      <c r="E1515">
        <v>9320000000</v>
      </c>
      <c r="F1515">
        <v>263000000</v>
      </c>
      <c r="G1515">
        <v>7214371</v>
      </c>
      <c r="H1515">
        <v>15500000000</v>
      </c>
      <c r="I1515">
        <v>605000000</v>
      </c>
      <c r="J1515">
        <v>18200000</v>
      </c>
      <c r="K1515" s="2">
        <v>0.60102469999999997</v>
      </c>
      <c r="L1515" s="2">
        <v>0.43422090000000002</v>
      </c>
      <c r="M1515" s="2">
        <v>0.3974009</v>
      </c>
      <c r="N1515" s="3">
        <v>2</v>
      </c>
      <c r="O1515">
        <v>2</v>
      </c>
      <c r="P1515">
        <v>2</v>
      </c>
      <c r="Q1515" s="4">
        <v>3.214286</v>
      </c>
      <c r="R1515" s="4">
        <v>2.964286</v>
      </c>
      <c r="S1515" s="4">
        <v>2.8571430000000002</v>
      </c>
      <c r="T1515" s="5">
        <v>0.42349140000000002</v>
      </c>
      <c r="U1515" s="5">
        <v>0.31467250000000002</v>
      </c>
      <c r="V1515" s="5">
        <v>0.28992210000000002</v>
      </c>
    </row>
    <row r="1516" spans="1:22" hidden="1" x14ac:dyDescent="0.2">
      <c r="A1516">
        <v>1998</v>
      </c>
      <c r="B1516">
        <v>27</v>
      </c>
      <c r="C1516" t="s">
        <v>63</v>
      </c>
      <c r="D1516" t="s">
        <v>64</v>
      </c>
      <c r="E1516">
        <v>1970000000</v>
      </c>
      <c r="F1516">
        <v>42900000</v>
      </c>
      <c r="G1516">
        <v>1295807</v>
      </c>
      <c r="H1516">
        <v>4560000000</v>
      </c>
      <c r="I1516">
        <v>147000000</v>
      </c>
      <c r="J1516">
        <v>4801093</v>
      </c>
      <c r="K1516" s="2">
        <v>0.43143209999999999</v>
      </c>
      <c r="L1516" s="2">
        <v>0.29278890000000002</v>
      </c>
      <c r="M1516" s="2">
        <v>0.26989839999999998</v>
      </c>
      <c r="N1516" s="3">
        <v>8</v>
      </c>
      <c r="O1516">
        <v>9</v>
      </c>
      <c r="P1516">
        <v>9</v>
      </c>
      <c r="Q1516" s="4">
        <v>6.6071429999999998</v>
      </c>
      <c r="R1516" s="4">
        <v>7.5892860000000004</v>
      </c>
      <c r="S1516" s="4">
        <v>7.8928570000000002</v>
      </c>
      <c r="T1516" s="5">
        <v>0.3349144</v>
      </c>
      <c r="U1516" s="5">
        <v>0.21915499999999999</v>
      </c>
      <c r="V1516" s="5">
        <v>0.20047789999999999</v>
      </c>
    </row>
    <row r="1517" spans="1:22" hidden="1" x14ac:dyDescent="0.2">
      <c r="A1517">
        <v>1998</v>
      </c>
      <c r="B1517">
        <v>28</v>
      </c>
      <c r="C1517" t="s">
        <v>65</v>
      </c>
      <c r="D1517" t="s">
        <v>66</v>
      </c>
      <c r="E1517">
        <v>5840000000</v>
      </c>
      <c r="F1517">
        <v>217000000</v>
      </c>
      <c r="G1517">
        <v>7039445</v>
      </c>
      <c r="H1517">
        <v>7560000000</v>
      </c>
      <c r="I1517">
        <v>325000000</v>
      </c>
      <c r="J1517">
        <v>11400000</v>
      </c>
      <c r="K1517" s="2">
        <v>0.77192700000000003</v>
      </c>
      <c r="L1517" s="2">
        <v>0.66886100000000004</v>
      </c>
      <c r="M1517" s="2">
        <v>0.61725370000000002</v>
      </c>
      <c r="N1517" s="3">
        <v>1</v>
      </c>
      <c r="O1517">
        <v>1</v>
      </c>
      <c r="P1517">
        <v>1</v>
      </c>
      <c r="Q1517" s="4">
        <v>1.071429</v>
      </c>
      <c r="R1517" s="4">
        <v>1.125</v>
      </c>
      <c r="S1517" s="4">
        <v>1.196429</v>
      </c>
      <c r="T1517" s="5">
        <v>0.69953770000000004</v>
      </c>
      <c r="U1517" s="5">
        <v>0.56415590000000004</v>
      </c>
      <c r="V1517" s="5">
        <v>0.50843229999999995</v>
      </c>
    </row>
    <row r="1518" spans="1:22" hidden="1" x14ac:dyDescent="0.2">
      <c r="A1518">
        <v>1998</v>
      </c>
      <c r="B1518">
        <v>29</v>
      </c>
      <c r="C1518" t="s">
        <v>67</v>
      </c>
      <c r="D1518" t="s">
        <v>68</v>
      </c>
      <c r="E1518">
        <v>7490000000</v>
      </c>
      <c r="F1518">
        <v>239000000</v>
      </c>
      <c r="G1518">
        <v>6747559</v>
      </c>
      <c r="H1518">
        <v>14900000000</v>
      </c>
      <c r="I1518">
        <v>692000000</v>
      </c>
      <c r="J1518">
        <v>20900000</v>
      </c>
      <c r="K1518" s="2">
        <v>0.50312950000000001</v>
      </c>
      <c r="L1518" s="2">
        <v>0.3454295</v>
      </c>
      <c r="M1518" s="2">
        <v>0.32209690000000002</v>
      </c>
      <c r="N1518" s="3">
        <v>5</v>
      </c>
      <c r="O1518">
        <v>5</v>
      </c>
      <c r="P1518">
        <v>5</v>
      </c>
      <c r="Q1518" s="4">
        <v>3.3035709999999998</v>
      </c>
      <c r="R1518" s="4">
        <v>3.660714</v>
      </c>
      <c r="S1518" s="4">
        <v>3.8214290000000002</v>
      </c>
      <c r="T1518" s="5">
        <v>0.42614590000000002</v>
      </c>
      <c r="U1518" s="5">
        <v>0.28862939999999998</v>
      </c>
      <c r="V1518" s="5">
        <v>0.26149060000000002</v>
      </c>
    </row>
    <row r="1519" spans="1:22" hidden="1" x14ac:dyDescent="0.2">
      <c r="A1519">
        <v>1998</v>
      </c>
      <c r="B1519">
        <v>30</v>
      </c>
      <c r="C1519" t="s">
        <v>69</v>
      </c>
      <c r="D1519" t="s">
        <v>70</v>
      </c>
      <c r="E1519">
        <v>1540000000</v>
      </c>
      <c r="F1519">
        <v>71200000</v>
      </c>
      <c r="G1519">
        <v>2118721</v>
      </c>
      <c r="H1519">
        <v>4860000000</v>
      </c>
      <c r="I1519">
        <v>296000000</v>
      </c>
      <c r="J1519">
        <v>9516101</v>
      </c>
      <c r="K1519" s="2">
        <v>0.31655329999999998</v>
      </c>
      <c r="L1519" s="2">
        <v>0.24089369999999999</v>
      </c>
      <c r="M1519" s="2">
        <v>0.22264590000000001</v>
      </c>
      <c r="N1519" s="3">
        <v>16</v>
      </c>
      <c r="O1519">
        <v>15</v>
      </c>
      <c r="P1519">
        <v>16</v>
      </c>
      <c r="Q1519" s="4">
        <v>12.375</v>
      </c>
      <c r="R1519" s="4">
        <v>10.982139999999999</v>
      </c>
      <c r="S1519" s="4">
        <v>11.053570000000001</v>
      </c>
      <c r="T1519" s="5">
        <v>0.23180239999999999</v>
      </c>
      <c r="U1519" s="5">
        <v>0.1739011</v>
      </c>
      <c r="V1519" s="5">
        <v>0.16148970000000001</v>
      </c>
    </row>
    <row r="1520" spans="1:22" hidden="1" x14ac:dyDescent="0.2">
      <c r="A1520">
        <v>1998</v>
      </c>
      <c r="B1520">
        <v>31</v>
      </c>
      <c r="C1520" t="s">
        <v>71</v>
      </c>
      <c r="D1520" t="s">
        <v>72</v>
      </c>
      <c r="E1520">
        <v>54000000</v>
      </c>
      <c r="F1520">
        <v>2065155</v>
      </c>
      <c r="G1520">
        <v>79059.92</v>
      </c>
      <c r="H1520">
        <v>404000000</v>
      </c>
      <c r="I1520">
        <v>19600000</v>
      </c>
      <c r="J1520">
        <v>863443</v>
      </c>
      <c r="K1520" s="2">
        <v>0.1335461</v>
      </c>
      <c r="L1520" s="2">
        <v>0.1054345</v>
      </c>
      <c r="M1520" s="2">
        <v>9.1563599999999995E-2</v>
      </c>
      <c r="N1520" s="3">
        <v>31</v>
      </c>
      <c r="O1520">
        <v>29</v>
      </c>
      <c r="P1520">
        <v>29</v>
      </c>
      <c r="Q1520" s="4">
        <v>22.75</v>
      </c>
      <c r="R1520" s="4">
        <v>23.339279999999999</v>
      </c>
      <c r="S1520" s="4">
        <v>28.553570000000001</v>
      </c>
      <c r="T1520" s="5">
        <v>0.1417677</v>
      </c>
      <c r="U1520" s="5">
        <v>8.8227299999999995E-2</v>
      </c>
      <c r="V1520" s="5">
        <v>5.7606600000000001E-2</v>
      </c>
    </row>
    <row r="1521" spans="1:22" hidden="1" x14ac:dyDescent="0.2">
      <c r="A1521">
        <v>1999</v>
      </c>
      <c r="B1521">
        <v>1</v>
      </c>
      <c r="C1521" t="s">
        <v>22</v>
      </c>
      <c r="D1521" t="s">
        <v>23</v>
      </c>
      <c r="E1521">
        <v>312000000</v>
      </c>
      <c r="F1521">
        <v>16800000</v>
      </c>
      <c r="G1521">
        <v>307230</v>
      </c>
      <c r="H1521">
        <v>1580000000</v>
      </c>
      <c r="I1521">
        <v>120000000</v>
      </c>
      <c r="J1521">
        <v>2414070</v>
      </c>
      <c r="K1521" s="2">
        <v>0.19788829999999999</v>
      </c>
      <c r="L1521" s="2">
        <v>0.1404272</v>
      </c>
      <c r="M1521" s="2">
        <v>0.1272664</v>
      </c>
      <c r="N1521" s="3">
        <v>27</v>
      </c>
      <c r="O1521">
        <v>24</v>
      </c>
      <c r="P1521">
        <v>24</v>
      </c>
      <c r="Q1521" s="4">
        <v>26.642859999999999</v>
      </c>
      <c r="R1521" s="4">
        <v>27.767859999999999</v>
      </c>
      <c r="S1521" s="4">
        <v>26.803570000000001</v>
      </c>
      <c r="T1521" s="5">
        <v>0.12112009999999999</v>
      </c>
      <c r="U1521" s="5">
        <v>7.4726399999999998E-2</v>
      </c>
      <c r="V1521" s="5">
        <v>6.9363800000000003E-2</v>
      </c>
    </row>
    <row r="1522" spans="1:22" hidden="1" x14ac:dyDescent="0.2">
      <c r="A1522">
        <v>1999</v>
      </c>
      <c r="B1522">
        <v>2</v>
      </c>
      <c r="C1522" t="s">
        <v>24</v>
      </c>
      <c r="D1522" t="s">
        <v>25</v>
      </c>
      <c r="E1522">
        <v>190000000</v>
      </c>
      <c r="F1522">
        <v>4107765</v>
      </c>
      <c r="G1522">
        <v>101970.3</v>
      </c>
      <c r="H1522">
        <v>673000000</v>
      </c>
      <c r="I1522">
        <v>22000000</v>
      </c>
      <c r="J1522">
        <v>542486.69999999995</v>
      </c>
      <c r="K1522" s="2">
        <v>0.2817037</v>
      </c>
      <c r="L1522" s="2">
        <v>0.18630150000000001</v>
      </c>
      <c r="M1522" s="2">
        <v>0.1879682</v>
      </c>
      <c r="N1522" s="3">
        <v>18</v>
      </c>
      <c r="O1522">
        <v>17</v>
      </c>
      <c r="P1522">
        <v>17</v>
      </c>
      <c r="Q1522" s="4">
        <v>15.232139999999999</v>
      </c>
      <c r="R1522" s="4">
        <v>16.178570000000001</v>
      </c>
      <c r="S1522" s="4">
        <v>15.03571</v>
      </c>
      <c r="T1522" s="5">
        <v>0.21788350000000001</v>
      </c>
      <c r="U1522" s="5">
        <v>0.13342109999999999</v>
      </c>
      <c r="V1522" s="5">
        <v>0.13148119999999999</v>
      </c>
    </row>
    <row r="1523" spans="1:22" hidden="1" x14ac:dyDescent="0.2">
      <c r="A1523">
        <v>1999</v>
      </c>
      <c r="B1523">
        <v>3</v>
      </c>
      <c r="C1523" t="s">
        <v>26</v>
      </c>
      <c r="D1523" t="s">
        <v>27</v>
      </c>
      <c r="E1523">
        <v>364000000</v>
      </c>
      <c r="F1523">
        <v>11200000</v>
      </c>
      <c r="G1523">
        <v>267668.3</v>
      </c>
      <c r="H1523">
        <v>1340000000</v>
      </c>
      <c r="I1523">
        <v>67800000</v>
      </c>
      <c r="J1523">
        <v>1804713</v>
      </c>
      <c r="K1523" s="2">
        <v>0.27081369999999999</v>
      </c>
      <c r="L1523" s="2">
        <v>0.16534760000000001</v>
      </c>
      <c r="M1523" s="2">
        <v>0.14831620000000001</v>
      </c>
      <c r="N1523" s="3">
        <v>19</v>
      </c>
      <c r="O1523">
        <v>21</v>
      </c>
      <c r="P1523">
        <v>21</v>
      </c>
      <c r="Q1523" s="4">
        <v>20.625</v>
      </c>
      <c r="R1523" s="4">
        <v>21.982140000000001</v>
      </c>
      <c r="S1523" s="4">
        <v>21.928570000000001</v>
      </c>
      <c r="T1523" s="5">
        <v>0.1688759</v>
      </c>
      <c r="U1523" s="5">
        <v>0.102105</v>
      </c>
      <c r="V1523" s="5">
        <v>8.9834999999999998E-2</v>
      </c>
    </row>
    <row r="1524" spans="1:22" hidden="1" x14ac:dyDescent="0.2">
      <c r="A1524">
        <v>1999</v>
      </c>
      <c r="B1524">
        <v>4</v>
      </c>
      <c r="C1524" t="s">
        <v>28</v>
      </c>
      <c r="D1524" t="s">
        <v>29</v>
      </c>
      <c r="E1524">
        <v>179000000</v>
      </c>
      <c r="F1524">
        <v>5505210</v>
      </c>
      <c r="G1524">
        <v>147390.1</v>
      </c>
      <c r="H1524">
        <v>743000000</v>
      </c>
      <c r="I1524">
        <v>45800000</v>
      </c>
      <c r="J1524">
        <v>1293175</v>
      </c>
      <c r="K1524" s="2">
        <v>0.24084659999999999</v>
      </c>
      <c r="L1524" s="2">
        <v>0.12032710000000001</v>
      </c>
      <c r="M1524" s="2">
        <v>0.1139754</v>
      </c>
      <c r="N1524" s="3">
        <v>22</v>
      </c>
      <c r="O1524">
        <v>27</v>
      </c>
      <c r="P1524">
        <v>27</v>
      </c>
      <c r="Q1524" s="4">
        <v>27.964279999999999</v>
      </c>
      <c r="R1524" s="4">
        <v>30.160720000000001</v>
      </c>
      <c r="S1524" s="4">
        <v>29.982140000000001</v>
      </c>
      <c r="T1524" s="5">
        <v>0.11625969999999999</v>
      </c>
      <c r="U1524" s="5">
        <v>5.6866399999999998E-2</v>
      </c>
      <c r="V1524" s="5">
        <v>5.2430200000000003E-2</v>
      </c>
    </row>
    <row r="1525" spans="1:22" hidden="1" x14ac:dyDescent="0.2">
      <c r="A1525">
        <v>1999</v>
      </c>
      <c r="B1525">
        <v>5</v>
      </c>
      <c r="C1525">
        <v>20</v>
      </c>
      <c r="D1525" t="s">
        <v>30</v>
      </c>
      <c r="E1525">
        <v>154000000</v>
      </c>
      <c r="F1525">
        <v>4653763</v>
      </c>
      <c r="G1525">
        <v>116309.5</v>
      </c>
      <c r="H1525">
        <v>902000000</v>
      </c>
      <c r="I1525">
        <v>51000000</v>
      </c>
      <c r="J1525">
        <v>1360287</v>
      </c>
      <c r="K1525" s="2">
        <v>0.1710825</v>
      </c>
      <c r="L1525" s="2">
        <v>9.1339400000000001E-2</v>
      </c>
      <c r="M1525" s="2">
        <v>8.5503700000000002E-2</v>
      </c>
      <c r="N1525" s="3">
        <v>29</v>
      </c>
      <c r="O1525">
        <v>31</v>
      </c>
      <c r="P1525">
        <v>31</v>
      </c>
      <c r="Q1525" s="4">
        <v>29.660720000000001</v>
      </c>
      <c r="R1525" s="4">
        <v>29.589279999999999</v>
      </c>
      <c r="S1525" s="4">
        <v>29.178570000000001</v>
      </c>
      <c r="T1525" s="5">
        <v>0.1007251</v>
      </c>
      <c r="U1525" s="5">
        <v>6.0451900000000003E-2</v>
      </c>
      <c r="V1525" s="5">
        <v>5.51151E-2</v>
      </c>
    </row>
    <row r="1526" spans="1:22" hidden="1" x14ac:dyDescent="0.2">
      <c r="A1526">
        <v>1999</v>
      </c>
      <c r="B1526">
        <v>6</v>
      </c>
      <c r="C1526" t="s">
        <v>31</v>
      </c>
      <c r="D1526" t="s">
        <v>32</v>
      </c>
      <c r="E1526">
        <v>958000000</v>
      </c>
      <c r="F1526">
        <v>23700000</v>
      </c>
      <c r="G1526">
        <v>600254.4</v>
      </c>
      <c r="H1526">
        <v>2410000000</v>
      </c>
      <c r="I1526">
        <v>86500000</v>
      </c>
      <c r="J1526">
        <v>2325197</v>
      </c>
      <c r="K1526" s="2">
        <v>0.39740760000000003</v>
      </c>
      <c r="L1526" s="2">
        <v>0.27336969999999999</v>
      </c>
      <c r="M1526" s="2">
        <v>0.25815199999999999</v>
      </c>
      <c r="N1526" s="3">
        <v>10</v>
      </c>
      <c r="O1526">
        <v>11</v>
      </c>
      <c r="P1526">
        <v>11</v>
      </c>
      <c r="Q1526" s="4">
        <v>12.232139999999999</v>
      </c>
      <c r="R1526" s="4">
        <v>11.982139999999999</v>
      </c>
      <c r="S1526" s="4">
        <v>12.33929</v>
      </c>
      <c r="T1526" s="5">
        <v>0.24312719999999999</v>
      </c>
      <c r="U1526" s="5">
        <v>0.16807530000000001</v>
      </c>
      <c r="V1526" s="5">
        <v>0.15291469999999999</v>
      </c>
    </row>
    <row r="1527" spans="1:22" hidden="1" x14ac:dyDescent="0.2">
      <c r="A1527">
        <v>1999</v>
      </c>
      <c r="B1527">
        <v>7</v>
      </c>
      <c r="C1527">
        <v>23</v>
      </c>
      <c r="D1527" t="s">
        <v>33</v>
      </c>
      <c r="E1527">
        <v>74000000</v>
      </c>
      <c r="F1527">
        <v>1552637</v>
      </c>
      <c r="G1527">
        <v>37247.58</v>
      </c>
      <c r="H1527">
        <v>184000000</v>
      </c>
      <c r="I1527">
        <v>5028335</v>
      </c>
      <c r="J1527">
        <v>124932.6</v>
      </c>
      <c r="K1527" s="2">
        <v>0.40336470000000002</v>
      </c>
      <c r="L1527" s="2">
        <v>0.30877759999999999</v>
      </c>
      <c r="M1527" s="2">
        <v>0.2981414</v>
      </c>
      <c r="N1527" s="3">
        <v>9</v>
      </c>
      <c r="O1527">
        <v>8</v>
      </c>
      <c r="P1527">
        <v>7</v>
      </c>
      <c r="Q1527" s="4">
        <v>8.1607140000000005</v>
      </c>
      <c r="R1527" s="4">
        <v>7.3392860000000004</v>
      </c>
      <c r="S1527" s="4">
        <v>6.9821429999999998</v>
      </c>
      <c r="T1527" s="5">
        <v>0.29430689999999998</v>
      </c>
      <c r="U1527" s="5">
        <v>0.21289140000000001</v>
      </c>
      <c r="V1527" s="5">
        <v>0.2032263</v>
      </c>
    </row>
    <row r="1528" spans="1:22" x14ac:dyDescent="0.2">
      <c r="A1528">
        <v>1999</v>
      </c>
      <c r="B1528">
        <v>8</v>
      </c>
      <c r="C1528">
        <v>24</v>
      </c>
      <c r="D1528" t="s">
        <v>34</v>
      </c>
      <c r="E1528">
        <v>684000000</v>
      </c>
      <c r="F1528">
        <v>15500000</v>
      </c>
      <c r="G1528">
        <v>378994.5</v>
      </c>
      <c r="H1528">
        <v>1300000000</v>
      </c>
      <c r="I1528">
        <v>38200000</v>
      </c>
      <c r="J1528">
        <v>989593.2</v>
      </c>
      <c r="K1528" s="2">
        <v>0.52588939999999995</v>
      </c>
      <c r="L1528" s="2">
        <v>0.40449639999999998</v>
      </c>
      <c r="M1528" s="2">
        <v>0.38298009999999999</v>
      </c>
      <c r="N1528" s="3">
        <v>4</v>
      </c>
      <c r="O1528">
        <v>4</v>
      </c>
      <c r="P1528">
        <v>4</v>
      </c>
      <c r="Q1528" s="4">
        <v>5.0714290000000002</v>
      </c>
      <c r="R1528" s="4">
        <v>4.875</v>
      </c>
      <c r="S1528" s="4">
        <v>4.8035709999999998</v>
      </c>
      <c r="T1528" s="5">
        <v>0.36250369999999998</v>
      </c>
      <c r="U1528" s="5">
        <v>0.25803540000000003</v>
      </c>
      <c r="V1528" s="5">
        <v>0.23824980000000001</v>
      </c>
    </row>
    <row r="1529" spans="1:22" hidden="1" x14ac:dyDescent="0.2">
      <c r="A1529">
        <v>1999</v>
      </c>
      <c r="B1529">
        <v>9</v>
      </c>
      <c r="C1529">
        <v>25</v>
      </c>
      <c r="D1529" t="s">
        <v>35</v>
      </c>
      <c r="E1529">
        <v>175000000</v>
      </c>
      <c r="F1529">
        <v>5255767</v>
      </c>
      <c r="G1529">
        <v>128022.2</v>
      </c>
      <c r="H1529">
        <v>747000000</v>
      </c>
      <c r="I1529">
        <v>35900000</v>
      </c>
      <c r="J1529">
        <v>953691.7</v>
      </c>
      <c r="K1529" s="2">
        <v>0.23463239999999999</v>
      </c>
      <c r="L1529" s="2">
        <v>0.14654439999999999</v>
      </c>
      <c r="M1529" s="2">
        <v>0.13423850000000001</v>
      </c>
      <c r="N1529" s="3">
        <v>23</v>
      </c>
      <c r="O1529">
        <v>23</v>
      </c>
      <c r="P1529">
        <v>23</v>
      </c>
      <c r="Q1529" s="4">
        <v>20.589279999999999</v>
      </c>
      <c r="R1529" s="4">
        <v>20.696429999999999</v>
      </c>
      <c r="S1529" s="4">
        <v>20.714279999999999</v>
      </c>
      <c r="T1529" s="5">
        <v>0.16131490000000001</v>
      </c>
      <c r="U1529" s="5">
        <v>0.1034035</v>
      </c>
      <c r="V1529" s="5">
        <v>9.3124899999999997E-2</v>
      </c>
    </row>
    <row r="1530" spans="1:22" hidden="1" x14ac:dyDescent="0.2">
      <c r="A1530">
        <v>1999</v>
      </c>
      <c r="B1530">
        <v>10</v>
      </c>
      <c r="C1530">
        <v>26</v>
      </c>
      <c r="D1530" t="s">
        <v>36</v>
      </c>
      <c r="E1530">
        <v>102000000</v>
      </c>
      <c r="F1530">
        <v>2887683</v>
      </c>
      <c r="G1530">
        <v>71423.67</v>
      </c>
      <c r="H1530">
        <v>482000000</v>
      </c>
      <c r="I1530">
        <v>21600000</v>
      </c>
      <c r="J1530">
        <v>566263.80000000005</v>
      </c>
      <c r="K1530" s="2">
        <v>0.21232500000000001</v>
      </c>
      <c r="L1530" s="2">
        <v>0.1336021</v>
      </c>
      <c r="M1530" s="2">
        <v>0.1261314</v>
      </c>
      <c r="N1530" s="3">
        <v>25</v>
      </c>
      <c r="O1530">
        <v>25</v>
      </c>
      <c r="P1530">
        <v>25</v>
      </c>
      <c r="Q1530" s="4">
        <v>23.607140000000001</v>
      </c>
      <c r="R1530" s="4">
        <v>24.017859999999999</v>
      </c>
      <c r="S1530" s="4">
        <v>23.089279999999999</v>
      </c>
      <c r="T1530" s="5">
        <v>0.14236109999999999</v>
      </c>
      <c r="U1530" s="5">
        <v>9.1431899999999997E-2</v>
      </c>
      <c r="V1530" s="5">
        <v>8.4959199999999999E-2</v>
      </c>
    </row>
    <row r="1531" spans="1:22" hidden="1" x14ac:dyDescent="0.2">
      <c r="A1531">
        <v>1999</v>
      </c>
      <c r="B1531">
        <v>11</v>
      </c>
      <c r="C1531" t="s">
        <v>37</v>
      </c>
      <c r="D1531" t="s">
        <v>38</v>
      </c>
      <c r="E1531">
        <v>434000000</v>
      </c>
      <c r="F1531">
        <v>11700000</v>
      </c>
      <c r="G1531">
        <v>289899.09999999998</v>
      </c>
      <c r="H1531">
        <v>2140000000</v>
      </c>
      <c r="I1531">
        <v>91900000</v>
      </c>
      <c r="J1531">
        <v>2394391</v>
      </c>
      <c r="K1531" s="2">
        <v>0.20344909999999999</v>
      </c>
      <c r="L1531" s="2">
        <v>0.1278204</v>
      </c>
      <c r="M1531" s="2">
        <v>0.12107420000000001</v>
      </c>
      <c r="N1531" s="3">
        <v>26</v>
      </c>
      <c r="O1531">
        <v>26</v>
      </c>
      <c r="P1531">
        <v>26</v>
      </c>
      <c r="Q1531" s="4">
        <v>23.053570000000001</v>
      </c>
      <c r="R1531" s="4">
        <v>23.803570000000001</v>
      </c>
      <c r="S1531" s="4">
        <v>22.785720000000001</v>
      </c>
      <c r="T1531" s="5">
        <v>0.14775569999999999</v>
      </c>
      <c r="U1531" s="5">
        <v>9.1782299999999997E-2</v>
      </c>
      <c r="V1531" s="5">
        <v>8.5632399999999997E-2</v>
      </c>
    </row>
    <row r="1532" spans="1:22" hidden="1" x14ac:dyDescent="0.2">
      <c r="A1532">
        <v>1999</v>
      </c>
      <c r="B1532">
        <v>12</v>
      </c>
      <c r="C1532">
        <v>29</v>
      </c>
      <c r="D1532" t="s">
        <v>39</v>
      </c>
      <c r="E1532">
        <v>387000000</v>
      </c>
      <c r="F1532">
        <v>10300000</v>
      </c>
      <c r="G1532">
        <v>248421.1</v>
      </c>
      <c r="H1532">
        <v>1470000000</v>
      </c>
      <c r="I1532">
        <v>57900000</v>
      </c>
      <c r="J1532">
        <v>1477471</v>
      </c>
      <c r="K1532" s="2">
        <v>0.26327990000000001</v>
      </c>
      <c r="L1532" s="2">
        <v>0.17764579999999999</v>
      </c>
      <c r="M1532" s="2">
        <v>0.16813939999999999</v>
      </c>
      <c r="N1532" s="3">
        <v>20</v>
      </c>
      <c r="O1532">
        <v>19</v>
      </c>
      <c r="P1532">
        <v>19</v>
      </c>
      <c r="Q1532" s="4">
        <v>17.5</v>
      </c>
      <c r="R1532" s="4">
        <v>17.964279999999999</v>
      </c>
      <c r="S1532" s="4">
        <v>17.446429999999999</v>
      </c>
      <c r="T1532" s="5">
        <v>0.18702070000000001</v>
      </c>
      <c r="U1532" s="5">
        <v>0.11943719999999999</v>
      </c>
      <c r="V1532" s="5">
        <v>0.1113278</v>
      </c>
    </row>
    <row r="1533" spans="1:22" hidden="1" x14ac:dyDescent="0.2">
      <c r="A1533">
        <v>1999</v>
      </c>
      <c r="B1533">
        <v>13</v>
      </c>
      <c r="C1533" t="s">
        <v>40</v>
      </c>
      <c r="D1533" t="s">
        <v>41</v>
      </c>
      <c r="E1533">
        <v>1360000000</v>
      </c>
      <c r="F1533">
        <v>28300000</v>
      </c>
      <c r="G1533">
        <v>693723.9</v>
      </c>
      <c r="H1533">
        <v>3000000000</v>
      </c>
      <c r="I1533">
        <v>90300000</v>
      </c>
      <c r="J1533">
        <v>2359046</v>
      </c>
      <c r="K1533" s="2">
        <v>0.45319320000000002</v>
      </c>
      <c r="L1533" s="2">
        <v>0.31353180000000003</v>
      </c>
      <c r="M1533" s="2">
        <v>0.29406969999999999</v>
      </c>
      <c r="N1533" s="3">
        <v>7</v>
      </c>
      <c r="O1533">
        <v>7</v>
      </c>
      <c r="P1533">
        <v>8</v>
      </c>
      <c r="Q1533" s="4">
        <v>8.9642859999999995</v>
      </c>
      <c r="R1533" s="4">
        <v>9.5535720000000008</v>
      </c>
      <c r="S1533" s="4">
        <v>9.7321419999999996</v>
      </c>
      <c r="T1533" s="5">
        <v>0.29336010000000001</v>
      </c>
      <c r="U1533" s="5">
        <v>0.19624240000000001</v>
      </c>
      <c r="V1533" s="5">
        <v>0.18007609999999999</v>
      </c>
    </row>
    <row r="1534" spans="1:22" hidden="1" x14ac:dyDescent="0.2">
      <c r="A1534">
        <v>1999</v>
      </c>
      <c r="B1534">
        <v>14</v>
      </c>
      <c r="C1534" t="s">
        <v>42</v>
      </c>
      <c r="D1534" t="s">
        <v>43</v>
      </c>
      <c r="E1534">
        <v>791000000</v>
      </c>
      <c r="F1534">
        <v>19600000</v>
      </c>
      <c r="G1534">
        <v>472709.8</v>
      </c>
      <c r="H1534">
        <v>2390000000</v>
      </c>
      <c r="I1534">
        <v>83000000</v>
      </c>
      <c r="J1534">
        <v>2104217</v>
      </c>
      <c r="K1534" s="2">
        <v>0.33096829999999999</v>
      </c>
      <c r="L1534" s="2">
        <v>0.2360235</v>
      </c>
      <c r="M1534" s="2">
        <v>0.22464880000000001</v>
      </c>
      <c r="N1534" s="3">
        <v>15</v>
      </c>
      <c r="O1534">
        <v>16</v>
      </c>
      <c r="P1534">
        <v>16</v>
      </c>
      <c r="Q1534" s="4">
        <v>16.25</v>
      </c>
      <c r="R1534" s="4">
        <v>16.410720000000001</v>
      </c>
      <c r="S1534" s="4">
        <v>15.96429</v>
      </c>
      <c r="T1534" s="5">
        <v>0.2025662</v>
      </c>
      <c r="U1534" s="5">
        <v>0.14079700000000001</v>
      </c>
      <c r="V1534" s="5">
        <v>0.1322035</v>
      </c>
    </row>
    <row r="1535" spans="1:22" hidden="1" x14ac:dyDescent="0.2">
      <c r="A1535">
        <v>1999</v>
      </c>
      <c r="B1535">
        <v>15</v>
      </c>
      <c r="C1535" t="s">
        <v>44</v>
      </c>
      <c r="D1535" t="s">
        <v>45</v>
      </c>
      <c r="E1535">
        <v>273000000</v>
      </c>
      <c r="F1535">
        <v>7814817</v>
      </c>
      <c r="G1535">
        <v>198104.5</v>
      </c>
      <c r="H1535">
        <v>700000000</v>
      </c>
      <c r="I1535">
        <v>29800000</v>
      </c>
      <c r="J1535">
        <v>812510.9</v>
      </c>
      <c r="K1535" s="2">
        <v>0.39036680000000001</v>
      </c>
      <c r="L1535" s="2">
        <v>0.26194240000000002</v>
      </c>
      <c r="M1535" s="2">
        <v>0.2438177</v>
      </c>
      <c r="N1535" s="3">
        <v>11</v>
      </c>
      <c r="O1535">
        <v>12</v>
      </c>
      <c r="P1535">
        <v>12</v>
      </c>
      <c r="Q1535" s="4">
        <v>12.928570000000001</v>
      </c>
      <c r="R1535" s="4">
        <v>15.196429999999999</v>
      </c>
      <c r="S1535" s="4">
        <v>16.017859999999999</v>
      </c>
      <c r="T1535" s="5">
        <v>0.2379288</v>
      </c>
      <c r="U1535" s="5">
        <v>0.14950550000000001</v>
      </c>
      <c r="V1535" s="5">
        <v>0.13474800000000001</v>
      </c>
    </row>
    <row r="1536" spans="1:22" hidden="1" x14ac:dyDescent="0.2">
      <c r="A1536">
        <v>1999</v>
      </c>
      <c r="B1536">
        <v>16</v>
      </c>
      <c r="C1536" t="s">
        <v>46</v>
      </c>
      <c r="D1536" t="s">
        <v>47</v>
      </c>
      <c r="E1536">
        <v>313000000</v>
      </c>
      <c r="F1536">
        <v>6929603</v>
      </c>
      <c r="G1536">
        <v>172730.5</v>
      </c>
      <c r="H1536">
        <v>989000000</v>
      </c>
      <c r="I1536">
        <v>27800000</v>
      </c>
      <c r="J1536">
        <v>733552.8</v>
      </c>
      <c r="K1536" s="2">
        <v>0.31608599999999998</v>
      </c>
      <c r="L1536" s="2">
        <v>0.24888150000000001</v>
      </c>
      <c r="M1536" s="2">
        <v>0.23547109999999999</v>
      </c>
      <c r="N1536" s="3">
        <v>16</v>
      </c>
      <c r="O1536">
        <v>15</v>
      </c>
      <c r="P1536">
        <v>14</v>
      </c>
      <c r="Q1536" s="4">
        <v>14.446429999999999</v>
      </c>
      <c r="R1536" s="4">
        <v>12.107139999999999</v>
      </c>
      <c r="S1536" s="4">
        <v>11.892860000000001</v>
      </c>
      <c r="T1536" s="5">
        <v>0.21637799999999999</v>
      </c>
      <c r="U1536" s="5">
        <v>0.16193089999999999</v>
      </c>
      <c r="V1536" s="5">
        <v>0.15360219999999999</v>
      </c>
    </row>
    <row r="1537" spans="1:22" hidden="1" x14ac:dyDescent="0.2">
      <c r="A1537">
        <v>1999</v>
      </c>
      <c r="B1537">
        <v>17</v>
      </c>
      <c r="C1537" t="s">
        <v>48</v>
      </c>
      <c r="D1537" t="s">
        <v>49</v>
      </c>
      <c r="E1537">
        <v>1180000000</v>
      </c>
      <c r="F1537">
        <v>38700000</v>
      </c>
      <c r="G1537">
        <v>925901.9</v>
      </c>
      <c r="H1537">
        <v>7040000000</v>
      </c>
      <c r="I1537">
        <v>323000000</v>
      </c>
      <c r="J1537">
        <v>8348769</v>
      </c>
      <c r="K1537" s="2">
        <v>0.16705829999999999</v>
      </c>
      <c r="L1537" s="2">
        <v>0.11989759999999999</v>
      </c>
      <c r="M1537" s="2">
        <v>0.1109028</v>
      </c>
      <c r="N1537" s="3">
        <v>30</v>
      </c>
      <c r="O1537">
        <v>28</v>
      </c>
      <c r="P1537">
        <v>28</v>
      </c>
      <c r="Q1537" s="4">
        <v>27.928570000000001</v>
      </c>
      <c r="R1537" s="4">
        <v>27.214279999999999</v>
      </c>
      <c r="S1537" s="4">
        <v>26.392859999999999</v>
      </c>
      <c r="T1537" s="5">
        <v>0.112245</v>
      </c>
      <c r="U1537" s="5">
        <v>7.6515200000000005E-2</v>
      </c>
      <c r="V1537" s="5">
        <v>6.9453699999999993E-2</v>
      </c>
    </row>
    <row r="1538" spans="1:22" hidden="1" x14ac:dyDescent="0.2">
      <c r="A1538">
        <v>1999</v>
      </c>
      <c r="B1538">
        <v>18</v>
      </c>
      <c r="C1538">
        <v>51</v>
      </c>
      <c r="D1538" t="s">
        <v>50</v>
      </c>
      <c r="E1538">
        <v>347000000</v>
      </c>
      <c r="F1538">
        <v>10600000</v>
      </c>
      <c r="G1538">
        <v>265153.09999999998</v>
      </c>
      <c r="H1538">
        <v>1520000000</v>
      </c>
      <c r="I1538">
        <v>67500000</v>
      </c>
      <c r="J1538">
        <v>1920991</v>
      </c>
      <c r="K1538" s="2">
        <v>0.22855420000000001</v>
      </c>
      <c r="L1538" s="2">
        <v>0.15647610000000001</v>
      </c>
      <c r="M1538" s="2">
        <v>0.13802929999999999</v>
      </c>
      <c r="N1538" s="3">
        <v>24</v>
      </c>
      <c r="O1538">
        <v>22</v>
      </c>
      <c r="P1538">
        <v>22</v>
      </c>
      <c r="Q1538" s="4">
        <v>24.071429999999999</v>
      </c>
      <c r="R1538" s="4">
        <v>22.017859999999999</v>
      </c>
      <c r="S1538" s="4">
        <v>22.303570000000001</v>
      </c>
      <c r="T1538" s="5">
        <v>0.1409852</v>
      </c>
      <c r="U1538" s="5">
        <v>0.1007874</v>
      </c>
      <c r="V1538" s="5">
        <v>8.7338700000000005E-2</v>
      </c>
    </row>
    <row r="1539" spans="1:22" hidden="1" x14ac:dyDescent="0.2">
      <c r="A1539">
        <v>1999</v>
      </c>
      <c r="B1539">
        <v>19</v>
      </c>
      <c r="C1539">
        <v>50</v>
      </c>
      <c r="D1539" t="s">
        <v>51</v>
      </c>
      <c r="E1539">
        <v>2320000000</v>
      </c>
      <c r="F1539">
        <v>53400000</v>
      </c>
      <c r="G1539">
        <v>1416797</v>
      </c>
      <c r="H1539">
        <v>6120000000</v>
      </c>
      <c r="I1539">
        <v>209000000</v>
      </c>
      <c r="J1539">
        <v>5894791</v>
      </c>
      <c r="K1539" s="2">
        <v>0.37917919999999999</v>
      </c>
      <c r="L1539" s="2">
        <v>0.25555430000000001</v>
      </c>
      <c r="M1539" s="2">
        <v>0.24034730000000001</v>
      </c>
      <c r="N1539" s="3">
        <v>12</v>
      </c>
      <c r="O1539">
        <v>13</v>
      </c>
      <c r="P1539">
        <v>13</v>
      </c>
      <c r="Q1539" s="4">
        <v>10.392860000000001</v>
      </c>
      <c r="R1539" s="4">
        <v>10.5</v>
      </c>
      <c r="S1539" s="4">
        <v>10.41071</v>
      </c>
      <c r="T1539" s="5">
        <v>0.26292480000000001</v>
      </c>
      <c r="U1539" s="5">
        <v>0.1806373</v>
      </c>
      <c r="V1539" s="5">
        <v>0.16662879999999999</v>
      </c>
    </row>
    <row r="1540" spans="1:22" hidden="1" x14ac:dyDescent="0.2">
      <c r="A1540">
        <v>1999</v>
      </c>
      <c r="B1540">
        <v>20</v>
      </c>
      <c r="C1540">
        <v>52</v>
      </c>
      <c r="D1540" t="s">
        <v>52</v>
      </c>
      <c r="E1540">
        <v>1920000000</v>
      </c>
      <c r="F1540">
        <v>73800000</v>
      </c>
      <c r="G1540">
        <v>2220279</v>
      </c>
      <c r="H1540">
        <v>6570000000</v>
      </c>
      <c r="I1540">
        <v>405000000</v>
      </c>
      <c r="J1540">
        <v>14300000</v>
      </c>
      <c r="K1540" s="2">
        <v>0.29248069999999998</v>
      </c>
      <c r="L1540" s="2">
        <v>0.18239540000000001</v>
      </c>
      <c r="M1540" s="2">
        <v>0.1556014</v>
      </c>
      <c r="N1540" s="3">
        <v>17</v>
      </c>
      <c r="O1540">
        <v>18</v>
      </c>
      <c r="P1540">
        <v>20</v>
      </c>
      <c r="Q1540" s="4">
        <v>19.089279999999999</v>
      </c>
      <c r="R1540" s="4">
        <v>19.017859999999999</v>
      </c>
      <c r="S1540" s="4">
        <v>19.964279999999999</v>
      </c>
      <c r="T1540" s="5">
        <v>0.18043429999999999</v>
      </c>
      <c r="U1540" s="5">
        <v>0.1176333</v>
      </c>
      <c r="V1540" s="5">
        <v>9.9119799999999994E-2</v>
      </c>
    </row>
    <row r="1541" spans="1:22" hidden="1" x14ac:dyDescent="0.2">
      <c r="A1541">
        <v>1999</v>
      </c>
      <c r="B1541">
        <v>21</v>
      </c>
      <c r="C1541" t="s">
        <v>53</v>
      </c>
      <c r="D1541" t="s">
        <v>54</v>
      </c>
      <c r="E1541">
        <v>588000000</v>
      </c>
      <c r="F1541">
        <v>33200000</v>
      </c>
      <c r="G1541">
        <v>869053.7</v>
      </c>
      <c r="H1541">
        <v>3350000000</v>
      </c>
      <c r="I1541">
        <v>301000000</v>
      </c>
      <c r="J1541">
        <v>10100000</v>
      </c>
      <c r="K1541" s="2">
        <v>0.17562539999999999</v>
      </c>
      <c r="L1541" s="2">
        <v>0.1104739</v>
      </c>
      <c r="M1541" s="2">
        <v>8.5663199999999995E-2</v>
      </c>
      <c r="N1541" s="3">
        <v>28</v>
      </c>
      <c r="O1541">
        <v>29</v>
      </c>
      <c r="P1541">
        <v>30</v>
      </c>
      <c r="Q1541" s="4">
        <v>28.410720000000001</v>
      </c>
      <c r="R1541" s="4">
        <v>28.142859999999999</v>
      </c>
      <c r="S1541" s="4">
        <v>29.125</v>
      </c>
      <c r="T1541" s="5">
        <v>0.1092814</v>
      </c>
      <c r="U1541" s="5">
        <v>7.1718100000000007E-2</v>
      </c>
      <c r="V1541" s="5">
        <v>5.6427199999999997E-2</v>
      </c>
    </row>
    <row r="1542" spans="1:22" hidden="1" x14ac:dyDescent="0.2">
      <c r="A1542">
        <v>1999</v>
      </c>
      <c r="B1542">
        <v>22</v>
      </c>
      <c r="C1542" t="s">
        <v>55</v>
      </c>
      <c r="D1542" t="s">
        <v>56</v>
      </c>
      <c r="E1542">
        <v>1040000000</v>
      </c>
      <c r="F1542">
        <v>29300000</v>
      </c>
      <c r="G1542">
        <v>827046.5</v>
      </c>
      <c r="H1542">
        <v>4060000000</v>
      </c>
      <c r="I1542">
        <v>170000000</v>
      </c>
      <c r="J1542">
        <v>4730847</v>
      </c>
      <c r="K1542" s="2">
        <v>0.25709920000000003</v>
      </c>
      <c r="L1542" s="2">
        <v>0.17224610000000001</v>
      </c>
      <c r="M1542" s="2">
        <v>0.17482</v>
      </c>
      <c r="N1542" s="3">
        <v>21</v>
      </c>
      <c r="O1542">
        <v>20</v>
      </c>
      <c r="P1542">
        <v>18</v>
      </c>
      <c r="Q1542" s="4">
        <v>24.214279999999999</v>
      </c>
      <c r="R1542" s="4">
        <v>22.875</v>
      </c>
      <c r="S1542" s="4">
        <v>21.035720000000001</v>
      </c>
      <c r="T1542" s="5">
        <v>0.14314279999999999</v>
      </c>
      <c r="U1542" s="5">
        <v>0.1009168</v>
      </c>
      <c r="V1542" s="5">
        <v>0.1004975</v>
      </c>
    </row>
    <row r="1543" spans="1:22" hidden="1" x14ac:dyDescent="0.2">
      <c r="A1543">
        <v>1999</v>
      </c>
      <c r="B1543">
        <v>23</v>
      </c>
      <c r="C1543">
        <v>64</v>
      </c>
      <c r="D1543" t="s">
        <v>57</v>
      </c>
      <c r="E1543">
        <v>1010000000</v>
      </c>
      <c r="F1543">
        <v>27200000</v>
      </c>
      <c r="G1543">
        <v>655308.4</v>
      </c>
      <c r="H1543">
        <v>2960000000</v>
      </c>
      <c r="I1543">
        <v>98400000</v>
      </c>
      <c r="J1543">
        <v>2504299</v>
      </c>
      <c r="K1543" s="2">
        <v>0.34138259999999998</v>
      </c>
      <c r="L1543" s="2">
        <v>0.27703349999999999</v>
      </c>
      <c r="M1543" s="2">
        <v>0.2616734</v>
      </c>
      <c r="N1543" s="3">
        <v>13</v>
      </c>
      <c r="O1543">
        <v>10</v>
      </c>
      <c r="P1543">
        <v>10</v>
      </c>
      <c r="Q1543" s="4">
        <v>18.160720000000001</v>
      </c>
      <c r="R1543" s="4">
        <v>15.571429999999999</v>
      </c>
      <c r="S1543" s="4">
        <v>14.96429</v>
      </c>
      <c r="T1543" s="5">
        <v>0.19068750000000001</v>
      </c>
      <c r="U1543" s="5">
        <v>0.14805309999999999</v>
      </c>
      <c r="V1543" s="5">
        <v>0.1392806</v>
      </c>
    </row>
    <row r="1544" spans="1:22" hidden="1" x14ac:dyDescent="0.2">
      <c r="A1544">
        <v>1999</v>
      </c>
      <c r="B1544">
        <v>24</v>
      </c>
      <c r="C1544" t="s">
        <v>58</v>
      </c>
      <c r="D1544" t="s">
        <v>59</v>
      </c>
      <c r="E1544">
        <v>4580000000</v>
      </c>
      <c r="F1544">
        <v>89500000</v>
      </c>
      <c r="G1544">
        <v>2350883</v>
      </c>
      <c r="H1544">
        <v>7790000000</v>
      </c>
      <c r="I1544">
        <v>214000000</v>
      </c>
      <c r="J1544">
        <v>6048346</v>
      </c>
      <c r="K1544" s="2">
        <v>0.58777820000000003</v>
      </c>
      <c r="L1544" s="2">
        <v>0.41867660000000001</v>
      </c>
      <c r="M1544" s="2">
        <v>0.38868190000000002</v>
      </c>
      <c r="N1544" s="3">
        <v>3</v>
      </c>
      <c r="O1544">
        <v>3</v>
      </c>
      <c r="P1544">
        <v>3</v>
      </c>
      <c r="Q1544" s="4">
        <v>4.2321429999999998</v>
      </c>
      <c r="R1544" s="4">
        <v>4.4107139999999996</v>
      </c>
      <c r="S1544" s="4">
        <v>4.6071429999999998</v>
      </c>
      <c r="T1544" s="5">
        <v>0.39911069999999998</v>
      </c>
      <c r="U1544" s="5">
        <v>0.27091029999999999</v>
      </c>
      <c r="V1544" s="5">
        <v>0.2452347</v>
      </c>
    </row>
    <row r="1545" spans="1:22" hidden="1" x14ac:dyDescent="0.2">
      <c r="A1545">
        <v>1999</v>
      </c>
      <c r="B1545">
        <v>25</v>
      </c>
      <c r="C1545">
        <v>70</v>
      </c>
      <c r="D1545" t="s">
        <v>60</v>
      </c>
      <c r="E1545">
        <v>689000000</v>
      </c>
      <c r="F1545">
        <v>21300000</v>
      </c>
      <c r="G1545">
        <v>577173</v>
      </c>
      <c r="H1545">
        <v>1400000000</v>
      </c>
      <c r="I1545">
        <v>61400000</v>
      </c>
      <c r="J1545">
        <v>1790738</v>
      </c>
      <c r="K1545" s="2">
        <v>0.4919134</v>
      </c>
      <c r="L1545" s="2">
        <v>0.34750520000000001</v>
      </c>
      <c r="M1545" s="2">
        <v>0.32231009999999999</v>
      </c>
      <c r="N1545" s="3">
        <v>5</v>
      </c>
      <c r="O1545">
        <v>6</v>
      </c>
      <c r="P1545">
        <v>6</v>
      </c>
      <c r="Q1545" s="4">
        <v>7.25</v>
      </c>
      <c r="R1545" s="4">
        <v>6.9642860000000004</v>
      </c>
      <c r="S1545" s="4">
        <v>7.125</v>
      </c>
      <c r="T1545" s="5">
        <v>0.32646009999999998</v>
      </c>
      <c r="U1545" s="5">
        <v>0.22816600000000001</v>
      </c>
      <c r="V1545" s="5">
        <v>0.20767949999999999</v>
      </c>
    </row>
    <row r="1546" spans="1:22" hidden="1" x14ac:dyDescent="0.2">
      <c r="A1546">
        <v>1999</v>
      </c>
      <c r="B1546">
        <v>26</v>
      </c>
      <c r="C1546" t="s">
        <v>61</v>
      </c>
      <c r="D1546" t="s">
        <v>62</v>
      </c>
      <c r="E1546">
        <v>10100000000</v>
      </c>
      <c r="F1546">
        <v>268000000</v>
      </c>
      <c r="G1546">
        <v>7508888</v>
      </c>
      <c r="H1546">
        <v>17000000000</v>
      </c>
      <c r="I1546">
        <v>622000000</v>
      </c>
      <c r="J1546">
        <v>19100000</v>
      </c>
      <c r="K1546" s="2">
        <v>0.59207529999999997</v>
      </c>
      <c r="L1546" s="2">
        <v>0.43066769999999999</v>
      </c>
      <c r="M1546" s="2">
        <v>0.39379199999999998</v>
      </c>
      <c r="N1546" s="3">
        <v>2</v>
      </c>
      <c r="O1546">
        <v>2</v>
      </c>
      <c r="P1546">
        <v>2</v>
      </c>
      <c r="Q1546" s="4">
        <v>3.214286</v>
      </c>
      <c r="R1546" s="4">
        <v>2.964286</v>
      </c>
      <c r="S1546" s="4">
        <v>2.8571430000000002</v>
      </c>
      <c r="T1546" s="5">
        <v>0.42349140000000002</v>
      </c>
      <c r="U1546" s="5">
        <v>0.31467250000000002</v>
      </c>
      <c r="V1546" s="5">
        <v>0.28992210000000002</v>
      </c>
    </row>
    <row r="1547" spans="1:22" hidden="1" x14ac:dyDescent="0.2">
      <c r="A1547">
        <v>1999</v>
      </c>
      <c r="B1547">
        <v>27</v>
      </c>
      <c r="C1547" t="s">
        <v>63</v>
      </c>
      <c r="D1547" t="s">
        <v>64</v>
      </c>
      <c r="E1547">
        <v>2090000000</v>
      </c>
      <c r="F1547">
        <v>42900000</v>
      </c>
      <c r="G1547">
        <v>1304504</v>
      </c>
      <c r="H1547">
        <v>4710000000</v>
      </c>
      <c r="I1547">
        <v>144000000</v>
      </c>
      <c r="J1547">
        <v>4754025</v>
      </c>
      <c r="K1547" s="2">
        <v>0.44352920000000001</v>
      </c>
      <c r="L1547" s="2">
        <v>0.2979869</v>
      </c>
      <c r="M1547" s="2">
        <v>0.27439989999999997</v>
      </c>
      <c r="N1547" s="3">
        <v>8</v>
      </c>
      <c r="O1547">
        <v>9</v>
      </c>
      <c r="P1547">
        <v>9</v>
      </c>
      <c r="Q1547" s="4">
        <v>6.6071429999999998</v>
      </c>
      <c r="R1547" s="4">
        <v>7.5892860000000004</v>
      </c>
      <c r="S1547" s="4">
        <v>7.8928570000000002</v>
      </c>
      <c r="T1547" s="5">
        <v>0.3349144</v>
      </c>
      <c r="U1547" s="5">
        <v>0.21915499999999999</v>
      </c>
      <c r="V1547" s="5">
        <v>0.20047789999999999</v>
      </c>
    </row>
    <row r="1548" spans="1:22" hidden="1" x14ac:dyDescent="0.2">
      <c r="A1548">
        <v>1999</v>
      </c>
      <c r="B1548">
        <v>28</v>
      </c>
      <c r="C1548" t="s">
        <v>65</v>
      </c>
      <c r="D1548" t="s">
        <v>66</v>
      </c>
      <c r="E1548">
        <v>6230000000</v>
      </c>
      <c r="F1548">
        <v>222000000</v>
      </c>
      <c r="G1548">
        <v>7216736</v>
      </c>
      <c r="H1548">
        <v>8050000000</v>
      </c>
      <c r="I1548">
        <v>332000000</v>
      </c>
      <c r="J1548">
        <v>11700000</v>
      </c>
      <c r="K1548" s="2">
        <v>0.77413650000000001</v>
      </c>
      <c r="L1548" s="2">
        <v>0.66912559999999999</v>
      </c>
      <c r="M1548" s="2">
        <v>0.61649790000000004</v>
      </c>
      <c r="N1548" s="3">
        <v>1</v>
      </c>
      <c r="O1548">
        <v>1</v>
      </c>
      <c r="P1548">
        <v>1</v>
      </c>
      <c r="Q1548" s="4">
        <v>1.071429</v>
      </c>
      <c r="R1548" s="4">
        <v>1.125</v>
      </c>
      <c r="S1548" s="4">
        <v>1.196429</v>
      </c>
      <c r="T1548" s="5">
        <v>0.69953770000000004</v>
      </c>
      <c r="U1548" s="5">
        <v>0.56415590000000004</v>
      </c>
      <c r="V1548" s="5">
        <v>0.50843229999999995</v>
      </c>
    </row>
    <row r="1549" spans="1:22" hidden="1" x14ac:dyDescent="0.2">
      <c r="A1549">
        <v>1999</v>
      </c>
      <c r="B1549">
        <v>29</v>
      </c>
      <c r="C1549" t="s">
        <v>67</v>
      </c>
      <c r="D1549" t="s">
        <v>68</v>
      </c>
      <c r="E1549">
        <v>7670000000</v>
      </c>
      <c r="F1549">
        <v>243000000</v>
      </c>
      <c r="G1549">
        <v>6905458</v>
      </c>
      <c r="H1549">
        <v>15700000000</v>
      </c>
      <c r="I1549">
        <v>699000000</v>
      </c>
      <c r="J1549">
        <v>21300000</v>
      </c>
      <c r="K1549" s="2">
        <v>0.48888900000000002</v>
      </c>
      <c r="L1549" s="2">
        <v>0.34792770000000001</v>
      </c>
      <c r="M1549" s="2">
        <v>0.32405499999999998</v>
      </c>
      <c r="N1549" s="3">
        <v>6</v>
      </c>
      <c r="O1549">
        <v>5</v>
      </c>
      <c r="P1549">
        <v>5</v>
      </c>
      <c r="Q1549" s="4">
        <v>3.3035709999999998</v>
      </c>
      <c r="R1549" s="4">
        <v>3.660714</v>
      </c>
      <c r="S1549" s="4">
        <v>3.8214290000000002</v>
      </c>
      <c r="T1549" s="5">
        <v>0.42614590000000002</v>
      </c>
      <c r="U1549" s="5">
        <v>0.28862939999999998</v>
      </c>
      <c r="V1549" s="5">
        <v>0.26149060000000002</v>
      </c>
    </row>
    <row r="1550" spans="1:22" hidden="1" x14ac:dyDescent="0.2">
      <c r="A1550">
        <v>1999</v>
      </c>
      <c r="B1550">
        <v>30</v>
      </c>
      <c r="C1550" t="s">
        <v>69</v>
      </c>
      <c r="D1550" t="s">
        <v>70</v>
      </c>
      <c r="E1550">
        <v>1730000000</v>
      </c>
      <c r="F1550">
        <v>75600000</v>
      </c>
      <c r="G1550">
        <v>2224728</v>
      </c>
      <c r="H1550">
        <v>5090000000</v>
      </c>
      <c r="I1550">
        <v>303000000</v>
      </c>
      <c r="J1550">
        <v>9690792</v>
      </c>
      <c r="K1550" s="2">
        <v>0.33995520000000001</v>
      </c>
      <c r="L1550" s="2">
        <v>0.2496833</v>
      </c>
      <c r="M1550" s="2">
        <v>0.22957130000000001</v>
      </c>
      <c r="N1550" s="3">
        <v>14</v>
      </c>
      <c r="O1550">
        <v>14</v>
      </c>
      <c r="P1550">
        <v>15</v>
      </c>
      <c r="Q1550" s="4">
        <v>12.375</v>
      </c>
      <c r="R1550" s="4">
        <v>10.982139999999999</v>
      </c>
      <c r="S1550" s="4">
        <v>11.053570000000001</v>
      </c>
      <c r="T1550" s="5">
        <v>0.23180239999999999</v>
      </c>
      <c r="U1550" s="5">
        <v>0.1739011</v>
      </c>
      <c r="V1550" s="5">
        <v>0.16148970000000001</v>
      </c>
    </row>
    <row r="1551" spans="1:22" hidden="1" x14ac:dyDescent="0.2">
      <c r="A1551">
        <v>1999</v>
      </c>
      <c r="B1551">
        <v>31</v>
      </c>
      <c r="C1551" t="s">
        <v>71</v>
      </c>
      <c r="D1551" t="s">
        <v>72</v>
      </c>
      <c r="E1551">
        <v>58300000</v>
      </c>
      <c r="F1551">
        <v>2067142</v>
      </c>
      <c r="G1551">
        <v>80835.22</v>
      </c>
      <c r="H1551">
        <v>403000000</v>
      </c>
      <c r="I1551">
        <v>19000000</v>
      </c>
      <c r="J1551">
        <v>840784.4</v>
      </c>
      <c r="K1551" s="2">
        <v>0.14449239999999999</v>
      </c>
      <c r="L1551" s="2">
        <v>0.1090208</v>
      </c>
      <c r="M1551" s="2">
        <v>9.6142599999999995E-2</v>
      </c>
      <c r="N1551" s="3">
        <v>31</v>
      </c>
      <c r="O1551">
        <v>30</v>
      </c>
      <c r="P1551">
        <v>29</v>
      </c>
      <c r="Q1551" s="4">
        <v>22.75</v>
      </c>
      <c r="R1551" s="4">
        <v>23.339279999999999</v>
      </c>
      <c r="S1551" s="4">
        <v>28.553570000000001</v>
      </c>
      <c r="T1551" s="5">
        <v>0.1417677</v>
      </c>
      <c r="U1551" s="5">
        <v>8.8227299999999995E-2</v>
      </c>
      <c r="V1551" s="5">
        <v>5.7606600000000001E-2</v>
      </c>
    </row>
    <row r="1552" spans="1:22" hidden="1" x14ac:dyDescent="0.2">
      <c r="A1552">
        <v>2000</v>
      </c>
      <c r="B1552">
        <v>1</v>
      </c>
      <c r="C1552" t="s">
        <v>22</v>
      </c>
      <c r="D1552" t="s">
        <v>23</v>
      </c>
      <c r="E1552">
        <v>276000000</v>
      </c>
      <c r="F1552">
        <v>15300000</v>
      </c>
      <c r="G1552">
        <v>283126.3</v>
      </c>
      <c r="H1552">
        <v>1580000000</v>
      </c>
      <c r="I1552">
        <v>116000000</v>
      </c>
      <c r="J1552">
        <v>2359600</v>
      </c>
      <c r="K1552" s="2">
        <v>0.17530180000000001</v>
      </c>
      <c r="L1552" s="2">
        <v>0.1316157</v>
      </c>
      <c r="M1552" s="2">
        <v>0.1199891</v>
      </c>
      <c r="N1552" s="3">
        <v>29</v>
      </c>
      <c r="O1552">
        <v>26</v>
      </c>
      <c r="P1552">
        <v>26</v>
      </c>
      <c r="Q1552" s="4">
        <v>26.642859999999999</v>
      </c>
      <c r="R1552" s="4">
        <v>27.767859999999999</v>
      </c>
      <c r="S1552" s="4">
        <v>26.803570000000001</v>
      </c>
      <c r="T1552" s="5">
        <v>0.12112009999999999</v>
      </c>
      <c r="U1552" s="5">
        <v>7.4726399999999998E-2</v>
      </c>
      <c r="V1552" s="5">
        <v>6.9363800000000003E-2</v>
      </c>
    </row>
    <row r="1553" spans="1:22" hidden="1" x14ac:dyDescent="0.2">
      <c r="A1553">
        <v>2000</v>
      </c>
      <c r="B1553">
        <v>2</v>
      </c>
      <c r="C1553" t="s">
        <v>24</v>
      </c>
      <c r="D1553" t="s">
        <v>25</v>
      </c>
      <c r="E1553">
        <v>185000000</v>
      </c>
      <c r="F1553">
        <v>3962292</v>
      </c>
      <c r="G1553">
        <v>96840.25</v>
      </c>
      <c r="H1553">
        <v>698000000</v>
      </c>
      <c r="I1553">
        <v>22000000</v>
      </c>
      <c r="J1553">
        <v>533400</v>
      </c>
      <c r="K1553" s="2">
        <v>0.2651579</v>
      </c>
      <c r="L1553" s="2">
        <v>0.18011959999999999</v>
      </c>
      <c r="M1553" s="2">
        <v>0.18155279999999999</v>
      </c>
      <c r="N1553" s="3">
        <v>21</v>
      </c>
      <c r="O1553">
        <v>18</v>
      </c>
      <c r="P1553">
        <v>17</v>
      </c>
      <c r="Q1553" s="4">
        <v>15.232139999999999</v>
      </c>
      <c r="R1553" s="4">
        <v>16.178570000000001</v>
      </c>
      <c r="S1553" s="4">
        <v>15.03571</v>
      </c>
      <c r="T1553" s="5">
        <v>0.21788350000000001</v>
      </c>
      <c r="U1553" s="5">
        <v>0.13342109999999999</v>
      </c>
      <c r="V1553" s="5">
        <v>0.13148119999999999</v>
      </c>
    </row>
    <row r="1554" spans="1:22" hidden="1" x14ac:dyDescent="0.2">
      <c r="A1554">
        <v>2000</v>
      </c>
      <c r="B1554">
        <v>3</v>
      </c>
      <c r="C1554" t="s">
        <v>26</v>
      </c>
      <c r="D1554" t="s">
        <v>27</v>
      </c>
      <c r="E1554">
        <v>374000000</v>
      </c>
      <c r="F1554">
        <v>10900000</v>
      </c>
      <c r="G1554">
        <v>262960.5</v>
      </c>
      <c r="H1554">
        <v>1390000000</v>
      </c>
      <c r="I1554">
        <v>66800000</v>
      </c>
      <c r="J1554">
        <v>1795800</v>
      </c>
      <c r="K1554" s="2">
        <v>0.2687504</v>
      </c>
      <c r="L1554" s="2">
        <v>0.16334589999999999</v>
      </c>
      <c r="M1554" s="2">
        <v>0.1464308</v>
      </c>
      <c r="N1554" s="3">
        <v>19</v>
      </c>
      <c r="O1554">
        <v>21</v>
      </c>
      <c r="P1554">
        <v>21</v>
      </c>
      <c r="Q1554" s="4">
        <v>20.625</v>
      </c>
      <c r="R1554" s="4">
        <v>21.982140000000001</v>
      </c>
      <c r="S1554" s="4">
        <v>21.928570000000001</v>
      </c>
      <c r="T1554" s="5">
        <v>0.1688759</v>
      </c>
      <c r="U1554" s="5">
        <v>0.102105</v>
      </c>
      <c r="V1554" s="5">
        <v>8.9834999999999998E-2</v>
      </c>
    </row>
    <row r="1555" spans="1:22" hidden="1" x14ac:dyDescent="0.2">
      <c r="A1555">
        <v>2000</v>
      </c>
      <c r="B1555">
        <v>4</v>
      </c>
      <c r="C1555" t="s">
        <v>28</v>
      </c>
      <c r="D1555" t="s">
        <v>29</v>
      </c>
      <c r="E1555">
        <v>178000000</v>
      </c>
      <c r="F1555">
        <v>5205876</v>
      </c>
      <c r="G1555">
        <v>139767.5</v>
      </c>
      <c r="H1555">
        <v>726000000</v>
      </c>
      <c r="I1555">
        <v>43000000</v>
      </c>
      <c r="J1555">
        <v>1214100</v>
      </c>
      <c r="K1555" s="2">
        <v>0.24439739999999999</v>
      </c>
      <c r="L1555" s="2">
        <v>0.12109490000000001</v>
      </c>
      <c r="M1555" s="2">
        <v>0.11512020000000001</v>
      </c>
      <c r="N1555" s="3">
        <v>22</v>
      </c>
      <c r="O1555">
        <v>27</v>
      </c>
      <c r="P1555">
        <v>27</v>
      </c>
      <c r="Q1555" s="4">
        <v>27.964279999999999</v>
      </c>
      <c r="R1555" s="4">
        <v>30.160720000000001</v>
      </c>
      <c r="S1555" s="4">
        <v>29.982140000000001</v>
      </c>
      <c r="T1555" s="5">
        <v>0.11625969999999999</v>
      </c>
      <c r="U1555" s="5">
        <v>5.6866399999999998E-2</v>
      </c>
      <c r="V1555" s="5">
        <v>5.2430200000000003E-2</v>
      </c>
    </row>
    <row r="1556" spans="1:22" hidden="1" x14ac:dyDescent="0.2">
      <c r="A1556">
        <v>2000</v>
      </c>
      <c r="B1556">
        <v>5</v>
      </c>
      <c r="C1556">
        <v>20</v>
      </c>
      <c r="D1556" t="s">
        <v>30</v>
      </c>
      <c r="E1556">
        <v>176000000</v>
      </c>
      <c r="F1556">
        <v>4969178</v>
      </c>
      <c r="G1556">
        <v>126932.3</v>
      </c>
      <c r="H1556">
        <v>934000000</v>
      </c>
      <c r="I1556">
        <v>50000000</v>
      </c>
      <c r="J1556">
        <v>1363500</v>
      </c>
      <c r="K1556" s="2">
        <v>0.18807460000000001</v>
      </c>
      <c r="L1556" s="2">
        <v>9.9336499999999994E-2</v>
      </c>
      <c r="M1556" s="2">
        <v>9.3092999999999995E-2</v>
      </c>
      <c r="N1556" s="3">
        <v>28</v>
      </c>
      <c r="O1556">
        <v>31</v>
      </c>
      <c r="P1556">
        <v>30</v>
      </c>
      <c r="Q1556" s="4">
        <v>29.660720000000001</v>
      </c>
      <c r="R1556" s="4">
        <v>29.589279999999999</v>
      </c>
      <c r="S1556" s="4">
        <v>29.178570000000001</v>
      </c>
      <c r="T1556" s="5">
        <v>0.1007251</v>
      </c>
      <c r="U1556" s="5">
        <v>6.0451900000000003E-2</v>
      </c>
      <c r="V1556" s="5">
        <v>5.51151E-2</v>
      </c>
    </row>
    <row r="1557" spans="1:22" hidden="1" x14ac:dyDescent="0.2">
      <c r="A1557">
        <v>2000</v>
      </c>
      <c r="B1557">
        <v>6</v>
      </c>
      <c r="C1557" t="s">
        <v>31</v>
      </c>
      <c r="D1557" t="s">
        <v>32</v>
      </c>
      <c r="E1557">
        <v>1000000000</v>
      </c>
      <c r="F1557">
        <v>23100000</v>
      </c>
      <c r="G1557">
        <v>599049.69999999995</v>
      </c>
      <c r="H1557">
        <v>2490000000</v>
      </c>
      <c r="I1557">
        <v>84700000</v>
      </c>
      <c r="J1557">
        <v>2314923</v>
      </c>
      <c r="K1557" s="2">
        <v>0.40214870000000003</v>
      </c>
      <c r="L1557" s="2">
        <v>0.2731594</v>
      </c>
      <c r="M1557" s="2">
        <v>0.25877739999999999</v>
      </c>
      <c r="N1557" s="3">
        <v>11</v>
      </c>
      <c r="O1557">
        <v>13</v>
      </c>
      <c r="P1557">
        <v>12</v>
      </c>
      <c r="Q1557" s="4">
        <v>12.232139999999999</v>
      </c>
      <c r="R1557" s="4">
        <v>11.982139999999999</v>
      </c>
      <c r="S1557" s="4">
        <v>12.33929</v>
      </c>
      <c r="T1557" s="5">
        <v>0.24312719999999999</v>
      </c>
      <c r="U1557" s="5">
        <v>0.16807530000000001</v>
      </c>
      <c r="V1557" s="5">
        <v>0.15291469999999999</v>
      </c>
    </row>
    <row r="1558" spans="1:22" hidden="1" x14ac:dyDescent="0.2">
      <c r="A1558">
        <v>2000</v>
      </c>
      <c r="B1558">
        <v>7</v>
      </c>
      <c r="C1558">
        <v>23</v>
      </c>
      <c r="D1558" t="s">
        <v>33</v>
      </c>
      <c r="E1558">
        <v>75300000</v>
      </c>
      <c r="F1558">
        <v>1499505</v>
      </c>
      <c r="G1558">
        <v>35965.17</v>
      </c>
      <c r="H1558">
        <v>187000000</v>
      </c>
      <c r="I1558">
        <v>4905306</v>
      </c>
      <c r="J1558">
        <v>122000</v>
      </c>
      <c r="K1558" s="2">
        <v>0.40260259999999998</v>
      </c>
      <c r="L1558" s="2">
        <v>0.30569039999999997</v>
      </c>
      <c r="M1558" s="2">
        <v>0.29479650000000002</v>
      </c>
      <c r="N1558" s="3">
        <v>10</v>
      </c>
      <c r="O1558">
        <v>8</v>
      </c>
      <c r="P1558">
        <v>8</v>
      </c>
      <c r="Q1558" s="4">
        <v>8.1607140000000005</v>
      </c>
      <c r="R1558" s="4">
        <v>7.3392860000000004</v>
      </c>
      <c r="S1558" s="4">
        <v>6.9821429999999998</v>
      </c>
      <c r="T1558" s="5">
        <v>0.29430689999999998</v>
      </c>
      <c r="U1558" s="5">
        <v>0.21289140000000001</v>
      </c>
      <c r="V1558" s="5">
        <v>0.2032263</v>
      </c>
    </row>
    <row r="1559" spans="1:22" x14ac:dyDescent="0.2">
      <c r="A1559">
        <v>2000</v>
      </c>
      <c r="B1559">
        <v>8</v>
      </c>
      <c r="C1559">
        <v>24</v>
      </c>
      <c r="D1559" t="s">
        <v>34</v>
      </c>
      <c r="E1559">
        <v>742000000</v>
      </c>
      <c r="F1559">
        <v>15700000</v>
      </c>
      <c r="G1559">
        <v>382176.4</v>
      </c>
      <c r="H1559">
        <v>1400000000</v>
      </c>
      <c r="I1559">
        <v>38200000</v>
      </c>
      <c r="J1559">
        <v>985000.1</v>
      </c>
      <c r="K1559" s="2">
        <v>0.5314972</v>
      </c>
      <c r="L1559" s="2">
        <v>0.40998119999999999</v>
      </c>
      <c r="M1559" s="2">
        <v>0.38799630000000002</v>
      </c>
      <c r="N1559" s="3">
        <v>4</v>
      </c>
      <c r="O1559">
        <v>4</v>
      </c>
      <c r="P1559">
        <v>4</v>
      </c>
      <c r="Q1559" s="4">
        <v>5.0714290000000002</v>
      </c>
      <c r="R1559" s="4">
        <v>4.875</v>
      </c>
      <c r="S1559" s="4">
        <v>4.8035709999999998</v>
      </c>
      <c r="T1559" s="5">
        <v>0.36250369999999998</v>
      </c>
      <c r="U1559" s="5">
        <v>0.25803540000000003</v>
      </c>
      <c r="V1559" s="5">
        <v>0.23824980000000001</v>
      </c>
    </row>
    <row r="1560" spans="1:22" hidden="1" x14ac:dyDescent="0.2">
      <c r="A1560">
        <v>2000</v>
      </c>
      <c r="B1560">
        <v>9</v>
      </c>
      <c r="C1560">
        <v>25</v>
      </c>
      <c r="D1560" t="s">
        <v>35</v>
      </c>
      <c r="E1560">
        <v>183000000</v>
      </c>
      <c r="F1560">
        <v>5238956</v>
      </c>
      <c r="G1560">
        <v>127260.5</v>
      </c>
      <c r="H1560">
        <v>774000000</v>
      </c>
      <c r="I1560">
        <v>36100000</v>
      </c>
      <c r="J1560">
        <v>956600</v>
      </c>
      <c r="K1560" s="2">
        <v>0.23579259999999999</v>
      </c>
      <c r="L1560" s="2">
        <v>0.14521809999999999</v>
      </c>
      <c r="M1560" s="2">
        <v>0.13303419999999999</v>
      </c>
      <c r="N1560" s="3">
        <v>23</v>
      </c>
      <c r="O1560">
        <v>23</v>
      </c>
      <c r="P1560">
        <v>24</v>
      </c>
      <c r="Q1560" s="4">
        <v>20.589279999999999</v>
      </c>
      <c r="R1560" s="4">
        <v>20.696429999999999</v>
      </c>
      <c r="S1560" s="4">
        <v>20.714279999999999</v>
      </c>
      <c r="T1560" s="5">
        <v>0.16131490000000001</v>
      </c>
      <c r="U1560" s="5">
        <v>0.1034035</v>
      </c>
      <c r="V1560" s="5">
        <v>9.3124899999999997E-2</v>
      </c>
    </row>
    <row r="1561" spans="1:22" hidden="1" x14ac:dyDescent="0.2">
      <c r="A1561">
        <v>2000</v>
      </c>
      <c r="B1561">
        <v>10</v>
      </c>
      <c r="C1561">
        <v>26</v>
      </c>
      <c r="D1561" t="s">
        <v>36</v>
      </c>
      <c r="E1561">
        <v>118000000</v>
      </c>
      <c r="F1561">
        <v>3136924</v>
      </c>
      <c r="G1561">
        <v>78379.899999999994</v>
      </c>
      <c r="H1561">
        <v>514000000</v>
      </c>
      <c r="I1561">
        <v>21800000</v>
      </c>
      <c r="J1561">
        <v>575200</v>
      </c>
      <c r="K1561" s="2">
        <v>0.2292611</v>
      </c>
      <c r="L1561" s="2">
        <v>0.1440623</v>
      </c>
      <c r="M1561" s="2">
        <v>0.13626550000000001</v>
      </c>
      <c r="N1561" s="3">
        <v>25</v>
      </c>
      <c r="O1561">
        <v>24</v>
      </c>
      <c r="P1561">
        <v>23</v>
      </c>
      <c r="Q1561" s="4">
        <v>23.607140000000001</v>
      </c>
      <c r="R1561" s="4">
        <v>24.017859999999999</v>
      </c>
      <c r="S1561" s="4">
        <v>23.089279999999999</v>
      </c>
      <c r="T1561" s="5">
        <v>0.14236109999999999</v>
      </c>
      <c r="U1561" s="5">
        <v>9.1431899999999997E-2</v>
      </c>
      <c r="V1561" s="5">
        <v>8.4959199999999999E-2</v>
      </c>
    </row>
    <row r="1562" spans="1:22" hidden="1" x14ac:dyDescent="0.2">
      <c r="A1562">
        <v>2000</v>
      </c>
      <c r="B1562">
        <v>11</v>
      </c>
      <c r="C1562" t="s">
        <v>37</v>
      </c>
      <c r="D1562" t="s">
        <v>38</v>
      </c>
      <c r="E1562">
        <v>488000000</v>
      </c>
      <c r="F1562">
        <v>12400000</v>
      </c>
      <c r="G1562">
        <v>308885.09999999998</v>
      </c>
      <c r="H1562">
        <v>2220000000</v>
      </c>
      <c r="I1562">
        <v>91800000</v>
      </c>
      <c r="J1562">
        <v>2404300</v>
      </c>
      <c r="K1562" s="2">
        <v>0.22020429999999999</v>
      </c>
      <c r="L1562" s="2">
        <v>0.13557079999999999</v>
      </c>
      <c r="M1562" s="2">
        <v>0.1284719</v>
      </c>
      <c r="N1562" s="3">
        <v>26</v>
      </c>
      <c r="O1562">
        <v>25</v>
      </c>
      <c r="P1562">
        <v>25</v>
      </c>
      <c r="Q1562" s="4">
        <v>23.053570000000001</v>
      </c>
      <c r="R1562" s="4">
        <v>23.803570000000001</v>
      </c>
      <c r="S1562" s="4">
        <v>22.785720000000001</v>
      </c>
      <c r="T1562" s="5">
        <v>0.14775569999999999</v>
      </c>
      <c r="U1562" s="5">
        <v>9.1782299999999997E-2</v>
      </c>
      <c r="V1562" s="5">
        <v>8.5632399999999997E-2</v>
      </c>
    </row>
    <row r="1563" spans="1:22" hidden="1" x14ac:dyDescent="0.2">
      <c r="A1563">
        <v>2000</v>
      </c>
      <c r="B1563">
        <v>12</v>
      </c>
      <c r="C1563">
        <v>29</v>
      </c>
      <c r="D1563" t="s">
        <v>39</v>
      </c>
      <c r="E1563">
        <v>439000000</v>
      </c>
      <c r="F1563">
        <v>9966616</v>
      </c>
      <c r="G1563">
        <v>243733.4</v>
      </c>
      <c r="H1563">
        <v>1550000000</v>
      </c>
      <c r="I1563">
        <v>56800000</v>
      </c>
      <c r="J1563">
        <v>1467400</v>
      </c>
      <c r="K1563" s="2">
        <v>0.2834004</v>
      </c>
      <c r="L1563" s="2">
        <v>0.1754782</v>
      </c>
      <c r="M1563" s="2">
        <v>0.16609879999999999</v>
      </c>
      <c r="N1563" s="3">
        <v>18</v>
      </c>
      <c r="O1563">
        <v>19</v>
      </c>
      <c r="P1563">
        <v>19</v>
      </c>
      <c r="Q1563" s="4">
        <v>17.5</v>
      </c>
      <c r="R1563" s="4">
        <v>17.964279999999999</v>
      </c>
      <c r="S1563" s="4">
        <v>17.446429999999999</v>
      </c>
      <c r="T1563" s="5">
        <v>0.18702070000000001</v>
      </c>
      <c r="U1563" s="5">
        <v>0.11943719999999999</v>
      </c>
      <c r="V1563" s="5">
        <v>0.1113278</v>
      </c>
    </row>
    <row r="1564" spans="1:22" hidden="1" x14ac:dyDescent="0.2">
      <c r="A1564">
        <v>2000</v>
      </c>
      <c r="B1564">
        <v>13</v>
      </c>
      <c r="C1564" t="s">
        <v>40</v>
      </c>
      <c r="D1564" t="s">
        <v>41</v>
      </c>
      <c r="E1564">
        <v>1660000000</v>
      </c>
      <c r="F1564">
        <v>28800000</v>
      </c>
      <c r="G1564">
        <v>711129.2</v>
      </c>
      <c r="H1564">
        <v>3430000000</v>
      </c>
      <c r="I1564">
        <v>91400000</v>
      </c>
      <c r="J1564">
        <v>2404980</v>
      </c>
      <c r="K1564" s="2">
        <v>0.48382330000000001</v>
      </c>
      <c r="L1564" s="2">
        <v>0.3154013</v>
      </c>
      <c r="M1564" s="2">
        <v>0.29569020000000001</v>
      </c>
      <c r="N1564" s="3">
        <v>7</v>
      </c>
      <c r="O1564">
        <v>7</v>
      </c>
      <c r="P1564">
        <v>7</v>
      </c>
      <c r="Q1564" s="4">
        <v>8.9642859999999995</v>
      </c>
      <c r="R1564" s="4">
        <v>9.5535720000000008</v>
      </c>
      <c r="S1564" s="4">
        <v>9.7321419999999996</v>
      </c>
      <c r="T1564" s="5">
        <v>0.29336010000000001</v>
      </c>
      <c r="U1564" s="5">
        <v>0.19624240000000001</v>
      </c>
      <c r="V1564" s="5">
        <v>0.18007609999999999</v>
      </c>
    </row>
    <row r="1565" spans="1:22" hidden="1" x14ac:dyDescent="0.2">
      <c r="A1565">
        <v>2000</v>
      </c>
      <c r="B1565">
        <v>14</v>
      </c>
      <c r="C1565" t="s">
        <v>42</v>
      </c>
      <c r="D1565" t="s">
        <v>43</v>
      </c>
      <c r="E1565">
        <v>956000000</v>
      </c>
      <c r="F1565">
        <v>21200000</v>
      </c>
      <c r="G1565">
        <v>515446.9</v>
      </c>
      <c r="H1565">
        <v>2470000000</v>
      </c>
      <c r="I1565">
        <v>81100000</v>
      </c>
      <c r="J1565">
        <v>2069525</v>
      </c>
      <c r="K1565" s="2">
        <v>0.3876908</v>
      </c>
      <c r="L1565" s="2">
        <v>0.26117610000000002</v>
      </c>
      <c r="M1565" s="2">
        <v>0.24906529999999999</v>
      </c>
      <c r="N1565" s="3">
        <v>12</v>
      </c>
      <c r="O1565">
        <v>15</v>
      </c>
      <c r="P1565">
        <v>14</v>
      </c>
      <c r="Q1565" s="4">
        <v>16.25</v>
      </c>
      <c r="R1565" s="4">
        <v>16.410720000000001</v>
      </c>
      <c r="S1565" s="4">
        <v>15.96429</v>
      </c>
      <c r="T1565" s="5">
        <v>0.2025662</v>
      </c>
      <c r="U1565" s="5">
        <v>0.14079700000000001</v>
      </c>
      <c r="V1565" s="5">
        <v>0.1322035</v>
      </c>
    </row>
    <row r="1566" spans="1:22" hidden="1" x14ac:dyDescent="0.2">
      <c r="A1566">
        <v>2000</v>
      </c>
      <c r="B1566">
        <v>15</v>
      </c>
      <c r="C1566" t="s">
        <v>44</v>
      </c>
      <c r="D1566" t="s">
        <v>45</v>
      </c>
      <c r="E1566">
        <v>322000000</v>
      </c>
      <c r="F1566">
        <v>8282540</v>
      </c>
      <c r="G1566">
        <v>212791.2</v>
      </c>
      <c r="H1566">
        <v>731000000</v>
      </c>
      <c r="I1566">
        <v>29100000</v>
      </c>
      <c r="J1566">
        <v>805200</v>
      </c>
      <c r="K1566" s="2">
        <v>0.44131809999999999</v>
      </c>
      <c r="L1566" s="2">
        <v>0.2845509</v>
      </c>
      <c r="M1566" s="2">
        <v>0.26427119999999998</v>
      </c>
      <c r="N1566" s="3">
        <v>9</v>
      </c>
      <c r="O1566">
        <v>11</v>
      </c>
      <c r="P1566">
        <v>11</v>
      </c>
      <c r="Q1566" s="4">
        <v>12.928570000000001</v>
      </c>
      <c r="R1566" s="4">
        <v>15.196429999999999</v>
      </c>
      <c r="S1566" s="4">
        <v>16.017859999999999</v>
      </c>
      <c r="T1566" s="5">
        <v>0.2379288</v>
      </c>
      <c r="U1566" s="5">
        <v>0.14950550000000001</v>
      </c>
      <c r="V1566" s="5">
        <v>0.13474800000000001</v>
      </c>
    </row>
    <row r="1567" spans="1:22" hidden="1" x14ac:dyDescent="0.2">
      <c r="A1567">
        <v>2000</v>
      </c>
      <c r="B1567">
        <v>16</v>
      </c>
      <c r="C1567" t="s">
        <v>46</v>
      </c>
      <c r="D1567" t="s">
        <v>47</v>
      </c>
      <c r="E1567">
        <v>372000000</v>
      </c>
      <c r="F1567">
        <v>7089378</v>
      </c>
      <c r="G1567">
        <v>180907.5</v>
      </c>
      <c r="H1567">
        <v>1050000000</v>
      </c>
      <c r="I1567">
        <v>27100000</v>
      </c>
      <c r="J1567">
        <v>731565.1</v>
      </c>
      <c r="K1567" s="2">
        <v>0.35543809999999998</v>
      </c>
      <c r="L1567" s="2">
        <v>0.26171260000000002</v>
      </c>
      <c r="M1567" s="2">
        <v>0.24728829999999999</v>
      </c>
      <c r="N1567" s="3">
        <v>16</v>
      </c>
      <c r="O1567">
        <v>14</v>
      </c>
      <c r="P1567">
        <v>15</v>
      </c>
      <c r="Q1567" s="4">
        <v>14.446429999999999</v>
      </c>
      <c r="R1567" s="4">
        <v>12.107139999999999</v>
      </c>
      <c r="S1567" s="4">
        <v>11.892860000000001</v>
      </c>
      <c r="T1567" s="5">
        <v>0.21637799999999999</v>
      </c>
      <c r="U1567" s="5">
        <v>0.16193089999999999</v>
      </c>
      <c r="V1567" s="5">
        <v>0.15360219999999999</v>
      </c>
    </row>
    <row r="1568" spans="1:22" hidden="1" x14ac:dyDescent="0.2">
      <c r="A1568">
        <v>2000</v>
      </c>
      <c r="B1568">
        <v>17</v>
      </c>
      <c r="C1568" t="s">
        <v>48</v>
      </c>
      <c r="D1568" t="s">
        <v>49</v>
      </c>
      <c r="E1568">
        <v>1220000000</v>
      </c>
      <c r="F1568">
        <v>35600000</v>
      </c>
      <c r="G1568">
        <v>842299.8</v>
      </c>
      <c r="H1568">
        <v>7660000000</v>
      </c>
      <c r="I1568">
        <v>335000000</v>
      </c>
      <c r="J1568">
        <v>8598900</v>
      </c>
      <c r="K1568" s="2">
        <v>0.15935060000000001</v>
      </c>
      <c r="L1568" s="2">
        <v>0.1062053</v>
      </c>
      <c r="M1568" s="2">
        <v>9.7954399999999997E-2</v>
      </c>
      <c r="N1568" s="3">
        <v>30</v>
      </c>
      <c r="O1568">
        <v>30</v>
      </c>
      <c r="P1568">
        <v>29</v>
      </c>
      <c r="Q1568" s="4">
        <v>27.928570000000001</v>
      </c>
      <c r="R1568" s="4">
        <v>27.214279999999999</v>
      </c>
      <c r="S1568" s="4">
        <v>26.392859999999999</v>
      </c>
      <c r="T1568" s="5">
        <v>0.112245</v>
      </c>
      <c r="U1568" s="5">
        <v>7.6515200000000005E-2</v>
      </c>
      <c r="V1568" s="5">
        <v>6.9453699999999993E-2</v>
      </c>
    </row>
    <row r="1569" spans="1:22" hidden="1" x14ac:dyDescent="0.2">
      <c r="A1569">
        <v>2000</v>
      </c>
      <c r="B1569">
        <v>18</v>
      </c>
      <c r="C1569">
        <v>51</v>
      </c>
      <c r="D1569" t="s">
        <v>50</v>
      </c>
      <c r="E1569">
        <v>371000000</v>
      </c>
      <c r="F1569">
        <v>10800000</v>
      </c>
      <c r="G1569">
        <v>276779.3</v>
      </c>
      <c r="H1569">
        <v>1590000000</v>
      </c>
      <c r="I1569">
        <v>67500000</v>
      </c>
      <c r="J1569">
        <v>1964900</v>
      </c>
      <c r="K1569" s="2">
        <v>0.23368810000000001</v>
      </c>
      <c r="L1569" s="2">
        <v>0.16006870000000001</v>
      </c>
      <c r="M1569" s="2">
        <v>0.14086180000000001</v>
      </c>
      <c r="N1569" s="3">
        <v>24</v>
      </c>
      <c r="O1569">
        <v>22</v>
      </c>
      <c r="P1569">
        <v>22</v>
      </c>
      <c r="Q1569" s="4">
        <v>24.071429999999999</v>
      </c>
      <c r="R1569" s="4">
        <v>22.017859999999999</v>
      </c>
      <c r="S1569" s="4">
        <v>22.303570000000001</v>
      </c>
      <c r="T1569" s="5">
        <v>0.1409852</v>
      </c>
      <c r="U1569" s="5">
        <v>0.1007874</v>
      </c>
      <c r="V1569" s="5">
        <v>8.7338700000000005E-2</v>
      </c>
    </row>
    <row r="1570" spans="1:22" hidden="1" x14ac:dyDescent="0.2">
      <c r="A1570">
        <v>2000</v>
      </c>
      <c r="B1570">
        <v>19</v>
      </c>
      <c r="C1570">
        <v>50</v>
      </c>
      <c r="D1570" t="s">
        <v>51</v>
      </c>
      <c r="E1570">
        <v>2420000000</v>
      </c>
      <c r="F1570">
        <v>53600000</v>
      </c>
      <c r="G1570">
        <v>1408098</v>
      </c>
      <c r="H1570">
        <v>6620000000</v>
      </c>
      <c r="I1570">
        <v>215000000</v>
      </c>
      <c r="J1570">
        <v>6011000</v>
      </c>
      <c r="K1570" s="2">
        <v>0.36495050000000001</v>
      </c>
      <c r="L1570" s="2">
        <v>0.2496931</v>
      </c>
      <c r="M1570" s="2">
        <v>0.23425360000000001</v>
      </c>
      <c r="N1570" s="3">
        <v>15</v>
      </c>
      <c r="O1570">
        <v>16</v>
      </c>
      <c r="P1570">
        <v>16</v>
      </c>
      <c r="Q1570" s="4">
        <v>10.392860000000001</v>
      </c>
      <c r="R1570" s="4">
        <v>10.5</v>
      </c>
      <c r="S1570" s="4">
        <v>10.41071</v>
      </c>
      <c r="T1570" s="5">
        <v>0.26292480000000001</v>
      </c>
      <c r="U1570" s="5">
        <v>0.1806373</v>
      </c>
      <c r="V1570" s="5">
        <v>0.16662879999999999</v>
      </c>
    </row>
    <row r="1571" spans="1:22" hidden="1" x14ac:dyDescent="0.2">
      <c r="A1571">
        <v>2000</v>
      </c>
      <c r="B1571">
        <v>20</v>
      </c>
      <c r="C1571">
        <v>52</v>
      </c>
      <c r="D1571" t="s">
        <v>52</v>
      </c>
      <c r="E1571">
        <v>2080000000</v>
      </c>
      <c r="F1571">
        <v>75300000</v>
      </c>
      <c r="G1571">
        <v>2301993</v>
      </c>
      <c r="H1571">
        <v>6990000000</v>
      </c>
      <c r="I1571">
        <v>404000000</v>
      </c>
      <c r="J1571">
        <v>14500000</v>
      </c>
      <c r="K1571" s="2">
        <v>0.29701889999999997</v>
      </c>
      <c r="L1571" s="2">
        <v>0.18649789999999999</v>
      </c>
      <c r="M1571" s="2">
        <v>0.15870780000000001</v>
      </c>
      <c r="N1571" s="3">
        <v>17</v>
      </c>
      <c r="O1571">
        <v>17</v>
      </c>
      <c r="P1571">
        <v>20</v>
      </c>
      <c r="Q1571" s="4">
        <v>19.089279999999999</v>
      </c>
      <c r="R1571" s="4">
        <v>19.017859999999999</v>
      </c>
      <c r="S1571" s="4">
        <v>19.964279999999999</v>
      </c>
      <c r="T1571" s="5">
        <v>0.18043429999999999</v>
      </c>
      <c r="U1571" s="5">
        <v>0.1176333</v>
      </c>
      <c r="V1571" s="5">
        <v>9.9119799999999994E-2</v>
      </c>
    </row>
    <row r="1572" spans="1:22" hidden="1" x14ac:dyDescent="0.2">
      <c r="A1572">
        <v>2000</v>
      </c>
      <c r="B1572">
        <v>21</v>
      </c>
      <c r="C1572" t="s">
        <v>53</v>
      </c>
      <c r="D1572" t="s">
        <v>54</v>
      </c>
      <c r="E1572">
        <v>669000000</v>
      </c>
      <c r="F1572">
        <v>35900000</v>
      </c>
      <c r="G1572">
        <v>920355.2</v>
      </c>
      <c r="H1572">
        <v>3550000000</v>
      </c>
      <c r="I1572">
        <v>311000000</v>
      </c>
      <c r="J1572">
        <v>10300000</v>
      </c>
      <c r="K1572" s="2">
        <v>0.18847169999999999</v>
      </c>
      <c r="L1572" s="2">
        <v>0.11521770000000001</v>
      </c>
      <c r="M1572" s="2">
        <v>8.9066099999999995E-2</v>
      </c>
      <c r="N1572" s="3">
        <v>27</v>
      </c>
      <c r="O1572">
        <v>28</v>
      </c>
      <c r="P1572">
        <v>31</v>
      </c>
      <c r="Q1572" s="4">
        <v>28.410720000000001</v>
      </c>
      <c r="R1572" s="4">
        <v>28.142859999999999</v>
      </c>
      <c r="S1572" s="4">
        <v>29.125</v>
      </c>
      <c r="T1572" s="5">
        <v>0.1092814</v>
      </c>
      <c r="U1572" s="5">
        <v>7.1718100000000007E-2</v>
      </c>
      <c r="V1572" s="5">
        <v>5.6427199999999997E-2</v>
      </c>
    </row>
    <row r="1573" spans="1:22" hidden="1" x14ac:dyDescent="0.2">
      <c r="A1573">
        <v>2000</v>
      </c>
      <c r="B1573">
        <v>22</v>
      </c>
      <c r="C1573" t="s">
        <v>55</v>
      </c>
      <c r="D1573" t="s">
        <v>56</v>
      </c>
      <c r="E1573">
        <v>1140000000</v>
      </c>
      <c r="F1573">
        <v>28200000</v>
      </c>
      <c r="G1573">
        <v>810626.3</v>
      </c>
      <c r="H1573">
        <v>4310000000</v>
      </c>
      <c r="I1573">
        <v>169000000</v>
      </c>
      <c r="J1573">
        <v>4823500</v>
      </c>
      <c r="K1573" s="2">
        <v>0.2653836</v>
      </c>
      <c r="L1573" s="2">
        <v>0.16660539999999999</v>
      </c>
      <c r="M1573" s="2">
        <v>0.1680577</v>
      </c>
      <c r="N1573" s="3">
        <v>20</v>
      </c>
      <c r="O1573">
        <v>20</v>
      </c>
      <c r="P1573">
        <v>18</v>
      </c>
      <c r="Q1573" s="4">
        <v>24.214279999999999</v>
      </c>
      <c r="R1573" s="4">
        <v>22.875</v>
      </c>
      <c r="S1573" s="4">
        <v>21.035720000000001</v>
      </c>
      <c r="T1573" s="5">
        <v>0.14314279999999999</v>
      </c>
      <c r="U1573" s="5">
        <v>0.1009168</v>
      </c>
      <c r="V1573" s="5">
        <v>0.1004975</v>
      </c>
    </row>
    <row r="1574" spans="1:22" hidden="1" x14ac:dyDescent="0.2">
      <c r="A1574">
        <v>2000</v>
      </c>
      <c r="B1574">
        <v>23</v>
      </c>
      <c r="C1574">
        <v>64</v>
      </c>
      <c r="D1574" t="s">
        <v>57</v>
      </c>
      <c r="E1574">
        <v>1210000000</v>
      </c>
      <c r="F1574">
        <v>29100000</v>
      </c>
      <c r="G1574">
        <v>711782.8</v>
      </c>
      <c r="H1574">
        <v>3220000000</v>
      </c>
      <c r="I1574">
        <v>101000000</v>
      </c>
      <c r="J1574">
        <v>2608062</v>
      </c>
      <c r="K1574" s="2">
        <v>0.3739634</v>
      </c>
      <c r="L1574" s="2">
        <v>0.28942649999999998</v>
      </c>
      <c r="M1574" s="2">
        <v>0.2729164</v>
      </c>
      <c r="N1574" s="3">
        <v>14</v>
      </c>
      <c r="O1574">
        <v>10</v>
      </c>
      <c r="P1574">
        <v>10</v>
      </c>
      <c r="Q1574" s="4">
        <v>18.160720000000001</v>
      </c>
      <c r="R1574" s="4">
        <v>15.571429999999999</v>
      </c>
      <c r="S1574" s="4">
        <v>14.96429</v>
      </c>
      <c r="T1574" s="5">
        <v>0.19068750000000001</v>
      </c>
      <c r="U1574" s="5">
        <v>0.14805309999999999</v>
      </c>
      <c r="V1574" s="5">
        <v>0.1392806</v>
      </c>
    </row>
    <row r="1575" spans="1:22" hidden="1" x14ac:dyDescent="0.2">
      <c r="A1575">
        <v>2000</v>
      </c>
      <c r="B1575">
        <v>24</v>
      </c>
      <c r="C1575" t="s">
        <v>58</v>
      </c>
      <c r="D1575" t="s">
        <v>59</v>
      </c>
      <c r="E1575">
        <v>5350000000</v>
      </c>
      <c r="F1575">
        <v>91600000</v>
      </c>
      <c r="G1575">
        <v>2458195</v>
      </c>
      <c r="H1575">
        <v>8510000000</v>
      </c>
      <c r="I1575">
        <v>210000000</v>
      </c>
      <c r="J1575">
        <v>6061200</v>
      </c>
      <c r="K1575" s="2">
        <v>0.62876200000000004</v>
      </c>
      <c r="L1575" s="2">
        <v>0.43611620000000001</v>
      </c>
      <c r="M1575" s="2">
        <v>0.40556239999999999</v>
      </c>
      <c r="N1575" s="3">
        <v>2</v>
      </c>
      <c r="O1575">
        <v>3</v>
      </c>
      <c r="P1575">
        <v>2</v>
      </c>
      <c r="Q1575" s="4">
        <v>4.2321429999999998</v>
      </c>
      <c r="R1575" s="4">
        <v>4.4107139999999996</v>
      </c>
      <c r="S1575" s="4">
        <v>4.6071429999999998</v>
      </c>
      <c r="T1575" s="5">
        <v>0.39911069999999998</v>
      </c>
      <c r="U1575" s="5">
        <v>0.27091029999999999</v>
      </c>
      <c r="V1575" s="5">
        <v>0.2452347</v>
      </c>
    </row>
    <row r="1576" spans="1:22" hidden="1" x14ac:dyDescent="0.2">
      <c r="A1576">
        <v>2000</v>
      </c>
      <c r="B1576">
        <v>25</v>
      </c>
      <c r="C1576">
        <v>70</v>
      </c>
      <c r="D1576" t="s">
        <v>60</v>
      </c>
      <c r="E1576">
        <v>770000000</v>
      </c>
      <c r="F1576">
        <v>20700000</v>
      </c>
      <c r="G1576">
        <v>570515.69999999995</v>
      </c>
      <c r="H1576">
        <v>1500000000</v>
      </c>
      <c r="I1576">
        <v>60600000</v>
      </c>
      <c r="J1576">
        <v>1800300</v>
      </c>
      <c r="K1576" s="2">
        <v>0.51256679999999999</v>
      </c>
      <c r="L1576" s="2">
        <v>0.3419838</v>
      </c>
      <c r="M1576" s="2">
        <v>0.31690030000000002</v>
      </c>
      <c r="N1576" s="3">
        <v>5</v>
      </c>
      <c r="O1576">
        <v>6</v>
      </c>
      <c r="P1576">
        <v>6</v>
      </c>
      <c r="Q1576" s="4">
        <v>7.25</v>
      </c>
      <c r="R1576" s="4">
        <v>6.9642860000000004</v>
      </c>
      <c r="S1576" s="4">
        <v>7.125</v>
      </c>
      <c r="T1576" s="5">
        <v>0.32646009999999998</v>
      </c>
      <c r="U1576" s="5">
        <v>0.22816600000000001</v>
      </c>
      <c r="V1576" s="5">
        <v>0.20767949999999999</v>
      </c>
    </row>
    <row r="1577" spans="1:22" hidden="1" x14ac:dyDescent="0.2">
      <c r="A1577">
        <v>2000</v>
      </c>
      <c r="B1577">
        <v>26</v>
      </c>
      <c r="C1577" t="s">
        <v>61</v>
      </c>
      <c r="D1577" t="s">
        <v>62</v>
      </c>
      <c r="E1577">
        <v>11900000000</v>
      </c>
      <c r="F1577">
        <v>283000000</v>
      </c>
      <c r="G1577">
        <v>7961993</v>
      </c>
      <c r="H1577">
        <v>19500000000</v>
      </c>
      <c r="I1577">
        <v>647000000</v>
      </c>
      <c r="J1577">
        <v>19900000</v>
      </c>
      <c r="K1577" s="2">
        <v>0.61115070000000005</v>
      </c>
      <c r="L1577" s="2">
        <v>0.43753930000000002</v>
      </c>
      <c r="M1577" s="2">
        <v>0.40022940000000001</v>
      </c>
      <c r="N1577" s="3">
        <v>3</v>
      </c>
      <c r="O1577">
        <v>2</v>
      </c>
      <c r="P1577">
        <v>3</v>
      </c>
      <c r="Q1577" s="4">
        <v>3.214286</v>
      </c>
      <c r="R1577" s="4">
        <v>2.964286</v>
      </c>
      <c r="S1577" s="4">
        <v>2.8571430000000002</v>
      </c>
      <c r="T1577" s="5">
        <v>0.42349140000000002</v>
      </c>
      <c r="U1577" s="5">
        <v>0.31467250000000002</v>
      </c>
      <c r="V1577" s="5">
        <v>0.28992210000000002</v>
      </c>
    </row>
    <row r="1578" spans="1:22" hidden="1" x14ac:dyDescent="0.2">
      <c r="A1578">
        <v>2000</v>
      </c>
      <c r="B1578">
        <v>27</v>
      </c>
      <c r="C1578" t="s">
        <v>63</v>
      </c>
      <c r="D1578" t="s">
        <v>64</v>
      </c>
      <c r="E1578">
        <v>2230000000</v>
      </c>
      <c r="F1578">
        <v>44400000</v>
      </c>
      <c r="G1578">
        <v>1336974</v>
      </c>
      <c r="H1578">
        <v>4990000000</v>
      </c>
      <c r="I1578">
        <v>149000000</v>
      </c>
      <c r="J1578">
        <v>4874876</v>
      </c>
      <c r="K1578" s="2">
        <v>0.4467738</v>
      </c>
      <c r="L1578" s="2">
        <v>0.29778280000000001</v>
      </c>
      <c r="M1578" s="2">
        <v>0.27425820000000001</v>
      </c>
      <c r="N1578" s="3">
        <v>8</v>
      </c>
      <c r="O1578">
        <v>9</v>
      </c>
      <c r="P1578">
        <v>9</v>
      </c>
      <c r="Q1578" s="4">
        <v>6.6071429999999998</v>
      </c>
      <c r="R1578" s="4">
        <v>7.5892860000000004</v>
      </c>
      <c r="S1578" s="4">
        <v>7.8928570000000002</v>
      </c>
      <c r="T1578" s="5">
        <v>0.3349144</v>
      </c>
      <c r="U1578" s="5">
        <v>0.21915499999999999</v>
      </c>
      <c r="V1578" s="5">
        <v>0.20047789999999999</v>
      </c>
    </row>
    <row r="1579" spans="1:22" hidden="1" x14ac:dyDescent="0.2">
      <c r="A1579">
        <v>2000</v>
      </c>
      <c r="B1579">
        <v>28</v>
      </c>
      <c r="C1579" t="s">
        <v>65</v>
      </c>
      <c r="D1579" t="s">
        <v>66</v>
      </c>
      <c r="E1579">
        <v>6630000000</v>
      </c>
      <c r="F1579">
        <v>227000000</v>
      </c>
      <c r="G1579">
        <v>7348551</v>
      </c>
      <c r="H1579">
        <v>8550000000</v>
      </c>
      <c r="I1579">
        <v>342000000</v>
      </c>
      <c r="J1579">
        <v>12000000</v>
      </c>
      <c r="K1579" s="2">
        <v>0.77494459999999998</v>
      </c>
      <c r="L1579" s="2">
        <v>0.66353110000000004</v>
      </c>
      <c r="M1579" s="2">
        <v>0.61062369999999999</v>
      </c>
      <c r="N1579" s="3">
        <v>1</v>
      </c>
      <c r="O1579">
        <v>1</v>
      </c>
      <c r="P1579">
        <v>1</v>
      </c>
      <c r="Q1579" s="4">
        <v>1.071429</v>
      </c>
      <c r="R1579" s="4">
        <v>1.125</v>
      </c>
      <c r="S1579" s="4">
        <v>1.196429</v>
      </c>
      <c r="T1579" s="5">
        <v>0.69953770000000004</v>
      </c>
      <c r="U1579" s="5">
        <v>0.56415590000000004</v>
      </c>
      <c r="V1579" s="5">
        <v>0.50843229999999995</v>
      </c>
    </row>
    <row r="1580" spans="1:22" hidden="1" x14ac:dyDescent="0.2">
      <c r="A1580">
        <v>2000</v>
      </c>
      <c r="B1580">
        <v>29</v>
      </c>
      <c r="C1580" t="s">
        <v>67</v>
      </c>
      <c r="D1580" t="s">
        <v>68</v>
      </c>
      <c r="E1580">
        <v>8360000000</v>
      </c>
      <c r="F1580">
        <v>249000000</v>
      </c>
      <c r="G1580">
        <v>7026391</v>
      </c>
      <c r="H1580">
        <v>16600000000</v>
      </c>
      <c r="I1580">
        <v>718000000</v>
      </c>
      <c r="J1580">
        <v>21700000</v>
      </c>
      <c r="K1580" s="2">
        <v>0.50448420000000005</v>
      </c>
      <c r="L1580" s="2">
        <v>0.34680729999999999</v>
      </c>
      <c r="M1580" s="2">
        <v>0.3237216</v>
      </c>
      <c r="N1580" s="3">
        <v>6</v>
      </c>
      <c r="O1580">
        <v>5</v>
      </c>
      <c r="P1580">
        <v>5</v>
      </c>
      <c r="Q1580" s="4">
        <v>3.3035709999999998</v>
      </c>
      <c r="R1580" s="4">
        <v>3.660714</v>
      </c>
      <c r="S1580" s="4">
        <v>3.8214290000000002</v>
      </c>
      <c r="T1580" s="5">
        <v>0.42614590000000002</v>
      </c>
      <c r="U1580" s="5">
        <v>0.28862939999999998</v>
      </c>
      <c r="V1580" s="5">
        <v>0.26149060000000002</v>
      </c>
    </row>
    <row r="1581" spans="1:22" hidden="1" x14ac:dyDescent="0.2">
      <c r="A1581">
        <v>2000</v>
      </c>
      <c r="B1581">
        <v>30</v>
      </c>
      <c r="C1581" t="s">
        <v>69</v>
      </c>
      <c r="D1581" t="s">
        <v>70</v>
      </c>
      <c r="E1581">
        <v>2090000000</v>
      </c>
      <c r="F1581">
        <v>85800000</v>
      </c>
      <c r="G1581">
        <v>2495835</v>
      </c>
      <c r="H1581">
        <v>5470000000</v>
      </c>
      <c r="I1581">
        <v>313000000</v>
      </c>
      <c r="J1581">
        <v>9870442</v>
      </c>
      <c r="K1581" s="2">
        <v>0.38205489999999998</v>
      </c>
      <c r="L1581" s="2">
        <v>0.27437479999999997</v>
      </c>
      <c r="M1581" s="2">
        <v>0.25285950000000001</v>
      </c>
      <c r="N1581" s="3">
        <v>13</v>
      </c>
      <c r="O1581">
        <v>12</v>
      </c>
      <c r="P1581">
        <v>13</v>
      </c>
      <c r="Q1581" s="4">
        <v>12.375</v>
      </c>
      <c r="R1581" s="4">
        <v>10.982139999999999</v>
      </c>
      <c r="S1581" s="4">
        <v>11.053570000000001</v>
      </c>
      <c r="T1581" s="5">
        <v>0.23180239999999999</v>
      </c>
      <c r="U1581" s="5">
        <v>0.1739011</v>
      </c>
      <c r="V1581" s="5">
        <v>0.16148970000000001</v>
      </c>
    </row>
    <row r="1582" spans="1:22" hidden="1" x14ac:dyDescent="0.2">
      <c r="A1582">
        <v>2000</v>
      </c>
      <c r="B1582">
        <v>31</v>
      </c>
      <c r="C1582" t="s">
        <v>71</v>
      </c>
      <c r="D1582" t="s">
        <v>72</v>
      </c>
      <c r="E1582">
        <v>61900000</v>
      </c>
      <c r="F1582">
        <v>2163071</v>
      </c>
      <c r="G1582">
        <v>82287.839999999997</v>
      </c>
      <c r="H1582">
        <v>410000000</v>
      </c>
      <c r="I1582">
        <v>19000000</v>
      </c>
      <c r="J1582">
        <v>805757.8</v>
      </c>
      <c r="K1582" s="2">
        <v>0.15086450000000001</v>
      </c>
      <c r="L1582" s="2">
        <v>0.1136228</v>
      </c>
      <c r="M1582" s="2">
        <v>0.1021248</v>
      </c>
      <c r="N1582" s="3">
        <v>31</v>
      </c>
      <c r="O1582">
        <v>29</v>
      </c>
      <c r="P1582">
        <v>28</v>
      </c>
      <c r="Q1582" s="4">
        <v>22.75</v>
      </c>
      <c r="R1582" s="4">
        <v>23.339279999999999</v>
      </c>
      <c r="S1582" s="4">
        <v>28.553570000000001</v>
      </c>
      <c r="T1582" s="5">
        <v>0.1417677</v>
      </c>
      <c r="U1582" s="5">
        <v>8.8227299999999995E-2</v>
      </c>
      <c r="V1582" s="5">
        <v>5.7606600000000001E-2</v>
      </c>
    </row>
    <row r="1583" spans="1:22" hidden="1" x14ac:dyDescent="0.2">
      <c r="A1583">
        <v>2001</v>
      </c>
      <c r="B1583">
        <v>1</v>
      </c>
      <c r="C1583" t="s">
        <v>22</v>
      </c>
      <c r="D1583" t="s">
        <v>23</v>
      </c>
      <c r="E1583">
        <v>367000000</v>
      </c>
      <c r="F1583">
        <v>18400000</v>
      </c>
      <c r="G1583">
        <v>332923.5</v>
      </c>
      <c r="H1583">
        <v>1680000000</v>
      </c>
      <c r="I1583">
        <v>117000000</v>
      </c>
      <c r="J1583">
        <v>2303400</v>
      </c>
      <c r="K1583" s="2">
        <v>0.21847730000000001</v>
      </c>
      <c r="L1583" s="2">
        <v>0.15744630000000001</v>
      </c>
      <c r="M1583" s="2">
        <v>0.14453569999999999</v>
      </c>
      <c r="N1583" s="3">
        <v>27</v>
      </c>
      <c r="O1583">
        <v>24</v>
      </c>
      <c r="P1583">
        <v>23</v>
      </c>
      <c r="Q1583" s="4">
        <v>26.642859999999999</v>
      </c>
      <c r="R1583" s="4">
        <v>27.767859999999999</v>
      </c>
      <c r="S1583" s="4">
        <v>26.803570000000001</v>
      </c>
      <c r="T1583" s="5">
        <v>0.12112009999999999</v>
      </c>
      <c r="U1583" s="5">
        <v>7.4726399999999998E-2</v>
      </c>
      <c r="V1583" s="5">
        <v>6.9363800000000003E-2</v>
      </c>
    </row>
    <row r="1584" spans="1:22" hidden="1" x14ac:dyDescent="0.2">
      <c r="A1584">
        <v>2001</v>
      </c>
      <c r="B1584">
        <v>2</v>
      </c>
      <c r="C1584" t="s">
        <v>24</v>
      </c>
      <c r="D1584" t="s">
        <v>25</v>
      </c>
      <c r="E1584">
        <v>246000000</v>
      </c>
      <c r="F1584">
        <v>4790420</v>
      </c>
      <c r="G1584">
        <v>117262.2</v>
      </c>
      <c r="H1584">
        <v>749000000</v>
      </c>
      <c r="I1584">
        <v>22600000</v>
      </c>
      <c r="J1584">
        <v>549200</v>
      </c>
      <c r="K1584" s="2">
        <v>0.32791999999999999</v>
      </c>
      <c r="L1584" s="2">
        <v>0.21172270000000001</v>
      </c>
      <c r="M1584" s="2">
        <v>0.2135146</v>
      </c>
      <c r="N1584" s="3">
        <v>17</v>
      </c>
      <c r="O1584">
        <v>17</v>
      </c>
      <c r="P1584">
        <v>17</v>
      </c>
      <c r="Q1584" s="4">
        <v>15.232139999999999</v>
      </c>
      <c r="R1584" s="4">
        <v>16.178570000000001</v>
      </c>
      <c r="S1584" s="4">
        <v>15.03571</v>
      </c>
      <c r="T1584" s="5">
        <v>0.21788350000000001</v>
      </c>
      <c r="U1584" s="5">
        <v>0.13342109999999999</v>
      </c>
      <c r="V1584" s="5">
        <v>0.13148119999999999</v>
      </c>
    </row>
    <row r="1585" spans="1:22" hidden="1" x14ac:dyDescent="0.2">
      <c r="A1585">
        <v>2001</v>
      </c>
      <c r="B1585">
        <v>3</v>
      </c>
      <c r="C1585" t="s">
        <v>26</v>
      </c>
      <c r="D1585" t="s">
        <v>27</v>
      </c>
      <c r="E1585">
        <v>445000000</v>
      </c>
      <c r="F1585">
        <v>11200000</v>
      </c>
      <c r="G1585">
        <v>275350.90000000002</v>
      </c>
      <c r="H1585">
        <v>1450000000</v>
      </c>
      <c r="I1585">
        <v>66200000</v>
      </c>
      <c r="J1585">
        <v>1799800</v>
      </c>
      <c r="K1585" s="2">
        <v>0.30653049999999998</v>
      </c>
      <c r="L1585" s="2">
        <v>0.16991010000000001</v>
      </c>
      <c r="M1585" s="2">
        <v>0.15298970000000001</v>
      </c>
      <c r="N1585" s="3">
        <v>18</v>
      </c>
      <c r="O1585">
        <v>21</v>
      </c>
      <c r="P1585">
        <v>21</v>
      </c>
      <c r="Q1585" s="4">
        <v>20.625</v>
      </c>
      <c r="R1585" s="4">
        <v>21.982140000000001</v>
      </c>
      <c r="S1585" s="4">
        <v>21.928570000000001</v>
      </c>
      <c r="T1585" s="5">
        <v>0.1688759</v>
      </c>
      <c r="U1585" s="5">
        <v>0.102105</v>
      </c>
      <c r="V1585" s="5">
        <v>8.9834999999999998E-2</v>
      </c>
    </row>
    <row r="1586" spans="1:22" hidden="1" x14ac:dyDescent="0.2">
      <c r="A1586">
        <v>2001</v>
      </c>
      <c r="B1586">
        <v>4</v>
      </c>
      <c r="C1586" t="s">
        <v>28</v>
      </c>
      <c r="D1586" t="s">
        <v>29</v>
      </c>
      <c r="E1586">
        <v>187000000</v>
      </c>
      <c r="F1586">
        <v>4780546</v>
      </c>
      <c r="G1586">
        <v>130723.6</v>
      </c>
      <c r="H1586">
        <v>665000000</v>
      </c>
      <c r="I1586">
        <v>37200000</v>
      </c>
      <c r="J1586">
        <v>1066900</v>
      </c>
      <c r="K1586" s="2">
        <v>0.28128510000000001</v>
      </c>
      <c r="L1586" s="2">
        <v>0.12849340000000001</v>
      </c>
      <c r="M1586" s="2">
        <v>0.1225265</v>
      </c>
      <c r="N1586" s="3">
        <v>21</v>
      </c>
      <c r="O1586">
        <v>27</v>
      </c>
      <c r="P1586">
        <v>27</v>
      </c>
      <c r="Q1586" s="4">
        <v>27.964279999999999</v>
      </c>
      <c r="R1586" s="4">
        <v>30.160720000000001</v>
      </c>
      <c r="S1586" s="4">
        <v>29.982140000000001</v>
      </c>
      <c r="T1586" s="5">
        <v>0.11625969999999999</v>
      </c>
      <c r="U1586" s="5">
        <v>5.6866399999999998E-2</v>
      </c>
      <c r="V1586" s="5">
        <v>5.2430200000000003E-2</v>
      </c>
    </row>
    <row r="1587" spans="1:22" hidden="1" x14ac:dyDescent="0.2">
      <c r="A1587">
        <v>2001</v>
      </c>
      <c r="B1587">
        <v>5</v>
      </c>
      <c r="C1587">
        <v>20</v>
      </c>
      <c r="D1587" t="s">
        <v>30</v>
      </c>
      <c r="E1587">
        <v>177000000</v>
      </c>
      <c r="F1587">
        <v>5087034</v>
      </c>
      <c r="G1587">
        <v>132969.1</v>
      </c>
      <c r="H1587">
        <v>907000000</v>
      </c>
      <c r="I1587">
        <v>46100000</v>
      </c>
      <c r="J1587">
        <v>1284500</v>
      </c>
      <c r="K1587" s="2">
        <v>0.19469439999999999</v>
      </c>
      <c r="L1587" s="2">
        <v>0.11031290000000001</v>
      </c>
      <c r="M1587" s="2">
        <v>0.1035182</v>
      </c>
      <c r="N1587" s="3">
        <v>28</v>
      </c>
      <c r="O1587">
        <v>30</v>
      </c>
      <c r="P1587">
        <v>28</v>
      </c>
      <c r="Q1587" s="4">
        <v>29.660720000000001</v>
      </c>
      <c r="R1587" s="4">
        <v>29.589279999999999</v>
      </c>
      <c r="S1587" s="4">
        <v>29.178570000000001</v>
      </c>
      <c r="T1587" s="5">
        <v>0.1007251</v>
      </c>
      <c r="U1587" s="5">
        <v>6.0451900000000003E-2</v>
      </c>
      <c r="V1587" s="5">
        <v>5.51151E-2</v>
      </c>
    </row>
    <row r="1588" spans="1:22" hidden="1" x14ac:dyDescent="0.2">
      <c r="A1588">
        <v>2001</v>
      </c>
      <c r="B1588">
        <v>6</v>
      </c>
      <c r="C1588" t="s">
        <v>31</v>
      </c>
      <c r="D1588" t="s">
        <v>32</v>
      </c>
      <c r="E1588">
        <v>1070000000</v>
      </c>
      <c r="F1588">
        <v>22500000</v>
      </c>
      <c r="G1588">
        <v>593475.9</v>
      </c>
      <c r="H1588">
        <v>2430000000</v>
      </c>
      <c r="I1588">
        <v>79900000</v>
      </c>
      <c r="J1588">
        <v>2215539</v>
      </c>
      <c r="K1588" s="2">
        <v>0.43882149999999998</v>
      </c>
      <c r="L1588" s="2">
        <v>0.28180870000000002</v>
      </c>
      <c r="M1588" s="2">
        <v>0.26786979999999999</v>
      </c>
      <c r="N1588" s="3">
        <v>11</v>
      </c>
      <c r="O1588">
        <v>12</v>
      </c>
      <c r="P1588">
        <v>12</v>
      </c>
      <c r="Q1588" s="4">
        <v>12.232139999999999</v>
      </c>
      <c r="R1588" s="4">
        <v>11.982139999999999</v>
      </c>
      <c r="S1588" s="4">
        <v>12.33929</v>
      </c>
      <c r="T1588" s="5">
        <v>0.24312719999999999</v>
      </c>
      <c r="U1588" s="5">
        <v>0.16807530000000001</v>
      </c>
      <c r="V1588" s="5">
        <v>0.15291469999999999</v>
      </c>
    </row>
    <row r="1589" spans="1:22" hidden="1" x14ac:dyDescent="0.2">
      <c r="A1589">
        <v>2001</v>
      </c>
      <c r="B1589">
        <v>7</v>
      </c>
      <c r="C1589">
        <v>23</v>
      </c>
      <c r="D1589" t="s">
        <v>33</v>
      </c>
      <c r="E1589">
        <v>93900000</v>
      </c>
      <c r="F1589">
        <v>1471267</v>
      </c>
      <c r="G1589">
        <v>35997.019999999997</v>
      </c>
      <c r="H1589">
        <v>210000000</v>
      </c>
      <c r="I1589">
        <v>4697660</v>
      </c>
      <c r="J1589">
        <v>119000</v>
      </c>
      <c r="K1589" s="2">
        <v>0.44753979999999999</v>
      </c>
      <c r="L1589" s="2">
        <v>0.31319140000000001</v>
      </c>
      <c r="M1589" s="2">
        <v>0.30249599999999999</v>
      </c>
      <c r="N1589" s="3">
        <v>8</v>
      </c>
      <c r="O1589">
        <v>8</v>
      </c>
      <c r="P1589">
        <v>6</v>
      </c>
      <c r="Q1589" s="4">
        <v>8.1607140000000005</v>
      </c>
      <c r="R1589" s="4">
        <v>7.3392860000000004</v>
      </c>
      <c r="S1589" s="4">
        <v>6.9821429999999998</v>
      </c>
      <c r="T1589" s="5">
        <v>0.29430689999999998</v>
      </c>
      <c r="U1589" s="5">
        <v>0.21289140000000001</v>
      </c>
      <c r="V1589" s="5">
        <v>0.2032263</v>
      </c>
    </row>
    <row r="1590" spans="1:22" x14ac:dyDescent="0.2">
      <c r="A1590">
        <v>2001</v>
      </c>
      <c r="B1590">
        <v>8</v>
      </c>
      <c r="C1590">
        <v>24</v>
      </c>
      <c r="D1590" t="s">
        <v>34</v>
      </c>
      <c r="E1590">
        <v>821000000</v>
      </c>
      <c r="F1590">
        <v>15500000</v>
      </c>
      <c r="G1590">
        <v>386023.3</v>
      </c>
      <c r="H1590">
        <v>1420000000</v>
      </c>
      <c r="I1590">
        <v>36700000</v>
      </c>
      <c r="J1590">
        <v>961800</v>
      </c>
      <c r="K1590" s="2">
        <v>0.57673430000000003</v>
      </c>
      <c r="L1590" s="2">
        <v>0.42308240000000003</v>
      </c>
      <c r="M1590" s="2">
        <v>0.40135510000000002</v>
      </c>
      <c r="N1590" s="3">
        <v>4</v>
      </c>
      <c r="O1590">
        <v>3</v>
      </c>
      <c r="P1590">
        <v>3</v>
      </c>
      <c r="Q1590" s="4">
        <v>5.0714290000000002</v>
      </c>
      <c r="R1590" s="4">
        <v>4.875</v>
      </c>
      <c r="S1590" s="4">
        <v>4.8035709999999998</v>
      </c>
      <c r="T1590" s="5">
        <v>0.36250369999999998</v>
      </c>
      <c r="U1590" s="5">
        <v>0.25803540000000003</v>
      </c>
      <c r="V1590" s="5">
        <v>0.23824980000000001</v>
      </c>
    </row>
    <row r="1591" spans="1:22" hidden="1" x14ac:dyDescent="0.2">
      <c r="A1591">
        <v>2001</v>
      </c>
      <c r="B1591">
        <v>9</v>
      </c>
      <c r="C1591">
        <v>25</v>
      </c>
      <c r="D1591" t="s">
        <v>35</v>
      </c>
      <c r="E1591">
        <v>201000000</v>
      </c>
      <c r="F1591">
        <v>5030203</v>
      </c>
      <c r="G1591">
        <v>124348.7</v>
      </c>
      <c r="H1591">
        <v>750000000</v>
      </c>
      <c r="I1591">
        <v>33200000</v>
      </c>
      <c r="J1591">
        <v>894800</v>
      </c>
      <c r="K1591" s="2">
        <v>0.26866859999999998</v>
      </c>
      <c r="L1591" s="2">
        <v>0.15138470000000001</v>
      </c>
      <c r="M1591" s="2">
        <v>0.13896819999999999</v>
      </c>
      <c r="N1591" s="3">
        <v>23</v>
      </c>
      <c r="O1591">
        <v>25</v>
      </c>
      <c r="P1591">
        <v>26</v>
      </c>
      <c r="Q1591" s="4">
        <v>20.589279999999999</v>
      </c>
      <c r="R1591" s="4">
        <v>20.696429999999999</v>
      </c>
      <c r="S1591" s="4">
        <v>20.714279999999999</v>
      </c>
      <c r="T1591" s="5">
        <v>0.16131490000000001</v>
      </c>
      <c r="U1591" s="5">
        <v>0.1034035</v>
      </c>
      <c r="V1591" s="5">
        <v>9.3124899999999997E-2</v>
      </c>
    </row>
    <row r="1592" spans="1:22" hidden="1" x14ac:dyDescent="0.2">
      <c r="A1592">
        <v>2001</v>
      </c>
      <c r="B1592">
        <v>10</v>
      </c>
      <c r="C1592">
        <v>26</v>
      </c>
      <c r="D1592" t="s">
        <v>36</v>
      </c>
      <c r="E1592">
        <v>124000000</v>
      </c>
      <c r="F1592">
        <v>3328668</v>
      </c>
      <c r="G1592">
        <v>84763.72</v>
      </c>
      <c r="H1592">
        <v>519000000</v>
      </c>
      <c r="I1592">
        <v>20800000</v>
      </c>
      <c r="J1592">
        <v>560400</v>
      </c>
      <c r="K1592" s="2">
        <v>0.23950969999999999</v>
      </c>
      <c r="L1592" s="2">
        <v>0.15989700000000001</v>
      </c>
      <c r="M1592" s="2">
        <v>0.15125569999999999</v>
      </c>
      <c r="N1592" s="3">
        <v>24</v>
      </c>
      <c r="O1592">
        <v>22</v>
      </c>
      <c r="P1592">
        <v>22</v>
      </c>
      <c r="Q1592" s="4">
        <v>23.607140000000001</v>
      </c>
      <c r="R1592" s="4">
        <v>24.017859999999999</v>
      </c>
      <c r="S1592" s="4">
        <v>23.089279999999999</v>
      </c>
      <c r="T1592" s="5">
        <v>0.14236109999999999</v>
      </c>
      <c r="U1592" s="5">
        <v>9.1431899999999997E-2</v>
      </c>
      <c r="V1592" s="5">
        <v>8.4959199999999999E-2</v>
      </c>
    </row>
    <row r="1593" spans="1:22" hidden="1" x14ac:dyDescent="0.2">
      <c r="A1593">
        <v>2001</v>
      </c>
      <c r="B1593">
        <v>11</v>
      </c>
      <c r="C1593" t="s">
        <v>37</v>
      </c>
      <c r="D1593" t="s">
        <v>38</v>
      </c>
      <c r="E1593">
        <v>482000000</v>
      </c>
      <c r="F1593">
        <v>12600000</v>
      </c>
      <c r="G1593">
        <v>322091.3</v>
      </c>
      <c r="H1593">
        <v>2110000000</v>
      </c>
      <c r="I1593">
        <v>84700000</v>
      </c>
      <c r="J1593">
        <v>2275700</v>
      </c>
      <c r="K1593" s="2">
        <v>0.22837669999999999</v>
      </c>
      <c r="L1593" s="2">
        <v>0.14915249999999999</v>
      </c>
      <c r="M1593" s="2">
        <v>0.1415351</v>
      </c>
      <c r="N1593" s="3">
        <v>25</v>
      </c>
      <c r="O1593">
        <v>26</v>
      </c>
      <c r="P1593">
        <v>24</v>
      </c>
      <c r="Q1593" s="4">
        <v>23.053570000000001</v>
      </c>
      <c r="R1593" s="4">
        <v>23.803570000000001</v>
      </c>
      <c r="S1593" s="4">
        <v>22.785720000000001</v>
      </c>
      <c r="T1593" s="5">
        <v>0.14775569999999999</v>
      </c>
      <c r="U1593" s="5">
        <v>9.1782299999999997E-2</v>
      </c>
      <c r="V1593" s="5">
        <v>8.5632399999999997E-2</v>
      </c>
    </row>
    <row r="1594" spans="1:22" hidden="1" x14ac:dyDescent="0.2">
      <c r="A1594">
        <v>2001</v>
      </c>
      <c r="B1594">
        <v>12</v>
      </c>
      <c r="C1594">
        <v>29</v>
      </c>
      <c r="D1594" t="s">
        <v>39</v>
      </c>
      <c r="E1594">
        <v>418000000</v>
      </c>
      <c r="F1594">
        <v>9469952</v>
      </c>
      <c r="G1594">
        <v>237358.3</v>
      </c>
      <c r="H1594">
        <v>1460000000</v>
      </c>
      <c r="I1594">
        <v>52300000</v>
      </c>
      <c r="J1594">
        <v>1381600</v>
      </c>
      <c r="K1594" s="2">
        <v>0.28569240000000001</v>
      </c>
      <c r="L1594" s="2">
        <v>0.1812011</v>
      </c>
      <c r="M1594" s="2">
        <v>0.1717996</v>
      </c>
      <c r="N1594" s="3">
        <v>20</v>
      </c>
      <c r="O1594">
        <v>19</v>
      </c>
      <c r="P1594">
        <v>19</v>
      </c>
      <c r="Q1594" s="4">
        <v>17.5</v>
      </c>
      <c r="R1594" s="4">
        <v>17.964279999999999</v>
      </c>
      <c r="S1594" s="4">
        <v>17.446429999999999</v>
      </c>
      <c r="T1594" s="5">
        <v>0.18702070000000001</v>
      </c>
      <c r="U1594" s="5">
        <v>0.11943719999999999</v>
      </c>
      <c r="V1594" s="5">
        <v>0.1113278</v>
      </c>
    </row>
    <row r="1595" spans="1:22" hidden="1" x14ac:dyDescent="0.2">
      <c r="A1595">
        <v>2001</v>
      </c>
      <c r="B1595">
        <v>13</v>
      </c>
      <c r="C1595" t="s">
        <v>40</v>
      </c>
      <c r="D1595" t="s">
        <v>41</v>
      </c>
      <c r="E1595">
        <v>1500000000</v>
      </c>
      <c r="F1595">
        <v>27600000</v>
      </c>
      <c r="G1595">
        <v>696660</v>
      </c>
      <c r="H1595">
        <v>3160000000</v>
      </c>
      <c r="I1595">
        <v>86400000</v>
      </c>
      <c r="J1595">
        <v>2324800</v>
      </c>
      <c r="K1595" s="2">
        <v>0.4764757</v>
      </c>
      <c r="L1595" s="2">
        <v>0.31910090000000002</v>
      </c>
      <c r="M1595" s="2">
        <v>0.2996645</v>
      </c>
      <c r="N1595" s="3">
        <v>6</v>
      </c>
      <c r="O1595">
        <v>7</v>
      </c>
      <c r="P1595">
        <v>7</v>
      </c>
      <c r="Q1595" s="4">
        <v>8.9642859999999995</v>
      </c>
      <c r="R1595" s="4">
        <v>9.5535720000000008</v>
      </c>
      <c r="S1595" s="4">
        <v>9.7321419999999996</v>
      </c>
      <c r="T1595" s="5">
        <v>0.29336010000000001</v>
      </c>
      <c r="U1595" s="5">
        <v>0.19624240000000001</v>
      </c>
      <c r="V1595" s="5">
        <v>0.18007609999999999</v>
      </c>
    </row>
    <row r="1596" spans="1:22" hidden="1" x14ac:dyDescent="0.2">
      <c r="A1596">
        <v>2001</v>
      </c>
      <c r="B1596">
        <v>14</v>
      </c>
      <c r="C1596" t="s">
        <v>42</v>
      </c>
      <c r="D1596" t="s">
        <v>43</v>
      </c>
      <c r="E1596">
        <v>818000000</v>
      </c>
      <c r="F1596">
        <v>17700000</v>
      </c>
      <c r="G1596">
        <v>444055.7</v>
      </c>
      <c r="H1596">
        <v>2390000000</v>
      </c>
      <c r="I1596">
        <v>74400000</v>
      </c>
      <c r="J1596">
        <v>1955200</v>
      </c>
      <c r="K1596" s="2">
        <v>0.34241769999999999</v>
      </c>
      <c r="L1596" s="2">
        <v>0.23818500000000001</v>
      </c>
      <c r="M1596" s="2">
        <v>0.22711529999999999</v>
      </c>
      <c r="N1596" s="3">
        <v>16</v>
      </c>
      <c r="O1596">
        <v>16</v>
      </c>
      <c r="P1596">
        <v>16</v>
      </c>
      <c r="Q1596" s="4">
        <v>16.25</v>
      </c>
      <c r="R1596" s="4">
        <v>16.410720000000001</v>
      </c>
      <c r="S1596" s="4">
        <v>15.96429</v>
      </c>
      <c r="T1596" s="5">
        <v>0.2025662</v>
      </c>
      <c r="U1596" s="5">
        <v>0.14079700000000001</v>
      </c>
      <c r="V1596" s="5">
        <v>0.1322035</v>
      </c>
    </row>
    <row r="1597" spans="1:22" hidden="1" x14ac:dyDescent="0.2">
      <c r="A1597">
        <v>2001</v>
      </c>
      <c r="B1597">
        <v>15</v>
      </c>
      <c r="C1597" t="s">
        <v>44</v>
      </c>
      <c r="D1597" t="s">
        <v>45</v>
      </c>
      <c r="E1597">
        <v>294000000</v>
      </c>
      <c r="F1597">
        <v>7150022</v>
      </c>
      <c r="G1597">
        <v>186951.2</v>
      </c>
      <c r="H1597">
        <v>743000000</v>
      </c>
      <c r="I1597">
        <v>27600000</v>
      </c>
      <c r="J1597">
        <v>778600</v>
      </c>
      <c r="K1597" s="2">
        <v>0.3963122</v>
      </c>
      <c r="L1597" s="2">
        <v>0.25880239999999999</v>
      </c>
      <c r="M1597" s="2">
        <v>0.24011199999999999</v>
      </c>
      <c r="N1597" s="3">
        <v>12</v>
      </c>
      <c r="O1597">
        <v>13</v>
      </c>
      <c r="P1597">
        <v>14</v>
      </c>
      <c r="Q1597" s="4">
        <v>12.928570000000001</v>
      </c>
      <c r="R1597" s="4">
        <v>15.196429999999999</v>
      </c>
      <c r="S1597" s="4">
        <v>16.017859999999999</v>
      </c>
      <c r="T1597" s="5">
        <v>0.2379288</v>
      </c>
      <c r="U1597" s="5">
        <v>0.14950550000000001</v>
      </c>
      <c r="V1597" s="5">
        <v>0.13474800000000001</v>
      </c>
    </row>
    <row r="1598" spans="1:22" hidden="1" x14ac:dyDescent="0.2">
      <c r="A1598">
        <v>2001</v>
      </c>
      <c r="B1598">
        <v>16</v>
      </c>
      <c r="C1598" t="s">
        <v>46</v>
      </c>
      <c r="D1598" t="s">
        <v>47</v>
      </c>
      <c r="E1598">
        <v>391000000</v>
      </c>
      <c r="F1598">
        <v>6853042</v>
      </c>
      <c r="G1598">
        <v>176738.8</v>
      </c>
      <c r="H1598">
        <v>1130000000</v>
      </c>
      <c r="I1598">
        <v>26900000</v>
      </c>
      <c r="J1598">
        <v>732687</v>
      </c>
      <c r="K1598" s="2">
        <v>0.34537400000000001</v>
      </c>
      <c r="L1598" s="2">
        <v>0.25472850000000002</v>
      </c>
      <c r="M1598" s="2">
        <v>0.24122009999999999</v>
      </c>
      <c r="N1598" s="3">
        <v>15</v>
      </c>
      <c r="O1598">
        <v>15</v>
      </c>
      <c r="P1598">
        <v>13</v>
      </c>
      <c r="Q1598" s="4">
        <v>14.446429999999999</v>
      </c>
      <c r="R1598" s="4">
        <v>12.107139999999999</v>
      </c>
      <c r="S1598" s="4">
        <v>11.892860000000001</v>
      </c>
      <c r="T1598" s="5">
        <v>0.21637799999999999</v>
      </c>
      <c r="U1598" s="5">
        <v>0.16193089999999999</v>
      </c>
      <c r="V1598" s="5">
        <v>0.15360219999999999</v>
      </c>
    </row>
    <row r="1599" spans="1:22" hidden="1" x14ac:dyDescent="0.2">
      <c r="A1599">
        <v>2001</v>
      </c>
      <c r="B1599">
        <v>17</v>
      </c>
      <c r="C1599" t="s">
        <v>48</v>
      </c>
      <c r="D1599" t="s">
        <v>49</v>
      </c>
      <c r="E1599">
        <v>1360000000</v>
      </c>
      <c r="F1599">
        <v>37400000</v>
      </c>
      <c r="G1599">
        <v>888894.7</v>
      </c>
      <c r="H1599">
        <v>8060000000</v>
      </c>
      <c r="I1599">
        <v>340000000</v>
      </c>
      <c r="J1599">
        <v>8750900</v>
      </c>
      <c r="K1599" s="2">
        <v>0.16872590000000001</v>
      </c>
      <c r="L1599" s="2">
        <v>0.1099092</v>
      </c>
      <c r="M1599" s="2">
        <v>0.1015775</v>
      </c>
      <c r="N1599" s="3">
        <v>30</v>
      </c>
      <c r="O1599">
        <v>31</v>
      </c>
      <c r="P1599">
        <v>29</v>
      </c>
      <c r="Q1599" s="4">
        <v>27.928570000000001</v>
      </c>
      <c r="R1599" s="4">
        <v>27.214279999999999</v>
      </c>
      <c r="S1599" s="4">
        <v>26.392859999999999</v>
      </c>
      <c r="T1599" s="5">
        <v>0.112245</v>
      </c>
      <c r="U1599" s="5">
        <v>7.6515200000000005E-2</v>
      </c>
      <c r="V1599" s="5">
        <v>6.9453699999999993E-2</v>
      </c>
    </row>
    <row r="1600" spans="1:22" hidden="1" x14ac:dyDescent="0.2">
      <c r="A1600">
        <v>2001</v>
      </c>
      <c r="B1600">
        <v>18</v>
      </c>
      <c r="C1600">
        <v>51</v>
      </c>
      <c r="D1600" t="s">
        <v>50</v>
      </c>
      <c r="E1600">
        <v>378000000</v>
      </c>
      <c r="F1600">
        <v>10700000</v>
      </c>
      <c r="G1600">
        <v>278291.20000000001</v>
      </c>
      <c r="H1600">
        <v>1670000000</v>
      </c>
      <c r="I1600">
        <v>67400000</v>
      </c>
      <c r="J1600">
        <v>1974500</v>
      </c>
      <c r="K1600" s="2">
        <v>0.22683690000000001</v>
      </c>
      <c r="L1600" s="2">
        <v>0.15928790000000001</v>
      </c>
      <c r="M1600" s="2">
        <v>0.1409426</v>
      </c>
      <c r="N1600" s="3">
        <v>26</v>
      </c>
      <c r="O1600">
        <v>23</v>
      </c>
      <c r="P1600">
        <v>25</v>
      </c>
      <c r="Q1600" s="4">
        <v>24.071429999999999</v>
      </c>
      <c r="R1600" s="4">
        <v>22.017859999999999</v>
      </c>
      <c r="S1600" s="4">
        <v>22.303570000000001</v>
      </c>
      <c r="T1600" s="5">
        <v>0.1409852</v>
      </c>
      <c r="U1600" s="5">
        <v>0.1007874</v>
      </c>
      <c r="V1600" s="5">
        <v>8.7338700000000005E-2</v>
      </c>
    </row>
    <row r="1601" spans="1:22" hidden="1" x14ac:dyDescent="0.2">
      <c r="A1601">
        <v>2001</v>
      </c>
      <c r="B1601">
        <v>19</v>
      </c>
      <c r="C1601">
        <v>50</v>
      </c>
      <c r="D1601" t="s">
        <v>51</v>
      </c>
      <c r="E1601">
        <v>2950000000</v>
      </c>
      <c r="F1601">
        <v>63800000</v>
      </c>
      <c r="G1601">
        <v>1686308</v>
      </c>
      <c r="H1601">
        <v>6670000000</v>
      </c>
      <c r="I1601">
        <v>215000000</v>
      </c>
      <c r="J1601">
        <v>6013000</v>
      </c>
      <c r="K1601" s="2">
        <v>0.4429246</v>
      </c>
      <c r="L1601" s="2">
        <v>0.29724529999999999</v>
      </c>
      <c r="M1601" s="2">
        <v>0.28044380000000002</v>
      </c>
      <c r="N1601" s="3">
        <v>9</v>
      </c>
      <c r="O1601">
        <v>9</v>
      </c>
      <c r="P1601">
        <v>9</v>
      </c>
      <c r="Q1601" s="4">
        <v>10.392860000000001</v>
      </c>
      <c r="R1601" s="4">
        <v>10.5</v>
      </c>
      <c r="S1601" s="4">
        <v>10.41071</v>
      </c>
      <c r="T1601" s="5">
        <v>0.26292480000000001</v>
      </c>
      <c r="U1601" s="5">
        <v>0.1806373</v>
      </c>
      <c r="V1601" s="5">
        <v>0.16662879999999999</v>
      </c>
    </row>
    <row r="1602" spans="1:22" hidden="1" x14ac:dyDescent="0.2">
      <c r="A1602">
        <v>2001</v>
      </c>
      <c r="B1602">
        <v>20</v>
      </c>
      <c r="C1602">
        <v>52</v>
      </c>
      <c r="D1602" t="s">
        <v>52</v>
      </c>
      <c r="E1602">
        <v>2090000000</v>
      </c>
      <c r="F1602">
        <v>75000000</v>
      </c>
      <c r="G1602">
        <v>2305555</v>
      </c>
      <c r="H1602">
        <v>7140000000</v>
      </c>
      <c r="I1602">
        <v>401000000</v>
      </c>
      <c r="J1602">
        <v>14400000</v>
      </c>
      <c r="K1602" s="2">
        <v>0.29343229999999998</v>
      </c>
      <c r="L1602" s="2">
        <v>0.18684149999999999</v>
      </c>
      <c r="M1602" s="2">
        <v>0.16000349999999999</v>
      </c>
      <c r="N1602" s="3">
        <v>19</v>
      </c>
      <c r="O1602">
        <v>18</v>
      </c>
      <c r="P1602">
        <v>20</v>
      </c>
      <c r="Q1602" s="4">
        <v>19.089279999999999</v>
      </c>
      <c r="R1602" s="4">
        <v>19.017859999999999</v>
      </c>
      <c r="S1602" s="4">
        <v>19.964279999999999</v>
      </c>
      <c r="T1602" s="5">
        <v>0.18043429999999999</v>
      </c>
      <c r="U1602" s="5">
        <v>0.1176333</v>
      </c>
      <c r="V1602" s="5">
        <v>9.9119799999999994E-2</v>
      </c>
    </row>
    <row r="1603" spans="1:22" hidden="1" x14ac:dyDescent="0.2">
      <c r="A1603">
        <v>2001</v>
      </c>
      <c r="B1603">
        <v>21</v>
      </c>
      <c r="C1603" t="s">
        <v>53</v>
      </c>
      <c r="D1603" t="s">
        <v>54</v>
      </c>
      <c r="E1603">
        <v>654000000</v>
      </c>
      <c r="F1603">
        <v>33100000</v>
      </c>
      <c r="G1603">
        <v>910446</v>
      </c>
      <c r="H1603">
        <v>3710000000</v>
      </c>
      <c r="I1603">
        <v>298000000</v>
      </c>
      <c r="J1603">
        <v>10500000</v>
      </c>
      <c r="K1603" s="2">
        <v>0.17613690000000001</v>
      </c>
      <c r="L1603" s="2">
        <v>0.1111347</v>
      </c>
      <c r="M1603" s="2">
        <v>8.6580500000000005E-2</v>
      </c>
      <c r="N1603" s="3">
        <v>29</v>
      </c>
      <c r="O1603">
        <v>28</v>
      </c>
      <c r="P1603">
        <v>31</v>
      </c>
      <c r="Q1603" s="4">
        <v>28.410720000000001</v>
      </c>
      <c r="R1603" s="4">
        <v>28.142859999999999</v>
      </c>
      <c r="S1603" s="4">
        <v>29.125</v>
      </c>
      <c r="T1603" s="5">
        <v>0.1092814</v>
      </c>
      <c r="U1603" s="5">
        <v>7.1718100000000007E-2</v>
      </c>
      <c r="V1603" s="5">
        <v>5.6427199999999997E-2</v>
      </c>
    </row>
    <row r="1604" spans="1:22" hidden="1" x14ac:dyDescent="0.2">
      <c r="A1604">
        <v>2001</v>
      </c>
      <c r="B1604">
        <v>22</v>
      </c>
      <c r="C1604" t="s">
        <v>55</v>
      </c>
      <c r="D1604" t="s">
        <v>56</v>
      </c>
      <c r="E1604">
        <v>1200000000</v>
      </c>
      <c r="F1604">
        <v>29500000</v>
      </c>
      <c r="G1604">
        <v>869641.1</v>
      </c>
      <c r="H1604">
        <v>4410000000</v>
      </c>
      <c r="I1604">
        <v>165000000</v>
      </c>
      <c r="J1604">
        <v>4783300</v>
      </c>
      <c r="K1604" s="2">
        <v>0.27136840000000001</v>
      </c>
      <c r="L1604" s="2">
        <v>0.17913689999999999</v>
      </c>
      <c r="M1604" s="2">
        <v>0.18180779999999999</v>
      </c>
      <c r="N1604" s="3">
        <v>22</v>
      </c>
      <c r="O1604">
        <v>20</v>
      </c>
      <c r="P1604">
        <v>18</v>
      </c>
      <c r="Q1604" s="4">
        <v>24.214279999999999</v>
      </c>
      <c r="R1604" s="4">
        <v>22.875</v>
      </c>
      <c r="S1604" s="4">
        <v>21.035720000000001</v>
      </c>
      <c r="T1604" s="5">
        <v>0.14314279999999999</v>
      </c>
      <c r="U1604" s="5">
        <v>0.1009168</v>
      </c>
      <c r="V1604" s="5">
        <v>0.1004975</v>
      </c>
    </row>
    <row r="1605" spans="1:22" hidden="1" x14ac:dyDescent="0.2">
      <c r="A1605">
        <v>2001</v>
      </c>
      <c r="B1605">
        <v>23</v>
      </c>
      <c r="C1605">
        <v>64</v>
      </c>
      <c r="D1605" t="s">
        <v>57</v>
      </c>
      <c r="E1605">
        <v>1190000000</v>
      </c>
      <c r="F1605">
        <v>28600000</v>
      </c>
      <c r="G1605">
        <v>724572.4</v>
      </c>
      <c r="H1605">
        <v>3210000000</v>
      </c>
      <c r="I1605">
        <v>99000000</v>
      </c>
      <c r="J1605">
        <v>2629000</v>
      </c>
      <c r="K1605" s="2">
        <v>0.3695581</v>
      </c>
      <c r="L1605" s="2">
        <v>0.28924800000000001</v>
      </c>
      <c r="M1605" s="2">
        <v>0.27560760000000001</v>
      </c>
      <c r="N1605" s="3">
        <v>13</v>
      </c>
      <c r="O1605">
        <v>11</v>
      </c>
      <c r="P1605">
        <v>10</v>
      </c>
      <c r="Q1605" s="4">
        <v>18.160720000000001</v>
      </c>
      <c r="R1605" s="4">
        <v>15.571429999999999</v>
      </c>
      <c r="S1605" s="4">
        <v>14.96429</v>
      </c>
      <c r="T1605" s="5">
        <v>0.19068750000000001</v>
      </c>
      <c r="U1605" s="5">
        <v>0.14805309999999999</v>
      </c>
      <c r="V1605" s="5">
        <v>0.1392806</v>
      </c>
    </row>
    <row r="1606" spans="1:22" hidden="1" x14ac:dyDescent="0.2">
      <c r="A1606">
        <v>2001</v>
      </c>
      <c r="B1606">
        <v>24</v>
      </c>
      <c r="C1606" t="s">
        <v>58</v>
      </c>
      <c r="D1606" t="s">
        <v>59</v>
      </c>
      <c r="E1606">
        <v>5560000000</v>
      </c>
      <c r="F1606">
        <v>89600000</v>
      </c>
      <c r="G1606">
        <v>2378252</v>
      </c>
      <c r="H1606">
        <v>9200000000</v>
      </c>
      <c r="I1606">
        <v>215000000</v>
      </c>
      <c r="J1606">
        <v>6141700</v>
      </c>
      <c r="K1606" s="2">
        <v>0.60416190000000003</v>
      </c>
      <c r="L1606" s="2">
        <v>0.4164852</v>
      </c>
      <c r="M1606" s="2">
        <v>0.38723020000000002</v>
      </c>
      <c r="N1606" s="3">
        <v>3</v>
      </c>
      <c r="O1606">
        <v>4</v>
      </c>
      <c r="P1606">
        <v>4</v>
      </c>
      <c r="Q1606" s="4">
        <v>4.2321429999999998</v>
      </c>
      <c r="R1606" s="4">
        <v>4.4107139999999996</v>
      </c>
      <c r="S1606" s="4">
        <v>4.6071429999999998</v>
      </c>
      <c r="T1606" s="5">
        <v>0.39911069999999998</v>
      </c>
      <c r="U1606" s="5">
        <v>0.27091029999999999</v>
      </c>
      <c r="V1606" s="5">
        <v>0.2452347</v>
      </c>
    </row>
    <row r="1607" spans="1:22" hidden="1" x14ac:dyDescent="0.2">
      <c r="A1607">
        <v>2001</v>
      </c>
      <c r="B1607">
        <v>25</v>
      </c>
      <c r="C1607">
        <v>70</v>
      </c>
      <c r="D1607" t="s">
        <v>60</v>
      </c>
      <c r="E1607">
        <v>730000000</v>
      </c>
      <c r="F1607">
        <v>19600000</v>
      </c>
      <c r="G1607">
        <v>541369.59999999998</v>
      </c>
      <c r="H1607">
        <v>1550000000</v>
      </c>
      <c r="I1607">
        <v>60900000</v>
      </c>
      <c r="J1607">
        <v>1810600</v>
      </c>
      <c r="K1607" s="2">
        <v>0.47124159999999998</v>
      </c>
      <c r="L1607" s="2">
        <v>0.32125569999999998</v>
      </c>
      <c r="M1607" s="2">
        <v>0.29900009999999999</v>
      </c>
      <c r="N1607" s="3">
        <v>7</v>
      </c>
      <c r="O1607">
        <v>6</v>
      </c>
      <c r="P1607">
        <v>8</v>
      </c>
      <c r="Q1607" s="4">
        <v>7.25</v>
      </c>
      <c r="R1607" s="4">
        <v>6.9642860000000004</v>
      </c>
      <c r="S1607" s="4">
        <v>7.125</v>
      </c>
      <c r="T1607" s="5">
        <v>0.32646009999999998</v>
      </c>
      <c r="U1607" s="5">
        <v>0.22816600000000001</v>
      </c>
      <c r="V1607" s="5">
        <v>0.20767949999999999</v>
      </c>
    </row>
    <row r="1608" spans="1:22" hidden="1" x14ac:dyDescent="0.2">
      <c r="A1608">
        <v>2001</v>
      </c>
      <c r="B1608">
        <v>26</v>
      </c>
      <c r="C1608" t="s">
        <v>61</v>
      </c>
      <c r="D1608" t="s">
        <v>62</v>
      </c>
      <c r="E1608">
        <v>12600000000</v>
      </c>
      <c r="F1608">
        <v>285000000</v>
      </c>
      <c r="G1608">
        <v>8042684</v>
      </c>
      <c r="H1608">
        <v>20000000000</v>
      </c>
      <c r="I1608">
        <v>639000000</v>
      </c>
      <c r="J1608">
        <v>19600000</v>
      </c>
      <c r="K1608" s="2">
        <v>0.62771600000000005</v>
      </c>
      <c r="L1608" s="2">
        <v>0.44560129999999998</v>
      </c>
      <c r="M1608" s="2">
        <v>0.4100029</v>
      </c>
      <c r="N1608" s="3">
        <v>2</v>
      </c>
      <c r="O1608">
        <v>2</v>
      </c>
      <c r="P1608">
        <v>2</v>
      </c>
      <c r="Q1608" s="4">
        <v>3.214286</v>
      </c>
      <c r="R1608" s="4">
        <v>2.964286</v>
      </c>
      <c r="S1608" s="4">
        <v>2.8571430000000002</v>
      </c>
      <c r="T1608" s="5">
        <v>0.42349140000000002</v>
      </c>
      <c r="U1608" s="5">
        <v>0.31467250000000002</v>
      </c>
      <c r="V1608" s="5">
        <v>0.28992210000000002</v>
      </c>
    </row>
    <row r="1609" spans="1:22" hidden="1" x14ac:dyDescent="0.2">
      <c r="A1609">
        <v>2001</v>
      </c>
      <c r="B1609">
        <v>27</v>
      </c>
      <c r="C1609" t="s">
        <v>63</v>
      </c>
      <c r="D1609" t="s">
        <v>64</v>
      </c>
      <c r="E1609">
        <v>2280000000</v>
      </c>
      <c r="F1609">
        <v>43300000</v>
      </c>
      <c r="G1609">
        <v>1302439</v>
      </c>
      <c r="H1609">
        <v>5170000000</v>
      </c>
      <c r="I1609">
        <v>147000000</v>
      </c>
      <c r="J1609">
        <v>4767527</v>
      </c>
      <c r="K1609" s="2">
        <v>0.44109150000000003</v>
      </c>
      <c r="L1609" s="2">
        <v>0.29398360000000001</v>
      </c>
      <c r="M1609" s="2">
        <v>0.27318969999999998</v>
      </c>
      <c r="N1609" s="3">
        <v>10</v>
      </c>
      <c r="O1609">
        <v>10</v>
      </c>
      <c r="P1609">
        <v>11</v>
      </c>
      <c r="Q1609" s="4">
        <v>6.6071429999999998</v>
      </c>
      <c r="R1609" s="4">
        <v>7.5892860000000004</v>
      </c>
      <c r="S1609" s="4">
        <v>7.8928570000000002</v>
      </c>
      <c r="T1609" s="5">
        <v>0.3349144</v>
      </c>
      <c r="U1609" s="5">
        <v>0.21915499999999999</v>
      </c>
      <c r="V1609" s="5">
        <v>0.20047789999999999</v>
      </c>
    </row>
    <row r="1610" spans="1:22" hidden="1" x14ac:dyDescent="0.2">
      <c r="A1610">
        <v>2001</v>
      </c>
      <c r="B1610">
        <v>28</v>
      </c>
      <c r="C1610" t="s">
        <v>65</v>
      </c>
      <c r="D1610" t="s">
        <v>66</v>
      </c>
      <c r="E1610">
        <v>7060000000</v>
      </c>
      <c r="F1610">
        <v>230000000</v>
      </c>
      <c r="G1610">
        <v>7479226</v>
      </c>
      <c r="H1610">
        <v>9120000000</v>
      </c>
      <c r="I1610">
        <v>345000000</v>
      </c>
      <c r="J1610">
        <v>12200000</v>
      </c>
      <c r="K1610" s="2">
        <v>0.7747406</v>
      </c>
      <c r="L1610" s="2">
        <v>0.66525199999999995</v>
      </c>
      <c r="M1610" s="2">
        <v>0.61373040000000001</v>
      </c>
      <c r="N1610" s="3">
        <v>1</v>
      </c>
      <c r="O1610">
        <v>1</v>
      </c>
      <c r="P1610">
        <v>1</v>
      </c>
      <c r="Q1610" s="4">
        <v>1.071429</v>
      </c>
      <c r="R1610" s="4">
        <v>1.125</v>
      </c>
      <c r="S1610" s="4">
        <v>1.196429</v>
      </c>
      <c r="T1610" s="5">
        <v>0.69953770000000004</v>
      </c>
      <c r="U1610" s="5">
        <v>0.56415590000000004</v>
      </c>
      <c r="V1610" s="5">
        <v>0.50843229999999995</v>
      </c>
    </row>
    <row r="1611" spans="1:22" hidden="1" x14ac:dyDescent="0.2">
      <c r="A1611">
        <v>2001</v>
      </c>
      <c r="B1611">
        <v>29</v>
      </c>
      <c r="C1611" t="s">
        <v>67</v>
      </c>
      <c r="D1611" t="s">
        <v>68</v>
      </c>
      <c r="E1611">
        <v>8910000000</v>
      </c>
      <c r="F1611">
        <v>254000000</v>
      </c>
      <c r="G1611">
        <v>7130514</v>
      </c>
      <c r="H1611">
        <v>17800000000</v>
      </c>
      <c r="I1611">
        <v>741000000</v>
      </c>
      <c r="J1611">
        <v>22300000</v>
      </c>
      <c r="K1611" s="2">
        <v>0.50052589999999997</v>
      </c>
      <c r="L1611" s="2">
        <v>0.34202090000000002</v>
      </c>
      <c r="M1611" s="2">
        <v>0.3191445</v>
      </c>
      <c r="N1611" s="3">
        <v>5</v>
      </c>
      <c r="O1611">
        <v>5</v>
      </c>
      <c r="P1611">
        <v>5</v>
      </c>
      <c r="Q1611" s="4">
        <v>3.3035709999999998</v>
      </c>
      <c r="R1611" s="4">
        <v>3.660714</v>
      </c>
      <c r="S1611" s="4">
        <v>3.8214290000000002</v>
      </c>
      <c r="T1611" s="5">
        <v>0.42614590000000002</v>
      </c>
      <c r="U1611" s="5">
        <v>0.28862939999999998</v>
      </c>
      <c r="V1611" s="5">
        <v>0.26149060000000002</v>
      </c>
    </row>
    <row r="1612" spans="1:22" hidden="1" x14ac:dyDescent="0.2">
      <c r="A1612">
        <v>2001</v>
      </c>
      <c r="B1612">
        <v>30</v>
      </c>
      <c r="C1612" t="s">
        <v>69</v>
      </c>
      <c r="D1612" t="s">
        <v>70</v>
      </c>
      <c r="E1612">
        <v>2060000000</v>
      </c>
      <c r="F1612">
        <v>79500000</v>
      </c>
      <c r="G1612">
        <v>2337766</v>
      </c>
      <c r="H1612">
        <v>5780000000</v>
      </c>
      <c r="I1612">
        <v>311000000</v>
      </c>
      <c r="J1612">
        <v>9896574</v>
      </c>
      <c r="K1612" s="2">
        <v>0.35713</v>
      </c>
      <c r="L1612" s="2">
        <v>0.25534790000000002</v>
      </c>
      <c r="M1612" s="2">
        <v>0.2362197</v>
      </c>
      <c r="N1612" s="3">
        <v>14</v>
      </c>
      <c r="O1612">
        <v>14</v>
      </c>
      <c r="P1612">
        <v>15</v>
      </c>
      <c r="Q1612" s="4">
        <v>12.375</v>
      </c>
      <c r="R1612" s="4">
        <v>10.982139999999999</v>
      </c>
      <c r="S1612" s="4">
        <v>11.053570000000001</v>
      </c>
      <c r="T1612" s="5">
        <v>0.23180239999999999</v>
      </c>
      <c r="U1612" s="5">
        <v>0.1739011</v>
      </c>
      <c r="V1612" s="5">
        <v>0.16148970000000001</v>
      </c>
    </row>
    <row r="1613" spans="1:22" hidden="1" x14ac:dyDescent="0.2">
      <c r="A1613">
        <v>2001</v>
      </c>
      <c r="B1613">
        <v>31</v>
      </c>
      <c r="C1613" t="s">
        <v>71</v>
      </c>
      <c r="D1613" t="s">
        <v>72</v>
      </c>
      <c r="E1613">
        <v>61700000</v>
      </c>
      <c r="F1613">
        <v>2023649</v>
      </c>
      <c r="G1613">
        <v>76029</v>
      </c>
      <c r="H1613">
        <v>411000000</v>
      </c>
      <c r="I1613">
        <v>18300000</v>
      </c>
      <c r="J1613">
        <v>769525.9</v>
      </c>
      <c r="K1613" s="2">
        <v>0.1500708</v>
      </c>
      <c r="L1613" s="2">
        <v>0.11051420000000001</v>
      </c>
      <c r="M1613" s="2">
        <v>9.8799799999999993E-2</v>
      </c>
      <c r="N1613" s="3">
        <v>31</v>
      </c>
      <c r="O1613">
        <v>29</v>
      </c>
      <c r="P1613">
        <v>30</v>
      </c>
      <c r="Q1613" s="4">
        <v>22.75</v>
      </c>
      <c r="R1613" s="4">
        <v>23.339279999999999</v>
      </c>
      <c r="S1613" s="4">
        <v>28.553570000000001</v>
      </c>
      <c r="T1613" s="5">
        <v>0.1417677</v>
      </c>
      <c r="U1613" s="5">
        <v>8.8227299999999995E-2</v>
      </c>
      <c r="V1613" s="5">
        <v>5.7606600000000001E-2</v>
      </c>
    </row>
    <row r="1614" spans="1:22" hidden="1" x14ac:dyDescent="0.2">
      <c r="A1614">
        <v>2002</v>
      </c>
      <c r="B1614">
        <v>1</v>
      </c>
      <c r="C1614" t="s">
        <v>22</v>
      </c>
      <c r="D1614" t="s">
        <v>23</v>
      </c>
      <c r="E1614">
        <v>381000000</v>
      </c>
      <c r="F1614">
        <v>17300000</v>
      </c>
      <c r="G1614">
        <v>305744.7</v>
      </c>
      <c r="H1614">
        <v>1680000000</v>
      </c>
      <c r="I1614">
        <v>118000000</v>
      </c>
      <c r="J1614">
        <v>2286200</v>
      </c>
      <c r="K1614" s="2">
        <v>0.22740650000000001</v>
      </c>
      <c r="L1614" s="2">
        <v>0.1471837</v>
      </c>
      <c r="M1614" s="2">
        <v>0.13373489999999999</v>
      </c>
      <c r="N1614" s="3">
        <v>25</v>
      </c>
      <c r="O1614">
        <v>24</v>
      </c>
      <c r="P1614">
        <v>25</v>
      </c>
      <c r="Q1614" s="4">
        <v>26.642859999999999</v>
      </c>
      <c r="R1614" s="4">
        <v>27.767859999999999</v>
      </c>
      <c r="S1614" s="4">
        <v>26.803570000000001</v>
      </c>
      <c r="T1614" s="5">
        <v>0.12112009999999999</v>
      </c>
      <c r="U1614" s="5">
        <v>7.4726399999999998E-2</v>
      </c>
      <c r="V1614" s="5">
        <v>6.9363800000000003E-2</v>
      </c>
    </row>
    <row r="1615" spans="1:22" hidden="1" x14ac:dyDescent="0.2">
      <c r="A1615">
        <v>2002</v>
      </c>
      <c r="B1615">
        <v>2</v>
      </c>
      <c r="C1615" t="s">
        <v>24</v>
      </c>
      <c r="D1615" t="s">
        <v>25</v>
      </c>
      <c r="E1615">
        <v>231000000</v>
      </c>
      <c r="F1615">
        <v>3974446</v>
      </c>
      <c r="G1615">
        <v>102150.9</v>
      </c>
      <c r="H1615">
        <v>706000000</v>
      </c>
      <c r="I1615">
        <v>20500000</v>
      </c>
      <c r="J1615">
        <v>520800</v>
      </c>
      <c r="K1615" s="2">
        <v>0.32688539999999999</v>
      </c>
      <c r="L1615" s="2">
        <v>0.19402230000000001</v>
      </c>
      <c r="M1615" s="2">
        <v>0.19614229999999999</v>
      </c>
      <c r="N1615" s="3">
        <v>16</v>
      </c>
      <c r="O1615">
        <v>19</v>
      </c>
      <c r="P1615">
        <v>17</v>
      </c>
      <c r="Q1615" s="4">
        <v>15.232139999999999</v>
      </c>
      <c r="R1615" s="4">
        <v>16.178570000000001</v>
      </c>
      <c r="S1615" s="4">
        <v>15.03571</v>
      </c>
      <c r="T1615" s="5">
        <v>0.21788350000000001</v>
      </c>
      <c r="U1615" s="5">
        <v>0.13342109999999999</v>
      </c>
      <c r="V1615" s="5">
        <v>0.13148119999999999</v>
      </c>
    </row>
    <row r="1616" spans="1:22" hidden="1" x14ac:dyDescent="0.2">
      <c r="A1616">
        <v>2002</v>
      </c>
      <c r="B1616">
        <v>3</v>
      </c>
      <c r="C1616" t="s">
        <v>26</v>
      </c>
      <c r="D1616" t="s">
        <v>27</v>
      </c>
      <c r="E1616">
        <v>469000000</v>
      </c>
      <c r="F1616">
        <v>12100000</v>
      </c>
      <c r="G1616">
        <v>296005.3</v>
      </c>
      <c r="H1616">
        <v>1500000000</v>
      </c>
      <c r="I1616">
        <v>65600000</v>
      </c>
      <c r="J1616">
        <v>1777800</v>
      </c>
      <c r="K1616" s="2">
        <v>0.3133512</v>
      </c>
      <c r="L1616" s="2">
        <v>0.18445700000000001</v>
      </c>
      <c r="M1616" s="2">
        <v>0.16650090000000001</v>
      </c>
      <c r="N1616" s="3">
        <v>19</v>
      </c>
      <c r="O1616">
        <v>20</v>
      </c>
      <c r="P1616">
        <v>20</v>
      </c>
      <c r="Q1616" s="4">
        <v>20.625</v>
      </c>
      <c r="R1616" s="4">
        <v>21.982140000000001</v>
      </c>
      <c r="S1616" s="4">
        <v>21.928570000000001</v>
      </c>
      <c r="T1616" s="5">
        <v>0.1688759</v>
      </c>
      <c r="U1616" s="5">
        <v>0.102105</v>
      </c>
      <c r="V1616" s="5">
        <v>8.9834999999999998E-2</v>
      </c>
    </row>
    <row r="1617" spans="1:22" hidden="1" x14ac:dyDescent="0.2">
      <c r="A1617">
        <v>2002</v>
      </c>
      <c r="B1617">
        <v>4</v>
      </c>
      <c r="C1617" t="s">
        <v>28</v>
      </c>
      <c r="D1617" t="s">
        <v>29</v>
      </c>
      <c r="E1617">
        <v>177000000</v>
      </c>
      <c r="F1617">
        <v>4556414</v>
      </c>
      <c r="G1617">
        <v>124975.1</v>
      </c>
      <c r="H1617">
        <v>616000000</v>
      </c>
      <c r="I1617">
        <v>32500000</v>
      </c>
      <c r="J1617">
        <v>931700</v>
      </c>
      <c r="K1617" s="2">
        <v>0.28745559999999998</v>
      </c>
      <c r="L1617" s="2">
        <v>0.14009840000000001</v>
      </c>
      <c r="M1617" s="2">
        <v>0.13413659999999999</v>
      </c>
      <c r="N1617" s="3">
        <v>21</v>
      </c>
      <c r="O1617">
        <v>25</v>
      </c>
      <c r="P1617">
        <v>24</v>
      </c>
      <c r="Q1617" s="4">
        <v>27.964279999999999</v>
      </c>
      <c r="R1617" s="4">
        <v>30.160720000000001</v>
      </c>
      <c r="S1617" s="4">
        <v>29.982140000000001</v>
      </c>
      <c r="T1617" s="5">
        <v>0.11625969999999999</v>
      </c>
      <c r="U1617" s="5">
        <v>5.6866399999999998E-2</v>
      </c>
      <c r="V1617" s="5">
        <v>5.2430200000000003E-2</v>
      </c>
    </row>
    <row r="1618" spans="1:22" hidden="1" x14ac:dyDescent="0.2">
      <c r="A1618">
        <v>2002</v>
      </c>
      <c r="B1618">
        <v>5</v>
      </c>
      <c r="C1618">
        <v>20</v>
      </c>
      <c r="D1618" t="s">
        <v>30</v>
      </c>
      <c r="E1618">
        <v>148000000</v>
      </c>
      <c r="F1618">
        <v>4270750</v>
      </c>
      <c r="G1618">
        <v>111932.8</v>
      </c>
      <c r="H1618">
        <v>901000000</v>
      </c>
      <c r="I1618">
        <v>44100000</v>
      </c>
      <c r="J1618">
        <v>1226500</v>
      </c>
      <c r="K1618" s="2">
        <v>0.1642229</v>
      </c>
      <c r="L1618" s="2">
        <v>9.6823000000000006E-2</v>
      </c>
      <c r="M1618" s="2">
        <v>9.1261999999999996E-2</v>
      </c>
      <c r="N1618" s="3">
        <v>30</v>
      </c>
      <c r="O1618">
        <v>31</v>
      </c>
      <c r="P1618">
        <v>31</v>
      </c>
      <c r="Q1618" s="4">
        <v>29.660720000000001</v>
      </c>
      <c r="R1618" s="4">
        <v>29.589279999999999</v>
      </c>
      <c r="S1618" s="4">
        <v>29.178570000000001</v>
      </c>
      <c r="T1618" s="5">
        <v>0.1007251</v>
      </c>
      <c r="U1618" s="5">
        <v>6.0451900000000003E-2</v>
      </c>
      <c r="V1618" s="5">
        <v>5.51151E-2</v>
      </c>
    </row>
    <row r="1619" spans="1:22" hidden="1" x14ac:dyDescent="0.2">
      <c r="A1619">
        <v>2002</v>
      </c>
      <c r="B1619">
        <v>6</v>
      </c>
      <c r="C1619" t="s">
        <v>31</v>
      </c>
      <c r="D1619" t="s">
        <v>32</v>
      </c>
      <c r="E1619">
        <v>1020000000</v>
      </c>
      <c r="F1619">
        <v>22500000</v>
      </c>
      <c r="G1619">
        <v>595521.5</v>
      </c>
      <c r="H1619">
        <v>2320000000</v>
      </c>
      <c r="I1619">
        <v>74800000</v>
      </c>
      <c r="J1619">
        <v>2073535</v>
      </c>
      <c r="K1619" s="2">
        <v>0.43897770000000003</v>
      </c>
      <c r="L1619" s="2">
        <v>0.30136059999999998</v>
      </c>
      <c r="M1619" s="2">
        <v>0.28720109999999999</v>
      </c>
      <c r="N1619" s="3">
        <v>10</v>
      </c>
      <c r="O1619">
        <v>9</v>
      </c>
      <c r="P1619">
        <v>10</v>
      </c>
      <c r="Q1619" s="4">
        <v>12.232139999999999</v>
      </c>
      <c r="R1619" s="4">
        <v>11.982139999999999</v>
      </c>
      <c r="S1619" s="4">
        <v>12.33929</v>
      </c>
      <c r="T1619" s="5">
        <v>0.24312719999999999</v>
      </c>
      <c r="U1619" s="5">
        <v>0.16807530000000001</v>
      </c>
      <c r="V1619" s="5">
        <v>0.15291469999999999</v>
      </c>
    </row>
    <row r="1620" spans="1:22" hidden="1" x14ac:dyDescent="0.2">
      <c r="A1620">
        <v>2002</v>
      </c>
      <c r="B1620">
        <v>7</v>
      </c>
      <c r="C1620">
        <v>23</v>
      </c>
      <c r="D1620" t="s">
        <v>33</v>
      </c>
      <c r="E1620">
        <v>125000000</v>
      </c>
      <c r="F1620">
        <v>1561768</v>
      </c>
      <c r="G1620">
        <v>38182.14</v>
      </c>
      <c r="H1620">
        <v>277000000</v>
      </c>
      <c r="I1620">
        <v>4664986</v>
      </c>
      <c r="J1620">
        <v>118000</v>
      </c>
      <c r="K1620" s="2">
        <v>0.45005489999999998</v>
      </c>
      <c r="L1620" s="2">
        <v>0.3347851</v>
      </c>
      <c r="M1620" s="2">
        <v>0.32357740000000002</v>
      </c>
      <c r="N1620" s="3">
        <v>9</v>
      </c>
      <c r="O1620">
        <v>8</v>
      </c>
      <c r="P1620">
        <v>7</v>
      </c>
      <c r="Q1620" s="4">
        <v>8.1607140000000005</v>
      </c>
      <c r="R1620" s="4">
        <v>7.3392860000000004</v>
      </c>
      <c r="S1620" s="4">
        <v>6.9821429999999998</v>
      </c>
      <c r="T1620" s="5">
        <v>0.29430689999999998</v>
      </c>
      <c r="U1620" s="5">
        <v>0.21289140000000001</v>
      </c>
      <c r="V1620" s="5">
        <v>0.2032263</v>
      </c>
    </row>
    <row r="1621" spans="1:22" x14ac:dyDescent="0.2">
      <c r="A1621">
        <v>2002</v>
      </c>
      <c r="B1621">
        <v>8</v>
      </c>
      <c r="C1621">
        <v>24</v>
      </c>
      <c r="D1621" t="s">
        <v>34</v>
      </c>
      <c r="E1621">
        <v>862000000</v>
      </c>
      <c r="F1621">
        <v>16100000</v>
      </c>
      <c r="G1621">
        <v>398569.7</v>
      </c>
      <c r="H1621">
        <v>1470000000</v>
      </c>
      <c r="I1621">
        <v>35600000</v>
      </c>
      <c r="J1621">
        <v>928800</v>
      </c>
      <c r="K1621" s="2">
        <v>0.58521060000000003</v>
      </c>
      <c r="L1621" s="2">
        <v>0.4513684</v>
      </c>
      <c r="M1621" s="2">
        <v>0.42912329999999999</v>
      </c>
      <c r="N1621" s="3">
        <v>4</v>
      </c>
      <c r="O1621">
        <v>4</v>
      </c>
      <c r="P1621">
        <v>4</v>
      </c>
      <c r="Q1621" s="4">
        <v>5.0714290000000002</v>
      </c>
      <c r="R1621" s="4">
        <v>4.875</v>
      </c>
      <c r="S1621" s="4">
        <v>4.8035709999999998</v>
      </c>
      <c r="T1621" s="5">
        <v>0.36250369999999998</v>
      </c>
      <c r="U1621" s="5">
        <v>0.25803540000000003</v>
      </c>
      <c r="V1621" s="5">
        <v>0.23824980000000001</v>
      </c>
    </row>
    <row r="1622" spans="1:22" hidden="1" x14ac:dyDescent="0.2">
      <c r="A1622">
        <v>2002</v>
      </c>
      <c r="B1622">
        <v>9</v>
      </c>
      <c r="C1622">
        <v>25</v>
      </c>
      <c r="D1622" t="s">
        <v>35</v>
      </c>
      <c r="E1622">
        <v>207000000</v>
      </c>
      <c r="F1622">
        <v>5284322</v>
      </c>
      <c r="G1622">
        <v>130509.5</v>
      </c>
      <c r="H1622">
        <v>751000000</v>
      </c>
      <c r="I1622">
        <v>31600000</v>
      </c>
      <c r="J1622">
        <v>850600</v>
      </c>
      <c r="K1622" s="2">
        <v>0.2756731</v>
      </c>
      <c r="L1622" s="2">
        <v>0.16698360000000001</v>
      </c>
      <c r="M1622" s="2">
        <v>0.15343229999999999</v>
      </c>
      <c r="N1622" s="3">
        <v>22</v>
      </c>
      <c r="O1622">
        <v>22</v>
      </c>
      <c r="P1622">
        <v>22</v>
      </c>
      <c r="Q1622" s="4">
        <v>20.589279999999999</v>
      </c>
      <c r="R1622" s="4">
        <v>20.696429999999999</v>
      </c>
      <c r="S1622" s="4">
        <v>20.714279999999999</v>
      </c>
      <c r="T1622" s="5">
        <v>0.16131490000000001</v>
      </c>
      <c r="U1622" s="5">
        <v>0.1034035</v>
      </c>
      <c r="V1622" s="5">
        <v>9.3124899999999997E-2</v>
      </c>
    </row>
    <row r="1623" spans="1:22" hidden="1" x14ac:dyDescent="0.2">
      <c r="A1623">
        <v>2002</v>
      </c>
      <c r="B1623">
        <v>10</v>
      </c>
      <c r="C1623">
        <v>26</v>
      </c>
      <c r="D1623" t="s">
        <v>36</v>
      </c>
      <c r="E1623">
        <v>101000000</v>
      </c>
      <c r="F1623">
        <v>2724052</v>
      </c>
      <c r="G1623">
        <v>69627.66</v>
      </c>
      <c r="H1623">
        <v>512000000</v>
      </c>
      <c r="I1623">
        <v>19800000</v>
      </c>
      <c r="J1623">
        <v>533600</v>
      </c>
      <c r="K1623" s="2">
        <v>0.1982168</v>
      </c>
      <c r="L1623" s="2">
        <v>0.13760510000000001</v>
      </c>
      <c r="M1623" s="2">
        <v>0.13048660000000001</v>
      </c>
      <c r="N1623" s="3">
        <v>27</v>
      </c>
      <c r="O1623">
        <v>26</v>
      </c>
      <c r="P1623">
        <v>26</v>
      </c>
      <c r="Q1623" s="4">
        <v>23.607140000000001</v>
      </c>
      <c r="R1623" s="4">
        <v>24.017859999999999</v>
      </c>
      <c r="S1623" s="4">
        <v>23.089279999999999</v>
      </c>
      <c r="T1623" s="5">
        <v>0.14236109999999999</v>
      </c>
      <c r="U1623" s="5">
        <v>9.1431899999999997E-2</v>
      </c>
      <c r="V1623" s="5">
        <v>8.4959199999999999E-2</v>
      </c>
    </row>
    <row r="1624" spans="1:22" hidden="1" x14ac:dyDescent="0.2">
      <c r="A1624">
        <v>2002</v>
      </c>
      <c r="B1624">
        <v>11</v>
      </c>
      <c r="C1624" t="s">
        <v>37</v>
      </c>
      <c r="D1624" t="s">
        <v>38</v>
      </c>
      <c r="E1624">
        <v>399000000</v>
      </c>
      <c r="F1624">
        <v>10400000</v>
      </c>
      <c r="G1624">
        <v>265115.59999999998</v>
      </c>
      <c r="H1624">
        <v>2010000000</v>
      </c>
      <c r="I1624">
        <v>77500000</v>
      </c>
      <c r="J1624">
        <v>2085700</v>
      </c>
      <c r="K1624" s="2">
        <v>0.19840070000000001</v>
      </c>
      <c r="L1624" s="2">
        <v>0.13372919999999999</v>
      </c>
      <c r="M1624" s="2">
        <v>0.1271111</v>
      </c>
      <c r="N1624" s="3">
        <v>26</v>
      </c>
      <c r="O1624">
        <v>27</v>
      </c>
      <c r="P1624">
        <v>27</v>
      </c>
      <c r="Q1624" s="4">
        <v>23.053570000000001</v>
      </c>
      <c r="R1624" s="4">
        <v>23.803570000000001</v>
      </c>
      <c r="S1624" s="4">
        <v>22.785720000000001</v>
      </c>
      <c r="T1624" s="5">
        <v>0.14775569999999999</v>
      </c>
      <c r="U1624" s="5">
        <v>9.1782299999999997E-2</v>
      </c>
      <c r="V1624" s="5">
        <v>8.5632399999999997E-2</v>
      </c>
    </row>
    <row r="1625" spans="1:22" hidden="1" x14ac:dyDescent="0.2">
      <c r="A1625">
        <v>2002</v>
      </c>
      <c r="B1625">
        <v>12</v>
      </c>
      <c r="C1625">
        <v>29</v>
      </c>
      <c r="D1625" t="s">
        <v>39</v>
      </c>
      <c r="E1625">
        <v>410000000</v>
      </c>
      <c r="F1625">
        <v>9332504</v>
      </c>
      <c r="G1625">
        <v>233959.2</v>
      </c>
      <c r="H1625">
        <v>1380000000</v>
      </c>
      <c r="I1625">
        <v>46900000</v>
      </c>
      <c r="J1625">
        <v>1238200</v>
      </c>
      <c r="K1625" s="2">
        <v>0.29784430000000001</v>
      </c>
      <c r="L1625" s="2">
        <v>0.19885459999999999</v>
      </c>
      <c r="M1625" s="2">
        <v>0.18895100000000001</v>
      </c>
      <c r="N1625" s="3">
        <v>20</v>
      </c>
      <c r="O1625">
        <v>17</v>
      </c>
      <c r="P1625">
        <v>18</v>
      </c>
      <c r="Q1625" s="4">
        <v>17.5</v>
      </c>
      <c r="R1625" s="4">
        <v>17.964279999999999</v>
      </c>
      <c r="S1625" s="4">
        <v>17.446429999999999</v>
      </c>
      <c r="T1625" s="5">
        <v>0.18702070000000001</v>
      </c>
      <c r="U1625" s="5">
        <v>0.11943719999999999</v>
      </c>
      <c r="V1625" s="5">
        <v>0.1113278</v>
      </c>
    </row>
    <row r="1626" spans="1:22" hidden="1" x14ac:dyDescent="0.2">
      <c r="A1626">
        <v>2002</v>
      </c>
      <c r="B1626">
        <v>13</v>
      </c>
      <c r="C1626" t="s">
        <v>40</v>
      </c>
      <c r="D1626" t="s">
        <v>41</v>
      </c>
      <c r="E1626">
        <v>1390000000</v>
      </c>
      <c r="F1626">
        <v>25400000</v>
      </c>
      <c r="G1626">
        <v>641028.19999999995</v>
      </c>
      <c r="H1626">
        <v>2860000000</v>
      </c>
      <c r="I1626">
        <v>74900000</v>
      </c>
      <c r="J1626">
        <v>2008351</v>
      </c>
      <c r="K1626" s="2">
        <v>0.48528900000000003</v>
      </c>
      <c r="L1626" s="2">
        <v>0.33889550000000002</v>
      </c>
      <c r="M1626" s="2">
        <v>0.3191814</v>
      </c>
      <c r="N1626" s="3">
        <v>7</v>
      </c>
      <c r="O1626">
        <v>7</v>
      </c>
      <c r="P1626">
        <v>8</v>
      </c>
      <c r="Q1626" s="4">
        <v>8.9642859999999995</v>
      </c>
      <c r="R1626" s="4">
        <v>9.5535720000000008</v>
      </c>
      <c r="S1626" s="4">
        <v>9.7321419999999996</v>
      </c>
      <c r="T1626" s="5">
        <v>0.29336010000000001</v>
      </c>
      <c r="U1626" s="5">
        <v>0.19624240000000001</v>
      </c>
      <c r="V1626" s="5">
        <v>0.18007609999999999</v>
      </c>
    </row>
    <row r="1627" spans="1:22" hidden="1" x14ac:dyDescent="0.2">
      <c r="A1627">
        <v>2002</v>
      </c>
      <c r="B1627">
        <v>14</v>
      </c>
      <c r="C1627" t="s">
        <v>42</v>
      </c>
      <c r="D1627" t="s">
        <v>43</v>
      </c>
      <c r="E1627">
        <v>839000000</v>
      </c>
      <c r="F1627">
        <v>17100000</v>
      </c>
      <c r="G1627">
        <v>427622</v>
      </c>
      <c r="H1627">
        <v>2440000000</v>
      </c>
      <c r="I1627">
        <v>70600000</v>
      </c>
      <c r="J1627">
        <v>1850600</v>
      </c>
      <c r="K1627" s="2">
        <v>0.34336260000000002</v>
      </c>
      <c r="L1627" s="2">
        <v>0.24182670000000001</v>
      </c>
      <c r="M1627" s="2">
        <v>0.2310721</v>
      </c>
      <c r="N1627" s="3">
        <v>15</v>
      </c>
      <c r="O1627">
        <v>16</v>
      </c>
      <c r="P1627">
        <v>16</v>
      </c>
      <c r="Q1627" s="4">
        <v>16.25</v>
      </c>
      <c r="R1627" s="4">
        <v>16.410720000000001</v>
      </c>
      <c r="S1627" s="4">
        <v>15.96429</v>
      </c>
      <c r="T1627" s="5">
        <v>0.2025662</v>
      </c>
      <c r="U1627" s="5">
        <v>0.14079700000000001</v>
      </c>
      <c r="V1627" s="5">
        <v>0.1322035</v>
      </c>
    </row>
    <row r="1628" spans="1:22" hidden="1" x14ac:dyDescent="0.2">
      <c r="A1628">
        <v>2002</v>
      </c>
      <c r="B1628">
        <v>15</v>
      </c>
      <c r="C1628" t="s">
        <v>44</v>
      </c>
      <c r="D1628" t="s">
        <v>45</v>
      </c>
      <c r="E1628">
        <v>321000000</v>
      </c>
      <c r="F1628">
        <v>7297054</v>
      </c>
      <c r="G1628">
        <v>191982.4</v>
      </c>
      <c r="H1628">
        <v>782000000</v>
      </c>
      <c r="I1628">
        <v>26700000</v>
      </c>
      <c r="J1628">
        <v>752500</v>
      </c>
      <c r="K1628" s="2">
        <v>0.41082550000000001</v>
      </c>
      <c r="L1628" s="2">
        <v>0.27284130000000001</v>
      </c>
      <c r="M1628" s="2">
        <v>0.25512610000000002</v>
      </c>
      <c r="N1628" s="3">
        <v>12</v>
      </c>
      <c r="O1628">
        <v>12</v>
      </c>
      <c r="P1628">
        <v>12</v>
      </c>
      <c r="Q1628" s="4">
        <v>12.928570000000001</v>
      </c>
      <c r="R1628" s="4">
        <v>15.196429999999999</v>
      </c>
      <c r="S1628" s="4">
        <v>16.017859999999999</v>
      </c>
      <c r="T1628" s="5">
        <v>0.2379288</v>
      </c>
      <c r="U1628" s="5">
        <v>0.14950550000000001</v>
      </c>
      <c r="V1628" s="5">
        <v>0.13474800000000001</v>
      </c>
    </row>
    <row r="1629" spans="1:22" hidden="1" x14ac:dyDescent="0.2">
      <c r="A1629">
        <v>2002</v>
      </c>
      <c r="B1629">
        <v>16</v>
      </c>
      <c r="C1629" t="s">
        <v>46</v>
      </c>
      <c r="D1629" t="s">
        <v>47</v>
      </c>
      <c r="E1629">
        <v>414000000</v>
      </c>
      <c r="F1629">
        <v>6801326</v>
      </c>
      <c r="G1629">
        <v>177513.2</v>
      </c>
      <c r="H1629">
        <v>1190000000</v>
      </c>
      <c r="I1629">
        <v>26200000</v>
      </c>
      <c r="J1629">
        <v>721504.1</v>
      </c>
      <c r="K1629" s="2">
        <v>0.3483829</v>
      </c>
      <c r="L1629" s="2">
        <v>0.25965450000000001</v>
      </c>
      <c r="M1629" s="2">
        <v>0.2460321</v>
      </c>
      <c r="N1629" s="3">
        <v>14</v>
      </c>
      <c r="O1629">
        <v>14</v>
      </c>
      <c r="P1629">
        <v>14</v>
      </c>
      <c r="Q1629" s="4">
        <v>14.446429999999999</v>
      </c>
      <c r="R1629" s="4">
        <v>12.107139999999999</v>
      </c>
      <c r="S1629" s="4">
        <v>11.892860000000001</v>
      </c>
      <c r="T1629" s="5">
        <v>0.21637799999999999</v>
      </c>
      <c r="U1629" s="5">
        <v>0.16193089999999999</v>
      </c>
      <c r="V1629" s="5">
        <v>0.15360219999999999</v>
      </c>
    </row>
    <row r="1630" spans="1:22" hidden="1" x14ac:dyDescent="0.2">
      <c r="A1630">
        <v>2002</v>
      </c>
      <c r="B1630">
        <v>17</v>
      </c>
      <c r="C1630" t="s">
        <v>48</v>
      </c>
      <c r="D1630" t="s">
        <v>49</v>
      </c>
      <c r="E1630">
        <v>1410000000</v>
      </c>
      <c r="F1630">
        <v>38900000</v>
      </c>
      <c r="G1630">
        <v>939454</v>
      </c>
      <c r="H1630">
        <v>8100000000</v>
      </c>
      <c r="I1630">
        <v>335000000</v>
      </c>
      <c r="J1630">
        <v>8723100</v>
      </c>
      <c r="K1630" s="2">
        <v>0.17384749999999999</v>
      </c>
      <c r="L1630" s="2">
        <v>0.1162411</v>
      </c>
      <c r="M1630" s="2">
        <v>0.1076973</v>
      </c>
      <c r="N1630" s="3">
        <v>29</v>
      </c>
      <c r="O1630">
        <v>30</v>
      </c>
      <c r="P1630">
        <v>30</v>
      </c>
      <c r="Q1630" s="4">
        <v>27.928570000000001</v>
      </c>
      <c r="R1630" s="4">
        <v>27.214279999999999</v>
      </c>
      <c r="S1630" s="4">
        <v>26.392859999999999</v>
      </c>
      <c r="T1630" s="5">
        <v>0.112245</v>
      </c>
      <c r="U1630" s="5">
        <v>7.6515200000000005E-2</v>
      </c>
      <c r="V1630" s="5">
        <v>6.9453699999999993E-2</v>
      </c>
    </row>
    <row r="1631" spans="1:22" hidden="1" x14ac:dyDescent="0.2">
      <c r="A1631">
        <v>2002</v>
      </c>
      <c r="B1631">
        <v>18</v>
      </c>
      <c r="C1631">
        <v>51</v>
      </c>
      <c r="D1631" t="s">
        <v>50</v>
      </c>
      <c r="E1631">
        <v>432000000</v>
      </c>
      <c r="F1631">
        <v>11400000</v>
      </c>
      <c r="G1631">
        <v>295861.2</v>
      </c>
      <c r="H1631">
        <v>1730000000</v>
      </c>
      <c r="I1631">
        <v>68500000</v>
      </c>
      <c r="J1631">
        <v>1992900</v>
      </c>
      <c r="K1631" s="2">
        <v>0.2494806</v>
      </c>
      <c r="L1631" s="2">
        <v>0.16676469999999999</v>
      </c>
      <c r="M1631" s="2">
        <v>0.1484576</v>
      </c>
      <c r="N1631" s="3">
        <v>23</v>
      </c>
      <c r="O1631">
        <v>23</v>
      </c>
      <c r="P1631">
        <v>23</v>
      </c>
      <c r="Q1631" s="4">
        <v>24.071429999999999</v>
      </c>
      <c r="R1631" s="4">
        <v>22.017859999999999</v>
      </c>
      <c r="S1631" s="4">
        <v>22.303570000000001</v>
      </c>
      <c r="T1631" s="5">
        <v>0.1409852</v>
      </c>
      <c r="U1631" s="5">
        <v>0.1007874</v>
      </c>
      <c r="V1631" s="5">
        <v>8.7338700000000005E-2</v>
      </c>
    </row>
    <row r="1632" spans="1:22" hidden="1" x14ac:dyDescent="0.2">
      <c r="A1632">
        <v>2002</v>
      </c>
      <c r="B1632">
        <v>19</v>
      </c>
      <c r="C1632">
        <v>50</v>
      </c>
      <c r="D1632" t="s">
        <v>51</v>
      </c>
      <c r="E1632">
        <v>2800000000</v>
      </c>
      <c r="F1632">
        <v>61800000</v>
      </c>
      <c r="G1632">
        <v>1648053</v>
      </c>
      <c r="H1632">
        <v>6650000000</v>
      </c>
      <c r="I1632">
        <v>208000000</v>
      </c>
      <c r="J1632">
        <v>5886400</v>
      </c>
      <c r="K1632" s="2">
        <v>0.42123329999999998</v>
      </c>
      <c r="L1632" s="2">
        <v>0.29654849999999999</v>
      </c>
      <c r="M1632" s="2">
        <v>0.27997650000000002</v>
      </c>
      <c r="N1632" s="3">
        <v>11</v>
      </c>
      <c r="O1632">
        <v>11</v>
      </c>
      <c r="P1632">
        <v>11</v>
      </c>
      <c r="Q1632" s="4">
        <v>10.392860000000001</v>
      </c>
      <c r="R1632" s="4">
        <v>10.5</v>
      </c>
      <c r="S1632" s="4">
        <v>10.41071</v>
      </c>
      <c r="T1632" s="5">
        <v>0.26292480000000001</v>
      </c>
      <c r="U1632" s="5">
        <v>0.1806373</v>
      </c>
      <c r="V1632" s="5">
        <v>0.16662879999999999</v>
      </c>
    </row>
    <row r="1633" spans="1:22" hidden="1" x14ac:dyDescent="0.2">
      <c r="A1633">
        <v>2002</v>
      </c>
      <c r="B1633">
        <v>20</v>
      </c>
      <c r="C1633">
        <v>52</v>
      </c>
      <c r="D1633" t="s">
        <v>52</v>
      </c>
      <c r="E1633">
        <v>2340000000</v>
      </c>
      <c r="F1633">
        <v>78200000</v>
      </c>
      <c r="G1633">
        <v>2399007</v>
      </c>
      <c r="H1633">
        <v>7310000000</v>
      </c>
      <c r="I1633">
        <v>400000000</v>
      </c>
      <c r="J1633">
        <v>14200000</v>
      </c>
      <c r="K1633" s="2">
        <v>0.32051679999999999</v>
      </c>
      <c r="L1633" s="2">
        <v>0.19546910000000001</v>
      </c>
      <c r="M1633" s="2">
        <v>0.1688395</v>
      </c>
      <c r="N1633" s="3">
        <v>17</v>
      </c>
      <c r="O1633">
        <v>18</v>
      </c>
      <c r="P1633">
        <v>19</v>
      </c>
      <c r="Q1633" s="4">
        <v>19.089279999999999</v>
      </c>
      <c r="R1633" s="4">
        <v>19.017859999999999</v>
      </c>
      <c r="S1633" s="4">
        <v>19.964279999999999</v>
      </c>
      <c r="T1633" s="5">
        <v>0.18043429999999999</v>
      </c>
      <c r="U1633" s="5">
        <v>0.1176333</v>
      </c>
      <c r="V1633" s="5">
        <v>9.9119799999999994E-2</v>
      </c>
    </row>
    <row r="1634" spans="1:22" hidden="1" x14ac:dyDescent="0.2">
      <c r="A1634">
        <v>2002</v>
      </c>
      <c r="B1634">
        <v>21</v>
      </c>
      <c r="C1634" t="s">
        <v>53</v>
      </c>
      <c r="D1634" t="s">
        <v>54</v>
      </c>
      <c r="E1634">
        <v>391000000</v>
      </c>
      <c r="F1634">
        <v>21600000</v>
      </c>
      <c r="G1634">
        <v>613416.1</v>
      </c>
      <c r="H1634">
        <v>2190000000</v>
      </c>
      <c r="I1634">
        <v>162000000</v>
      </c>
      <c r="J1634">
        <v>5304212</v>
      </c>
      <c r="K1634" s="2">
        <v>0.17845420000000001</v>
      </c>
      <c r="L1634" s="2">
        <v>0.13352649999999999</v>
      </c>
      <c r="M1634" s="2">
        <v>0.115647</v>
      </c>
      <c r="N1634" s="3">
        <v>28</v>
      </c>
      <c r="O1634">
        <v>28</v>
      </c>
      <c r="P1634">
        <v>28</v>
      </c>
      <c r="Q1634" s="4">
        <v>28.410720000000001</v>
      </c>
      <c r="R1634" s="4">
        <v>28.142859999999999</v>
      </c>
      <c r="S1634" s="4">
        <v>29.125</v>
      </c>
      <c r="T1634" s="5">
        <v>0.1092814</v>
      </c>
      <c r="U1634" s="5">
        <v>7.1718100000000007E-2</v>
      </c>
      <c r="V1634" s="5">
        <v>5.6427199999999997E-2</v>
      </c>
    </row>
    <row r="1635" spans="1:22" hidden="1" x14ac:dyDescent="0.2">
      <c r="A1635">
        <v>2002</v>
      </c>
      <c r="B1635">
        <v>22</v>
      </c>
      <c r="C1635" t="s">
        <v>55</v>
      </c>
      <c r="D1635" t="s">
        <v>56</v>
      </c>
      <c r="E1635">
        <v>1320000000</v>
      </c>
      <c r="F1635">
        <v>28100000</v>
      </c>
      <c r="G1635">
        <v>824540.7</v>
      </c>
      <c r="H1635">
        <v>2940000000</v>
      </c>
      <c r="I1635">
        <v>94100000</v>
      </c>
      <c r="J1635">
        <v>2613983</v>
      </c>
      <c r="K1635" s="2">
        <v>0.45016070000000002</v>
      </c>
      <c r="L1635" s="2">
        <v>0.29895369999999999</v>
      </c>
      <c r="M1635" s="2">
        <v>0.31543460000000001</v>
      </c>
      <c r="N1635" s="3">
        <v>8</v>
      </c>
      <c r="O1635">
        <v>10</v>
      </c>
      <c r="P1635">
        <v>9</v>
      </c>
      <c r="Q1635" s="4">
        <v>24.214279999999999</v>
      </c>
      <c r="R1635" s="4">
        <v>22.875</v>
      </c>
      <c r="S1635" s="4">
        <v>21.035720000000001</v>
      </c>
      <c r="T1635" s="5">
        <v>0.14314279999999999</v>
      </c>
      <c r="U1635" s="5">
        <v>0.1009168</v>
      </c>
      <c r="V1635" s="5">
        <v>0.1004975</v>
      </c>
    </row>
    <row r="1636" spans="1:22" hidden="1" x14ac:dyDescent="0.2">
      <c r="A1636">
        <v>2002</v>
      </c>
      <c r="B1636">
        <v>23</v>
      </c>
      <c r="C1636">
        <v>64</v>
      </c>
      <c r="D1636" t="s">
        <v>57</v>
      </c>
      <c r="E1636">
        <v>682000000</v>
      </c>
      <c r="F1636">
        <v>18600000</v>
      </c>
      <c r="G1636">
        <v>478772.7</v>
      </c>
      <c r="H1636">
        <v>2140000000</v>
      </c>
      <c r="I1636">
        <v>75700000</v>
      </c>
      <c r="J1636">
        <v>2067104</v>
      </c>
      <c r="K1636" s="2">
        <v>0.31896200000000002</v>
      </c>
      <c r="L1636" s="2">
        <v>0.24563299999999999</v>
      </c>
      <c r="M1636" s="2">
        <v>0.23161519999999999</v>
      </c>
      <c r="N1636" s="3">
        <v>18</v>
      </c>
      <c r="O1636">
        <v>15</v>
      </c>
      <c r="P1636">
        <v>15</v>
      </c>
      <c r="Q1636" s="4">
        <v>18.160720000000001</v>
      </c>
      <c r="R1636" s="4">
        <v>15.571429999999999</v>
      </c>
      <c r="S1636" s="4">
        <v>14.96429</v>
      </c>
      <c r="T1636" s="5">
        <v>0.19068750000000001</v>
      </c>
      <c r="U1636" s="5">
        <v>0.14805309999999999</v>
      </c>
      <c r="V1636" s="5">
        <v>0.1392806</v>
      </c>
    </row>
    <row r="1637" spans="1:22" hidden="1" x14ac:dyDescent="0.2">
      <c r="A1637">
        <v>2002</v>
      </c>
      <c r="B1637">
        <v>24</v>
      </c>
      <c r="C1637" t="s">
        <v>58</v>
      </c>
      <c r="D1637" t="s">
        <v>59</v>
      </c>
      <c r="E1637">
        <v>4080000000</v>
      </c>
      <c r="F1637">
        <v>73300000</v>
      </c>
      <c r="G1637">
        <v>1978014</v>
      </c>
      <c r="H1637">
        <v>6570000000</v>
      </c>
      <c r="I1637">
        <v>156000000</v>
      </c>
      <c r="J1637">
        <v>4475769</v>
      </c>
      <c r="K1637" s="2">
        <v>0.62040039999999996</v>
      </c>
      <c r="L1637" s="2">
        <v>0.47044010000000003</v>
      </c>
      <c r="M1637" s="2">
        <v>0.44193830000000001</v>
      </c>
      <c r="N1637" s="3">
        <v>3</v>
      </c>
      <c r="O1637">
        <v>3</v>
      </c>
      <c r="P1637">
        <v>2</v>
      </c>
      <c r="Q1637" s="4">
        <v>4.2321429999999998</v>
      </c>
      <c r="R1637" s="4">
        <v>4.4107139999999996</v>
      </c>
      <c r="S1637" s="4">
        <v>4.6071429999999998</v>
      </c>
      <c r="T1637" s="5">
        <v>0.39911069999999998</v>
      </c>
      <c r="U1637" s="5">
        <v>0.27091029999999999</v>
      </c>
      <c r="V1637" s="5">
        <v>0.2452347</v>
      </c>
    </row>
    <row r="1638" spans="1:22" hidden="1" x14ac:dyDescent="0.2">
      <c r="A1638">
        <v>2002</v>
      </c>
      <c r="B1638">
        <v>25</v>
      </c>
      <c r="C1638">
        <v>70</v>
      </c>
      <c r="D1638" t="s">
        <v>60</v>
      </c>
      <c r="E1638">
        <v>679000000</v>
      </c>
      <c r="F1638">
        <v>17900000</v>
      </c>
      <c r="G1638">
        <v>495459.4</v>
      </c>
      <c r="H1638">
        <v>1160000000</v>
      </c>
      <c r="I1638">
        <v>44900000</v>
      </c>
      <c r="J1638">
        <v>1319258</v>
      </c>
      <c r="K1638" s="2">
        <v>0.58406139999999995</v>
      </c>
      <c r="L1638" s="2">
        <v>0.39900730000000001</v>
      </c>
      <c r="M1638" s="2">
        <v>0.37555909999999998</v>
      </c>
      <c r="N1638" s="3">
        <v>5</v>
      </c>
      <c r="O1638">
        <v>6</v>
      </c>
      <c r="P1638">
        <v>6</v>
      </c>
      <c r="Q1638" s="4">
        <v>7.25</v>
      </c>
      <c r="R1638" s="4">
        <v>6.9642860000000004</v>
      </c>
      <c r="S1638" s="4">
        <v>7.125</v>
      </c>
      <c r="T1638" s="5">
        <v>0.32646009999999998</v>
      </c>
      <c r="U1638" s="5">
        <v>0.22816600000000001</v>
      </c>
      <c r="V1638" s="5">
        <v>0.20767949999999999</v>
      </c>
    </row>
    <row r="1639" spans="1:22" hidden="1" x14ac:dyDescent="0.2">
      <c r="A1639">
        <v>2002</v>
      </c>
      <c r="B1639">
        <v>26</v>
      </c>
      <c r="C1639" t="s">
        <v>61</v>
      </c>
      <c r="D1639" t="s">
        <v>62</v>
      </c>
      <c r="E1639">
        <v>10900000000</v>
      </c>
      <c r="F1639">
        <v>245000000</v>
      </c>
      <c r="G1639">
        <v>6945061</v>
      </c>
      <c r="H1639">
        <v>14600000000</v>
      </c>
      <c r="I1639">
        <v>424000000</v>
      </c>
      <c r="J1639">
        <v>12800000</v>
      </c>
      <c r="K1639" s="2">
        <v>0.74583679999999997</v>
      </c>
      <c r="L1639" s="2">
        <v>0.57889159999999995</v>
      </c>
      <c r="M1639" s="2">
        <v>0.54105230000000004</v>
      </c>
      <c r="N1639" s="3">
        <v>1</v>
      </c>
      <c r="O1639">
        <v>1</v>
      </c>
      <c r="P1639">
        <v>1</v>
      </c>
      <c r="Q1639" s="4">
        <v>3.214286</v>
      </c>
      <c r="R1639" s="4">
        <v>2.964286</v>
      </c>
      <c r="S1639" s="4">
        <v>2.8571430000000002</v>
      </c>
      <c r="T1639" s="5">
        <v>0.42349140000000002</v>
      </c>
      <c r="U1639" s="5">
        <v>0.31467250000000002</v>
      </c>
      <c r="V1639" s="5">
        <v>0.28992210000000002</v>
      </c>
    </row>
    <row r="1640" spans="1:22" hidden="1" x14ac:dyDescent="0.2">
      <c r="A1640">
        <v>2002</v>
      </c>
      <c r="B1640">
        <v>27</v>
      </c>
      <c r="C1640" t="s">
        <v>63</v>
      </c>
      <c r="D1640" t="s">
        <v>64</v>
      </c>
      <c r="E1640">
        <v>516000000</v>
      </c>
      <c r="F1640">
        <v>10700000</v>
      </c>
      <c r="G1640">
        <v>326537.09999999998</v>
      </c>
      <c r="H1640">
        <v>2150000000</v>
      </c>
      <c r="I1640">
        <v>62500000</v>
      </c>
      <c r="J1640">
        <v>2092522</v>
      </c>
      <c r="K1640" s="2">
        <v>0.23973369999999999</v>
      </c>
      <c r="L1640" s="2">
        <v>0.1704638</v>
      </c>
      <c r="M1640" s="2">
        <v>0.15604950000000001</v>
      </c>
      <c r="N1640" s="3">
        <v>24</v>
      </c>
      <c r="O1640">
        <v>21</v>
      </c>
      <c r="P1640">
        <v>21</v>
      </c>
      <c r="Q1640" s="4">
        <v>6.6071429999999998</v>
      </c>
      <c r="R1640" s="4">
        <v>7.5892860000000004</v>
      </c>
      <c r="S1640" s="4">
        <v>7.8928570000000002</v>
      </c>
      <c r="T1640" s="5">
        <v>0.3349144</v>
      </c>
      <c r="U1640" s="5">
        <v>0.21915499999999999</v>
      </c>
      <c r="V1640" s="5">
        <v>0.20047789999999999</v>
      </c>
    </row>
    <row r="1641" spans="1:22" hidden="1" x14ac:dyDescent="0.2">
      <c r="A1641">
        <v>2002</v>
      </c>
      <c r="B1641">
        <v>28</v>
      </c>
      <c r="C1641" t="s">
        <v>65</v>
      </c>
      <c r="D1641" t="s">
        <v>66</v>
      </c>
      <c r="E1641">
        <v>4310000000</v>
      </c>
      <c r="F1641">
        <v>63200000</v>
      </c>
      <c r="G1641">
        <v>1866396</v>
      </c>
      <c r="H1641">
        <v>5940000000</v>
      </c>
      <c r="I1641">
        <v>123000000</v>
      </c>
      <c r="J1641">
        <v>4272814</v>
      </c>
      <c r="K1641" s="2">
        <v>0.72601990000000005</v>
      </c>
      <c r="L1641" s="2">
        <v>0.51418010000000003</v>
      </c>
      <c r="M1641" s="2">
        <v>0.43680720000000001</v>
      </c>
      <c r="N1641" s="3">
        <v>2</v>
      </c>
      <c r="O1641">
        <v>2</v>
      </c>
      <c r="P1641">
        <v>3</v>
      </c>
      <c r="Q1641" s="4">
        <v>1.071429</v>
      </c>
      <c r="R1641" s="4">
        <v>1.125</v>
      </c>
      <c r="S1641" s="4">
        <v>1.196429</v>
      </c>
      <c r="T1641" s="5">
        <v>0.69953770000000004</v>
      </c>
      <c r="U1641" s="5">
        <v>0.56415590000000004</v>
      </c>
      <c r="V1641" s="5">
        <v>0.50843229999999995</v>
      </c>
    </row>
    <row r="1642" spans="1:22" hidden="1" x14ac:dyDescent="0.2">
      <c r="A1642">
        <v>2002</v>
      </c>
      <c r="B1642">
        <v>29</v>
      </c>
      <c r="C1642" t="s">
        <v>67</v>
      </c>
      <c r="D1642" t="s">
        <v>68</v>
      </c>
      <c r="E1642">
        <v>7600000000</v>
      </c>
      <c r="F1642">
        <v>208000000</v>
      </c>
      <c r="G1642">
        <v>5834281</v>
      </c>
      <c r="H1642">
        <v>13500000000</v>
      </c>
      <c r="I1642">
        <v>492000000</v>
      </c>
      <c r="J1642">
        <v>14500000</v>
      </c>
      <c r="K1642" s="2">
        <v>0.56312739999999994</v>
      </c>
      <c r="L1642" s="2">
        <v>0.42211159999999998</v>
      </c>
      <c r="M1642" s="2">
        <v>0.40182370000000001</v>
      </c>
      <c r="N1642" s="3">
        <v>6</v>
      </c>
      <c r="O1642">
        <v>5</v>
      </c>
      <c r="P1642">
        <v>5</v>
      </c>
      <c r="Q1642" s="4">
        <v>3.3035709999999998</v>
      </c>
      <c r="R1642" s="4">
        <v>3.660714</v>
      </c>
      <c r="S1642" s="4">
        <v>3.8214290000000002</v>
      </c>
      <c r="T1642" s="5">
        <v>0.42614590000000002</v>
      </c>
      <c r="U1642" s="5">
        <v>0.28862939999999998</v>
      </c>
      <c r="V1642" s="5">
        <v>0.26149060000000002</v>
      </c>
    </row>
    <row r="1643" spans="1:22" hidden="1" x14ac:dyDescent="0.2">
      <c r="A1643">
        <v>2002</v>
      </c>
      <c r="B1643">
        <v>30</v>
      </c>
      <c r="C1643" t="s">
        <v>69</v>
      </c>
      <c r="D1643" t="s">
        <v>70</v>
      </c>
      <c r="E1643">
        <v>2230000000</v>
      </c>
      <c r="F1643">
        <v>83800000</v>
      </c>
      <c r="G1643">
        <v>2498654</v>
      </c>
      <c r="H1643">
        <v>6040000000</v>
      </c>
      <c r="I1643">
        <v>313000000</v>
      </c>
      <c r="J1643">
        <v>10100000</v>
      </c>
      <c r="K1643" s="2">
        <v>0.37010779999999999</v>
      </c>
      <c r="L1643" s="2">
        <v>0.2677851</v>
      </c>
      <c r="M1643" s="2">
        <v>0.24763589999999999</v>
      </c>
      <c r="N1643" s="3">
        <v>13</v>
      </c>
      <c r="O1643">
        <v>13</v>
      </c>
      <c r="P1643">
        <v>13</v>
      </c>
      <c r="Q1643" s="4">
        <v>12.375</v>
      </c>
      <c r="R1643" s="4">
        <v>10.982139999999999</v>
      </c>
      <c r="S1643" s="4">
        <v>11.053570000000001</v>
      </c>
      <c r="T1643" s="5">
        <v>0.23180239999999999</v>
      </c>
      <c r="U1643" s="5">
        <v>0.1739011</v>
      </c>
      <c r="V1643" s="5">
        <v>0.16148970000000001</v>
      </c>
    </row>
    <row r="1644" spans="1:22" hidden="1" x14ac:dyDescent="0.2">
      <c r="A1644">
        <v>2002</v>
      </c>
      <c r="B1644">
        <v>31</v>
      </c>
      <c r="C1644" t="s">
        <v>71</v>
      </c>
      <c r="D1644" t="s">
        <v>72</v>
      </c>
      <c r="E1644">
        <v>71300000</v>
      </c>
      <c r="F1644">
        <v>2363112</v>
      </c>
      <c r="G1644">
        <v>90505.61</v>
      </c>
      <c r="H1644">
        <v>454000000</v>
      </c>
      <c r="I1644">
        <v>19800000</v>
      </c>
      <c r="J1644">
        <v>833967</v>
      </c>
      <c r="K1644" s="2">
        <v>0.157026</v>
      </c>
      <c r="L1644" s="2">
        <v>0.1191046</v>
      </c>
      <c r="M1644" s="2">
        <v>0.1085242</v>
      </c>
      <c r="N1644" s="3">
        <v>31</v>
      </c>
      <c r="O1644">
        <v>29</v>
      </c>
      <c r="P1644">
        <v>29</v>
      </c>
      <c r="Q1644" s="4">
        <v>22.75</v>
      </c>
      <c r="R1644" s="4">
        <v>23.339279999999999</v>
      </c>
      <c r="S1644" s="4">
        <v>28.553570000000001</v>
      </c>
      <c r="T1644" s="5">
        <v>0.1417677</v>
      </c>
      <c r="U1644" s="5">
        <v>8.8227299999999995E-2</v>
      </c>
      <c r="V1644" s="5">
        <v>5.7606600000000001E-2</v>
      </c>
    </row>
    <row r="1645" spans="1:22" hidden="1" x14ac:dyDescent="0.2">
      <c r="A1645">
        <v>2003</v>
      </c>
      <c r="B1645">
        <v>1</v>
      </c>
      <c r="C1645" t="s">
        <v>22</v>
      </c>
      <c r="D1645" t="s">
        <v>23</v>
      </c>
      <c r="E1645">
        <v>313000000</v>
      </c>
      <c r="F1645">
        <v>15400000</v>
      </c>
      <c r="G1645">
        <v>293576.7</v>
      </c>
      <c r="H1645">
        <v>1600000000</v>
      </c>
      <c r="I1645">
        <v>112000000</v>
      </c>
      <c r="J1645">
        <v>2291000</v>
      </c>
      <c r="K1645" s="2">
        <v>0.19581390000000001</v>
      </c>
      <c r="L1645" s="2">
        <v>0.13785149999999999</v>
      </c>
      <c r="M1645" s="2">
        <v>0.12814349999999999</v>
      </c>
      <c r="N1645" s="3">
        <v>28</v>
      </c>
      <c r="O1645">
        <v>25</v>
      </c>
      <c r="P1645">
        <v>25</v>
      </c>
      <c r="Q1645" s="4">
        <v>26.642859999999999</v>
      </c>
      <c r="R1645" s="4">
        <v>27.767859999999999</v>
      </c>
      <c r="S1645" s="4">
        <v>26.803570000000001</v>
      </c>
      <c r="T1645" s="5">
        <v>0.12112009999999999</v>
      </c>
      <c r="U1645" s="5">
        <v>7.4726399999999998E-2</v>
      </c>
      <c r="V1645" s="5">
        <v>6.9363800000000003E-2</v>
      </c>
    </row>
    <row r="1646" spans="1:22" hidden="1" x14ac:dyDescent="0.2">
      <c r="A1646">
        <v>2003</v>
      </c>
      <c r="B1646">
        <v>2</v>
      </c>
      <c r="C1646" t="s">
        <v>24</v>
      </c>
      <c r="D1646" t="s">
        <v>25</v>
      </c>
      <c r="E1646">
        <v>263000000</v>
      </c>
      <c r="F1646">
        <v>4462134</v>
      </c>
      <c r="G1646">
        <v>112483</v>
      </c>
      <c r="H1646">
        <v>744000000</v>
      </c>
      <c r="I1646">
        <v>20400000</v>
      </c>
      <c r="J1646">
        <v>516000</v>
      </c>
      <c r="K1646" s="2">
        <v>0.35388140000000001</v>
      </c>
      <c r="L1646" s="2">
        <v>0.21914230000000001</v>
      </c>
      <c r="M1646" s="2">
        <v>0.2179904</v>
      </c>
      <c r="N1646" s="3">
        <v>15</v>
      </c>
      <c r="O1646">
        <v>18</v>
      </c>
      <c r="P1646">
        <v>16</v>
      </c>
      <c r="Q1646" s="4">
        <v>15.232139999999999</v>
      </c>
      <c r="R1646" s="4">
        <v>16.178570000000001</v>
      </c>
      <c r="S1646" s="4">
        <v>15.03571</v>
      </c>
      <c r="T1646" s="5">
        <v>0.21788350000000001</v>
      </c>
      <c r="U1646" s="5">
        <v>0.13342109999999999</v>
      </c>
      <c r="V1646" s="5">
        <v>0.13148119999999999</v>
      </c>
    </row>
    <row r="1647" spans="1:22" hidden="1" x14ac:dyDescent="0.2">
      <c r="A1647">
        <v>2003</v>
      </c>
      <c r="B1647">
        <v>3</v>
      </c>
      <c r="C1647" t="s">
        <v>26</v>
      </c>
      <c r="D1647" t="s">
        <v>27</v>
      </c>
      <c r="E1647">
        <v>419000000</v>
      </c>
      <c r="F1647">
        <v>10300000</v>
      </c>
      <c r="G1647">
        <v>253302.9</v>
      </c>
      <c r="H1647">
        <v>1550000000</v>
      </c>
      <c r="I1647">
        <v>64100000</v>
      </c>
      <c r="J1647">
        <v>1750800</v>
      </c>
      <c r="K1647" s="2">
        <v>0.26947900000000002</v>
      </c>
      <c r="L1647" s="2">
        <v>0.1602894</v>
      </c>
      <c r="M1647" s="2">
        <v>0.14467840000000001</v>
      </c>
      <c r="N1647" s="3">
        <v>20</v>
      </c>
      <c r="O1647">
        <v>20</v>
      </c>
      <c r="P1647">
        <v>21</v>
      </c>
      <c r="Q1647" s="4">
        <v>20.625</v>
      </c>
      <c r="R1647" s="4">
        <v>21.982140000000001</v>
      </c>
      <c r="S1647" s="4">
        <v>21.928570000000001</v>
      </c>
      <c r="T1647" s="5">
        <v>0.1688759</v>
      </c>
      <c r="U1647" s="5">
        <v>0.102105</v>
      </c>
      <c r="V1647" s="5">
        <v>8.9834999999999998E-2</v>
      </c>
    </row>
    <row r="1648" spans="1:22" hidden="1" x14ac:dyDescent="0.2">
      <c r="A1648">
        <v>2003</v>
      </c>
      <c r="B1648">
        <v>4</v>
      </c>
      <c r="C1648" t="s">
        <v>28</v>
      </c>
      <c r="D1648" t="s">
        <v>29</v>
      </c>
      <c r="E1648">
        <v>141000000</v>
      </c>
      <c r="F1648">
        <v>3484956</v>
      </c>
      <c r="G1648">
        <v>95923.5</v>
      </c>
      <c r="H1648">
        <v>588000000</v>
      </c>
      <c r="I1648">
        <v>29100000</v>
      </c>
      <c r="J1648">
        <v>838890.3</v>
      </c>
      <c r="K1648" s="2">
        <v>0.23925370000000001</v>
      </c>
      <c r="L1648" s="2">
        <v>0.1197989</v>
      </c>
      <c r="M1648" s="2">
        <v>0.11434569999999999</v>
      </c>
      <c r="N1648" s="3">
        <v>22</v>
      </c>
      <c r="O1648">
        <v>29</v>
      </c>
      <c r="P1648">
        <v>27</v>
      </c>
      <c r="Q1648" s="4">
        <v>27.964279999999999</v>
      </c>
      <c r="R1648" s="4">
        <v>30.160720000000001</v>
      </c>
      <c r="S1648" s="4">
        <v>29.982140000000001</v>
      </c>
      <c r="T1648" s="5">
        <v>0.11625969999999999</v>
      </c>
      <c r="U1648" s="5">
        <v>5.6866399999999998E-2</v>
      </c>
      <c r="V1648" s="5">
        <v>5.2430200000000003E-2</v>
      </c>
    </row>
    <row r="1649" spans="1:22" hidden="1" x14ac:dyDescent="0.2">
      <c r="A1649">
        <v>2003</v>
      </c>
      <c r="B1649">
        <v>5</v>
      </c>
      <c r="C1649">
        <v>20</v>
      </c>
      <c r="D1649" t="s">
        <v>30</v>
      </c>
      <c r="E1649">
        <v>193000000</v>
      </c>
      <c r="F1649">
        <v>4874801</v>
      </c>
      <c r="G1649">
        <v>126426.8</v>
      </c>
      <c r="H1649">
        <v>908000000</v>
      </c>
      <c r="I1649">
        <v>42300000</v>
      </c>
      <c r="J1649">
        <v>1178090</v>
      </c>
      <c r="K1649" s="2">
        <v>0.21250050000000001</v>
      </c>
      <c r="L1649" s="2">
        <v>0.1151509</v>
      </c>
      <c r="M1649" s="2">
        <v>0.1073151</v>
      </c>
      <c r="N1649" s="3">
        <v>27</v>
      </c>
      <c r="O1649">
        <v>30</v>
      </c>
      <c r="P1649">
        <v>30</v>
      </c>
      <c r="Q1649" s="4">
        <v>29.660720000000001</v>
      </c>
      <c r="R1649" s="4">
        <v>29.589279999999999</v>
      </c>
      <c r="S1649" s="4">
        <v>29.178570000000001</v>
      </c>
      <c r="T1649" s="5">
        <v>0.1007251</v>
      </c>
      <c r="U1649" s="5">
        <v>6.0451900000000003E-2</v>
      </c>
      <c r="V1649" s="5">
        <v>5.51151E-2</v>
      </c>
    </row>
    <row r="1650" spans="1:22" hidden="1" x14ac:dyDescent="0.2">
      <c r="A1650">
        <v>2003</v>
      </c>
      <c r="B1650">
        <v>6</v>
      </c>
      <c r="C1650" t="s">
        <v>31</v>
      </c>
      <c r="D1650" t="s">
        <v>32</v>
      </c>
      <c r="E1650">
        <v>982000000</v>
      </c>
      <c r="F1650">
        <v>21000000</v>
      </c>
      <c r="G1650">
        <v>568989</v>
      </c>
      <c r="H1650">
        <v>2330000000</v>
      </c>
      <c r="I1650">
        <v>70800000</v>
      </c>
      <c r="J1650">
        <v>1989037</v>
      </c>
      <c r="K1650" s="2">
        <v>0.42110839999999999</v>
      </c>
      <c r="L1650" s="2">
        <v>0.29691279999999998</v>
      </c>
      <c r="M1650" s="2">
        <v>0.2860626</v>
      </c>
      <c r="N1650" s="3">
        <v>10</v>
      </c>
      <c r="O1650">
        <v>10</v>
      </c>
      <c r="P1650">
        <v>9</v>
      </c>
      <c r="Q1650" s="4">
        <v>12.232139999999999</v>
      </c>
      <c r="R1650" s="4">
        <v>11.982139999999999</v>
      </c>
      <c r="S1650" s="4">
        <v>12.33929</v>
      </c>
      <c r="T1650" s="5">
        <v>0.24312719999999999</v>
      </c>
      <c r="U1650" s="5">
        <v>0.16807530000000001</v>
      </c>
      <c r="V1650" s="5">
        <v>0.15291469999999999</v>
      </c>
    </row>
    <row r="1651" spans="1:22" hidden="1" x14ac:dyDescent="0.2">
      <c r="A1651">
        <v>2003</v>
      </c>
      <c r="B1651">
        <v>7</v>
      </c>
      <c r="C1651">
        <v>23</v>
      </c>
      <c r="D1651" t="s">
        <v>33</v>
      </c>
      <c r="E1651">
        <v>116000000</v>
      </c>
      <c r="F1651">
        <v>1385567</v>
      </c>
      <c r="G1651">
        <v>33877.370000000003</v>
      </c>
      <c r="H1651">
        <v>281000000</v>
      </c>
      <c r="I1651">
        <v>4515403</v>
      </c>
      <c r="J1651">
        <v>115000</v>
      </c>
      <c r="K1651" s="2">
        <v>0.41328480000000001</v>
      </c>
      <c r="L1651" s="2">
        <v>0.3068534</v>
      </c>
      <c r="M1651" s="2">
        <v>0.29458580000000001</v>
      </c>
      <c r="N1651" s="3">
        <v>11</v>
      </c>
      <c r="O1651">
        <v>9</v>
      </c>
      <c r="P1651">
        <v>8</v>
      </c>
      <c r="Q1651" s="4">
        <v>8.1607140000000005</v>
      </c>
      <c r="R1651" s="4">
        <v>7.3392860000000004</v>
      </c>
      <c r="S1651" s="4">
        <v>6.9821429999999998</v>
      </c>
      <c r="T1651" s="5">
        <v>0.29430689999999998</v>
      </c>
      <c r="U1651" s="5">
        <v>0.21289140000000001</v>
      </c>
      <c r="V1651" s="5">
        <v>0.2032263</v>
      </c>
    </row>
    <row r="1652" spans="1:22" x14ac:dyDescent="0.2">
      <c r="A1652">
        <v>2003</v>
      </c>
      <c r="B1652">
        <v>8</v>
      </c>
      <c r="C1652">
        <v>24</v>
      </c>
      <c r="D1652" t="s">
        <v>34</v>
      </c>
      <c r="E1652">
        <v>844000000</v>
      </c>
      <c r="F1652">
        <v>14700000</v>
      </c>
      <c r="G1652">
        <v>365418.7</v>
      </c>
      <c r="H1652">
        <v>1520000000</v>
      </c>
      <c r="I1652">
        <v>34600000</v>
      </c>
      <c r="J1652">
        <v>908400</v>
      </c>
      <c r="K1652" s="2">
        <v>0.5548959</v>
      </c>
      <c r="L1652" s="2">
        <v>0.42428329999999997</v>
      </c>
      <c r="M1652" s="2">
        <v>0.40226630000000002</v>
      </c>
      <c r="N1652" s="3">
        <v>7</v>
      </c>
      <c r="O1652">
        <v>3</v>
      </c>
      <c r="P1652">
        <v>3</v>
      </c>
      <c r="Q1652" s="4">
        <v>5.0714290000000002</v>
      </c>
      <c r="R1652" s="4">
        <v>4.875</v>
      </c>
      <c r="S1652" s="4">
        <v>4.8035709999999998</v>
      </c>
      <c r="T1652" s="5">
        <v>0.36250369999999998</v>
      </c>
      <c r="U1652" s="5">
        <v>0.25803540000000003</v>
      </c>
      <c r="V1652" s="5">
        <v>0.23824980000000001</v>
      </c>
    </row>
    <row r="1653" spans="1:22" hidden="1" x14ac:dyDescent="0.2">
      <c r="A1653">
        <v>2003</v>
      </c>
      <c r="B1653">
        <v>9</v>
      </c>
      <c r="C1653">
        <v>25</v>
      </c>
      <c r="D1653" t="s">
        <v>35</v>
      </c>
      <c r="E1653">
        <v>180000000</v>
      </c>
      <c r="F1653">
        <v>4415381</v>
      </c>
      <c r="G1653">
        <v>109165.8</v>
      </c>
      <c r="H1653">
        <v>751000000</v>
      </c>
      <c r="I1653">
        <v>30300000</v>
      </c>
      <c r="J1653">
        <v>819200</v>
      </c>
      <c r="K1653" s="2">
        <v>0.23903079999999999</v>
      </c>
      <c r="L1653" s="2">
        <v>0.14586379999999999</v>
      </c>
      <c r="M1653" s="2">
        <v>0.13325909999999999</v>
      </c>
      <c r="N1653" s="3">
        <v>23</v>
      </c>
      <c r="O1653">
        <v>23</v>
      </c>
      <c r="P1653">
        <v>23</v>
      </c>
      <c r="Q1653" s="4">
        <v>20.589279999999999</v>
      </c>
      <c r="R1653" s="4">
        <v>20.696429999999999</v>
      </c>
      <c r="S1653" s="4">
        <v>20.714279999999999</v>
      </c>
      <c r="T1653" s="5">
        <v>0.16131490000000001</v>
      </c>
      <c r="U1653" s="5">
        <v>0.1034035</v>
      </c>
      <c r="V1653" s="5">
        <v>9.3124899999999997E-2</v>
      </c>
    </row>
    <row r="1654" spans="1:22" hidden="1" x14ac:dyDescent="0.2">
      <c r="A1654">
        <v>2003</v>
      </c>
      <c r="B1654">
        <v>10</v>
      </c>
      <c r="C1654">
        <v>26</v>
      </c>
      <c r="D1654" t="s">
        <v>36</v>
      </c>
      <c r="E1654">
        <v>123000000</v>
      </c>
      <c r="F1654">
        <v>2893316</v>
      </c>
      <c r="G1654">
        <v>74134.25</v>
      </c>
      <c r="H1654">
        <v>520000000</v>
      </c>
      <c r="I1654">
        <v>19000000</v>
      </c>
      <c r="J1654">
        <v>512600</v>
      </c>
      <c r="K1654" s="2">
        <v>0.2356374</v>
      </c>
      <c r="L1654" s="2">
        <v>0.15218029999999999</v>
      </c>
      <c r="M1654" s="2">
        <v>0.144624</v>
      </c>
      <c r="N1654" s="3">
        <v>25</v>
      </c>
      <c r="O1654">
        <v>21</v>
      </c>
      <c r="P1654">
        <v>22</v>
      </c>
      <c r="Q1654" s="4">
        <v>23.607140000000001</v>
      </c>
      <c r="R1654" s="4">
        <v>24.017859999999999</v>
      </c>
      <c r="S1654" s="4">
        <v>23.089279999999999</v>
      </c>
      <c r="T1654" s="5">
        <v>0.14236109999999999</v>
      </c>
      <c r="U1654" s="5">
        <v>9.1431899999999997E-2</v>
      </c>
      <c r="V1654" s="5">
        <v>8.4959199999999999E-2</v>
      </c>
    </row>
    <row r="1655" spans="1:22" hidden="1" x14ac:dyDescent="0.2">
      <c r="A1655">
        <v>2003</v>
      </c>
      <c r="B1655">
        <v>11</v>
      </c>
      <c r="C1655" t="s">
        <v>37</v>
      </c>
      <c r="D1655" t="s">
        <v>38</v>
      </c>
      <c r="E1655">
        <v>428000000</v>
      </c>
      <c r="F1655">
        <v>9979005</v>
      </c>
      <c r="G1655">
        <v>257210</v>
      </c>
      <c r="H1655">
        <v>2010000000</v>
      </c>
      <c r="I1655">
        <v>73800000</v>
      </c>
      <c r="J1655">
        <v>1986890</v>
      </c>
      <c r="K1655" s="2">
        <v>0.21326909999999999</v>
      </c>
      <c r="L1655" s="2">
        <v>0.1352168</v>
      </c>
      <c r="M1655" s="2">
        <v>0.1294536</v>
      </c>
      <c r="N1655" s="3">
        <v>26</v>
      </c>
      <c r="O1655">
        <v>26</v>
      </c>
      <c r="P1655">
        <v>24</v>
      </c>
      <c r="Q1655" s="4">
        <v>23.053570000000001</v>
      </c>
      <c r="R1655" s="4">
        <v>23.803570000000001</v>
      </c>
      <c r="S1655" s="4">
        <v>22.785720000000001</v>
      </c>
      <c r="T1655" s="5">
        <v>0.14775569999999999</v>
      </c>
      <c r="U1655" s="5">
        <v>9.1782299999999997E-2</v>
      </c>
      <c r="V1655" s="5">
        <v>8.5632399999999997E-2</v>
      </c>
    </row>
    <row r="1656" spans="1:22" hidden="1" x14ac:dyDescent="0.2">
      <c r="A1656">
        <v>2003</v>
      </c>
      <c r="B1656">
        <v>12</v>
      </c>
      <c r="C1656">
        <v>29</v>
      </c>
      <c r="D1656" t="s">
        <v>39</v>
      </c>
      <c r="E1656">
        <v>466000000</v>
      </c>
      <c r="F1656">
        <v>9681175</v>
      </c>
      <c r="G1656">
        <v>242365.2</v>
      </c>
      <c r="H1656">
        <v>1370000000</v>
      </c>
      <c r="I1656">
        <v>44100000</v>
      </c>
      <c r="J1656">
        <v>1162600</v>
      </c>
      <c r="K1656" s="2">
        <v>0.34083279999999999</v>
      </c>
      <c r="L1656" s="2">
        <v>0.21968209999999999</v>
      </c>
      <c r="M1656" s="2">
        <v>0.2084683</v>
      </c>
      <c r="N1656" s="3">
        <v>17</v>
      </c>
      <c r="O1656">
        <v>17</v>
      </c>
      <c r="P1656">
        <v>18</v>
      </c>
      <c r="Q1656" s="4">
        <v>17.5</v>
      </c>
      <c r="R1656" s="4">
        <v>17.964279999999999</v>
      </c>
      <c r="S1656" s="4">
        <v>17.446429999999999</v>
      </c>
      <c r="T1656" s="5">
        <v>0.18702070000000001</v>
      </c>
      <c r="U1656" s="5">
        <v>0.11943719999999999</v>
      </c>
      <c r="V1656" s="5">
        <v>0.1113278</v>
      </c>
    </row>
    <row r="1657" spans="1:22" hidden="1" x14ac:dyDescent="0.2">
      <c r="A1657">
        <v>2003</v>
      </c>
      <c r="B1657">
        <v>13</v>
      </c>
      <c r="C1657" t="s">
        <v>40</v>
      </c>
      <c r="D1657" t="s">
        <v>41</v>
      </c>
      <c r="E1657">
        <v>1550000000</v>
      </c>
      <c r="F1657">
        <v>28200000</v>
      </c>
      <c r="G1657">
        <v>715354.9</v>
      </c>
      <c r="H1657">
        <v>2750000000</v>
      </c>
      <c r="I1657">
        <v>68000000</v>
      </c>
      <c r="J1657">
        <v>1821464</v>
      </c>
      <c r="K1657" s="2">
        <v>0.56315139999999997</v>
      </c>
      <c r="L1657" s="2">
        <v>0.41435709999999998</v>
      </c>
      <c r="M1657" s="2">
        <v>0.39273619999999998</v>
      </c>
      <c r="N1657" s="3">
        <v>6</v>
      </c>
      <c r="O1657">
        <v>5</v>
      </c>
      <c r="P1657">
        <v>5</v>
      </c>
      <c r="Q1657" s="4">
        <v>8.9642859999999995</v>
      </c>
      <c r="R1657" s="4">
        <v>9.5535720000000008</v>
      </c>
      <c r="S1657" s="4">
        <v>9.7321419999999996</v>
      </c>
      <c r="T1657" s="5">
        <v>0.29336010000000001</v>
      </c>
      <c r="U1657" s="5">
        <v>0.19624240000000001</v>
      </c>
      <c r="V1657" s="5">
        <v>0.18007609999999999</v>
      </c>
    </row>
    <row r="1658" spans="1:22" hidden="1" x14ac:dyDescent="0.2">
      <c r="A1658">
        <v>2003</v>
      </c>
      <c r="B1658">
        <v>14</v>
      </c>
      <c r="C1658" t="s">
        <v>42</v>
      </c>
      <c r="D1658" t="s">
        <v>43</v>
      </c>
      <c r="E1658">
        <v>891000000</v>
      </c>
      <c r="F1658">
        <v>15200000</v>
      </c>
      <c r="G1658">
        <v>384212.5</v>
      </c>
      <c r="H1658">
        <v>2880000000</v>
      </c>
      <c r="I1658">
        <v>67800000</v>
      </c>
      <c r="J1658">
        <v>1778400</v>
      </c>
      <c r="K1658" s="2">
        <v>0.30970579999999998</v>
      </c>
      <c r="L1658" s="2">
        <v>0.2240241</v>
      </c>
      <c r="M1658" s="2">
        <v>0.21604390000000001</v>
      </c>
      <c r="N1658" s="3">
        <v>19</v>
      </c>
      <c r="O1658">
        <v>16</v>
      </c>
      <c r="P1658">
        <v>17</v>
      </c>
      <c r="Q1658" s="4">
        <v>16.25</v>
      </c>
      <c r="R1658" s="4">
        <v>16.410720000000001</v>
      </c>
      <c r="S1658" s="4">
        <v>15.96429</v>
      </c>
      <c r="T1658" s="5">
        <v>0.2025662</v>
      </c>
      <c r="U1658" s="5">
        <v>0.14079700000000001</v>
      </c>
      <c r="V1658" s="5">
        <v>0.1322035</v>
      </c>
    </row>
    <row r="1659" spans="1:22" hidden="1" x14ac:dyDescent="0.2">
      <c r="A1659">
        <v>2003</v>
      </c>
      <c r="B1659">
        <v>15</v>
      </c>
      <c r="C1659" t="s">
        <v>44</v>
      </c>
      <c r="D1659" t="s">
        <v>45</v>
      </c>
      <c r="E1659">
        <v>360000000</v>
      </c>
      <c r="F1659">
        <v>7215102</v>
      </c>
      <c r="G1659">
        <v>190244.3</v>
      </c>
      <c r="H1659">
        <v>826000000</v>
      </c>
      <c r="I1659">
        <v>26000000</v>
      </c>
      <c r="J1659">
        <v>732980.6</v>
      </c>
      <c r="K1659" s="2">
        <v>0.43511159999999999</v>
      </c>
      <c r="L1659" s="2">
        <v>0.27721380000000001</v>
      </c>
      <c r="M1659" s="2">
        <v>0.25954890000000003</v>
      </c>
      <c r="N1659" s="3">
        <v>9</v>
      </c>
      <c r="O1659">
        <v>12</v>
      </c>
      <c r="P1659">
        <v>12</v>
      </c>
      <c r="Q1659" s="4">
        <v>12.928570000000001</v>
      </c>
      <c r="R1659" s="4">
        <v>15.196429999999999</v>
      </c>
      <c r="S1659" s="4">
        <v>16.017859999999999</v>
      </c>
      <c r="T1659" s="5">
        <v>0.2379288</v>
      </c>
      <c r="U1659" s="5">
        <v>0.14950550000000001</v>
      </c>
      <c r="V1659" s="5">
        <v>0.13474800000000001</v>
      </c>
    </row>
    <row r="1660" spans="1:22" hidden="1" x14ac:dyDescent="0.2">
      <c r="A1660">
        <v>2003</v>
      </c>
      <c r="B1660">
        <v>16</v>
      </c>
      <c r="C1660" t="s">
        <v>46</v>
      </c>
      <c r="D1660" t="s">
        <v>47</v>
      </c>
      <c r="E1660">
        <v>412000000</v>
      </c>
      <c r="F1660">
        <v>6787262</v>
      </c>
      <c r="G1660">
        <v>178407.7</v>
      </c>
      <c r="H1660">
        <v>1170000000</v>
      </c>
      <c r="I1660">
        <v>25200000</v>
      </c>
      <c r="J1660">
        <v>691069.4</v>
      </c>
      <c r="K1660" s="2">
        <v>0.35278219999999999</v>
      </c>
      <c r="L1660" s="2">
        <v>0.2698101</v>
      </c>
      <c r="M1660" s="2">
        <v>0.25816169999999999</v>
      </c>
      <c r="N1660" s="3">
        <v>16</v>
      </c>
      <c r="O1660">
        <v>13</v>
      </c>
      <c r="P1660">
        <v>13</v>
      </c>
      <c r="Q1660" s="4">
        <v>14.446429999999999</v>
      </c>
      <c r="R1660" s="4">
        <v>12.107139999999999</v>
      </c>
      <c r="S1660" s="4">
        <v>11.892860000000001</v>
      </c>
      <c r="T1660" s="5">
        <v>0.21637799999999999</v>
      </c>
      <c r="U1660" s="5">
        <v>0.16193089999999999</v>
      </c>
      <c r="V1660" s="5">
        <v>0.15360219999999999</v>
      </c>
    </row>
    <row r="1661" spans="1:22" hidden="1" x14ac:dyDescent="0.2">
      <c r="A1661">
        <v>2003</v>
      </c>
      <c r="B1661">
        <v>17</v>
      </c>
      <c r="C1661" t="s">
        <v>48</v>
      </c>
      <c r="D1661" t="s">
        <v>49</v>
      </c>
      <c r="E1661">
        <v>1580000000</v>
      </c>
      <c r="F1661">
        <v>39900000</v>
      </c>
      <c r="G1661">
        <v>973176.3</v>
      </c>
      <c r="H1661">
        <v>8300000000</v>
      </c>
      <c r="I1661">
        <v>332000000</v>
      </c>
      <c r="J1661">
        <v>8764328</v>
      </c>
      <c r="K1661" s="2">
        <v>0.19025130000000001</v>
      </c>
      <c r="L1661" s="2">
        <v>0.1201808</v>
      </c>
      <c r="M1661" s="2">
        <v>0.11103830000000001</v>
      </c>
      <c r="N1661" s="3">
        <v>29</v>
      </c>
      <c r="O1661">
        <v>28</v>
      </c>
      <c r="P1661">
        <v>29</v>
      </c>
      <c r="Q1661" s="4">
        <v>27.928570000000001</v>
      </c>
      <c r="R1661" s="4">
        <v>27.214279999999999</v>
      </c>
      <c r="S1661" s="4">
        <v>26.392859999999999</v>
      </c>
      <c r="T1661" s="5">
        <v>0.112245</v>
      </c>
      <c r="U1661" s="5">
        <v>7.6515200000000005E-2</v>
      </c>
      <c r="V1661" s="5">
        <v>6.9453699999999993E-2</v>
      </c>
    </row>
    <row r="1662" spans="1:22" hidden="1" x14ac:dyDescent="0.2">
      <c r="A1662">
        <v>2003</v>
      </c>
      <c r="B1662">
        <v>18</v>
      </c>
      <c r="C1662">
        <v>51</v>
      </c>
      <c r="D1662" t="s">
        <v>50</v>
      </c>
      <c r="E1662">
        <v>308000000</v>
      </c>
      <c r="F1662">
        <v>8417970</v>
      </c>
      <c r="G1662">
        <v>228388.5</v>
      </c>
      <c r="H1662">
        <v>1790000000</v>
      </c>
      <c r="I1662">
        <v>68300000</v>
      </c>
      <c r="J1662">
        <v>2001090</v>
      </c>
      <c r="K1662" s="2">
        <v>0.17207610000000001</v>
      </c>
      <c r="L1662" s="2">
        <v>0.1232385</v>
      </c>
      <c r="M1662" s="2">
        <v>0.1141321</v>
      </c>
      <c r="N1662" s="3">
        <v>30</v>
      </c>
      <c r="O1662">
        <v>27</v>
      </c>
      <c r="P1662">
        <v>28</v>
      </c>
      <c r="Q1662" s="4">
        <v>24.071429999999999</v>
      </c>
      <c r="R1662" s="4">
        <v>22.017859999999999</v>
      </c>
      <c r="S1662" s="4">
        <v>22.303570000000001</v>
      </c>
      <c r="T1662" s="5">
        <v>0.1409852</v>
      </c>
      <c r="U1662" s="5">
        <v>0.1007874</v>
      </c>
      <c r="V1662" s="5">
        <v>8.7338700000000005E-2</v>
      </c>
    </row>
    <row r="1663" spans="1:22" hidden="1" x14ac:dyDescent="0.2">
      <c r="A1663">
        <v>2003</v>
      </c>
      <c r="B1663">
        <v>19</v>
      </c>
      <c r="C1663">
        <v>50</v>
      </c>
      <c r="D1663" t="s">
        <v>51</v>
      </c>
      <c r="E1663">
        <v>2800000000</v>
      </c>
      <c r="F1663">
        <v>59600000</v>
      </c>
      <c r="G1663">
        <v>1597457</v>
      </c>
      <c r="H1663">
        <v>6800000000</v>
      </c>
      <c r="I1663">
        <v>206000000</v>
      </c>
      <c r="J1663">
        <v>5847800</v>
      </c>
      <c r="K1663" s="2">
        <v>0.41150049999999999</v>
      </c>
      <c r="L1663" s="2">
        <v>0.28991090000000003</v>
      </c>
      <c r="M1663" s="2">
        <v>0.27317229999999998</v>
      </c>
      <c r="N1663" s="3">
        <v>12</v>
      </c>
      <c r="O1663">
        <v>11</v>
      </c>
      <c r="P1663">
        <v>11</v>
      </c>
      <c r="Q1663" s="4">
        <v>10.392860000000001</v>
      </c>
      <c r="R1663" s="4">
        <v>10.5</v>
      </c>
      <c r="S1663" s="4">
        <v>10.41071</v>
      </c>
      <c r="T1663" s="5">
        <v>0.26292480000000001</v>
      </c>
      <c r="U1663" s="5">
        <v>0.1806373</v>
      </c>
      <c r="V1663" s="5">
        <v>0.16662879999999999</v>
      </c>
    </row>
    <row r="1664" spans="1:22" hidden="1" x14ac:dyDescent="0.2">
      <c r="A1664">
        <v>2003</v>
      </c>
      <c r="B1664">
        <v>20</v>
      </c>
      <c r="C1664">
        <v>52</v>
      </c>
      <c r="D1664" t="s">
        <v>52</v>
      </c>
      <c r="E1664">
        <v>2350000000</v>
      </c>
      <c r="F1664">
        <v>77500000</v>
      </c>
      <c r="G1664">
        <v>2402515</v>
      </c>
      <c r="H1664">
        <v>7540000000</v>
      </c>
      <c r="I1664">
        <v>395000000</v>
      </c>
      <c r="J1664">
        <v>14100000</v>
      </c>
      <c r="K1664" s="2">
        <v>0.31084580000000001</v>
      </c>
      <c r="L1664" s="2">
        <v>0.19612170000000001</v>
      </c>
      <c r="M1664" s="2">
        <v>0.16997889999999999</v>
      </c>
      <c r="N1664" s="3">
        <v>18</v>
      </c>
      <c r="O1664">
        <v>19</v>
      </c>
      <c r="P1664">
        <v>19</v>
      </c>
      <c r="Q1664" s="4">
        <v>19.089279999999999</v>
      </c>
      <c r="R1664" s="4">
        <v>19.017859999999999</v>
      </c>
      <c r="S1664" s="4">
        <v>19.964279999999999</v>
      </c>
      <c r="T1664" s="5">
        <v>0.18043429999999999</v>
      </c>
      <c r="U1664" s="5">
        <v>0.1176333</v>
      </c>
      <c r="V1664" s="5">
        <v>9.9119799999999994E-2</v>
      </c>
    </row>
    <row r="1665" spans="1:22" hidden="1" x14ac:dyDescent="0.2">
      <c r="A1665">
        <v>2003</v>
      </c>
      <c r="B1665">
        <v>21</v>
      </c>
      <c r="C1665" t="s">
        <v>53</v>
      </c>
      <c r="D1665" t="s">
        <v>54</v>
      </c>
      <c r="E1665">
        <v>553000000</v>
      </c>
      <c r="F1665">
        <v>24600000</v>
      </c>
      <c r="G1665">
        <v>683514</v>
      </c>
      <c r="H1665">
        <v>2340000000</v>
      </c>
      <c r="I1665">
        <v>172000000</v>
      </c>
      <c r="J1665">
        <v>5450681</v>
      </c>
      <c r="K1665" s="2">
        <v>0.2360854</v>
      </c>
      <c r="L1665" s="2">
        <v>0.14295099999999999</v>
      </c>
      <c r="M1665" s="2">
        <v>0.12539980000000001</v>
      </c>
      <c r="N1665" s="3">
        <v>24</v>
      </c>
      <c r="O1665">
        <v>24</v>
      </c>
      <c r="P1665">
        <v>26</v>
      </c>
      <c r="Q1665" s="4">
        <v>28.410720000000001</v>
      </c>
      <c r="R1665" s="4">
        <v>28.142859999999999</v>
      </c>
      <c r="S1665" s="4">
        <v>29.125</v>
      </c>
      <c r="T1665" s="5">
        <v>0.1092814</v>
      </c>
      <c r="U1665" s="5">
        <v>7.1718100000000007E-2</v>
      </c>
      <c r="V1665" s="5">
        <v>5.6427199999999997E-2</v>
      </c>
    </row>
    <row r="1666" spans="1:22" hidden="1" x14ac:dyDescent="0.2">
      <c r="A1666">
        <v>2003</v>
      </c>
      <c r="B1666">
        <v>22</v>
      </c>
      <c r="C1666" t="s">
        <v>55</v>
      </c>
      <c r="D1666" t="s">
        <v>56</v>
      </c>
      <c r="E1666">
        <v>1080000000</v>
      </c>
      <c r="F1666">
        <v>19800000</v>
      </c>
      <c r="G1666">
        <v>575541</v>
      </c>
      <c r="H1666">
        <v>4250000000</v>
      </c>
      <c r="I1666">
        <v>131000000</v>
      </c>
      <c r="J1666">
        <v>3717117</v>
      </c>
      <c r="K1666" s="2">
        <v>0.25361280000000003</v>
      </c>
      <c r="L1666" s="2">
        <v>0.1507831</v>
      </c>
      <c r="M1666" s="2">
        <v>0.15483530000000001</v>
      </c>
      <c r="N1666" s="3">
        <v>21</v>
      </c>
      <c r="O1666">
        <v>22</v>
      </c>
      <c r="P1666">
        <v>20</v>
      </c>
      <c r="Q1666" s="4">
        <v>24.214279999999999</v>
      </c>
      <c r="R1666" s="4">
        <v>22.875</v>
      </c>
      <c r="S1666" s="4">
        <v>21.035720000000001</v>
      </c>
      <c r="T1666" s="5">
        <v>0.14314279999999999</v>
      </c>
      <c r="U1666" s="5">
        <v>0.1009168</v>
      </c>
      <c r="V1666" s="5">
        <v>0.1004975</v>
      </c>
    </row>
    <row r="1667" spans="1:22" hidden="1" x14ac:dyDescent="0.2">
      <c r="A1667">
        <v>2003</v>
      </c>
      <c r="B1667">
        <v>23</v>
      </c>
      <c r="C1667">
        <v>64</v>
      </c>
      <c r="D1667" t="s">
        <v>57</v>
      </c>
      <c r="E1667">
        <v>710000000</v>
      </c>
      <c r="F1667">
        <v>19100000</v>
      </c>
      <c r="G1667">
        <v>501984.3</v>
      </c>
      <c r="H1667">
        <v>1950000000</v>
      </c>
      <c r="I1667">
        <v>72000000</v>
      </c>
      <c r="J1667">
        <v>1998864</v>
      </c>
      <c r="K1667" s="2">
        <v>0.3649657</v>
      </c>
      <c r="L1667" s="2">
        <v>0.26566489999999998</v>
      </c>
      <c r="M1667" s="2">
        <v>0.25113479999999999</v>
      </c>
      <c r="N1667" s="3">
        <v>13</v>
      </c>
      <c r="O1667">
        <v>14</v>
      </c>
      <c r="P1667">
        <v>14</v>
      </c>
      <c r="Q1667" s="4">
        <v>18.160720000000001</v>
      </c>
      <c r="R1667" s="4">
        <v>15.571429999999999</v>
      </c>
      <c r="S1667" s="4">
        <v>14.96429</v>
      </c>
      <c r="T1667" s="5">
        <v>0.19068750000000001</v>
      </c>
      <c r="U1667" s="5">
        <v>0.14805309999999999</v>
      </c>
      <c r="V1667" s="5">
        <v>0.1392806</v>
      </c>
    </row>
    <row r="1668" spans="1:22" hidden="1" x14ac:dyDescent="0.2">
      <c r="A1668">
        <v>2003</v>
      </c>
      <c r="B1668">
        <v>24</v>
      </c>
      <c r="C1668" t="s">
        <v>58</v>
      </c>
      <c r="D1668" t="s">
        <v>59</v>
      </c>
      <c r="E1668">
        <v>4140000000</v>
      </c>
      <c r="F1668">
        <v>58700000</v>
      </c>
      <c r="G1668">
        <v>1561035</v>
      </c>
      <c r="H1668">
        <v>6380000000</v>
      </c>
      <c r="I1668">
        <v>142000000</v>
      </c>
      <c r="J1668">
        <v>4111231</v>
      </c>
      <c r="K1668" s="2">
        <v>0.64852770000000004</v>
      </c>
      <c r="L1668" s="2">
        <v>0.41189989999999999</v>
      </c>
      <c r="M1668" s="2">
        <v>0.37970009999999998</v>
      </c>
      <c r="N1668" s="3">
        <v>3</v>
      </c>
      <c r="O1668">
        <v>6</v>
      </c>
      <c r="P1668">
        <v>6</v>
      </c>
      <c r="Q1668" s="4">
        <v>4.2321429999999998</v>
      </c>
      <c r="R1668" s="4">
        <v>4.4107139999999996</v>
      </c>
      <c r="S1668" s="4">
        <v>4.6071429999999998</v>
      </c>
      <c r="T1668" s="5">
        <v>0.39911069999999998</v>
      </c>
      <c r="U1668" s="5">
        <v>0.27091029999999999</v>
      </c>
      <c r="V1668" s="5">
        <v>0.2452347</v>
      </c>
    </row>
    <row r="1669" spans="1:22" hidden="1" x14ac:dyDescent="0.2">
      <c r="A1669">
        <v>2003</v>
      </c>
      <c r="B1669">
        <v>25</v>
      </c>
      <c r="C1669">
        <v>70</v>
      </c>
      <c r="D1669" t="s">
        <v>60</v>
      </c>
      <c r="E1669">
        <v>481000000</v>
      </c>
      <c r="F1669">
        <v>12500000</v>
      </c>
      <c r="G1669">
        <v>363194.8</v>
      </c>
      <c r="H1669">
        <v>986000000</v>
      </c>
      <c r="I1669">
        <v>38400000</v>
      </c>
      <c r="J1669">
        <v>1168970</v>
      </c>
      <c r="K1669" s="2">
        <v>0.48776659999999999</v>
      </c>
      <c r="L1669" s="2">
        <v>0.32619609999999999</v>
      </c>
      <c r="M1669" s="2">
        <v>0.31069649999999999</v>
      </c>
      <c r="N1669" s="3">
        <v>8</v>
      </c>
      <c r="O1669">
        <v>8</v>
      </c>
      <c r="P1669">
        <v>7</v>
      </c>
      <c r="Q1669" s="4">
        <v>7.25</v>
      </c>
      <c r="R1669" s="4">
        <v>6.9642860000000004</v>
      </c>
      <c r="S1669" s="4">
        <v>7.125</v>
      </c>
      <c r="T1669" s="5">
        <v>0.32646009999999998</v>
      </c>
      <c r="U1669" s="5">
        <v>0.22816600000000001</v>
      </c>
      <c r="V1669" s="5">
        <v>0.20767949999999999</v>
      </c>
    </row>
    <row r="1670" spans="1:22" hidden="1" x14ac:dyDescent="0.2">
      <c r="A1670">
        <v>2003</v>
      </c>
      <c r="B1670">
        <v>26</v>
      </c>
      <c r="C1670" t="s">
        <v>61</v>
      </c>
      <c r="D1670" t="s">
        <v>62</v>
      </c>
      <c r="E1670">
        <v>12400000000</v>
      </c>
      <c r="F1670">
        <v>242000000</v>
      </c>
      <c r="G1670">
        <v>6773709</v>
      </c>
      <c r="H1670">
        <v>15200000000</v>
      </c>
      <c r="I1670">
        <v>371000000</v>
      </c>
      <c r="J1670">
        <v>11200000</v>
      </c>
      <c r="K1670" s="2">
        <v>0.81462619999999997</v>
      </c>
      <c r="L1670" s="2">
        <v>0.65292819999999996</v>
      </c>
      <c r="M1670" s="2">
        <v>0.60475829999999997</v>
      </c>
      <c r="N1670" s="3">
        <v>2</v>
      </c>
      <c r="O1670">
        <v>2</v>
      </c>
      <c r="P1670">
        <v>2</v>
      </c>
      <c r="Q1670" s="4">
        <v>3.214286</v>
      </c>
      <c r="R1670" s="4">
        <v>2.964286</v>
      </c>
      <c r="S1670" s="4">
        <v>2.8571430000000002</v>
      </c>
      <c r="T1670" s="5">
        <v>0.42349140000000002</v>
      </c>
      <c r="U1670" s="5">
        <v>0.31467250000000002</v>
      </c>
      <c r="V1670" s="5">
        <v>0.28992210000000002</v>
      </c>
    </row>
    <row r="1671" spans="1:22" hidden="1" x14ac:dyDescent="0.2">
      <c r="A1671">
        <v>2003</v>
      </c>
      <c r="B1671">
        <v>27</v>
      </c>
      <c r="C1671" t="s">
        <v>63</v>
      </c>
      <c r="D1671" t="s">
        <v>64</v>
      </c>
      <c r="E1671">
        <v>1970000000</v>
      </c>
      <c r="F1671">
        <v>36100000</v>
      </c>
      <c r="G1671">
        <v>1110457</v>
      </c>
      <c r="H1671">
        <v>3460000000</v>
      </c>
      <c r="I1671">
        <v>85200000</v>
      </c>
      <c r="J1671">
        <v>2785644</v>
      </c>
      <c r="K1671" s="2">
        <v>0.57057239999999998</v>
      </c>
      <c r="L1671" s="2">
        <v>0.4240525</v>
      </c>
      <c r="M1671" s="2">
        <v>0.39863579999999998</v>
      </c>
      <c r="N1671" s="3">
        <v>5</v>
      </c>
      <c r="O1671">
        <v>4</v>
      </c>
      <c r="P1671">
        <v>4</v>
      </c>
      <c r="Q1671" s="4">
        <v>6.6071429999999998</v>
      </c>
      <c r="R1671" s="4">
        <v>7.5892860000000004</v>
      </c>
      <c r="S1671" s="4">
        <v>7.8928570000000002</v>
      </c>
      <c r="T1671" s="5">
        <v>0.3349144</v>
      </c>
      <c r="U1671" s="5">
        <v>0.21915499999999999</v>
      </c>
      <c r="V1671" s="5">
        <v>0.20047789999999999</v>
      </c>
    </row>
    <row r="1672" spans="1:22" hidden="1" x14ac:dyDescent="0.2">
      <c r="A1672">
        <v>2003</v>
      </c>
      <c r="B1672">
        <v>28</v>
      </c>
      <c r="C1672" t="s">
        <v>65</v>
      </c>
      <c r="D1672" t="s">
        <v>66</v>
      </c>
      <c r="E1672">
        <v>4420000000</v>
      </c>
      <c r="F1672">
        <v>60400000</v>
      </c>
      <c r="G1672">
        <v>1808388</v>
      </c>
      <c r="H1672">
        <v>7510000000</v>
      </c>
      <c r="I1672">
        <v>179000000</v>
      </c>
      <c r="J1672">
        <v>6594818</v>
      </c>
      <c r="K1672" s="2">
        <v>0.58924569999999998</v>
      </c>
      <c r="L1672" s="2">
        <v>0.33831480000000003</v>
      </c>
      <c r="M1672" s="2">
        <v>0.2742135</v>
      </c>
      <c r="N1672" s="3">
        <v>4</v>
      </c>
      <c r="O1672">
        <v>7</v>
      </c>
      <c r="P1672">
        <v>10</v>
      </c>
      <c r="Q1672" s="4">
        <v>1.071429</v>
      </c>
      <c r="R1672" s="4">
        <v>1.125</v>
      </c>
      <c r="S1672" s="4">
        <v>1.196429</v>
      </c>
      <c r="T1672" s="5">
        <v>0.69953770000000004</v>
      </c>
      <c r="U1672" s="5">
        <v>0.56415590000000004</v>
      </c>
      <c r="V1672" s="5">
        <v>0.50843229999999995</v>
      </c>
    </row>
    <row r="1673" spans="1:22" hidden="1" x14ac:dyDescent="0.2">
      <c r="A1673">
        <v>2003</v>
      </c>
      <c r="B1673">
        <v>29</v>
      </c>
      <c r="C1673" t="s">
        <v>67</v>
      </c>
      <c r="D1673" t="s">
        <v>68</v>
      </c>
      <c r="E1673">
        <v>5590000000</v>
      </c>
      <c r="F1673">
        <v>176000000</v>
      </c>
      <c r="G1673">
        <v>5247500</v>
      </c>
      <c r="H1673">
        <v>6860000000</v>
      </c>
      <c r="I1673">
        <v>244000000</v>
      </c>
      <c r="J1673">
        <v>7397819</v>
      </c>
      <c r="K1673" s="2">
        <v>0.81561090000000003</v>
      </c>
      <c r="L1673" s="2">
        <v>0.72167210000000004</v>
      </c>
      <c r="M1673" s="2">
        <v>0.70933069999999998</v>
      </c>
      <c r="N1673" s="3">
        <v>1</v>
      </c>
      <c r="O1673">
        <v>1</v>
      </c>
      <c r="P1673">
        <v>1</v>
      </c>
      <c r="Q1673" s="4">
        <v>3.3035709999999998</v>
      </c>
      <c r="R1673" s="4">
        <v>3.660714</v>
      </c>
      <c r="S1673" s="4">
        <v>3.8214290000000002</v>
      </c>
      <c r="T1673" s="5">
        <v>0.42614590000000002</v>
      </c>
      <c r="U1673" s="5">
        <v>0.28862939999999998</v>
      </c>
      <c r="V1673" s="5">
        <v>0.26149060000000002</v>
      </c>
    </row>
    <row r="1674" spans="1:22" hidden="1" x14ac:dyDescent="0.2">
      <c r="A1674">
        <v>2003</v>
      </c>
      <c r="B1674">
        <v>30</v>
      </c>
      <c r="C1674" t="s">
        <v>69</v>
      </c>
      <c r="D1674" t="s">
        <v>70</v>
      </c>
      <c r="E1674">
        <v>2270000000</v>
      </c>
      <c r="F1674">
        <v>78000000</v>
      </c>
      <c r="G1674">
        <v>2375707</v>
      </c>
      <c r="H1674">
        <v>6290000000</v>
      </c>
      <c r="I1674">
        <v>310000000</v>
      </c>
      <c r="J1674">
        <v>10100000</v>
      </c>
      <c r="K1674" s="2">
        <v>0.36027429999999999</v>
      </c>
      <c r="L1674" s="2">
        <v>0.25166939999999999</v>
      </c>
      <c r="M1674" s="2">
        <v>0.23423550000000001</v>
      </c>
      <c r="N1674" s="3">
        <v>14</v>
      </c>
      <c r="O1674">
        <v>15</v>
      </c>
      <c r="P1674">
        <v>15</v>
      </c>
      <c r="Q1674" s="4">
        <v>12.375</v>
      </c>
      <c r="R1674" s="4">
        <v>10.982139999999999</v>
      </c>
      <c r="S1674" s="4">
        <v>11.053570000000001</v>
      </c>
      <c r="T1674" s="5">
        <v>0.23180239999999999</v>
      </c>
      <c r="U1674" s="5">
        <v>0.1739011</v>
      </c>
      <c r="V1674" s="5">
        <v>0.16148970000000001</v>
      </c>
    </row>
    <row r="1675" spans="1:22" hidden="1" x14ac:dyDescent="0.2">
      <c r="A1675">
        <v>2003</v>
      </c>
      <c r="B1675">
        <v>31</v>
      </c>
      <c r="C1675" t="s">
        <v>71</v>
      </c>
      <c r="D1675" t="s">
        <v>72</v>
      </c>
      <c r="E1675">
        <v>48900000</v>
      </c>
      <c r="F1675">
        <v>1396439</v>
      </c>
      <c r="G1675">
        <v>54191.360000000001</v>
      </c>
      <c r="H1675">
        <v>394000000</v>
      </c>
      <c r="I1675">
        <v>17100000</v>
      </c>
      <c r="J1675">
        <v>731115</v>
      </c>
      <c r="K1675" s="2">
        <v>0.1241149</v>
      </c>
      <c r="L1675" s="2">
        <v>8.1703999999999999E-2</v>
      </c>
      <c r="M1675" s="2">
        <v>7.4121500000000007E-2</v>
      </c>
      <c r="N1675" s="3">
        <v>31</v>
      </c>
      <c r="O1675">
        <v>31</v>
      </c>
      <c r="P1675">
        <v>31</v>
      </c>
      <c r="Q1675" s="4">
        <v>22.75</v>
      </c>
      <c r="R1675" s="4">
        <v>23.339279999999999</v>
      </c>
      <c r="S1675" s="4">
        <v>28.553570000000001</v>
      </c>
      <c r="T1675" s="5">
        <v>0.1417677</v>
      </c>
      <c r="U1675" s="5">
        <v>8.8227299999999995E-2</v>
      </c>
      <c r="V1675" s="5">
        <v>5.7606600000000001E-2</v>
      </c>
    </row>
    <row r="1676" spans="1:22" hidden="1" x14ac:dyDescent="0.2">
      <c r="A1676">
        <v>2004</v>
      </c>
      <c r="B1676">
        <v>1</v>
      </c>
      <c r="C1676" t="s">
        <v>22</v>
      </c>
      <c r="D1676" t="s">
        <v>23</v>
      </c>
      <c r="E1676">
        <v>412000000</v>
      </c>
      <c r="F1676">
        <v>15800000</v>
      </c>
      <c r="G1676">
        <v>298518.8</v>
      </c>
      <c r="H1676">
        <v>1920000000</v>
      </c>
      <c r="I1676">
        <v>108000000</v>
      </c>
      <c r="J1676">
        <v>2214200</v>
      </c>
      <c r="K1676" s="2">
        <v>0.21466199999999999</v>
      </c>
      <c r="L1676" s="2">
        <v>0.14678649999999999</v>
      </c>
      <c r="M1676" s="2">
        <v>0.1348202</v>
      </c>
      <c r="N1676" s="3">
        <v>28</v>
      </c>
      <c r="O1676">
        <v>24</v>
      </c>
      <c r="P1676">
        <v>25</v>
      </c>
      <c r="Q1676" s="4">
        <v>26.642859999999999</v>
      </c>
      <c r="R1676" s="4">
        <v>27.767859999999999</v>
      </c>
      <c r="S1676" s="4">
        <v>26.803570000000001</v>
      </c>
      <c r="T1676" s="5">
        <v>0.12112009999999999</v>
      </c>
      <c r="U1676" s="5">
        <v>7.4726399999999998E-2</v>
      </c>
      <c r="V1676" s="5">
        <v>6.9363800000000003E-2</v>
      </c>
    </row>
    <row r="1677" spans="1:22" hidden="1" x14ac:dyDescent="0.2">
      <c r="A1677">
        <v>2004</v>
      </c>
      <c r="B1677">
        <v>2</v>
      </c>
      <c r="C1677" t="s">
        <v>24</v>
      </c>
      <c r="D1677" t="s">
        <v>25</v>
      </c>
      <c r="E1677">
        <v>313000000</v>
      </c>
      <c r="F1677">
        <v>4910614</v>
      </c>
      <c r="G1677">
        <v>119000.3</v>
      </c>
      <c r="H1677">
        <v>831000000</v>
      </c>
      <c r="I1677">
        <v>22100000</v>
      </c>
      <c r="J1677">
        <v>534000</v>
      </c>
      <c r="K1677" s="2">
        <v>0.3765059</v>
      </c>
      <c r="L1677" s="2">
        <v>0.2220847</v>
      </c>
      <c r="M1677" s="2">
        <v>0.22284699999999999</v>
      </c>
      <c r="N1677" s="3">
        <v>15</v>
      </c>
      <c r="O1677">
        <v>18</v>
      </c>
      <c r="P1677">
        <v>17</v>
      </c>
      <c r="Q1677" s="4">
        <v>15.232139999999999</v>
      </c>
      <c r="R1677" s="4">
        <v>16.178570000000001</v>
      </c>
      <c r="S1677" s="4">
        <v>15.03571</v>
      </c>
      <c r="T1677" s="5">
        <v>0.21788350000000001</v>
      </c>
      <c r="U1677" s="5">
        <v>0.13342109999999999</v>
      </c>
      <c r="V1677" s="5">
        <v>0.13148119999999999</v>
      </c>
    </row>
    <row r="1678" spans="1:22" hidden="1" x14ac:dyDescent="0.2">
      <c r="A1678">
        <v>2004</v>
      </c>
      <c r="B1678">
        <v>3</v>
      </c>
      <c r="C1678" t="s">
        <v>26</v>
      </c>
      <c r="D1678" t="s">
        <v>27</v>
      </c>
      <c r="E1678">
        <v>458000000</v>
      </c>
      <c r="F1678">
        <v>10600000</v>
      </c>
      <c r="G1678">
        <v>258899.9</v>
      </c>
      <c r="H1678">
        <v>1580000000</v>
      </c>
      <c r="I1678">
        <v>63400000</v>
      </c>
      <c r="J1678">
        <v>1722000</v>
      </c>
      <c r="K1678" s="2">
        <v>0.29063610000000001</v>
      </c>
      <c r="L1678" s="2">
        <v>0.166855</v>
      </c>
      <c r="M1678" s="2">
        <v>0.15034839999999999</v>
      </c>
      <c r="N1678" s="3">
        <v>20</v>
      </c>
      <c r="O1678">
        <v>20</v>
      </c>
      <c r="P1678">
        <v>22</v>
      </c>
      <c r="Q1678" s="4">
        <v>20.625</v>
      </c>
      <c r="R1678" s="4">
        <v>21.982140000000001</v>
      </c>
      <c r="S1678" s="4">
        <v>21.928570000000001</v>
      </c>
      <c r="T1678" s="5">
        <v>0.1688759</v>
      </c>
      <c r="U1678" s="5">
        <v>0.102105</v>
      </c>
      <c r="V1678" s="5">
        <v>8.9834999999999998E-2</v>
      </c>
    </row>
    <row r="1679" spans="1:22" hidden="1" x14ac:dyDescent="0.2">
      <c r="A1679">
        <v>2004</v>
      </c>
      <c r="B1679">
        <v>4</v>
      </c>
      <c r="C1679" t="s">
        <v>28</v>
      </c>
      <c r="D1679" t="s">
        <v>29</v>
      </c>
      <c r="E1679">
        <v>152000000</v>
      </c>
      <c r="F1679">
        <v>3465914</v>
      </c>
      <c r="G1679">
        <v>94758.59</v>
      </c>
      <c r="H1679">
        <v>582000000</v>
      </c>
      <c r="I1679">
        <v>27300000</v>
      </c>
      <c r="J1679">
        <v>785832.1</v>
      </c>
      <c r="K1679" s="2">
        <v>0.26066719999999999</v>
      </c>
      <c r="L1679" s="2">
        <v>0.1267296</v>
      </c>
      <c r="M1679" s="2">
        <v>0.1205838</v>
      </c>
      <c r="N1679" s="3">
        <v>21</v>
      </c>
      <c r="O1679">
        <v>28</v>
      </c>
      <c r="P1679">
        <v>26</v>
      </c>
      <c r="Q1679" s="4">
        <v>27.964279999999999</v>
      </c>
      <c r="R1679" s="4">
        <v>30.160720000000001</v>
      </c>
      <c r="S1679" s="4">
        <v>29.982140000000001</v>
      </c>
      <c r="T1679" s="5">
        <v>0.11625969999999999</v>
      </c>
      <c r="U1679" s="5">
        <v>5.6866399999999998E-2</v>
      </c>
      <c r="V1679" s="5">
        <v>5.2430200000000003E-2</v>
      </c>
    </row>
    <row r="1680" spans="1:22" hidden="1" x14ac:dyDescent="0.2">
      <c r="A1680">
        <v>2004</v>
      </c>
      <c r="B1680">
        <v>5</v>
      </c>
      <c r="C1680">
        <v>20</v>
      </c>
      <c r="D1680" t="s">
        <v>30</v>
      </c>
      <c r="E1680">
        <v>212000000</v>
      </c>
      <c r="F1680">
        <v>5350374</v>
      </c>
      <c r="G1680">
        <v>137180.6</v>
      </c>
      <c r="H1680">
        <v>951000000</v>
      </c>
      <c r="I1680">
        <v>43200000</v>
      </c>
      <c r="J1680">
        <v>1184832</v>
      </c>
      <c r="K1680" s="2">
        <v>0.22252459999999999</v>
      </c>
      <c r="L1680" s="2">
        <v>0.1239059</v>
      </c>
      <c r="M1680" s="2">
        <v>0.1157806</v>
      </c>
      <c r="N1680" s="3">
        <v>26</v>
      </c>
      <c r="O1680">
        <v>29</v>
      </c>
      <c r="P1680">
        <v>28</v>
      </c>
      <c r="Q1680" s="4">
        <v>29.660720000000001</v>
      </c>
      <c r="R1680" s="4">
        <v>29.589279999999999</v>
      </c>
      <c r="S1680" s="4">
        <v>29.178570000000001</v>
      </c>
      <c r="T1680" s="5">
        <v>0.1007251</v>
      </c>
      <c r="U1680" s="5">
        <v>6.0451900000000003E-2</v>
      </c>
      <c r="V1680" s="5">
        <v>5.51151E-2</v>
      </c>
    </row>
    <row r="1681" spans="1:22" hidden="1" x14ac:dyDescent="0.2">
      <c r="A1681">
        <v>2004</v>
      </c>
      <c r="B1681">
        <v>6</v>
      </c>
      <c r="C1681" t="s">
        <v>31</v>
      </c>
      <c r="D1681" t="s">
        <v>32</v>
      </c>
      <c r="E1681">
        <v>1050000000</v>
      </c>
      <c r="F1681">
        <v>21100000</v>
      </c>
      <c r="G1681">
        <v>571754.69999999995</v>
      </c>
      <c r="H1681">
        <v>2320000000</v>
      </c>
      <c r="I1681">
        <v>69000000</v>
      </c>
      <c r="J1681">
        <v>1934365</v>
      </c>
      <c r="K1681" s="2">
        <v>0.45385940000000002</v>
      </c>
      <c r="L1681" s="2">
        <v>0.30655290000000002</v>
      </c>
      <c r="M1681" s="2">
        <v>0.29557739999999999</v>
      </c>
      <c r="N1681" s="3">
        <v>9</v>
      </c>
      <c r="O1681">
        <v>11</v>
      </c>
      <c r="P1681">
        <v>10</v>
      </c>
      <c r="Q1681" s="4">
        <v>12.232139999999999</v>
      </c>
      <c r="R1681" s="4">
        <v>11.982139999999999</v>
      </c>
      <c r="S1681" s="4">
        <v>12.33929</v>
      </c>
      <c r="T1681" s="5">
        <v>0.24312719999999999</v>
      </c>
      <c r="U1681" s="5">
        <v>0.16807530000000001</v>
      </c>
      <c r="V1681" s="5">
        <v>0.15291469999999999</v>
      </c>
    </row>
    <row r="1682" spans="1:22" hidden="1" x14ac:dyDescent="0.2">
      <c r="A1682">
        <v>2004</v>
      </c>
      <c r="B1682">
        <v>7</v>
      </c>
      <c r="C1682">
        <v>23</v>
      </c>
      <c r="D1682" t="s">
        <v>33</v>
      </c>
      <c r="E1682">
        <v>108000000</v>
      </c>
      <c r="F1682">
        <v>1372002</v>
      </c>
      <c r="G1682">
        <v>33237.71</v>
      </c>
      <c r="H1682">
        <v>250000000</v>
      </c>
      <c r="I1682">
        <v>4391087</v>
      </c>
      <c r="J1682">
        <v>111000</v>
      </c>
      <c r="K1682" s="2">
        <v>0.43215510000000001</v>
      </c>
      <c r="L1682" s="2">
        <v>0.31245149999999999</v>
      </c>
      <c r="M1682" s="2">
        <v>0.2994388</v>
      </c>
      <c r="N1682" s="3">
        <v>12</v>
      </c>
      <c r="O1682">
        <v>10</v>
      </c>
      <c r="P1682">
        <v>9</v>
      </c>
      <c r="Q1682" s="4">
        <v>8.1607140000000005</v>
      </c>
      <c r="R1682" s="4">
        <v>7.3392860000000004</v>
      </c>
      <c r="S1682" s="4">
        <v>6.9821429999999998</v>
      </c>
      <c r="T1682" s="5">
        <v>0.29430689999999998</v>
      </c>
      <c r="U1682" s="5">
        <v>0.21289140000000001</v>
      </c>
      <c r="V1682" s="5">
        <v>0.2032263</v>
      </c>
    </row>
    <row r="1683" spans="1:22" x14ac:dyDescent="0.2">
      <c r="A1683">
        <v>2004</v>
      </c>
      <c r="B1683">
        <v>8</v>
      </c>
      <c r="C1683">
        <v>24</v>
      </c>
      <c r="D1683" t="s">
        <v>34</v>
      </c>
      <c r="E1683">
        <v>903000000</v>
      </c>
      <c r="F1683">
        <v>14900000</v>
      </c>
      <c r="G1683">
        <v>366714.1</v>
      </c>
      <c r="H1683">
        <v>1560000000</v>
      </c>
      <c r="I1683">
        <v>34200000</v>
      </c>
      <c r="J1683">
        <v>891000</v>
      </c>
      <c r="K1683" s="2">
        <v>0.57791499999999996</v>
      </c>
      <c r="L1683" s="2">
        <v>0.43511129999999998</v>
      </c>
      <c r="M1683" s="2">
        <v>0.41157589999999999</v>
      </c>
      <c r="N1683" s="3">
        <v>5</v>
      </c>
      <c r="O1683">
        <v>4</v>
      </c>
      <c r="P1683">
        <v>4</v>
      </c>
      <c r="Q1683" s="4">
        <v>5.0714290000000002</v>
      </c>
      <c r="R1683" s="4">
        <v>4.875</v>
      </c>
      <c r="S1683" s="4">
        <v>4.8035709999999998</v>
      </c>
      <c r="T1683" s="5">
        <v>0.36250369999999998</v>
      </c>
      <c r="U1683" s="5">
        <v>0.25803540000000003</v>
      </c>
      <c r="V1683" s="5">
        <v>0.23824980000000001</v>
      </c>
    </row>
    <row r="1684" spans="1:22" hidden="1" x14ac:dyDescent="0.2">
      <c r="A1684">
        <v>2004</v>
      </c>
      <c r="B1684">
        <v>9</v>
      </c>
      <c r="C1684">
        <v>25</v>
      </c>
      <c r="D1684" t="s">
        <v>35</v>
      </c>
      <c r="E1684">
        <v>197000000</v>
      </c>
      <c r="F1684">
        <v>4517981</v>
      </c>
      <c r="G1684">
        <v>110953.7</v>
      </c>
      <c r="H1684">
        <v>769000000</v>
      </c>
      <c r="I1684">
        <v>29900000</v>
      </c>
      <c r="J1684">
        <v>805800</v>
      </c>
      <c r="K1684" s="2">
        <v>0.25675009999999998</v>
      </c>
      <c r="L1684" s="2">
        <v>0.15096470000000001</v>
      </c>
      <c r="M1684" s="2">
        <v>0.13769380000000001</v>
      </c>
      <c r="N1684" s="3">
        <v>22</v>
      </c>
      <c r="O1684">
        <v>23</v>
      </c>
      <c r="P1684">
        <v>24</v>
      </c>
      <c r="Q1684" s="4">
        <v>20.589279999999999</v>
      </c>
      <c r="R1684" s="4">
        <v>20.696429999999999</v>
      </c>
      <c r="S1684" s="4">
        <v>20.714279999999999</v>
      </c>
      <c r="T1684" s="5">
        <v>0.16131490000000001</v>
      </c>
      <c r="U1684" s="5">
        <v>0.1034035</v>
      </c>
      <c r="V1684" s="5">
        <v>9.3124899999999997E-2</v>
      </c>
    </row>
    <row r="1685" spans="1:22" hidden="1" x14ac:dyDescent="0.2">
      <c r="A1685">
        <v>2004</v>
      </c>
      <c r="B1685">
        <v>10</v>
      </c>
      <c r="C1685">
        <v>26</v>
      </c>
      <c r="D1685" t="s">
        <v>36</v>
      </c>
      <c r="E1685">
        <v>131000000</v>
      </c>
      <c r="F1685">
        <v>3158288</v>
      </c>
      <c r="G1685">
        <v>80029.3</v>
      </c>
      <c r="H1685">
        <v>532000000</v>
      </c>
      <c r="I1685">
        <v>19300000</v>
      </c>
      <c r="J1685">
        <v>513600</v>
      </c>
      <c r="K1685" s="2">
        <v>0.24609300000000001</v>
      </c>
      <c r="L1685" s="2">
        <v>0.16393250000000001</v>
      </c>
      <c r="M1685" s="2">
        <v>0.15582029999999999</v>
      </c>
      <c r="N1685" s="3">
        <v>23</v>
      </c>
      <c r="O1685">
        <v>21</v>
      </c>
      <c r="P1685">
        <v>20</v>
      </c>
      <c r="Q1685" s="4">
        <v>23.607140000000001</v>
      </c>
      <c r="R1685" s="4">
        <v>24.017859999999999</v>
      </c>
      <c r="S1685" s="4">
        <v>23.089279999999999</v>
      </c>
      <c r="T1685" s="5">
        <v>0.14236109999999999</v>
      </c>
      <c r="U1685" s="5">
        <v>9.1431899999999997E-2</v>
      </c>
      <c r="V1685" s="5">
        <v>8.4959199999999999E-2</v>
      </c>
    </row>
    <row r="1686" spans="1:22" hidden="1" x14ac:dyDescent="0.2">
      <c r="A1686">
        <v>2004</v>
      </c>
      <c r="B1686">
        <v>11</v>
      </c>
      <c r="C1686" t="s">
        <v>37</v>
      </c>
      <c r="D1686" t="s">
        <v>38</v>
      </c>
      <c r="E1686">
        <v>471000000</v>
      </c>
      <c r="F1686">
        <v>10900000</v>
      </c>
      <c r="G1686">
        <v>277949.90000000002</v>
      </c>
      <c r="H1686">
        <v>2120000000</v>
      </c>
      <c r="I1686">
        <v>74800000</v>
      </c>
      <c r="J1686">
        <v>1994032</v>
      </c>
      <c r="K1686" s="2">
        <v>0.22201380000000001</v>
      </c>
      <c r="L1686" s="2">
        <v>0.1453237</v>
      </c>
      <c r="M1686" s="2">
        <v>0.13939090000000001</v>
      </c>
      <c r="N1686" s="3">
        <v>27</v>
      </c>
      <c r="O1686">
        <v>25</v>
      </c>
      <c r="P1686">
        <v>23</v>
      </c>
      <c r="Q1686" s="4">
        <v>23.053570000000001</v>
      </c>
      <c r="R1686" s="4">
        <v>23.803570000000001</v>
      </c>
      <c r="S1686" s="4">
        <v>22.785720000000001</v>
      </c>
      <c r="T1686" s="5">
        <v>0.14775569999999999</v>
      </c>
      <c r="U1686" s="5">
        <v>9.1782299999999997E-2</v>
      </c>
      <c r="V1686" s="5">
        <v>8.5632399999999997E-2</v>
      </c>
    </row>
    <row r="1687" spans="1:22" hidden="1" x14ac:dyDescent="0.2">
      <c r="A1687">
        <v>2004</v>
      </c>
      <c r="B1687">
        <v>12</v>
      </c>
      <c r="C1687">
        <v>29</v>
      </c>
      <c r="D1687" t="s">
        <v>39</v>
      </c>
      <c r="E1687">
        <v>495000000</v>
      </c>
      <c r="F1687">
        <v>10300000</v>
      </c>
      <c r="G1687">
        <v>255787.3</v>
      </c>
      <c r="H1687">
        <v>1420000000</v>
      </c>
      <c r="I1687">
        <v>44200000</v>
      </c>
      <c r="J1687">
        <v>1154000</v>
      </c>
      <c r="K1687" s="2">
        <v>0.34902100000000003</v>
      </c>
      <c r="L1687" s="2">
        <v>0.233546</v>
      </c>
      <c r="M1687" s="2">
        <v>0.22165280000000001</v>
      </c>
      <c r="N1687" s="3">
        <v>18</v>
      </c>
      <c r="O1687">
        <v>17</v>
      </c>
      <c r="P1687">
        <v>18</v>
      </c>
      <c r="Q1687" s="4">
        <v>17.5</v>
      </c>
      <c r="R1687" s="4">
        <v>17.964279999999999</v>
      </c>
      <c r="S1687" s="4">
        <v>17.446429999999999</v>
      </c>
      <c r="T1687" s="5">
        <v>0.18702070000000001</v>
      </c>
      <c r="U1687" s="5">
        <v>0.11943719999999999</v>
      </c>
      <c r="V1687" s="5">
        <v>0.1113278</v>
      </c>
    </row>
    <row r="1688" spans="1:22" hidden="1" x14ac:dyDescent="0.2">
      <c r="A1688">
        <v>2004</v>
      </c>
      <c r="B1688">
        <v>13</v>
      </c>
      <c r="C1688" t="s">
        <v>40</v>
      </c>
      <c r="D1688" t="s">
        <v>41</v>
      </c>
      <c r="E1688">
        <v>1740000000</v>
      </c>
      <c r="F1688">
        <v>29900000</v>
      </c>
      <c r="G1688">
        <v>749943.4</v>
      </c>
      <c r="H1688">
        <v>2830000000</v>
      </c>
      <c r="I1688">
        <v>66900000</v>
      </c>
      <c r="J1688">
        <v>1769800</v>
      </c>
      <c r="K1688" s="2">
        <v>0.61561909999999997</v>
      </c>
      <c r="L1688" s="2">
        <v>0.44702920000000002</v>
      </c>
      <c r="M1688" s="2">
        <v>0.42374469999999997</v>
      </c>
      <c r="N1688" s="3">
        <v>4</v>
      </c>
      <c r="O1688">
        <v>3</v>
      </c>
      <c r="P1688">
        <v>2</v>
      </c>
      <c r="Q1688" s="4">
        <v>8.9642859999999995</v>
      </c>
      <c r="R1688" s="4">
        <v>9.5535720000000008</v>
      </c>
      <c r="S1688" s="4">
        <v>9.7321419999999996</v>
      </c>
      <c r="T1688" s="5">
        <v>0.29336010000000001</v>
      </c>
      <c r="U1688" s="5">
        <v>0.19624240000000001</v>
      </c>
      <c r="V1688" s="5">
        <v>0.18007609999999999</v>
      </c>
    </row>
    <row r="1689" spans="1:22" hidden="1" x14ac:dyDescent="0.2">
      <c r="A1689">
        <v>2004</v>
      </c>
      <c r="B1689">
        <v>14</v>
      </c>
      <c r="C1689" t="s">
        <v>42</v>
      </c>
      <c r="D1689" t="s">
        <v>43</v>
      </c>
      <c r="E1689">
        <v>971000000</v>
      </c>
      <c r="F1689">
        <v>18600000</v>
      </c>
      <c r="G1689">
        <v>464403.7</v>
      </c>
      <c r="H1689">
        <v>2570000000</v>
      </c>
      <c r="I1689">
        <v>68800000</v>
      </c>
      <c r="J1689">
        <v>1785000</v>
      </c>
      <c r="K1689" s="2">
        <v>0.37696390000000002</v>
      </c>
      <c r="L1689" s="2">
        <v>0.270007</v>
      </c>
      <c r="M1689" s="2">
        <v>0.26017020000000002</v>
      </c>
      <c r="N1689" s="3">
        <v>14</v>
      </c>
      <c r="O1689">
        <v>15</v>
      </c>
      <c r="P1689">
        <v>14</v>
      </c>
      <c r="Q1689" s="4">
        <v>16.25</v>
      </c>
      <c r="R1689" s="4">
        <v>16.410720000000001</v>
      </c>
      <c r="S1689" s="4">
        <v>15.96429</v>
      </c>
      <c r="T1689" s="5">
        <v>0.2025662</v>
      </c>
      <c r="U1689" s="5">
        <v>0.14079700000000001</v>
      </c>
      <c r="V1689" s="5">
        <v>0.1322035</v>
      </c>
    </row>
    <row r="1690" spans="1:22" hidden="1" x14ac:dyDescent="0.2">
      <c r="A1690">
        <v>2004</v>
      </c>
      <c r="B1690">
        <v>15</v>
      </c>
      <c r="C1690" t="s">
        <v>44</v>
      </c>
      <c r="D1690" t="s">
        <v>45</v>
      </c>
      <c r="E1690">
        <v>382000000</v>
      </c>
      <c r="F1690">
        <v>7659204</v>
      </c>
      <c r="G1690">
        <v>198981.3</v>
      </c>
      <c r="H1690">
        <v>863000000</v>
      </c>
      <c r="I1690">
        <v>26000000</v>
      </c>
      <c r="J1690">
        <v>722464.1</v>
      </c>
      <c r="K1690" s="2">
        <v>0.44302249999999999</v>
      </c>
      <c r="L1690" s="2">
        <v>0.29404760000000002</v>
      </c>
      <c r="M1690" s="2">
        <v>0.27542030000000001</v>
      </c>
      <c r="N1690" s="3">
        <v>11</v>
      </c>
      <c r="O1690">
        <v>13</v>
      </c>
      <c r="P1690">
        <v>13</v>
      </c>
      <c r="Q1690" s="4">
        <v>12.928570000000001</v>
      </c>
      <c r="R1690" s="4">
        <v>15.196429999999999</v>
      </c>
      <c r="S1690" s="4">
        <v>16.017859999999999</v>
      </c>
      <c r="T1690" s="5">
        <v>0.2379288</v>
      </c>
      <c r="U1690" s="5">
        <v>0.14950550000000001</v>
      </c>
      <c r="V1690" s="5">
        <v>0.13474800000000001</v>
      </c>
    </row>
    <row r="1691" spans="1:22" hidden="1" x14ac:dyDescent="0.2">
      <c r="A1691">
        <v>2004</v>
      </c>
      <c r="B1691">
        <v>16</v>
      </c>
      <c r="C1691" t="s">
        <v>46</v>
      </c>
      <c r="D1691" t="s">
        <v>47</v>
      </c>
      <c r="E1691">
        <v>451000000</v>
      </c>
      <c r="F1691">
        <v>6686790</v>
      </c>
      <c r="G1691">
        <v>176803.7</v>
      </c>
      <c r="H1691">
        <v>1230000000</v>
      </c>
      <c r="I1691">
        <v>24700000</v>
      </c>
      <c r="J1691">
        <v>682064.5</v>
      </c>
      <c r="K1691" s="2">
        <v>0.3664792</v>
      </c>
      <c r="L1691" s="2">
        <v>0.27049050000000002</v>
      </c>
      <c r="M1691" s="2">
        <v>0.25921850000000002</v>
      </c>
      <c r="N1691" s="3">
        <v>16</v>
      </c>
      <c r="O1691">
        <v>14</v>
      </c>
      <c r="P1691">
        <v>15</v>
      </c>
      <c r="Q1691" s="4">
        <v>14.446429999999999</v>
      </c>
      <c r="R1691" s="4">
        <v>12.107139999999999</v>
      </c>
      <c r="S1691" s="4">
        <v>11.892860000000001</v>
      </c>
      <c r="T1691" s="5">
        <v>0.21637799999999999</v>
      </c>
      <c r="U1691" s="5">
        <v>0.16193089999999999</v>
      </c>
      <c r="V1691" s="5">
        <v>0.15360219999999999</v>
      </c>
    </row>
    <row r="1692" spans="1:22" hidden="1" x14ac:dyDescent="0.2">
      <c r="A1692">
        <v>2004</v>
      </c>
      <c r="B1692">
        <v>17</v>
      </c>
      <c r="C1692" t="s">
        <v>48</v>
      </c>
      <c r="D1692" t="s">
        <v>49</v>
      </c>
      <c r="E1692">
        <v>1480000000</v>
      </c>
      <c r="F1692">
        <v>39700000</v>
      </c>
      <c r="G1692">
        <v>975065.3</v>
      </c>
      <c r="H1692">
        <v>8730000000</v>
      </c>
      <c r="I1692">
        <v>343000000</v>
      </c>
      <c r="J1692">
        <v>9076697</v>
      </c>
      <c r="K1692" s="2">
        <v>0.16957729999999999</v>
      </c>
      <c r="L1692" s="2">
        <v>0.1157823</v>
      </c>
      <c r="M1692" s="2">
        <v>0.1074251</v>
      </c>
      <c r="N1692" s="3">
        <v>30</v>
      </c>
      <c r="O1692">
        <v>30</v>
      </c>
      <c r="P1692">
        <v>29</v>
      </c>
      <c r="Q1692" s="4">
        <v>27.928570000000001</v>
      </c>
      <c r="R1692" s="4">
        <v>27.214279999999999</v>
      </c>
      <c r="S1692" s="4">
        <v>26.392859999999999</v>
      </c>
      <c r="T1692" s="5">
        <v>0.112245</v>
      </c>
      <c r="U1692" s="5">
        <v>7.6515200000000005E-2</v>
      </c>
      <c r="V1692" s="5">
        <v>6.9453699999999993E-2</v>
      </c>
    </row>
    <row r="1693" spans="1:22" hidden="1" x14ac:dyDescent="0.2">
      <c r="A1693">
        <v>2004</v>
      </c>
      <c r="B1693">
        <v>18</v>
      </c>
      <c r="C1693">
        <v>51</v>
      </c>
      <c r="D1693" t="s">
        <v>50</v>
      </c>
      <c r="E1693">
        <v>345000000</v>
      </c>
      <c r="F1693">
        <v>8840072</v>
      </c>
      <c r="G1693">
        <v>241323.7</v>
      </c>
      <c r="H1693">
        <v>1830000000</v>
      </c>
      <c r="I1693">
        <v>69000000</v>
      </c>
      <c r="J1693">
        <v>2026032</v>
      </c>
      <c r="K1693" s="2">
        <v>0.18802089999999999</v>
      </c>
      <c r="L1693" s="2">
        <v>0.12806229999999999</v>
      </c>
      <c r="M1693" s="2">
        <v>0.1191115</v>
      </c>
      <c r="N1693" s="3">
        <v>29</v>
      </c>
      <c r="O1693">
        <v>27</v>
      </c>
      <c r="P1693">
        <v>27</v>
      </c>
      <c r="Q1693" s="4">
        <v>24.071429999999999</v>
      </c>
      <c r="R1693" s="4">
        <v>22.017859999999999</v>
      </c>
      <c r="S1693" s="4">
        <v>22.303570000000001</v>
      </c>
      <c r="T1693" s="5">
        <v>0.1409852</v>
      </c>
      <c r="U1693" s="5">
        <v>0.1007874</v>
      </c>
      <c r="V1693" s="5">
        <v>8.7338700000000005E-2</v>
      </c>
    </row>
    <row r="1694" spans="1:22" hidden="1" x14ac:dyDescent="0.2">
      <c r="A1694">
        <v>2004</v>
      </c>
      <c r="B1694">
        <v>19</v>
      </c>
      <c r="C1694">
        <v>50</v>
      </c>
      <c r="D1694" t="s">
        <v>51</v>
      </c>
      <c r="E1694">
        <v>3220000000</v>
      </c>
      <c r="F1694">
        <v>61600000</v>
      </c>
      <c r="G1694">
        <v>1657722</v>
      </c>
      <c r="H1694">
        <v>7190000000</v>
      </c>
      <c r="I1694">
        <v>208000000</v>
      </c>
      <c r="J1694">
        <v>5906000</v>
      </c>
      <c r="K1694" s="2">
        <v>0.44816610000000001</v>
      </c>
      <c r="L1694" s="2">
        <v>0.29660350000000002</v>
      </c>
      <c r="M1694" s="2">
        <v>0.2806845</v>
      </c>
      <c r="N1694" s="3">
        <v>10</v>
      </c>
      <c r="O1694">
        <v>12</v>
      </c>
      <c r="P1694">
        <v>12</v>
      </c>
      <c r="Q1694" s="4">
        <v>10.392860000000001</v>
      </c>
      <c r="R1694" s="4">
        <v>10.5</v>
      </c>
      <c r="S1694" s="4">
        <v>10.41071</v>
      </c>
      <c r="T1694" s="5">
        <v>0.26292480000000001</v>
      </c>
      <c r="U1694" s="5">
        <v>0.1806373</v>
      </c>
      <c r="V1694" s="5">
        <v>0.16662879999999999</v>
      </c>
    </row>
    <row r="1695" spans="1:22" hidden="1" x14ac:dyDescent="0.2">
      <c r="A1695">
        <v>2004</v>
      </c>
      <c r="B1695">
        <v>20</v>
      </c>
      <c r="C1695">
        <v>52</v>
      </c>
      <c r="D1695" t="s">
        <v>52</v>
      </c>
      <c r="E1695">
        <v>2620000000</v>
      </c>
      <c r="F1695">
        <v>80900000</v>
      </c>
      <c r="G1695">
        <v>2524007</v>
      </c>
      <c r="H1695">
        <v>7790000000</v>
      </c>
      <c r="I1695">
        <v>397000000</v>
      </c>
      <c r="J1695">
        <v>14200000</v>
      </c>
      <c r="K1695" s="2">
        <v>0.33557500000000001</v>
      </c>
      <c r="L1695" s="2">
        <v>0.20395070000000001</v>
      </c>
      <c r="M1695" s="2">
        <v>0.17730989999999999</v>
      </c>
      <c r="N1695" s="3">
        <v>19</v>
      </c>
      <c r="O1695">
        <v>19</v>
      </c>
      <c r="P1695">
        <v>19</v>
      </c>
      <c r="Q1695" s="4">
        <v>19.089279999999999</v>
      </c>
      <c r="R1695" s="4">
        <v>19.017859999999999</v>
      </c>
      <c r="S1695" s="4">
        <v>19.964279999999999</v>
      </c>
      <c r="T1695" s="5">
        <v>0.18043429999999999</v>
      </c>
      <c r="U1695" s="5">
        <v>0.1176333</v>
      </c>
      <c r="V1695" s="5">
        <v>9.9119799999999994E-2</v>
      </c>
    </row>
    <row r="1696" spans="1:22" hidden="1" x14ac:dyDescent="0.2">
      <c r="A1696">
        <v>2004</v>
      </c>
      <c r="B1696">
        <v>21</v>
      </c>
      <c r="C1696" t="s">
        <v>53</v>
      </c>
      <c r="D1696" t="s">
        <v>54</v>
      </c>
      <c r="E1696">
        <v>965000000</v>
      </c>
      <c r="F1696">
        <v>42300000</v>
      </c>
      <c r="G1696">
        <v>1182955</v>
      </c>
      <c r="H1696">
        <v>4240000000</v>
      </c>
      <c r="I1696">
        <v>312000000</v>
      </c>
      <c r="J1696">
        <v>11000000</v>
      </c>
      <c r="K1696" s="2">
        <v>0.22738050000000001</v>
      </c>
      <c r="L1696" s="2">
        <v>0.13544619999999999</v>
      </c>
      <c r="M1696" s="2">
        <v>0.10707609999999999</v>
      </c>
      <c r="N1696" s="3">
        <v>25</v>
      </c>
      <c r="O1696">
        <v>26</v>
      </c>
      <c r="P1696">
        <v>30</v>
      </c>
      <c r="Q1696" s="4">
        <v>28.410720000000001</v>
      </c>
      <c r="R1696" s="4">
        <v>28.142859999999999</v>
      </c>
      <c r="S1696" s="4">
        <v>29.125</v>
      </c>
      <c r="T1696" s="5">
        <v>0.1092814</v>
      </c>
      <c r="U1696" s="5">
        <v>7.1718100000000007E-2</v>
      </c>
      <c r="V1696" s="5">
        <v>5.6427199999999997E-2</v>
      </c>
    </row>
    <row r="1697" spans="1:22" hidden="1" x14ac:dyDescent="0.2">
      <c r="A1697">
        <v>2004</v>
      </c>
      <c r="B1697">
        <v>22</v>
      </c>
      <c r="C1697" t="s">
        <v>55</v>
      </c>
      <c r="D1697" t="s">
        <v>56</v>
      </c>
      <c r="E1697">
        <v>1140000000</v>
      </c>
      <c r="F1697">
        <v>25400000</v>
      </c>
      <c r="G1697">
        <v>723442.7</v>
      </c>
      <c r="H1697">
        <v>4810000000</v>
      </c>
      <c r="I1697">
        <v>164000000</v>
      </c>
      <c r="J1697">
        <v>4724032</v>
      </c>
      <c r="K1697" s="2">
        <v>0.23670720000000001</v>
      </c>
      <c r="L1697" s="2">
        <v>0.15460989999999999</v>
      </c>
      <c r="M1697" s="2">
        <v>0.1531409</v>
      </c>
      <c r="N1697" s="3">
        <v>24</v>
      </c>
      <c r="O1697">
        <v>22</v>
      </c>
      <c r="P1697">
        <v>21</v>
      </c>
      <c r="Q1697" s="4">
        <v>24.214279999999999</v>
      </c>
      <c r="R1697" s="4">
        <v>22.875</v>
      </c>
      <c r="S1697" s="4">
        <v>21.035720000000001</v>
      </c>
      <c r="T1697" s="5">
        <v>0.14314279999999999</v>
      </c>
      <c r="U1697" s="5">
        <v>0.1009168</v>
      </c>
      <c r="V1697" s="5">
        <v>0.1004975</v>
      </c>
    </row>
    <row r="1698" spans="1:22" hidden="1" x14ac:dyDescent="0.2">
      <c r="A1698">
        <v>2004</v>
      </c>
      <c r="B1698">
        <v>23</v>
      </c>
      <c r="C1698">
        <v>64</v>
      </c>
      <c r="D1698" t="s">
        <v>57</v>
      </c>
      <c r="E1698">
        <v>1380000000</v>
      </c>
      <c r="F1698">
        <v>26500000</v>
      </c>
      <c r="G1698">
        <v>698460.2</v>
      </c>
      <c r="H1698">
        <v>3260000000</v>
      </c>
      <c r="I1698">
        <v>83500000</v>
      </c>
      <c r="J1698">
        <v>2280089</v>
      </c>
      <c r="K1698" s="2">
        <v>0.42281809999999997</v>
      </c>
      <c r="L1698" s="2">
        <v>0.31764330000000002</v>
      </c>
      <c r="M1698" s="2">
        <v>0.3063302</v>
      </c>
      <c r="N1698" s="3">
        <v>13</v>
      </c>
      <c r="O1698">
        <v>8</v>
      </c>
      <c r="P1698">
        <v>8</v>
      </c>
      <c r="Q1698" s="4">
        <v>18.160720000000001</v>
      </c>
      <c r="R1698" s="4">
        <v>15.571429999999999</v>
      </c>
      <c r="S1698" s="4">
        <v>14.96429</v>
      </c>
      <c r="T1698" s="5">
        <v>0.19068750000000001</v>
      </c>
      <c r="U1698" s="5">
        <v>0.14805309999999999</v>
      </c>
      <c r="V1698" s="5">
        <v>0.1392806</v>
      </c>
    </row>
    <row r="1699" spans="1:22" hidden="1" x14ac:dyDescent="0.2">
      <c r="A1699">
        <v>2004</v>
      </c>
      <c r="B1699">
        <v>24</v>
      </c>
      <c r="C1699" t="s">
        <v>58</v>
      </c>
      <c r="D1699" t="s">
        <v>59</v>
      </c>
      <c r="E1699">
        <v>6500000000</v>
      </c>
      <c r="F1699">
        <v>96600000</v>
      </c>
      <c r="G1699">
        <v>2655688</v>
      </c>
      <c r="H1699">
        <v>10200000000</v>
      </c>
      <c r="I1699">
        <v>214000000</v>
      </c>
      <c r="J1699">
        <v>6276192</v>
      </c>
      <c r="K1699" s="2">
        <v>0.63415460000000001</v>
      </c>
      <c r="L1699" s="2">
        <v>0.45201059999999998</v>
      </c>
      <c r="M1699" s="2">
        <v>0.42313679999999998</v>
      </c>
      <c r="N1699" s="3">
        <v>2</v>
      </c>
      <c r="O1699">
        <v>2</v>
      </c>
      <c r="P1699">
        <v>3</v>
      </c>
      <c r="Q1699" s="4">
        <v>4.2321429999999998</v>
      </c>
      <c r="R1699" s="4">
        <v>4.4107139999999996</v>
      </c>
      <c r="S1699" s="4">
        <v>4.6071429999999998</v>
      </c>
      <c r="T1699" s="5">
        <v>0.39911069999999998</v>
      </c>
      <c r="U1699" s="5">
        <v>0.27091029999999999</v>
      </c>
      <c r="V1699" s="5">
        <v>0.2452347</v>
      </c>
    </row>
    <row r="1700" spans="1:22" hidden="1" x14ac:dyDescent="0.2">
      <c r="A1700">
        <v>2004</v>
      </c>
      <c r="B1700">
        <v>25</v>
      </c>
      <c r="C1700">
        <v>70</v>
      </c>
      <c r="D1700" t="s">
        <v>60</v>
      </c>
      <c r="E1700">
        <v>945000000</v>
      </c>
      <c r="F1700">
        <v>23900000</v>
      </c>
      <c r="G1700">
        <v>685380.6</v>
      </c>
      <c r="H1700">
        <v>1840000000</v>
      </c>
      <c r="I1700">
        <v>63800000</v>
      </c>
      <c r="J1700">
        <v>1938096</v>
      </c>
      <c r="K1700" s="2">
        <v>0.51466849999999997</v>
      </c>
      <c r="L1700" s="2">
        <v>0.37456990000000001</v>
      </c>
      <c r="M1700" s="2">
        <v>0.35363600000000001</v>
      </c>
      <c r="N1700" s="3">
        <v>7</v>
      </c>
      <c r="O1700">
        <v>6</v>
      </c>
      <c r="P1700">
        <v>6</v>
      </c>
      <c r="Q1700" s="4">
        <v>7.25</v>
      </c>
      <c r="R1700" s="4">
        <v>6.9642860000000004</v>
      </c>
      <c r="S1700" s="4">
        <v>7.125</v>
      </c>
      <c r="T1700" s="5">
        <v>0.32646009999999998</v>
      </c>
      <c r="U1700" s="5">
        <v>0.22816600000000001</v>
      </c>
      <c r="V1700" s="5">
        <v>0.20767949999999999</v>
      </c>
    </row>
    <row r="1701" spans="1:22" hidden="1" x14ac:dyDescent="0.2">
      <c r="A1701">
        <v>2004</v>
      </c>
      <c r="B1701">
        <v>26</v>
      </c>
      <c r="C1701" t="s">
        <v>61</v>
      </c>
      <c r="D1701" t="s">
        <v>62</v>
      </c>
      <c r="E1701">
        <v>13700000000</v>
      </c>
      <c r="F1701">
        <v>274000000</v>
      </c>
      <c r="G1701">
        <v>7688049</v>
      </c>
      <c r="H1701">
        <v>21800000000</v>
      </c>
      <c r="I1701">
        <v>631000000</v>
      </c>
      <c r="J1701">
        <v>19500000</v>
      </c>
      <c r="K1701" s="2">
        <v>0.62936740000000002</v>
      </c>
      <c r="L1701" s="2">
        <v>0.43474740000000001</v>
      </c>
      <c r="M1701" s="2">
        <v>0.39474500000000001</v>
      </c>
      <c r="N1701" s="3">
        <v>3</v>
      </c>
      <c r="O1701">
        <v>5</v>
      </c>
      <c r="P1701">
        <v>5</v>
      </c>
      <c r="Q1701" s="4">
        <v>3.214286</v>
      </c>
      <c r="R1701" s="4">
        <v>2.964286</v>
      </c>
      <c r="S1701" s="4">
        <v>2.8571430000000002</v>
      </c>
      <c r="T1701" s="5">
        <v>0.42349140000000002</v>
      </c>
      <c r="U1701" s="5">
        <v>0.31467250000000002</v>
      </c>
      <c r="V1701" s="5">
        <v>0.28992210000000002</v>
      </c>
    </row>
    <row r="1702" spans="1:22" hidden="1" x14ac:dyDescent="0.2">
      <c r="A1702">
        <v>2004</v>
      </c>
      <c r="B1702">
        <v>27</v>
      </c>
      <c r="C1702" t="s">
        <v>63</v>
      </c>
      <c r="D1702" t="s">
        <v>64</v>
      </c>
      <c r="E1702">
        <v>3150000000</v>
      </c>
      <c r="F1702">
        <v>48500000</v>
      </c>
      <c r="G1702">
        <v>1454545</v>
      </c>
      <c r="H1702">
        <v>6830000000</v>
      </c>
      <c r="I1702">
        <v>154000000</v>
      </c>
      <c r="J1702">
        <v>4991496</v>
      </c>
      <c r="K1702" s="2">
        <v>0.46150669999999999</v>
      </c>
      <c r="L1702" s="2">
        <v>0.31423570000000001</v>
      </c>
      <c r="M1702" s="2">
        <v>0.29140460000000001</v>
      </c>
      <c r="N1702" s="3">
        <v>8</v>
      </c>
      <c r="O1702">
        <v>9</v>
      </c>
      <c r="P1702">
        <v>11</v>
      </c>
      <c r="Q1702" s="4">
        <v>6.6071429999999998</v>
      </c>
      <c r="R1702" s="4">
        <v>7.5892860000000004</v>
      </c>
      <c r="S1702" s="4">
        <v>7.8928570000000002</v>
      </c>
      <c r="T1702" s="5">
        <v>0.3349144</v>
      </c>
      <c r="U1702" s="5">
        <v>0.21915499999999999</v>
      </c>
      <c r="V1702" s="5">
        <v>0.20047789999999999</v>
      </c>
    </row>
    <row r="1703" spans="1:22" hidden="1" x14ac:dyDescent="0.2">
      <c r="A1703">
        <v>2004</v>
      </c>
      <c r="B1703">
        <v>28</v>
      </c>
      <c r="C1703" t="s">
        <v>65</v>
      </c>
      <c r="D1703" t="s">
        <v>66</v>
      </c>
      <c r="E1703">
        <v>8500000000</v>
      </c>
      <c r="F1703">
        <v>249000000</v>
      </c>
      <c r="G1703">
        <v>8086682</v>
      </c>
      <c r="H1703">
        <v>10800000000</v>
      </c>
      <c r="I1703">
        <v>366000000</v>
      </c>
      <c r="J1703">
        <v>12800000</v>
      </c>
      <c r="K1703" s="2">
        <v>0.78614700000000004</v>
      </c>
      <c r="L1703" s="2">
        <v>0.67975560000000002</v>
      </c>
      <c r="M1703" s="2">
        <v>0.63047989999999998</v>
      </c>
      <c r="N1703" s="3">
        <v>1</v>
      </c>
      <c r="O1703">
        <v>1</v>
      </c>
      <c r="P1703">
        <v>1</v>
      </c>
      <c r="Q1703" s="4">
        <v>1.071429</v>
      </c>
      <c r="R1703" s="4">
        <v>1.125</v>
      </c>
      <c r="S1703" s="4">
        <v>1.196429</v>
      </c>
      <c r="T1703" s="5">
        <v>0.69953770000000004</v>
      </c>
      <c r="U1703" s="5">
        <v>0.56415590000000004</v>
      </c>
      <c r="V1703" s="5">
        <v>0.50843229999999995</v>
      </c>
    </row>
    <row r="1704" spans="1:22" hidden="1" x14ac:dyDescent="0.2">
      <c r="A1704">
        <v>2004</v>
      </c>
      <c r="B1704">
        <v>29</v>
      </c>
      <c r="C1704" t="s">
        <v>67</v>
      </c>
      <c r="D1704" t="s">
        <v>68</v>
      </c>
      <c r="E1704">
        <v>11700000000</v>
      </c>
      <c r="F1704">
        <v>289000000</v>
      </c>
      <c r="G1704">
        <v>8195460</v>
      </c>
      <c r="H1704">
        <v>21500000000</v>
      </c>
      <c r="I1704">
        <v>783000000</v>
      </c>
      <c r="J1704">
        <v>23500000</v>
      </c>
      <c r="K1704" s="2">
        <v>0.54259029999999997</v>
      </c>
      <c r="L1704" s="2">
        <v>0.36906650000000002</v>
      </c>
      <c r="M1704" s="2">
        <v>0.34804109999999999</v>
      </c>
      <c r="N1704" s="3">
        <v>6</v>
      </c>
      <c r="O1704">
        <v>7</v>
      </c>
      <c r="P1704">
        <v>7</v>
      </c>
      <c r="Q1704" s="4">
        <v>3.3035709999999998</v>
      </c>
      <c r="R1704" s="4">
        <v>3.660714</v>
      </c>
      <c r="S1704" s="4">
        <v>3.8214290000000002</v>
      </c>
      <c r="T1704" s="5">
        <v>0.42614590000000002</v>
      </c>
      <c r="U1704" s="5">
        <v>0.28862939999999998</v>
      </c>
      <c r="V1704" s="5">
        <v>0.26149060000000002</v>
      </c>
    </row>
    <row r="1705" spans="1:22" hidden="1" x14ac:dyDescent="0.2">
      <c r="A1705">
        <v>2004</v>
      </c>
      <c r="B1705">
        <v>30</v>
      </c>
      <c r="C1705" t="s">
        <v>69</v>
      </c>
      <c r="D1705" t="s">
        <v>70</v>
      </c>
      <c r="E1705">
        <v>2330000000</v>
      </c>
      <c r="F1705">
        <v>76400000</v>
      </c>
      <c r="G1705">
        <v>2362617</v>
      </c>
      <c r="H1705">
        <v>6630000000</v>
      </c>
      <c r="I1705">
        <v>311000000</v>
      </c>
      <c r="J1705">
        <v>10300000</v>
      </c>
      <c r="K1705" s="2">
        <v>0.3519195</v>
      </c>
      <c r="L1705" s="2">
        <v>0.24578720000000001</v>
      </c>
      <c r="M1705" s="2">
        <v>0.2303007</v>
      </c>
      <c r="N1705" s="3">
        <v>17</v>
      </c>
      <c r="O1705">
        <v>16</v>
      </c>
      <c r="P1705">
        <v>16</v>
      </c>
      <c r="Q1705" s="4">
        <v>12.375</v>
      </c>
      <c r="R1705" s="4">
        <v>10.982139999999999</v>
      </c>
      <c r="S1705" s="4">
        <v>11.053570000000001</v>
      </c>
      <c r="T1705" s="5">
        <v>0.23180239999999999</v>
      </c>
      <c r="U1705" s="5">
        <v>0.1739011</v>
      </c>
      <c r="V1705" s="5">
        <v>0.16148970000000001</v>
      </c>
    </row>
    <row r="1706" spans="1:22" hidden="1" x14ac:dyDescent="0.2">
      <c r="A1706">
        <v>2004</v>
      </c>
      <c r="B1706">
        <v>31</v>
      </c>
      <c r="C1706" t="s">
        <v>71</v>
      </c>
      <c r="D1706" t="s">
        <v>72</v>
      </c>
      <c r="E1706">
        <v>50500000</v>
      </c>
      <c r="F1706">
        <v>1415990</v>
      </c>
      <c r="G1706">
        <v>55899.93</v>
      </c>
      <c r="H1706">
        <v>425000000</v>
      </c>
      <c r="I1706">
        <v>17400000</v>
      </c>
      <c r="J1706">
        <v>752875.2</v>
      </c>
      <c r="K1706" s="2">
        <v>0.1187879</v>
      </c>
      <c r="L1706" s="2">
        <v>8.1339599999999998E-2</v>
      </c>
      <c r="M1706" s="2">
        <v>7.4248599999999998E-2</v>
      </c>
      <c r="N1706" s="3">
        <v>31</v>
      </c>
      <c r="O1706">
        <v>31</v>
      </c>
      <c r="P1706">
        <v>31</v>
      </c>
      <c r="Q1706" s="4">
        <v>22.75</v>
      </c>
      <c r="R1706" s="4">
        <v>23.339279999999999</v>
      </c>
      <c r="S1706" s="4">
        <v>28.553570000000001</v>
      </c>
      <c r="T1706" s="5">
        <v>0.1417677</v>
      </c>
      <c r="U1706" s="5">
        <v>8.8227299999999995E-2</v>
      </c>
      <c r="V1706" s="5">
        <v>5.7606600000000001E-2</v>
      </c>
    </row>
    <row r="1707" spans="1:22" hidden="1" x14ac:dyDescent="0.2">
      <c r="A1707">
        <v>2005</v>
      </c>
      <c r="B1707">
        <v>1</v>
      </c>
      <c r="C1707" t="s">
        <v>22</v>
      </c>
      <c r="D1707" t="s">
        <v>23</v>
      </c>
      <c r="E1707">
        <v>383000000</v>
      </c>
      <c r="F1707">
        <v>16400000</v>
      </c>
      <c r="G1707">
        <v>298847.90000000002</v>
      </c>
      <c r="H1707">
        <v>1940000000</v>
      </c>
      <c r="I1707">
        <v>109000000</v>
      </c>
      <c r="J1707">
        <v>2156400</v>
      </c>
      <c r="K1707" s="2">
        <v>0.19741159999999999</v>
      </c>
      <c r="L1707" s="2">
        <v>0.15065229999999999</v>
      </c>
      <c r="M1707" s="2">
        <v>0.1385865</v>
      </c>
      <c r="N1707" s="3">
        <v>28</v>
      </c>
      <c r="O1707">
        <v>24</v>
      </c>
      <c r="P1707">
        <v>25</v>
      </c>
      <c r="Q1707" s="4">
        <v>26.642859999999999</v>
      </c>
      <c r="R1707" s="4">
        <v>27.767859999999999</v>
      </c>
      <c r="S1707" s="4">
        <v>26.803570000000001</v>
      </c>
      <c r="T1707" s="5">
        <v>0.12112009999999999</v>
      </c>
      <c r="U1707" s="5">
        <v>7.4726399999999998E-2</v>
      </c>
      <c r="V1707" s="5">
        <v>6.9363800000000003E-2</v>
      </c>
    </row>
    <row r="1708" spans="1:22" hidden="1" x14ac:dyDescent="0.2">
      <c r="A1708">
        <v>2005</v>
      </c>
      <c r="B1708">
        <v>2</v>
      </c>
      <c r="C1708" t="s">
        <v>24</v>
      </c>
      <c r="D1708" t="s">
        <v>25</v>
      </c>
      <c r="E1708">
        <v>330000000</v>
      </c>
      <c r="F1708">
        <v>5511990</v>
      </c>
      <c r="G1708">
        <v>130913.4</v>
      </c>
      <c r="H1708">
        <v>931000000</v>
      </c>
      <c r="I1708">
        <v>24100000</v>
      </c>
      <c r="J1708">
        <v>570600</v>
      </c>
      <c r="K1708" s="2">
        <v>0.35444609999999999</v>
      </c>
      <c r="L1708" s="2">
        <v>0.22852819999999999</v>
      </c>
      <c r="M1708" s="2">
        <v>0.229431</v>
      </c>
      <c r="N1708" s="3">
        <v>17</v>
      </c>
      <c r="O1708">
        <v>18</v>
      </c>
      <c r="P1708">
        <v>17</v>
      </c>
      <c r="Q1708" s="4">
        <v>15.232139999999999</v>
      </c>
      <c r="R1708" s="4">
        <v>16.178570000000001</v>
      </c>
      <c r="S1708" s="4">
        <v>15.03571</v>
      </c>
      <c r="T1708" s="5">
        <v>0.21788350000000001</v>
      </c>
      <c r="U1708" s="5">
        <v>0.13342109999999999</v>
      </c>
      <c r="V1708" s="5">
        <v>0.13148119999999999</v>
      </c>
    </row>
    <row r="1709" spans="1:22" hidden="1" x14ac:dyDescent="0.2">
      <c r="A1709">
        <v>2005</v>
      </c>
      <c r="B1709">
        <v>3</v>
      </c>
      <c r="C1709" t="s">
        <v>26</v>
      </c>
      <c r="D1709" t="s">
        <v>27</v>
      </c>
      <c r="E1709">
        <v>492000000</v>
      </c>
      <c r="F1709">
        <v>11200000</v>
      </c>
      <c r="G1709">
        <v>275621.40000000002</v>
      </c>
      <c r="H1709">
        <v>1580000000</v>
      </c>
      <c r="I1709">
        <v>62800000</v>
      </c>
      <c r="J1709">
        <v>1707800</v>
      </c>
      <c r="K1709" s="2">
        <v>0.3108783</v>
      </c>
      <c r="L1709" s="2">
        <v>0.1776887</v>
      </c>
      <c r="M1709" s="2">
        <v>0.1613898</v>
      </c>
      <c r="N1709" s="3">
        <v>20</v>
      </c>
      <c r="O1709">
        <v>20</v>
      </c>
      <c r="P1709">
        <v>20</v>
      </c>
      <c r="Q1709" s="4">
        <v>20.625</v>
      </c>
      <c r="R1709" s="4">
        <v>21.982140000000001</v>
      </c>
      <c r="S1709" s="4">
        <v>21.928570000000001</v>
      </c>
      <c r="T1709" s="5">
        <v>0.1688759</v>
      </c>
      <c r="U1709" s="5">
        <v>0.102105</v>
      </c>
      <c r="V1709" s="5">
        <v>8.9834999999999998E-2</v>
      </c>
    </row>
    <row r="1710" spans="1:22" hidden="1" x14ac:dyDescent="0.2">
      <c r="A1710">
        <v>2005</v>
      </c>
      <c r="B1710">
        <v>4</v>
      </c>
      <c r="C1710" t="s">
        <v>28</v>
      </c>
      <c r="D1710" t="s">
        <v>29</v>
      </c>
      <c r="E1710">
        <v>160000000</v>
      </c>
      <c r="F1710">
        <v>3473528</v>
      </c>
      <c r="G1710">
        <v>96360.99</v>
      </c>
      <c r="H1710">
        <v>561000000</v>
      </c>
      <c r="I1710">
        <v>25300000</v>
      </c>
      <c r="J1710">
        <v>727046.6</v>
      </c>
      <c r="K1710" s="2">
        <v>0.28576620000000003</v>
      </c>
      <c r="L1710" s="2">
        <v>0.137235</v>
      </c>
      <c r="M1710" s="2">
        <v>0.13253760000000001</v>
      </c>
      <c r="N1710" s="3">
        <v>21</v>
      </c>
      <c r="O1710">
        <v>26</v>
      </c>
      <c r="P1710">
        <v>26</v>
      </c>
      <c r="Q1710" s="4">
        <v>27.964279999999999</v>
      </c>
      <c r="R1710" s="4">
        <v>30.160720000000001</v>
      </c>
      <c r="S1710" s="4">
        <v>29.982140000000001</v>
      </c>
      <c r="T1710" s="5">
        <v>0.11625969999999999</v>
      </c>
      <c r="U1710" s="5">
        <v>5.6866399999999998E-2</v>
      </c>
      <c r="V1710" s="5">
        <v>5.2430200000000003E-2</v>
      </c>
    </row>
    <row r="1711" spans="1:22" hidden="1" x14ac:dyDescent="0.2">
      <c r="A1711">
        <v>2005</v>
      </c>
      <c r="B1711">
        <v>5</v>
      </c>
      <c r="C1711">
        <v>20</v>
      </c>
      <c r="D1711" t="s">
        <v>30</v>
      </c>
      <c r="E1711">
        <v>248000000</v>
      </c>
      <c r="F1711">
        <v>5441957</v>
      </c>
      <c r="G1711">
        <v>140827.5</v>
      </c>
      <c r="H1711">
        <v>990000000</v>
      </c>
      <c r="I1711">
        <v>42800000</v>
      </c>
      <c r="J1711">
        <v>1189247</v>
      </c>
      <c r="K1711" s="2">
        <v>0.25101689999999999</v>
      </c>
      <c r="L1711" s="2">
        <v>0.12701190000000001</v>
      </c>
      <c r="M1711" s="2">
        <v>0.11841740000000001</v>
      </c>
      <c r="N1711" s="3">
        <v>24</v>
      </c>
      <c r="O1711">
        <v>29</v>
      </c>
      <c r="P1711">
        <v>28</v>
      </c>
      <c r="Q1711" s="4">
        <v>29.660720000000001</v>
      </c>
      <c r="R1711" s="4">
        <v>29.589279999999999</v>
      </c>
      <c r="S1711" s="4">
        <v>29.178570000000001</v>
      </c>
      <c r="T1711" s="5">
        <v>0.1007251</v>
      </c>
      <c r="U1711" s="5">
        <v>6.0451900000000003E-2</v>
      </c>
      <c r="V1711" s="5">
        <v>5.51151E-2</v>
      </c>
    </row>
    <row r="1712" spans="1:22" hidden="1" x14ac:dyDescent="0.2">
      <c r="A1712">
        <v>2005</v>
      </c>
      <c r="B1712">
        <v>6</v>
      </c>
      <c r="C1712" t="s">
        <v>31</v>
      </c>
      <c r="D1712" t="s">
        <v>32</v>
      </c>
      <c r="E1712">
        <v>1050000000</v>
      </c>
      <c r="F1712">
        <v>21200000</v>
      </c>
      <c r="G1712">
        <v>566848.6</v>
      </c>
      <c r="H1712">
        <v>2360000000</v>
      </c>
      <c r="I1712">
        <v>68100000</v>
      </c>
      <c r="J1712">
        <v>1901767</v>
      </c>
      <c r="K1712" s="2">
        <v>0.44653399999999999</v>
      </c>
      <c r="L1712" s="2">
        <v>0.31170730000000002</v>
      </c>
      <c r="M1712" s="2">
        <v>0.2980641</v>
      </c>
      <c r="N1712" s="3">
        <v>11</v>
      </c>
      <c r="O1712">
        <v>10</v>
      </c>
      <c r="P1712">
        <v>10</v>
      </c>
      <c r="Q1712" s="4">
        <v>12.232139999999999</v>
      </c>
      <c r="R1712" s="4">
        <v>11.982139999999999</v>
      </c>
      <c r="S1712" s="4">
        <v>12.33929</v>
      </c>
      <c r="T1712" s="5">
        <v>0.24312719999999999</v>
      </c>
      <c r="U1712" s="5">
        <v>0.16807530000000001</v>
      </c>
      <c r="V1712" s="5">
        <v>0.15291469999999999</v>
      </c>
    </row>
    <row r="1713" spans="1:22" hidden="1" x14ac:dyDescent="0.2">
      <c r="A1713">
        <v>2005</v>
      </c>
      <c r="B1713">
        <v>7</v>
      </c>
      <c r="C1713">
        <v>23</v>
      </c>
      <c r="D1713" t="s">
        <v>33</v>
      </c>
      <c r="E1713">
        <v>122000000</v>
      </c>
      <c r="F1713">
        <v>1437262</v>
      </c>
      <c r="G1713">
        <v>35333.800000000003</v>
      </c>
      <c r="H1713">
        <v>268000000</v>
      </c>
      <c r="I1713">
        <v>4416617</v>
      </c>
      <c r="J1713">
        <v>113000</v>
      </c>
      <c r="K1713" s="2">
        <v>0.45410840000000002</v>
      </c>
      <c r="L1713" s="2">
        <v>0.32542140000000003</v>
      </c>
      <c r="M1713" s="2">
        <v>0.31268849999999998</v>
      </c>
      <c r="N1713" s="3">
        <v>10</v>
      </c>
      <c r="O1713">
        <v>8</v>
      </c>
      <c r="P1713">
        <v>8</v>
      </c>
      <c r="Q1713" s="4">
        <v>8.1607140000000005</v>
      </c>
      <c r="R1713" s="4">
        <v>7.3392860000000004</v>
      </c>
      <c r="S1713" s="4">
        <v>6.9821429999999998</v>
      </c>
      <c r="T1713" s="5">
        <v>0.29430689999999998</v>
      </c>
      <c r="U1713" s="5">
        <v>0.21289140000000001</v>
      </c>
      <c r="V1713" s="5">
        <v>0.2032263</v>
      </c>
    </row>
    <row r="1714" spans="1:22" x14ac:dyDescent="0.2">
      <c r="A1714">
        <v>2005</v>
      </c>
      <c r="B1714">
        <v>8</v>
      </c>
      <c r="C1714">
        <v>24</v>
      </c>
      <c r="D1714" t="s">
        <v>34</v>
      </c>
      <c r="E1714">
        <v>945000000</v>
      </c>
      <c r="F1714">
        <v>15200000</v>
      </c>
      <c r="G1714">
        <v>378119.8</v>
      </c>
      <c r="H1714">
        <v>1590000000</v>
      </c>
      <c r="I1714">
        <v>33700000</v>
      </c>
      <c r="J1714">
        <v>885000</v>
      </c>
      <c r="K1714" s="2">
        <v>0.59544750000000002</v>
      </c>
      <c r="L1714" s="2">
        <v>0.44943280000000002</v>
      </c>
      <c r="M1714" s="2">
        <v>0.42725410000000003</v>
      </c>
      <c r="N1714" s="3">
        <v>5</v>
      </c>
      <c r="O1714">
        <v>3</v>
      </c>
      <c r="P1714">
        <v>2</v>
      </c>
      <c r="Q1714" s="4">
        <v>5.0714290000000002</v>
      </c>
      <c r="R1714" s="4">
        <v>4.875</v>
      </c>
      <c r="S1714" s="4">
        <v>4.8035709999999998</v>
      </c>
      <c r="T1714" s="5">
        <v>0.36250369999999998</v>
      </c>
      <c r="U1714" s="5">
        <v>0.25803540000000003</v>
      </c>
      <c r="V1714" s="5">
        <v>0.23824980000000001</v>
      </c>
    </row>
    <row r="1715" spans="1:22" hidden="1" x14ac:dyDescent="0.2">
      <c r="A1715">
        <v>2005</v>
      </c>
      <c r="B1715">
        <v>9</v>
      </c>
      <c r="C1715">
        <v>25</v>
      </c>
      <c r="D1715" t="s">
        <v>35</v>
      </c>
      <c r="E1715">
        <v>219000000</v>
      </c>
      <c r="F1715">
        <v>4770583</v>
      </c>
      <c r="G1715">
        <v>118525.3</v>
      </c>
      <c r="H1715">
        <v>788000000</v>
      </c>
      <c r="I1715">
        <v>29700000</v>
      </c>
      <c r="J1715">
        <v>803200</v>
      </c>
      <c r="K1715" s="2">
        <v>0.27827049999999998</v>
      </c>
      <c r="L1715" s="2">
        <v>0.16069919999999999</v>
      </c>
      <c r="M1715" s="2">
        <v>0.14756630000000001</v>
      </c>
      <c r="N1715" s="3">
        <v>22</v>
      </c>
      <c r="O1715">
        <v>22</v>
      </c>
      <c r="P1715">
        <v>23</v>
      </c>
      <c r="Q1715" s="4">
        <v>20.589279999999999</v>
      </c>
      <c r="R1715" s="4">
        <v>20.696429999999999</v>
      </c>
      <c r="S1715" s="4">
        <v>20.714279999999999</v>
      </c>
      <c r="T1715" s="5">
        <v>0.16131490000000001</v>
      </c>
      <c r="U1715" s="5">
        <v>0.1034035</v>
      </c>
      <c r="V1715" s="5">
        <v>9.3124899999999997E-2</v>
      </c>
    </row>
    <row r="1716" spans="1:22" hidden="1" x14ac:dyDescent="0.2">
      <c r="A1716">
        <v>2005</v>
      </c>
      <c r="B1716">
        <v>10</v>
      </c>
      <c r="C1716">
        <v>26</v>
      </c>
      <c r="D1716" t="s">
        <v>36</v>
      </c>
      <c r="E1716">
        <v>152000000</v>
      </c>
      <c r="F1716">
        <v>3209965</v>
      </c>
      <c r="G1716">
        <v>82613.42</v>
      </c>
      <c r="H1716">
        <v>555000000</v>
      </c>
      <c r="I1716">
        <v>19300000</v>
      </c>
      <c r="J1716">
        <v>520200</v>
      </c>
      <c r="K1716" s="2">
        <v>0.2735551</v>
      </c>
      <c r="L1716" s="2">
        <v>0.1660645</v>
      </c>
      <c r="M1716" s="2">
        <v>0.1588109</v>
      </c>
      <c r="N1716" s="3">
        <v>23</v>
      </c>
      <c r="O1716">
        <v>21</v>
      </c>
      <c r="P1716">
        <v>21</v>
      </c>
      <c r="Q1716" s="4">
        <v>23.607140000000001</v>
      </c>
      <c r="R1716" s="4">
        <v>24.017859999999999</v>
      </c>
      <c r="S1716" s="4">
        <v>23.089279999999999</v>
      </c>
      <c r="T1716" s="5">
        <v>0.14236109999999999</v>
      </c>
      <c r="U1716" s="5">
        <v>9.1431899999999997E-2</v>
      </c>
      <c r="V1716" s="5">
        <v>8.4959199999999999E-2</v>
      </c>
    </row>
    <row r="1717" spans="1:22" hidden="1" x14ac:dyDescent="0.2">
      <c r="A1717">
        <v>2005</v>
      </c>
      <c r="B1717">
        <v>11</v>
      </c>
      <c r="C1717" t="s">
        <v>37</v>
      </c>
      <c r="D1717" t="s">
        <v>38</v>
      </c>
      <c r="E1717">
        <v>550000000</v>
      </c>
      <c r="F1717">
        <v>11100000</v>
      </c>
      <c r="G1717">
        <v>286448</v>
      </c>
      <c r="H1717">
        <v>2200000000</v>
      </c>
      <c r="I1717">
        <v>75200000</v>
      </c>
      <c r="J1717">
        <v>2020447</v>
      </c>
      <c r="K1717" s="2">
        <v>0.2498861</v>
      </c>
      <c r="L1717" s="2">
        <v>0.1477686</v>
      </c>
      <c r="M1717" s="2">
        <v>0.1417746</v>
      </c>
      <c r="N1717" s="3">
        <v>25</v>
      </c>
      <c r="O1717">
        <v>25</v>
      </c>
      <c r="P1717">
        <v>24</v>
      </c>
      <c r="Q1717" s="4">
        <v>23.053570000000001</v>
      </c>
      <c r="R1717" s="4">
        <v>23.803570000000001</v>
      </c>
      <c r="S1717" s="4">
        <v>22.785720000000001</v>
      </c>
      <c r="T1717" s="5">
        <v>0.14775569999999999</v>
      </c>
      <c r="U1717" s="5">
        <v>9.1782299999999997E-2</v>
      </c>
      <c r="V1717" s="5">
        <v>8.5632399999999997E-2</v>
      </c>
    </row>
    <row r="1718" spans="1:22" hidden="1" x14ac:dyDescent="0.2">
      <c r="A1718">
        <v>2005</v>
      </c>
      <c r="B1718">
        <v>12</v>
      </c>
      <c r="C1718">
        <v>29</v>
      </c>
      <c r="D1718" t="s">
        <v>39</v>
      </c>
      <c r="E1718">
        <v>574000000</v>
      </c>
      <c r="F1718">
        <v>10600000</v>
      </c>
      <c r="G1718">
        <v>264526.8</v>
      </c>
      <c r="H1718">
        <v>1490000000</v>
      </c>
      <c r="I1718">
        <v>44600000</v>
      </c>
      <c r="J1718">
        <v>1173600</v>
      </c>
      <c r="K1718" s="2">
        <v>0.38628639999999997</v>
      </c>
      <c r="L1718" s="2">
        <v>0.23724590000000001</v>
      </c>
      <c r="M1718" s="2">
        <v>0.22539770000000001</v>
      </c>
      <c r="N1718" s="3">
        <v>14</v>
      </c>
      <c r="O1718">
        <v>17</v>
      </c>
      <c r="P1718">
        <v>18</v>
      </c>
      <c r="Q1718" s="4">
        <v>17.5</v>
      </c>
      <c r="R1718" s="4">
        <v>17.964279999999999</v>
      </c>
      <c r="S1718" s="4">
        <v>17.446429999999999</v>
      </c>
      <c r="T1718" s="5">
        <v>0.18702070000000001</v>
      </c>
      <c r="U1718" s="5">
        <v>0.11943719999999999</v>
      </c>
      <c r="V1718" s="5">
        <v>0.1113278</v>
      </c>
    </row>
    <row r="1719" spans="1:22" hidden="1" x14ac:dyDescent="0.2">
      <c r="A1719">
        <v>2005</v>
      </c>
      <c r="B1719">
        <v>13</v>
      </c>
      <c r="C1719" t="s">
        <v>40</v>
      </c>
      <c r="D1719" t="s">
        <v>41</v>
      </c>
      <c r="E1719">
        <v>1760000000</v>
      </c>
      <c r="F1719">
        <v>29000000</v>
      </c>
      <c r="G1719">
        <v>733017.1</v>
      </c>
      <c r="H1719">
        <v>2940000000</v>
      </c>
      <c r="I1719">
        <v>65800000</v>
      </c>
      <c r="J1719">
        <v>1752200</v>
      </c>
      <c r="K1719" s="2">
        <v>0.59734799999999999</v>
      </c>
      <c r="L1719" s="2">
        <v>0.44130970000000003</v>
      </c>
      <c r="M1719" s="2">
        <v>0.41834100000000002</v>
      </c>
      <c r="N1719" s="3">
        <v>4</v>
      </c>
      <c r="O1719">
        <v>5</v>
      </c>
      <c r="P1719">
        <v>4</v>
      </c>
      <c r="Q1719" s="4">
        <v>8.9642859999999995</v>
      </c>
      <c r="R1719" s="4">
        <v>9.5535720000000008</v>
      </c>
      <c r="S1719" s="4">
        <v>9.7321419999999996</v>
      </c>
      <c r="T1719" s="5">
        <v>0.29336010000000001</v>
      </c>
      <c r="U1719" s="5">
        <v>0.19624240000000001</v>
      </c>
      <c r="V1719" s="5">
        <v>0.18007609999999999</v>
      </c>
    </row>
    <row r="1720" spans="1:22" hidden="1" x14ac:dyDescent="0.2">
      <c r="A1720">
        <v>2005</v>
      </c>
      <c r="B1720">
        <v>14</v>
      </c>
      <c r="C1720" t="s">
        <v>42</v>
      </c>
      <c r="D1720" t="s">
        <v>43</v>
      </c>
      <c r="E1720">
        <v>941000000</v>
      </c>
      <c r="F1720">
        <v>17800000</v>
      </c>
      <c r="G1720">
        <v>447632.1</v>
      </c>
      <c r="H1720">
        <v>2550000000</v>
      </c>
      <c r="I1720">
        <v>68600000</v>
      </c>
      <c r="J1720">
        <v>1788600</v>
      </c>
      <c r="K1720" s="2">
        <v>0.36938670000000001</v>
      </c>
      <c r="L1720" s="2">
        <v>0.25955410000000001</v>
      </c>
      <c r="M1720" s="2">
        <v>0.25026959999999998</v>
      </c>
      <c r="N1720" s="3">
        <v>16</v>
      </c>
      <c r="O1720">
        <v>15</v>
      </c>
      <c r="P1720">
        <v>15</v>
      </c>
      <c r="Q1720" s="4">
        <v>16.25</v>
      </c>
      <c r="R1720" s="4">
        <v>16.410720000000001</v>
      </c>
      <c r="S1720" s="4">
        <v>15.96429</v>
      </c>
      <c r="T1720" s="5">
        <v>0.2025662</v>
      </c>
      <c r="U1720" s="5">
        <v>0.14079700000000001</v>
      </c>
      <c r="V1720" s="5">
        <v>0.1322035</v>
      </c>
    </row>
    <row r="1721" spans="1:22" hidden="1" x14ac:dyDescent="0.2">
      <c r="A1721">
        <v>2005</v>
      </c>
      <c r="B1721">
        <v>15</v>
      </c>
      <c r="C1721" t="s">
        <v>44</v>
      </c>
      <c r="D1721" t="s">
        <v>45</v>
      </c>
      <c r="E1721">
        <v>425000000</v>
      </c>
      <c r="F1721">
        <v>7742574</v>
      </c>
      <c r="G1721">
        <v>204856.2</v>
      </c>
      <c r="H1721">
        <v>876000000</v>
      </c>
      <c r="I1721">
        <v>25700000</v>
      </c>
      <c r="J1721">
        <v>722093.3</v>
      </c>
      <c r="K1721" s="2">
        <v>0.48547689999999999</v>
      </c>
      <c r="L1721" s="2">
        <v>0.30184290000000003</v>
      </c>
      <c r="M1721" s="2">
        <v>0.2836978</v>
      </c>
      <c r="N1721" s="3">
        <v>8</v>
      </c>
      <c r="O1721">
        <v>12</v>
      </c>
      <c r="P1721">
        <v>12</v>
      </c>
      <c r="Q1721" s="4">
        <v>12.928570000000001</v>
      </c>
      <c r="R1721" s="4">
        <v>15.196429999999999</v>
      </c>
      <c r="S1721" s="4">
        <v>16.017859999999999</v>
      </c>
      <c r="T1721" s="5">
        <v>0.2379288</v>
      </c>
      <c r="U1721" s="5">
        <v>0.14950550000000001</v>
      </c>
      <c r="V1721" s="5">
        <v>0.13474800000000001</v>
      </c>
    </row>
    <row r="1722" spans="1:22" hidden="1" x14ac:dyDescent="0.2">
      <c r="A1722">
        <v>2005</v>
      </c>
      <c r="B1722">
        <v>16</v>
      </c>
      <c r="C1722" t="s">
        <v>46</v>
      </c>
      <c r="D1722" t="s">
        <v>47</v>
      </c>
      <c r="E1722">
        <v>424000000</v>
      </c>
      <c r="F1722">
        <v>6804637</v>
      </c>
      <c r="G1722">
        <v>179827.1</v>
      </c>
      <c r="H1722">
        <v>1240000000</v>
      </c>
      <c r="I1722">
        <v>24700000</v>
      </c>
      <c r="J1722">
        <v>678224.5</v>
      </c>
      <c r="K1722" s="2">
        <v>0.34124480000000001</v>
      </c>
      <c r="L1722" s="2">
        <v>0.27589320000000001</v>
      </c>
      <c r="M1722" s="2">
        <v>0.26514389999999999</v>
      </c>
      <c r="N1722" s="3">
        <v>18</v>
      </c>
      <c r="O1722">
        <v>14</v>
      </c>
      <c r="P1722">
        <v>14</v>
      </c>
      <c r="Q1722" s="4">
        <v>14.446429999999999</v>
      </c>
      <c r="R1722" s="4">
        <v>12.107139999999999</v>
      </c>
      <c r="S1722" s="4">
        <v>11.892860000000001</v>
      </c>
      <c r="T1722" s="5">
        <v>0.21637799999999999</v>
      </c>
      <c r="U1722" s="5">
        <v>0.16193089999999999</v>
      </c>
      <c r="V1722" s="5">
        <v>0.15360219999999999</v>
      </c>
    </row>
    <row r="1723" spans="1:22" hidden="1" x14ac:dyDescent="0.2">
      <c r="A1723">
        <v>2005</v>
      </c>
      <c r="B1723">
        <v>17</v>
      </c>
      <c r="C1723" t="s">
        <v>48</v>
      </c>
      <c r="D1723" t="s">
        <v>49</v>
      </c>
      <c r="E1723">
        <v>1590000000</v>
      </c>
      <c r="F1723">
        <v>40300000</v>
      </c>
      <c r="G1723">
        <v>983309.7</v>
      </c>
      <c r="H1723">
        <v>9540000000</v>
      </c>
      <c r="I1723">
        <v>360000000</v>
      </c>
      <c r="J1723">
        <v>9457505</v>
      </c>
      <c r="K1723" s="2">
        <v>0.16707569999999999</v>
      </c>
      <c r="L1723" s="2">
        <v>0.11200400000000001</v>
      </c>
      <c r="M1723" s="2">
        <v>0.10397140000000001</v>
      </c>
      <c r="N1723" s="3">
        <v>30</v>
      </c>
      <c r="O1723">
        <v>30</v>
      </c>
      <c r="P1723">
        <v>30</v>
      </c>
      <c r="Q1723" s="4">
        <v>27.928570000000001</v>
      </c>
      <c r="R1723" s="4">
        <v>27.214279999999999</v>
      </c>
      <c r="S1723" s="4">
        <v>26.392859999999999</v>
      </c>
      <c r="T1723" s="5">
        <v>0.112245</v>
      </c>
      <c r="U1723" s="5">
        <v>7.6515200000000005E-2</v>
      </c>
      <c r="V1723" s="5">
        <v>6.9453699999999993E-2</v>
      </c>
    </row>
    <row r="1724" spans="1:22" hidden="1" x14ac:dyDescent="0.2">
      <c r="A1724">
        <v>2005</v>
      </c>
      <c r="B1724">
        <v>18</v>
      </c>
      <c r="C1724">
        <v>51</v>
      </c>
      <c r="D1724" t="s">
        <v>50</v>
      </c>
      <c r="E1724">
        <v>346000000</v>
      </c>
      <c r="F1724">
        <v>8605219</v>
      </c>
      <c r="G1724">
        <v>242515</v>
      </c>
      <c r="H1724">
        <v>1900000000</v>
      </c>
      <c r="I1724">
        <v>67200000</v>
      </c>
      <c r="J1724">
        <v>2038447</v>
      </c>
      <c r="K1724" s="2">
        <v>0.1823552</v>
      </c>
      <c r="L1724" s="2">
        <v>0.1279797</v>
      </c>
      <c r="M1724" s="2">
        <v>0.11897050000000001</v>
      </c>
      <c r="N1724" s="3">
        <v>29</v>
      </c>
      <c r="O1724">
        <v>28</v>
      </c>
      <c r="P1724">
        <v>27</v>
      </c>
      <c r="Q1724" s="4">
        <v>24.071429999999999</v>
      </c>
      <c r="R1724" s="4">
        <v>22.017859999999999</v>
      </c>
      <c r="S1724" s="4">
        <v>22.303570000000001</v>
      </c>
      <c r="T1724" s="5">
        <v>0.1409852</v>
      </c>
      <c r="U1724" s="5">
        <v>0.1007874</v>
      </c>
      <c r="V1724" s="5">
        <v>8.7338700000000005E-2</v>
      </c>
    </row>
    <row r="1725" spans="1:22" hidden="1" x14ac:dyDescent="0.2">
      <c r="A1725">
        <v>2005</v>
      </c>
      <c r="B1725">
        <v>19</v>
      </c>
      <c r="C1725">
        <v>50</v>
      </c>
      <c r="D1725" t="s">
        <v>51</v>
      </c>
      <c r="E1725">
        <v>3320000000</v>
      </c>
      <c r="F1725">
        <v>60900000</v>
      </c>
      <c r="G1725">
        <v>1618722</v>
      </c>
      <c r="H1725">
        <v>7620000000</v>
      </c>
      <c r="I1725">
        <v>214000000</v>
      </c>
      <c r="J1725">
        <v>6017400</v>
      </c>
      <c r="K1725" s="2">
        <v>0.43609819999999999</v>
      </c>
      <c r="L1725" s="2">
        <v>0.28450720000000002</v>
      </c>
      <c r="M1725" s="2">
        <v>0.269007</v>
      </c>
      <c r="N1725" s="3">
        <v>12</v>
      </c>
      <c r="O1725">
        <v>13</v>
      </c>
      <c r="P1725">
        <v>13</v>
      </c>
      <c r="Q1725" s="4">
        <v>10.392860000000001</v>
      </c>
      <c r="R1725" s="4">
        <v>10.5</v>
      </c>
      <c r="S1725" s="4">
        <v>10.41071</v>
      </c>
      <c r="T1725" s="5">
        <v>0.26292480000000001</v>
      </c>
      <c r="U1725" s="5">
        <v>0.1806373</v>
      </c>
      <c r="V1725" s="5">
        <v>0.16662879999999999</v>
      </c>
    </row>
    <row r="1726" spans="1:22" hidden="1" x14ac:dyDescent="0.2">
      <c r="A1726">
        <v>2005</v>
      </c>
      <c r="B1726">
        <v>20</v>
      </c>
      <c r="C1726">
        <v>52</v>
      </c>
      <c r="D1726" t="s">
        <v>52</v>
      </c>
      <c r="E1726">
        <v>2640000000</v>
      </c>
      <c r="F1726">
        <v>79900000</v>
      </c>
      <c r="G1726">
        <v>2564729</v>
      </c>
      <c r="H1726">
        <v>8090000000</v>
      </c>
      <c r="I1726">
        <v>390000000</v>
      </c>
      <c r="J1726">
        <v>14400000</v>
      </c>
      <c r="K1726" s="2">
        <v>0.3265402</v>
      </c>
      <c r="L1726" s="2">
        <v>0.20455209999999999</v>
      </c>
      <c r="M1726" s="2">
        <v>0.17801220000000001</v>
      </c>
      <c r="N1726" s="3">
        <v>19</v>
      </c>
      <c r="O1726">
        <v>19</v>
      </c>
      <c r="P1726">
        <v>19</v>
      </c>
      <c r="Q1726" s="4">
        <v>19.089279999999999</v>
      </c>
      <c r="R1726" s="4">
        <v>19.017859999999999</v>
      </c>
      <c r="S1726" s="4">
        <v>19.964279999999999</v>
      </c>
      <c r="T1726" s="5">
        <v>0.18043429999999999</v>
      </c>
      <c r="U1726" s="5">
        <v>0.1176333</v>
      </c>
      <c r="V1726" s="5">
        <v>9.9119799999999994E-2</v>
      </c>
    </row>
    <row r="1727" spans="1:22" hidden="1" x14ac:dyDescent="0.2">
      <c r="A1727">
        <v>2005</v>
      </c>
      <c r="B1727">
        <v>21</v>
      </c>
      <c r="C1727" t="s">
        <v>53</v>
      </c>
      <c r="D1727" t="s">
        <v>54</v>
      </c>
      <c r="E1727">
        <v>1010000000</v>
      </c>
      <c r="F1727">
        <v>42600000</v>
      </c>
      <c r="G1727">
        <v>1201597</v>
      </c>
      <c r="H1727">
        <v>4460000000</v>
      </c>
      <c r="I1727">
        <v>316000000</v>
      </c>
      <c r="J1727">
        <v>11300000</v>
      </c>
      <c r="K1727" s="2">
        <v>0.22652240000000001</v>
      </c>
      <c r="L1727" s="2">
        <v>0.13472329999999999</v>
      </c>
      <c r="M1727" s="2">
        <v>0.1064377</v>
      </c>
      <c r="N1727" s="3">
        <v>26</v>
      </c>
      <c r="O1727">
        <v>27</v>
      </c>
      <c r="P1727">
        <v>29</v>
      </c>
      <c r="Q1727" s="4">
        <v>28.410720000000001</v>
      </c>
      <c r="R1727" s="4">
        <v>28.142859999999999</v>
      </c>
      <c r="S1727" s="4">
        <v>29.125</v>
      </c>
      <c r="T1727" s="5">
        <v>0.1092814</v>
      </c>
      <c r="U1727" s="5">
        <v>7.1718100000000007E-2</v>
      </c>
      <c r="V1727" s="5">
        <v>5.6427199999999997E-2</v>
      </c>
    </row>
    <row r="1728" spans="1:22" hidden="1" x14ac:dyDescent="0.2">
      <c r="A1728">
        <v>2005</v>
      </c>
      <c r="B1728">
        <v>22</v>
      </c>
      <c r="C1728" t="s">
        <v>55</v>
      </c>
      <c r="D1728" t="s">
        <v>56</v>
      </c>
      <c r="E1728">
        <v>1040000000</v>
      </c>
      <c r="F1728">
        <v>25500000</v>
      </c>
      <c r="G1728">
        <v>721561.5</v>
      </c>
      <c r="H1728">
        <v>5090000000</v>
      </c>
      <c r="I1728">
        <v>169000000</v>
      </c>
      <c r="J1728">
        <v>4821447</v>
      </c>
      <c r="K1728" s="2">
        <v>0.2046944</v>
      </c>
      <c r="L1728" s="2">
        <v>0.15075669999999999</v>
      </c>
      <c r="M1728" s="2">
        <v>0.1496567</v>
      </c>
      <c r="N1728" s="3">
        <v>27</v>
      </c>
      <c r="O1728">
        <v>23</v>
      </c>
      <c r="P1728">
        <v>22</v>
      </c>
      <c r="Q1728" s="4">
        <v>24.214279999999999</v>
      </c>
      <c r="R1728" s="4">
        <v>22.875</v>
      </c>
      <c r="S1728" s="4">
        <v>21.035720000000001</v>
      </c>
      <c r="T1728" s="5">
        <v>0.14314279999999999</v>
      </c>
      <c r="U1728" s="5">
        <v>0.1009168</v>
      </c>
      <c r="V1728" s="5">
        <v>0.1004975</v>
      </c>
    </row>
    <row r="1729" spans="1:22" hidden="1" x14ac:dyDescent="0.2">
      <c r="A1729">
        <v>2005</v>
      </c>
      <c r="B1729">
        <v>23</v>
      </c>
      <c r="C1729">
        <v>64</v>
      </c>
      <c r="D1729" t="s">
        <v>57</v>
      </c>
      <c r="E1729">
        <v>1250000000</v>
      </c>
      <c r="F1729">
        <v>25700000</v>
      </c>
      <c r="G1729">
        <v>667135.1</v>
      </c>
      <c r="H1729">
        <v>3230000000</v>
      </c>
      <c r="I1729">
        <v>83000000</v>
      </c>
      <c r="J1729">
        <v>2231478</v>
      </c>
      <c r="K1729" s="2">
        <v>0.38842480000000001</v>
      </c>
      <c r="L1729" s="2">
        <v>0.30990960000000001</v>
      </c>
      <c r="M1729" s="2">
        <v>0.2989656</v>
      </c>
      <c r="N1729" s="3">
        <v>13</v>
      </c>
      <c r="O1729">
        <v>11</v>
      </c>
      <c r="P1729">
        <v>9</v>
      </c>
      <c r="Q1729" s="4">
        <v>18.160720000000001</v>
      </c>
      <c r="R1729" s="4">
        <v>15.571429999999999</v>
      </c>
      <c r="S1729" s="4">
        <v>14.96429</v>
      </c>
      <c r="T1729" s="5">
        <v>0.19068750000000001</v>
      </c>
      <c r="U1729" s="5">
        <v>0.14805309999999999</v>
      </c>
      <c r="V1729" s="5">
        <v>0.1392806</v>
      </c>
    </row>
    <row r="1730" spans="1:22" hidden="1" x14ac:dyDescent="0.2">
      <c r="A1730">
        <v>2005</v>
      </c>
      <c r="B1730">
        <v>24</v>
      </c>
      <c r="C1730" t="s">
        <v>58</v>
      </c>
      <c r="D1730" t="s">
        <v>59</v>
      </c>
      <c r="E1730">
        <v>7110000000</v>
      </c>
      <c r="F1730">
        <v>96800000</v>
      </c>
      <c r="G1730">
        <v>2693937</v>
      </c>
      <c r="H1730">
        <v>11200000000</v>
      </c>
      <c r="I1730">
        <v>215000000</v>
      </c>
      <c r="J1730">
        <v>6383480</v>
      </c>
      <c r="K1730" s="2">
        <v>0.63437770000000004</v>
      </c>
      <c r="L1730" s="2">
        <v>0.45106079999999998</v>
      </c>
      <c r="M1730" s="2">
        <v>0.42201699999999998</v>
      </c>
      <c r="N1730" s="3">
        <v>3</v>
      </c>
      <c r="O1730">
        <v>2</v>
      </c>
      <c r="P1730">
        <v>3</v>
      </c>
      <c r="Q1730" s="4">
        <v>4.2321429999999998</v>
      </c>
      <c r="R1730" s="4">
        <v>4.4107139999999996</v>
      </c>
      <c r="S1730" s="4">
        <v>4.6071429999999998</v>
      </c>
      <c r="T1730" s="5">
        <v>0.39911069999999998</v>
      </c>
      <c r="U1730" s="5">
        <v>0.27091029999999999</v>
      </c>
      <c r="V1730" s="5">
        <v>0.2452347</v>
      </c>
    </row>
    <row r="1731" spans="1:22" hidden="1" x14ac:dyDescent="0.2">
      <c r="A1731">
        <v>2005</v>
      </c>
      <c r="B1731">
        <v>25</v>
      </c>
      <c r="C1731">
        <v>70</v>
      </c>
      <c r="D1731" t="s">
        <v>60</v>
      </c>
      <c r="E1731">
        <v>1000000000</v>
      </c>
      <c r="F1731">
        <v>24200000</v>
      </c>
      <c r="G1731">
        <v>703661.4</v>
      </c>
      <c r="H1731">
        <v>1980000000</v>
      </c>
      <c r="I1731">
        <v>64400000</v>
      </c>
      <c r="J1731">
        <v>1989740</v>
      </c>
      <c r="K1731" s="2">
        <v>0.50482950000000004</v>
      </c>
      <c r="L1731" s="2">
        <v>0.37515409999999999</v>
      </c>
      <c r="M1731" s="2">
        <v>0.35364489999999998</v>
      </c>
      <c r="N1731" s="3">
        <v>7</v>
      </c>
      <c r="O1731">
        <v>6</v>
      </c>
      <c r="P1731">
        <v>6</v>
      </c>
      <c r="Q1731" s="4">
        <v>7.25</v>
      </c>
      <c r="R1731" s="4">
        <v>6.9642860000000004</v>
      </c>
      <c r="S1731" s="4">
        <v>7.125</v>
      </c>
      <c r="T1731" s="5">
        <v>0.32646009999999998</v>
      </c>
      <c r="U1731" s="5">
        <v>0.22816600000000001</v>
      </c>
      <c r="V1731" s="5">
        <v>0.20767949999999999</v>
      </c>
    </row>
    <row r="1732" spans="1:22" hidden="1" x14ac:dyDescent="0.2">
      <c r="A1732">
        <v>2005</v>
      </c>
      <c r="B1732">
        <v>26</v>
      </c>
      <c r="C1732" t="s">
        <v>61</v>
      </c>
      <c r="D1732" t="s">
        <v>62</v>
      </c>
      <c r="E1732">
        <v>15300000000</v>
      </c>
      <c r="F1732">
        <v>291000000</v>
      </c>
      <c r="G1732">
        <v>8123753</v>
      </c>
      <c r="H1732">
        <v>23600000000</v>
      </c>
      <c r="I1732">
        <v>653000000</v>
      </c>
      <c r="J1732">
        <v>20100000</v>
      </c>
      <c r="K1732" s="2">
        <v>0.64683279999999999</v>
      </c>
      <c r="L1732" s="2">
        <v>0.44603530000000002</v>
      </c>
      <c r="M1732" s="2">
        <v>0.40460740000000001</v>
      </c>
      <c r="N1732" s="3">
        <v>2</v>
      </c>
      <c r="O1732">
        <v>4</v>
      </c>
      <c r="P1732">
        <v>5</v>
      </c>
      <c r="Q1732" s="4">
        <v>3.214286</v>
      </c>
      <c r="R1732" s="4">
        <v>2.964286</v>
      </c>
      <c r="S1732" s="4">
        <v>2.8571430000000002</v>
      </c>
      <c r="T1732" s="5">
        <v>0.42349140000000002</v>
      </c>
      <c r="U1732" s="5">
        <v>0.31467250000000002</v>
      </c>
      <c r="V1732" s="5">
        <v>0.28992210000000002</v>
      </c>
    </row>
    <row r="1733" spans="1:22" hidden="1" x14ac:dyDescent="0.2">
      <c r="A1733">
        <v>2005</v>
      </c>
      <c r="B1733">
        <v>27</v>
      </c>
      <c r="C1733" t="s">
        <v>63</v>
      </c>
      <c r="D1733" t="s">
        <v>64</v>
      </c>
      <c r="E1733">
        <v>3250000000</v>
      </c>
      <c r="F1733">
        <v>48400000</v>
      </c>
      <c r="G1733">
        <v>1455021</v>
      </c>
      <c r="H1733">
        <v>6940000000</v>
      </c>
      <c r="I1733">
        <v>152000000</v>
      </c>
      <c r="J1733">
        <v>4910383</v>
      </c>
      <c r="K1733" s="2">
        <v>0.46839740000000002</v>
      </c>
      <c r="L1733" s="2">
        <v>0.31927929999999999</v>
      </c>
      <c r="M1733" s="2">
        <v>0.2963152</v>
      </c>
      <c r="N1733" s="3">
        <v>9</v>
      </c>
      <c r="O1733">
        <v>9</v>
      </c>
      <c r="P1733">
        <v>11</v>
      </c>
      <c r="Q1733" s="4">
        <v>6.6071429999999998</v>
      </c>
      <c r="R1733" s="4">
        <v>7.5892860000000004</v>
      </c>
      <c r="S1733" s="4">
        <v>7.8928570000000002</v>
      </c>
      <c r="T1733" s="5">
        <v>0.3349144</v>
      </c>
      <c r="U1733" s="5">
        <v>0.21915499999999999</v>
      </c>
      <c r="V1733" s="5">
        <v>0.20047789999999999</v>
      </c>
    </row>
    <row r="1734" spans="1:22" hidden="1" x14ac:dyDescent="0.2">
      <c r="A1734">
        <v>2005</v>
      </c>
      <c r="B1734">
        <v>28</v>
      </c>
      <c r="C1734" t="s">
        <v>65</v>
      </c>
      <c r="D1734" t="s">
        <v>66</v>
      </c>
      <c r="E1734">
        <v>8970000000</v>
      </c>
      <c r="F1734">
        <v>252000000</v>
      </c>
      <c r="G1734">
        <v>8195058</v>
      </c>
      <c r="H1734">
        <v>11300000000</v>
      </c>
      <c r="I1734">
        <v>370000000</v>
      </c>
      <c r="J1734">
        <v>13000000</v>
      </c>
      <c r="K1734" s="2">
        <v>0.79433509999999996</v>
      </c>
      <c r="L1734" s="2">
        <v>0.6817202</v>
      </c>
      <c r="M1734" s="2">
        <v>0.63175720000000002</v>
      </c>
      <c r="N1734" s="3">
        <v>1</v>
      </c>
      <c r="O1734">
        <v>1</v>
      </c>
      <c r="P1734">
        <v>1</v>
      </c>
      <c r="Q1734" s="4">
        <v>1.071429</v>
      </c>
      <c r="R1734" s="4">
        <v>1.125</v>
      </c>
      <c r="S1734" s="4">
        <v>1.196429</v>
      </c>
      <c r="T1734" s="5">
        <v>0.69953770000000004</v>
      </c>
      <c r="U1734" s="5">
        <v>0.56415590000000004</v>
      </c>
      <c r="V1734" s="5">
        <v>0.50843229999999995</v>
      </c>
    </row>
    <row r="1735" spans="1:22" hidden="1" x14ac:dyDescent="0.2">
      <c r="A1735">
        <v>2005</v>
      </c>
      <c r="B1735">
        <v>29</v>
      </c>
      <c r="C1735" t="s">
        <v>67</v>
      </c>
      <c r="D1735" t="s">
        <v>68</v>
      </c>
      <c r="E1735">
        <v>12200000000</v>
      </c>
      <c r="F1735">
        <v>294000000</v>
      </c>
      <c r="G1735">
        <v>8349317</v>
      </c>
      <c r="H1735">
        <v>22700000000</v>
      </c>
      <c r="I1735">
        <v>797000000</v>
      </c>
      <c r="J1735">
        <v>23900000</v>
      </c>
      <c r="K1735" s="2">
        <v>0.53918390000000005</v>
      </c>
      <c r="L1735" s="2">
        <v>0.36930550000000001</v>
      </c>
      <c r="M1735" s="2">
        <v>0.3488967</v>
      </c>
      <c r="N1735" s="3">
        <v>6</v>
      </c>
      <c r="O1735">
        <v>7</v>
      </c>
      <c r="P1735">
        <v>7</v>
      </c>
      <c r="Q1735" s="4">
        <v>3.3035709999999998</v>
      </c>
      <c r="R1735" s="4">
        <v>3.660714</v>
      </c>
      <c r="S1735" s="4">
        <v>3.8214290000000002</v>
      </c>
      <c r="T1735" s="5">
        <v>0.42614590000000002</v>
      </c>
      <c r="U1735" s="5">
        <v>0.28862939999999998</v>
      </c>
      <c r="V1735" s="5">
        <v>0.26149060000000002</v>
      </c>
    </row>
    <row r="1736" spans="1:22" hidden="1" x14ac:dyDescent="0.2">
      <c r="A1736">
        <v>2005</v>
      </c>
      <c r="B1736">
        <v>30</v>
      </c>
      <c r="C1736" t="s">
        <v>69</v>
      </c>
      <c r="D1736" t="s">
        <v>70</v>
      </c>
      <c r="E1736">
        <v>2540000000</v>
      </c>
      <c r="F1736">
        <v>79200000</v>
      </c>
      <c r="G1736">
        <v>2450711</v>
      </c>
      <c r="H1736">
        <v>6800000000</v>
      </c>
      <c r="I1736">
        <v>309000000</v>
      </c>
      <c r="J1736">
        <v>10200000</v>
      </c>
      <c r="K1736" s="2">
        <v>0.37380429999999998</v>
      </c>
      <c r="L1736" s="2">
        <v>0.25666519999999998</v>
      </c>
      <c r="M1736" s="2">
        <v>0.2401044</v>
      </c>
      <c r="N1736" s="3">
        <v>15</v>
      </c>
      <c r="O1736">
        <v>16</v>
      </c>
      <c r="P1736">
        <v>16</v>
      </c>
      <c r="Q1736" s="4">
        <v>12.375</v>
      </c>
      <c r="R1736" s="4">
        <v>10.982139999999999</v>
      </c>
      <c r="S1736" s="4">
        <v>11.053570000000001</v>
      </c>
      <c r="T1736" s="5">
        <v>0.23180239999999999</v>
      </c>
      <c r="U1736" s="5">
        <v>0.1739011</v>
      </c>
      <c r="V1736" s="5">
        <v>0.16148970000000001</v>
      </c>
    </row>
    <row r="1737" spans="1:22" hidden="1" x14ac:dyDescent="0.2">
      <c r="A1737">
        <v>2005</v>
      </c>
      <c r="B1737">
        <v>31</v>
      </c>
      <c r="C1737" t="s">
        <v>71</v>
      </c>
      <c r="D1737" t="s">
        <v>72</v>
      </c>
      <c r="E1737">
        <v>59800000</v>
      </c>
      <c r="F1737">
        <v>1534861</v>
      </c>
      <c r="G1737">
        <v>60375.14</v>
      </c>
      <c r="H1737">
        <v>451000000</v>
      </c>
      <c r="I1737">
        <v>18000000</v>
      </c>
      <c r="J1737">
        <v>775376</v>
      </c>
      <c r="K1737" s="2">
        <v>0.13250960000000001</v>
      </c>
      <c r="L1737" s="2">
        <v>8.5404800000000003E-2</v>
      </c>
      <c r="M1737" s="2">
        <v>7.7865599999999993E-2</v>
      </c>
      <c r="N1737" s="3">
        <v>31</v>
      </c>
      <c r="O1737">
        <v>31</v>
      </c>
      <c r="P1737">
        <v>31</v>
      </c>
      <c r="Q1737" s="4">
        <v>22.75</v>
      </c>
      <c r="R1737" s="4">
        <v>23.339279999999999</v>
      </c>
      <c r="S1737" s="4">
        <v>28.553570000000001</v>
      </c>
      <c r="T1737" s="5">
        <v>0.1417677</v>
      </c>
      <c r="U1737" s="5">
        <v>8.8227299999999995E-2</v>
      </c>
      <c r="V1737" s="5">
        <v>5.7606600000000001E-2</v>
      </c>
    </row>
  </sheetData>
  <autoFilter ref="A1:V1737" xr:uid="{00000000-0009-0000-0000-000000000000}">
    <filterColumn colId="3">
      <filters>
        <filter val="Chemicals and chemical products"/>
      </filters>
    </filterColumn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3"/>
  <sheetViews>
    <sheetView topLeftCell="G1" zoomScaleNormal="100" workbookViewId="0">
      <selection activeCell="A29" sqref="A29:W29"/>
    </sheetView>
  </sheetViews>
  <sheetFormatPr defaultColWidth="9" defaultRowHeight="12.75" x14ac:dyDescent="0.2"/>
  <cols>
    <col min="11" max="12" width="17.710937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2000</v>
      </c>
      <c r="B2">
        <v>1</v>
      </c>
      <c r="C2" t="s">
        <v>22</v>
      </c>
      <c r="D2" t="s">
        <v>23</v>
      </c>
      <c r="E2">
        <v>276000000</v>
      </c>
      <c r="F2">
        <v>15300000</v>
      </c>
      <c r="G2">
        <v>283126.3</v>
      </c>
      <c r="H2">
        <v>1580000000</v>
      </c>
      <c r="I2">
        <v>116000000</v>
      </c>
      <c r="J2">
        <v>2359600</v>
      </c>
      <c r="K2" s="2">
        <v>0.17530180000000001</v>
      </c>
      <c r="L2" s="2">
        <v>0.1316157</v>
      </c>
      <c r="M2" s="2">
        <v>0.1199891</v>
      </c>
      <c r="N2" s="3">
        <v>29</v>
      </c>
      <c r="O2">
        <v>26</v>
      </c>
      <c r="P2">
        <v>26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2000</v>
      </c>
      <c r="B3">
        <v>2</v>
      </c>
      <c r="C3" t="s">
        <v>24</v>
      </c>
      <c r="D3" t="s">
        <v>25</v>
      </c>
      <c r="E3">
        <v>185000000</v>
      </c>
      <c r="F3">
        <v>3962292</v>
      </c>
      <c r="G3">
        <v>96840.25</v>
      </c>
      <c r="H3">
        <v>698000000</v>
      </c>
      <c r="I3">
        <v>22000000</v>
      </c>
      <c r="J3">
        <v>533400</v>
      </c>
      <c r="K3" s="2">
        <v>0.2651579</v>
      </c>
      <c r="L3" s="2">
        <v>0.18011959999999999</v>
      </c>
      <c r="M3" s="2">
        <v>0.18155279999999999</v>
      </c>
      <c r="N3" s="3">
        <v>21</v>
      </c>
      <c r="O3">
        <v>18</v>
      </c>
      <c r="P3">
        <v>17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2000</v>
      </c>
      <c r="B4">
        <v>3</v>
      </c>
      <c r="C4" t="s">
        <v>26</v>
      </c>
      <c r="D4" t="s">
        <v>27</v>
      </c>
      <c r="E4">
        <v>374000000</v>
      </c>
      <c r="F4">
        <v>10900000</v>
      </c>
      <c r="G4">
        <v>262960.5</v>
      </c>
      <c r="H4">
        <v>1390000000</v>
      </c>
      <c r="I4">
        <v>66800000</v>
      </c>
      <c r="J4">
        <v>1795800</v>
      </c>
      <c r="K4" s="2">
        <v>0.2687504</v>
      </c>
      <c r="L4" s="2">
        <v>0.16334589999999999</v>
      </c>
      <c r="M4" s="2">
        <v>0.1464308</v>
      </c>
      <c r="N4" s="3">
        <v>19</v>
      </c>
      <c r="O4">
        <v>21</v>
      </c>
      <c r="P4">
        <v>21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2000</v>
      </c>
      <c r="B5">
        <v>4</v>
      </c>
      <c r="C5" t="s">
        <v>28</v>
      </c>
      <c r="D5" t="s">
        <v>29</v>
      </c>
      <c r="E5">
        <v>178000000</v>
      </c>
      <c r="F5">
        <v>5205876</v>
      </c>
      <c r="G5">
        <v>139767.5</v>
      </c>
      <c r="H5">
        <v>726000000</v>
      </c>
      <c r="I5">
        <v>43000000</v>
      </c>
      <c r="J5">
        <v>1214100</v>
      </c>
      <c r="K5" s="2">
        <v>0.24439739999999999</v>
      </c>
      <c r="L5" s="2">
        <v>0.12109490000000001</v>
      </c>
      <c r="M5" s="2">
        <v>0.11512020000000001</v>
      </c>
      <c r="N5" s="3">
        <v>22</v>
      </c>
      <c r="O5">
        <v>27</v>
      </c>
      <c r="P5">
        <v>27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2000</v>
      </c>
      <c r="B6">
        <v>5</v>
      </c>
      <c r="C6">
        <v>20</v>
      </c>
      <c r="D6" t="s">
        <v>30</v>
      </c>
      <c r="E6">
        <v>176000000</v>
      </c>
      <c r="F6">
        <v>4969178</v>
      </c>
      <c r="G6">
        <v>126932.3</v>
      </c>
      <c r="H6">
        <v>934000000</v>
      </c>
      <c r="I6">
        <v>50000000</v>
      </c>
      <c r="J6">
        <v>1363500</v>
      </c>
      <c r="K6" s="2">
        <v>0.18807460000000001</v>
      </c>
      <c r="L6" s="2">
        <v>9.9336499999999994E-2</v>
      </c>
      <c r="M6" s="2">
        <v>9.3092999999999995E-2</v>
      </c>
      <c r="N6" s="3">
        <v>28</v>
      </c>
      <c r="O6">
        <v>31</v>
      </c>
      <c r="P6">
        <v>30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2000</v>
      </c>
      <c r="B7">
        <v>6</v>
      </c>
      <c r="C7" t="s">
        <v>31</v>
      </c>
      <c r="D7" t="s">
        <v>32</v>
      </c>
      <c r="E7">
        <v>1000000000</v>
      </c>
      <c r="F7">
        <v>23100000</v>
      </c>
      <c r="G7">
        <v>599049.69999999995</v>
      </c>
      <c r="H7">
        <v>2490000000</v>
      </c>
      <c r="I7">
        <v>84700000</v>
      </c>
      <c r="J7">
        <v>2314923</v>
      </c>
      <c r="K7" s="2">
        <v>0.40214870000000003</v>
      </c>
      <c r="L7" s="2">
        <v>0.2731594</v>
      </c>
      <c r="M7" s="2">
        <v>0.25877739999999999</v>
      </c>
      <c r="N7" s="3">
        <v>11</v>
      </c>
      <c r="O7">
        <v>13</v>
      </c>
      <c r="P7">
        <v>12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2000</v>
      </c>
      <c r="B8">
        <v>7</v>
      </c>
      <c r="C8">
        <v>23</v>
      </c>
      <c r="D8" t="s">
        <v>33</v>
      </c>
      <c r="E8">
        <v>75300000</v>
      </c>
      <c r="F8">
        <v>1499505</v>
      </c>
      <c r="G8">
        <v>35965.17</v>
      </c>
      <c r="H8">
        <v>187000000</v>
      </c>
      <c r="I8">
        <v>4905306</v>
      </c>
      <c r="J8">
        <v>122000</v>
      </c>
      <c r="K8" s="2">
        <v>0.40260259999999998</v>
      </c>
      <c r="L8" s="2">
        <v>0.30569039999999997</v>
      </c>
      <c r="M8" s="2">
        <v>0.29479650000000002</v>
      </c>
      <c r="N8" s="3">
        <v>10</v>
      </c>
      <c r="O8">
        <v>8</v>
      </c>
      <c r="P8">
        <v>8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2000</v>
      </c>
      <c r="B9">
        <v>8</v>
      </c>
      <c r="C9">
        <v>24</v>
      </c>
      <c r="D9" t="s">
        <v>34</v>
      </c>
      <c r="E9">
        <v>742000000</v>
      </c>
      <c r="F9">
        <v>15700000</v>
      </c>
      <c r="G9">
        <v>382176.4</v>
      </c>
      <c r="H9">
        <v>1400000000</v>
      </c>
      <c r="I9">
        <v>38200000</v>
      </c>
      <c r="J9">
        <v>985000.1</v>
      </c>
      <c r="K9" s="2">
        <v>0.5314972</v>
      </c>
      <c r="L9" s="2">
        <v>0.40998119999999999</v>
      </c>
      <c r="M9" s="2">
        <v>0.38799630000000002</v>
      </c>
      <c r="N9" s="3">
        <v>4</v>
      </c>
      <c r="O9">
        <v>4</v>
      </c>
      <c r="P9">
        <v>4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2000</v>
      </c>
      <c r="B10">
        <v>9</v>
      </c>
      <c r="C10">
        <v>25</v>
      </c>
      <c r="D10" t="s">
        <v>35</v>
      </c>
      <c r="E10">
        <v>183000000</v>
      </c>
      <c r="F10">
        <v>5238956</v>
      </c>
      <c r="G10">
        <v>127260.5</v>
      </c>
      <c r="H10">
        <v>774000000</v>
      </c>
      <c r="I10">
        <v>36100000</v>
      </c>
      <c r="J10">
        <v>956600</v>
      </c>
      <c r="K10" s="2">
        <v>0.23579259999999999</v>
      </c>
      <c r="L10" s="2">
        <v>0.14521809999999999</v>
      </c>
      <c r="M10" s="2">
        <v>0.13303419999999999</v>
      </c>
      <c r="N10" s="3">
        <v>23</v>
      </c>
      <c r="O10">
        <v>23</v>
      </c>
      <c r="P10">
        <v>24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2000</v>
      </c>
      <c r="B11">
        <v>10</v>
      </c>
      <c r="C11">
        <v>26</v>
      </c>
      <c r="D11" t="s">
        <v>36</v>
      </c>
      <c r="E11">
        <v>118000000</v>
      </c>
      <c r="F11">
        <v>3136924</v>
      </c>
      <c r="G11">
        <v>78379.899999999994</v>
      </c>
      <c r="H11">
        <v>514000000</v>
      </c>
      <c r="I11">
        <v>21800000</v>
      </c>
      <c r="J11">
        <v>575200</v>
      </c>
      <c r="K11" s="2">
        <v>0.2292611</v>
      </c>
      <c r="L11" s="2">
        <v>0.1440623</v>
      </c>
      <c r="M11" s="2">
        <v>0.13626550000000001</v>
      </c>
      <c r="N11" s="3">
        <v>25</v>
      </c>
      <c r="O11">
        <v>24</v>
      </c>
      <c r="P11">
        <v>23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2000</v>
      </c>
      <c r="B12">
        <v>11</v>
      </c>
      <c r="C12" t="s">
        <v>37</v>
      </c>
      <c r="D12" t="s">
        <v>38</v>
      </c>
      <c r="E12">
        <v>488000000</v>
      </c>
      <c r="F12">
        <v>12400000</v>
      </c>
      <c r="G12">
        <v>308885.09999999998</v>
      </c>
      <c r="H12">
        <v>2220000000</v>
      </c>
      <c r="I12">
        <v>91800000</v>
      </c>
      <c r="J12">
        <v>2404300</v>
      </c>
      <c r="K12" s="2">
        <v>0.22020429999999999</v>
      </c>
      <c r="L12" s="2">
        <v>0.13557079999999999</v>
      </c>
      <c r="M12" s="2">
        <v>0.1284719</v>
      </c>
      <c r="N12" s="3">
        <v>26</v>
      </c>
      <c r="O12">
        <v>25</v>
      </c>
      <c r="P12">
        <v>25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2000</v>
      </c>
      <c r="B13">
        <v>12</v>
      </c>
      <c r="C13">
        <v>29</v>
      </c>
      <c r="D13" t="s">
        <v>39</v>
      </c>
      <c r="E13">
        <v>439000000</v>
      </c>
      <c r="F13">
        <v>9966616</v>
      </c>
      <c r="G13">
        <v>243733.4</v>
      </c>
      <c r="H13">
        <v>1550000000</v>
      </c>
      <c r="I13">
        <v>56800000</v>
      </c>
      <c r="J13">
        <v>1467400</v>
      </c>
      <c r="K13" s="2">
        <v>0.2834004</v>
      </c>
      <c r="L13" s="2">
        <v>0.1754782</v>
      </c>
      <c r="M13" s="2">
        <v>0.16609879999999999</v>
      </c>
      <c r="N13" s="3">
        <v>18</v>
      </c>
      <c r="O13">
        <v>19</v>
      </c>
      <c r="P13">
        <v>19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2000</v>
      </c>
      <c r="B14">
        <v>13</v>
      </c>
      <c r="C14" t="s">
        <v>40</v>
      </c>
      <c r="D14" t="s">
        <v>41</v>
      </c>
      <c r="E14">
        <v>1660000000</v>
      </c>
      <c r="F14">
        <v>28800000</v>
      </c>
      <c r="G14">
        <v>711129.2</v>
      </c>
      <c r="H14">
        <v>3430000000</v>
      </c>
      <c r="I14">
        <v>91400000</v>
      </c>
      <c r="J14">
        <v>2404980</v>
      </c>
      <c r="K14" s="2">
        <v>0.48382330000000001</v>
      </c>
      <c r="L14" s="2">
        <v>0.3154013</v>
      </c>
      <c r="M14" s="2">
        <v>0.29569020000000001</v>
      </c>
      <c r="N14" s="3">
        <v>7</v>
      </c>
      <c r="O14">
        <v>7</v>
      </c>
      <c r="P14">
        <v>7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2000</v>
      </c>
      <c r="B15">
        <v>14</v>
      </c>
      <c r="C15" t="s">
        <v>42</v>
      </c>
      <c r="D15" t="s">
        <v>43</v>
      </c>
      <c r="E15">
        <v>956000000</v>
      </c>
      <c r="F15">
        <v>21200000</v>
      </c>
      <c r="G15">
        <v>515446.9</v>
      </c>
      <c r="H15">
        <v>2470000000</v>
      </c>
      <c r="I15">
        <v>81100000</v>
      </c>
      <c r="J15">
        <v>2069525</v>
      </c>
      <c r="K15" s="2">
        <v>0.3876908</v>
      </c>
      <c r="L15" s="2">
        <v>0.26117610000000002</v>
      </c>
      <c r="M15" s="2">
        <v>0.24906529999999999</v>
      </c>
      <c r="N15" s="3">
        <v>12</v>
      </c>
      <c r="O15">
        <v>15</v>
      </c>
      <c r="P15">
        <v>14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2000</v>
      </c>
      <c r="B16">
        <v>15</v>
      </c>
      <c r="C16" t="s">
        <v>44</v>
      </c>
      <c r="D16" t="s">
        <v>45</v>
      </c>
      <c r="E16">
        <v>322000000</v>
      </c>
      <c r="F16">
        <v>8282540</v>
      </c>
      <c r="G16">
        <v>212791.2</v>
      </c>
      <c r="H16">
        <v>731000000</v>
      </c>
      <c r="I16">
        <v>29100000</v>
      </c>
      <c r="J16">
        <v>805200</v>
      </c>
      <c r="K16" s="2">
        <v>0.44131809999999999</v>
      </c>
      <c r="L16" s="2">
        <v>0.2845509</v>
      </c>
      <c r="M16" s="2">
        <v>0.26427119999999998</v>
      </c>
      <c r="N16" s="3">
        <v>9</v>
      </c>
      <c r="O16">
        <v>11</v>
      </c>
      <c r="P16">
        <v>11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2000</v>
      </c>
      <c r="B17">
        <v>16</v>
      </c>
      <c r="C17" t="s">
        <v>46</v>
      </c>
      <c r="D17" t="s">
        <v>47</v>
      </c>
      <c r="E17">
        <v>372000000</v>
      </c>
      <c r="F17">
        <v>7089378</v>
      </c>
      <c r="G17">
        <v>180907.5</v>
      </c>
      <c r="H17">
        <v>1050000000</v>
      </c>
      <c r="I17">
        <v>27100000</v>
      </c>
      <c r="J17">
        <v>731565.1</v>
      </c>
      <c r="K17" s="2">
        <v>0.35543809999999998</v>
      </c>
      <c r="L17" s="2">
        <v>0.26171260000000002</v>
      </c>
      <c r="M17" s="2">
        <v>0.24728829999999999</v>
      </c>
      <c r="N17" s="3">
        <v>16</v>
      </c>
      <c r="O17">
        <v>14</v>
      </c>
      <c r="P17">
        <v>15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2000</v>
      </c>
      <c r="B18">
        <v>17</v>
      </c>
      <c r="C18" t="s">
        <v>48</v>
      </c>
      <c r="D18" t="s">
        <v>49</v>
      </c>
      <c r="E18">
        <v>1220000000</v>
      </c>
      <c r="F18">
        <v>35600000</v>
      </c>
      <c r="G18">
        <v>842299.8</v>
      </c>
      <c r="H18">
        <v>7660000000</v>
      </c>
      <c r="I18">
        <v>335000000</v>
      </c>
      <c r="J18">
        <v>8598900</v>
      </c>
      <c r="K18" s="2">
        <v>0.15935060000000001</v>
      </c>
      <c r="L18" s="2">
        <v>0.1062053</v>
      </c>
      <c r="M18" s="2">
        <v>9.7954399999999997E-2</v>
      </c>
      <c r="N18" s="3">
        <v>30</v>
      </c>
      <c r="O18">
        <v>30</v>
      </c>
      <c r="P18">
        <v>29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2000</v>
      </c>
      <c r="B19">
        <v>18</v>
      </c>
      <c r="C19">
        <v>51</v>
      </c>
      <c r="D19" t="s">
        <v>50</v>
      </c>
      <c r="E19">
        <v>371000000</v>
      </c>
      <c r="F19">
        <v>10800000</v>
      </c>
      <c r="G19">
        <v>276779.3</v>
      </c>
      <c r="H19">
        <v>1590000000</v>
      </c>
      <c r="I19">
        <v>67500000</v>
      </c>
      <c r="J19">
        <v>1964900</v>
      </c>
      <c r="K19" s="2">
        <v>0.23368810000000001</v>
      </c>
      <c r="L19" s="2">
        <v>0.16006870000000001</v>
      </c>
      <c r="M19" s="2">
        <v>0.14086180000000001</v>
      </c>
      <c r="N19" s="3">
        <v>24</v>
      </c>
      <c r="O19">
        <v>22</v>
      </c>
      <c r="P19">
        <v>22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2000</v>
      </c>
      <c r="B20">
        <v>19</v>
      </c>
      <c r="C20">
        <v>50</v>
      </c>
      <c r="D20" t="s">
        <v>51</v>
      </c>
      <c r="E20">
        <v>2420000000</v>
      </c>
      <c r="F20">
        <v>53600000</v>
      </c>
      <c r="G20">
        <v>1408098</v>
      </c>
      <c r="H20">
        <v>6620000000</v>
      </c>
      <c r="I20">
        <v>215000000</v>
      </c>
      <c r="J20">
        <v>6011000</v>
      </c>
      <c r="K20" s="2">
        <v>0.36495050000000001</v>
      </c>
      <c r="L20" s="2">
        <v>0.2496931</v>
      </c>
      <c r="M20" s="2">
        <v>0.23425360000000001</v>
      </c>
      <c r="N20" s="3">
        <v>15</v>
      </c>
      <c r="O20">
        <v>16</v>
      </c>
      <c r="P20">
        <v>16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2000</v>
      </c>
      <c r="B21">
        <v>20</v>
      </c>
      <c r="C21">
        <v>52</v>
      </c>
      <c r="D21" t="s">
        <v>52</v>
      </c>
      <c r="E21">
        <v>2080000000</v>
      </c>
      <c r="F21">
        <v>75300000</v>
      </c>
      <c r="G21">
        <v>2301993</v>
      </c>
      <c r="H21">
        <v>6990000000</v>
      </c>
      <c r="I21">
        <v>404000000</v>
      </c>
      <c r="J21">
        <v>14500000</v>
      </c>
      <c r="K21" s="2">
        <v>0.29701889999999997</v>
      </c>
      <c r="L21" s="2">
        <v>0.18649789999999999</v>
      </c>
      <c r="M21" s="2">
        <v>0.15870780000000001</v>
      </c>
      <c r="N21" s="3">
        <v>17</v>
      </c>
      <c r="O21">
        <v>17</v>
      </c>
      <c r="P21">
        <v>20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2000</v>
      </c>
      <c r="B22">
        <v>21</v>
      </c>
      <c r="C22" t="s">
        <v>53</v>
      </c>
      <c r="D22" t="s">
        <v>54</v>
      </c>
      <c r="E22">
        <v>669000000</v>
      </c>
      <c r="F22">
        <v>35900000</v>
      </c>
      <c r="G22">
        <v>920355.2</v>
      </c>
      <c r="H22">
        <v>3550000000</v>
      </c>
      <c r="I22">
        <v>311000000</v>
      </c>
      <c r="J22">
        <v>10300000</v>
      </c>
      <c r="K22" s="2">
        <v>0.18847169999999999</v>
      </c>
      <c r="L22" s="2">
        <v>0.11521770000000001</v>
      </c>
      <c r="M22" s="2">
        <v>8.9066099999999995E-2</v>
      </c>
      <c r="N22" s="3">
        <v>27</v>
      </c>
      <c r="O22">
        <v>28</v>
      </c>
      <c r="P22">
        <v>31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2000</v>
      </c>
      <c r="B23">
        <v>22</v>
      </c>
      <c r="C23" t="s">
        <v>55</v>
      </c>
      <c r="D23" t="s">
        <v>56</v>
      </c>
      <c r="E23">
        <v>1140000000</v>
      </c>
      <c r="F23">
        <v>28200000</v>
      </c>
      <c r="G23">
        <v>810626.3</v>
      </c>
      <c r="H23">
        <v>4310000000</v>
      </c>
      <c r="I23">
        <v>169000000</v>
      </c>
      <c r="J23">
        <v>4823500</v>
      </c>
      <c r="K23" s="2">
        <v>0.2653836</v>
      </c>
      <c r="L23" s="2">
        <v>0.16660539999999999</v>
      </c>
      <c r="M23" s="2">
        <v>0.1680577</v>
      </c>
      <c r="N23" s="3">
        <v>20</v>
      </c>
      <c r="O23">
        <v>20</v>
      </c>
      <c r="P23">
        <v>18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2000</v>
      </c>
      <c r="B24">
        <v>23</v>
      </c>
      <c r="C24">
        <v>64</v>
      </c>
      <c r="D24" t="s">
        <v>57</v>
      </c>
      <c r="E24">
        <v>1210000000</v>
      </c>
      <c r="F24">
        <v>29100000</v>
      </c>
      <c r="G24">
        <v>711782.8</v>
      </c>
      <c r="H24">
        <v>3220000000</v>
      </c>
      <c r="I24">
        <v>101000000</v>
      </c>
      <c r="J24">
        <v>2608062</v>
      </c>
      <c r="K24" s="2">
        <v>0.3739634</v>
      </c>
      <c r="L24" s="2">
        <v>0.28942649999999998</v>
      </c>
      <c r="M24" s="2">
        <v>0.2729164</v>
      </c>
      <c r="N24" s="3">
        <v>14</v>
      </c>
      <c r="O24">
        <v>10</v>
      </c>
      <c r="P24">
        <v>10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2000</v>
      </c>
      <c r="B25">
        <v>24</v>
      </c>
      <c r="C25" t="s">
        <v>58</v>
      </c>
      <c r="D25" t="s">
        <v>59</v>
      </c>
      <c r="E25">
        <v>5350000000</v>
      </c>
      <c r="F25">
        <v>91600000</v>
      </c>
      <c r="G25">
        <v>2458195</v>
      </c>
      <c r="H25">
        <v>8510000000</v>
      </c>
      <c r="I25">
        <v>210000000</v>
      </c>
      <c r="J25">
        <v>6061200</v>
      </c>
      <c r="K25" s="2">
        <v>0.62876200000000004</v>
      </c>
      <c r="L25" s="2">
        <v>0.43611620000000001</v>
      </c>
      <c r="M25" s="2">
        <v>0.40556239999999999</v>
      </c>
      <c r="N25" s="3">
        <v>2</v>
      </c>
      <c r="O25">
        <v>3</v>
      </c>
      <c r="P25">
        <v>2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2000</v>
      </c>
      <c r="B26">
        <v>25</v>
      </c>
      <c r="C26">
        <v>70</v>
      </c>
      <c r="D26" t="s">
        <v>60</v>
      </c>
      <c r="E26">
        <v>770000000</v>
      </c>
      <c r="F26">
        <v>20700000</v>
      </c>
      <c r="G26">
        <v>570515.69999999995</v>
      </c>
      <c r="H26">
        <v>1500000000</v>
      </c>
      <c r="I26">
        <v>60600000</v>
      </c>
      <c r="J26">
        <v>1800300</v>
      </c>
      <c r="K26" s="2">
        <v>0.51256679999999999</v>
      </c>
      <c r="L26" s="2">
        <v>0.3419838</v>
      </c>
      <c r="M26" s="2">
        <v>0.31690030000000002</v>
      </c>
      <c r="N26" s="3">
        <v>5</v>
      </c>
      <c r="O26">
        <v>6</v>
      </c>
      <c r="P26">
        <v>6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2000</v>
      </c>
      <c r="B27">
        <v>26</v>
      </c>
      <c r="C27" t="s">
        <v>61</v>
      </c>
      <c r="D27" t="s">
        <v>62</v>
      </c>
      <c r="E27">
        <v>11900000000</v>
      </c>
      <c r="F27">
        <v>283000000</v>
      </c>
      <c r="G27">
        <v>7961993</v>
      </c>
      <c r="H27">
        <v>19500000000</v>
      </c>
      <c r="I27">
        <v>647000000</v>
      </c>
      <c r="J27">
        <v>19900000</v>
      </c>
      <c r="K27" s="2">
        <v>0.61115070000000005</v>
      </c>
      <c r="L27" s="2">
        <v>0.43753930000000002</v>
      </c>
      <c r="M27" s="2">
        <v>0.40022940000000001</v>
      </c>
      <c r="N27" s="3">
        <v>3</v>
      </c>
      <c r="O27">
        <v>2</v>
      </c>
      <c r="P27">
        <v>3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2000</v>
      </c>
      <c r="B28">
        <v>27</v>
      </c>
      <c r="C28" t="s">
        <v>63</v>
      </c>
      <c r="D28" t="s">
        <v>64</v>
      </c>
      <c r="E28">
        <v>2230000000</v>
      </c>
      <c r="F28">
        <v>44400000</v>
      </c>
      <c r="G28">
        <v>1336974</v>
      </c>
      <c r="H28">
        <v>4990000000</v>
      </c>
      <c r="I28">
        <v>149000000</v>
      </c>
      <c r="J28">
        <v>4874876</v>
      </c>
      <c r="K28" s="2">
        <v>0.4467738</v>
      </c>
      <c r="L28" s="2">
        <v>0.29778280000000001</v>
      </c>
      <c r="M28" s="2">
        <v>0.27425820000000001</v>
      </c>
      <c r="N28" s="3">
        <v>8</v>
      </c>
      <c r="O28">
        <v>9</v>
      </c>
      <c r="P28">
        <v>9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2000</v>
      </c>
      <c r="B29">
        <v>28</v>
      </c>
      <c r="C29" t="s">
        <v>65</v>
      </c>
      <c r="D29" t="s">
        <v>66</v>
      </c>
      <c r="E29">
        <v>6630000000</v>
      </c>
      <c r="F29">
        <v>227000000</v>
      </c>
      <c r="G29">
        <v>7348551</v>
      </c>
      <c r="H29">
        <v>8550000000</v>
      </c>
      <c r="I29">
        <v>342000000</v>
      </c>
      <c r="J29">
        <v>12000000</v>
      </c>
      <c r="K29" s="2">
        <v>0.77494459999999998</v>
      </c>
      <c r="L29" s="2">
        <v>0.66353110000000004</v>
      </c>
      <c r="M29" s="2">
        <v>0.61062369999999999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2000</v>
      </c>
      <c r="B30">
        <v>29</v>
      </c>
      <c r="C30" t="s">
        <v>67</v>
      </c>
      <c r="D30" t="s">
        <v>68</v>
      </c>
      <c r="E30">
        <v>8360000000</v>
      </c>
      <c r="F30">
        <v>249000000</v>
      </c>
      <c r="G30">
        <v>7026391</v>
      </c>
      <c r="H30">
        <v>16600000000</v>
      </c>
      <c r="I30">
        <v>718000000</v>
      </c>
      <c r="J30">
        <v>21700000</v>
      </c>
      <c r="K30" s="2">
        <v>0.50448420000000005</v>
      </c>
      <c r="L30" s="2">
        <v>0.34680729999999999</v>
      </c>
      <c r="M30" s="2">
        <v>0.3237216</v>
      </c>
      <c r="N30" s="3">
        <v>6</v>
      </c>
      <c r="O30">
        <v>5</v>
      </c>
      <c r="P30">
        <v>5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2000</v>
      </c>
      <c r="B31">
        <v>30</v>
      </c>
      <c r="C31" t="s">
        <v>69</v>
      </c>
      <c r="D31" t="s">
        <v>70</v>
      </c>
      <c r="E31">
        <v>2090000000</v>
      </c>
      <c r="F31">
        <v>85800000</v>
      </c>
      <c r="G31">
        <v>2495835</v>
      </c>
      <c r="H31">
        <v>5470000000</v>
      </c>
      <c r="I31">
        <v>313000000</v>
      </c>
      <c r="J31">
        <v>9870442</v>
      </c>
      <c r="K31" s="2">
        <v>0.38205489999999998</v>
      </c>
      <c r="L31" s="2">
        <v>0.27437479999999997</v>
      </c>
      <c r="M31" s="2">
        <v>0.25285950000000001</v>
      </c>
      <c r="N31" s="3">
        <v>13</v>
      </c>
      <c r="O31">
        <v>12</v>
      </c>
      <c r="P31">
        <v>13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2000</v>
      </c>
      <c r="B32">
        <v>31</v>
      </c>
      <c r="C32" t="s">
        <v>71</v>
      </c>
      <c r="D32" t="s">
        <v>72</v>
      </c>
      <c r="E32">
        <v>61900000</v>
      </c>
      <c r="F32">
        <v>2163071</v>
      </c>
      <c r="G32">
        <v>82287.839999999997</v>
      </c>
      <c r="H32">
        <v>410000000</v>
      </c>
      <c r="I32">
        <v>19000000</v>
      </c>
      <c r="J32">
        <v>805757.8</v>
      </c>
      <c r="K32" s="2">
        <v>0.15086450000000001</v>
      </c>
      <c r="L32" s="2">
        <v>0.1136228</v>
      </c>
      <c r="M32" s="2">
        <v>0.1021248</v>
      </c>
      <c r="N32" s="3">
        <v>31</v>
      </c>
      <c r="O32">
        <v>29</v>
      </c>
      <c r="P32">
        <v>28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  <c r="K33">
        <f t="shared" si="0"/>
        <v>8</v>
      </c>
      <c r="L33">
        <f t="shared" si="0"/>
        <v>9</v>
      </c>
      <c r="M33">
        <f t="shared" si="0"/>
        <v>10</v>
      </c>
      <c r="N33">
        <f t="shared" si="0"/>
        <v>11</v>
      </c>
      <c r="O33">
        <f t="shared" si="0"/>
        <v>12</v>
      </c>
      <c r="P33">
        <f t="shared" si="0"/>
        <v>13</v>
      </c>
      <c r="Q33">
        <f t="shared" si="0"/>
        <v>14</v>
      </c>
      <c r="R33">
        <f t="shared" si="0"/>
        <v>15</v>
      </c>
      <c r="S33">
        <f t="shared" si="0"/>
        <v>16</v>
      </c>
      <c r="T33">
        <f t="shared" si="0"/>
        <v>17</v>
      </c>
      <c r="U33">
        <f t="shared" si="0"/>
        <v>18</v>
      </c>
      <c r="V33">
        <f t="shared" si="0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3"/>
  <sheetViews>
    <sheetView topLeftCell="H1" zoomScaleNormal="100" workbookViewId="0">
      <selection activeCell="A29" sqref="A29:V29"/>
    </sheetView>
  </sheetViews>
  <sheetFormatPr defaultColWidth="9" defaultRowHeight="12.75" x14ac:dyDescent="0.2"/>
  <cols>
    <col min="3" max="3" width="19.42578125" customWidth="1"/>
    <col min="11" max="11" width="17.7109375" customWidth="1"/>
    <col min="12" max="12" width="20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2005</v>
      </c>
      <c r="B2">
        <v>1</v>
      </c>
      <c r="C2" t="s">
        <v>22</v>
      </c>
      <c r="D2" t="s">
        <v>23</v>
      </c>
      <c r="E2">
        <v>383000000</v>
      </c>
      <c r="F2">
        <v>16400000</v>
      </c>
      <c r="G2">
        <v>298847.90000000002</v>
      </c>
      <c r="H2">
        <v>1940000000</v>
      </c>
      <c r="I2">
        <v>109000000</v>
      </c>
      <c r="J2">
        <v>2156400</v>
      </c>
      <c r="K2" s="2">
        <v>0.19741159999999999</v>
      </c>
      <c r="L2" s="2">
        <v>0.15065229999999999</v>
      </c>
      <c r="M2" s="2">
        <v>0.1385865</v>
      </c>
      <c r="N2" s="3">
        <v>28</v>
      </c>
      <c r="O2">
        <v>24</v>
      </c>
      <c r="P2">
        <v>25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2005</v>
      </c>
      <c r="B3">
        <v>2</v>
      </c>
      <c r="C3" t="s">
        <v>24</v>
      </c>
      <c r="D3" t="s">
        <v>25</v>
      </c>
      <c r="E3">
        <v>330000000</v>
      </c>
      <c r="F3">
        <v>5511990</v>
      </c>
      <c r="G3">
        <v>130913.4</v>
      </c>
      <c r="H3">
        <v>931000000</v>
      </c>
      <c r="I3">
        <v>24100000</v>
      </c>
      <c r="J3">
        <v>570600</v>
      </c>
      <c r="K3" s="2">
        <v>0.35444609999999999</v>
      </c>
      <c r="L3" s="2">
        <v>0.22852819999999999</v>
      </c>
      <c r="M3" s="2">
        <v>0.229431</v>
      </c>
      <c r="N3" s="3">
        <v>17</v>
      </c>
      <c r="O3">
        <v>18</v>
      </c>
      <c r="P3">
        <v>17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2005</v>
      </c>
      <c r="B4">
        <v>3</v>
      </c>
      <c r="C4" t="s">
        <v>26</v>
      </c>
      <c r="D4" t="s">
        <v>27</v>
      </c>
      <c r="E4">
        <v>492000000</v>
      </c>
      <c r="F4">
        <v>11200000</v>
      </c>
      <c r="G4">
        <v>275621.40000000002</v>
      </c>
      <c r="H4">
        <v>1580000000</v>
      </c>
      <c r="I4">
        <v>62800000</v>
      </c>
      <c r="J4">
        <v>1707800</v>
      </c>
      <c r="K4" s="2">
        <v>0.3108783</v>
      </c>
      <c r="L4" s="2">
        <v>0.1776887</v>
      </c>
      <c r="M4" s="2">
        <v>0.1613898</v>
      </c>
      <c r="N4" s="3">
        <v>20</v>
      </c>
      <c r="O4">
        <v>20</v>
      </c>
      <c r="P4">
        <v>20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2005</v>
      </c>
      <c r="B5">
        <v>4</v>
      </c>
      <c r="C5" t="s">
        <v>28</v>
      </c>
      <c r="D5" t="s">
        <v>29</v>
      </c>
      <c r="E5">
        <v>160000000</v>
      </c>
      <c r="F5">
        <v>3473528</v>
      </c>
      <c r="G5">
        <v>96360.99</v>
      </c>
      <c r="H5">
        <v>561000000</v>
      </c>
      <c r="I5">
        <v>25300000</v>
      </c>
      <c r="J5">
        <v>727046.6</v>
      </c>
      <c r="K5" s="2">
        <v>0.28576620000000003</v>
      </c>
      <c r="L5" s="2">
        <v>0.137235</v>
      </c>
      <c r="M5" s="2">
        <v>0.13253760000000001</v>
      </c>
      <c r="N5" s="3">
        <v>21</v>
      </c>
      <c r="O5">
        <v>26</v>
      </c>
      <c r="P5">
        <v>26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2005</v>
      </c>
      <c r="B6">
        <v>5</v>
      </c>
      <c r="C6">
        <v>20</v>
      </c>
      <c r="D6" t="s">
        <v>30</v>
      </c>
      <c r="E6">
        <v>248000000</v>
      </c>
      <c r="F6">
        <v>5441957</v>
      </c>
      <c r="G6">
        <v>140827.5</v>
      </c>
      <c r="H6">
        <v>990000000</v>
      </c>
      <c r="I6">
        <v>42800000</v>
      </c>
      <c r="J6">
        <v>1189247</v>
      </c>
      <c r="K6" s="2">
        <v>0.25101689999999999</v>
      </c>
      <c r="L6" s="2">
        <v>0.12701190000000001</v>
      </c>
      <c r="M6" s="2">
        <v>0.11841740000000001</v>
      </c>
      <c r="N6" s="3">
        <v>24</v>
      </c>
      <c r="O6">
        <v>29</v>
      </c>
      <c r="P6">
        <v>28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2005</v>
      </c>
      <c r="B7">
        <v>6</v>
      </c>
      <c r="C7" t="s">
        <v>31</v>
      </c>
      <c r="D7" t="s">
        <v>32</v>
      </c>
      <c r="E7">
        <v>1050000000</v>
      </c>
      <c r="F7">
        <v>21200000</v>
      </c>
      <c r="G7">
        <v>566848.6</v>
      </c>
      <c r="H7">
        <v>2360000000</v>
      </c>
      <c r="I7">
        <v>68100000</v>
      </c>
      <c r="J7">
        <v>1901767</v>
      </c>
      <c r="K7" s="2">
        <v>0.44653399999999999</v>
      </c>
      <c r="L7" s="2">
        <v>0.31170730000000002</v>
      </c>
      <c r="M7" s="2">
        <v>0.2980641</v>
      </c>
      <c r="N7" s="3">
        <v>11</v>
      </c>
      <c r="O7">
        <v>10</v>
      </c>
      <c r="P7">
        <v>10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2005</v>
      </c>
      <c r="B8">
        <v>7</v>
      </c>
      <c r="C8">
        <v>23</v>
      </c>
      <c r="D8" t="s">
        <v>33</v>
      </c>
      <c r="E8">
        <v>122000000</v>
      </c>
      <c r="F8">
        <v>1437262</v>
      </c>
      <c r="G8">
        <v>35333.800000000003</v>
      </c>
      <c r="H8">
        <v>268000000</v>
      </c>
      <c r="I8">
        <v>4416617</v>
      </c>
      <c r="J8">
        <v>113000</v>
      </c>
      <c r="K8" s="2">
        <v>0.45410840000000002</v>
      </c>
      <c r="L8" s="2">
        <v>0.32542140000000003</v>
      </c>
      <c r="M8" s="2">
        <v>0.31268849999999998</v>
      </c>
      <c r="N8" s="3">
        <v>10</v>
      </c>
      <c r="O8">
        <v>8</v>
      </c>
      <c r="P8">
        <v>8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2005</v>
      </c>
      <c r="B9">
        <v>8</v>
      </c>
      <c r="C9">
        <v>24</v>
      </c>
      <c r="D9" t="s">
        <v>34</v>
      </c>
      <c r="E9">
        <v>945000000</v>
      </c>
      <c r="F9">
        <v>15200000</v>
      </c>
      <c r="G9">
        <v>378119.8</v>
      </c>
      <c r="H9">
        <v>1590000000</v>
      </c>
      <c r="I9">
        <v>33700000</v>
      </c>
      <c r="J9">
        <v>885000</v>
      </c>
      <c r="K9" s="2">
        <v>0.59544750000000002</v>
      </c>
      <c r="L9" s="2">
        <v>0.44943280000000002</v>
      </c>
      <c r="M9" s="2">
        <v>0.42725410000000003</v>
      </c>
      <c r="N9" s="3">
        <v>5</v>
      </c>
      <c r="O9">
        <v>3</v>
      </c>
      <c r="P9">
        <v>2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2005</v>
      </c>
      <c r="B10">
        <v>9</v>
      </c>
      <c r="C10">
        <v>25</v>
      </c>
      <c r="D10" t="s">
        <v>35</v>
      </c>
      <c r="E10">
        <v>219000000</v>
      </c>
      <c r="F10">
        <v>4770583</v>
      </c>
      <c r="G10">
        <v>118525.3</v>
      </c>
      <c r="H10">
        <v>788000000</v>
      </c>
      <c r="I10">
        <v>29700000</v>
      </c>
      <c r="J10">
        <v>803200</v>
      </c>
      <c r="K10" s="2">
        <v>0.27827049999999998</v>
      </c>
      <c r="L10" s="2">
        <v>0.16069919999999999</v>
      </c>
      <c r="M10" s="2">
        <v>0.14756630000000001</v>
      </c>
      <c r="N10" s="3">
        <v>22</v>
      </c>
      <c r="O10">
        <v>22</v>
      </c>
      <c r="P10">
        <v>23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2005</v>
      </c>
      <c r="B11">
        <v>10</v>
      </c>
      <c r="C11">
        <v>26</v>
      </c>
      <c r="D11" t="s">
        <v>36</v>
      </c>
      <c r="E11">
        <v>152000000</v>
      </c>
      <c r="F11">
        <v>3209965</v>
      </c>
      <c r="G11">
        <v>82613.42</v>
      </c>
      <c r="H11">
        <v>555000000</v>
      </c>
      <c r="I11">
        <v>19300000</v>
      </c>
      <c r="J11">
        <v>520200</v>
      </c>
      <c r="K11" s="2">
        <v>0.2735551</v>
      </c>
      <c r="L11" s="2">
        <v>0.1660645</v>
      </c>
      <c r="M11" s="2">
        <v>0.1588109</v>
      </c>
      <c r="N11" s="3">
        <v>23</v>
      </c>
      <c r="O11">
        <v>21</v>
      </c>
      <c r="P11">
        <v>21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2005</v>
      </c>
      <c r="B12">
        <v>11</v>
      </c>
      <c r="C12" t="s">
        <v>37</v>
      </c>
      <c r="D12" t="s">
        <v>38</v>
      </c>
      <c r="E12">
        <v>550000000</v>
      </c>
      <c r="F12">
        <v>11100000</v>
      </c>
      <c r="G12">
        <v>286448</v>
      </c>
      <c r="H12">
        <v>2200000000</v>
      </c>
      <c r="I12">
        <v>75200000</v>
      </c>
      <c r="J12">
        <v>2020447</v>
      </c>
      <c r="K12" s="2">
        <v>0.2498861</v>
      </c>
      <c r="L12" s="2">
        <v>0.1477686</v>
      </c>
      <c r="M12" s="2">
        <v>0.1417746</v>
      </c>
      <c r="N12" s="3">
        <v>25</v>
      </c>
      <c r="O12">
        <v>25</v>
      </c>
      <c r="P12">
        <v>24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2005</v>
      </c>
      <c r="B13">
        <v>12</v>
      </c>
      <c r="C13">
        <v>29</v>
      </c>
      <c r="D13" t="s">
        <v>39</v>
      </c>
      <c r="E13">
        <v>574000000</v>
      </c>
      <c r="F13">
        <v>10600000</v>
      </c>
      <c r="G13">
        <v>264526.8</v>
      </c>
      <c r="H13">
        <v>1490000000</v>
      </c>
      <c r="I13">
        <v>44600000</v>
      </c>
      <c r="J13">
        <v>1173600</v>
      </c>
      <c r="K13" s="2">
        <v>0.38628639999999997</v>
      </c>
      <c r="L13" s="2">
        <v>0.23724590000000001</v>
      </c>
      <c r="M13" s="2">
        <v>0.22539770000000001</v>
      </c>
      <c r="N13" s="3">
        <v>14</v>
      </c>
      <c r="O13">
        <v>17</v>
      </c>
      <c r="P13">
        <v>18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2005</v>
      </c>
      <c r="B14">
        <v>13</v>
      </c>
      <c r="C14" t="s">
        <v>40</v>
      </c>
      <c r="D14" t="s">
        <v>41</v>
      </c>
      <c r="E14">
        <v>1760000000</v>
      </c>
      <c r="F14">
        <v>29000000</v>
      </c>
      <c r="G14">
        <v>733017.1</v>
      </c>
      <c r="H14">
        <v>2940000000</v>
      </c>
      <c r="I14">
        <v>65800000</v>
      </c>
      <c r="J14">
        <v>1752200</v>
      </c>
      <c r="K14" s="2">
        <v>0.59734799999999999</v>
      </c>
      <c r="L14" s="2">
        <v>0.44130970000000003</v>
      </c>
      <c r="M14" s="2">
        <v>0.41834100000000002</v>
      </c>
      <c r="N14" s="3">
        <v>4</v>
      </c>
      <c r="O14">
        <v>5</v>
      </c>
      <c r="P14">
        <v>4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2005</v>
      </c>
      <c r="B15">
        <v>14</v>
      </c>
      <c r="C15" t="s">
        <v>42</v>
      </c>
      <c r="D15" t="s">
        <v>43</v>
      </c>
      <c r="E15">
        <v>941000000</v>
      </c>
      <c r="F15">
        <v>17800000</v>
      </c>
      <c r="G15">
        <v>447632.1</v>
      </c>
      <c r="H15">
        <v>2550000000</v>
      </c>
      <c r="I15">
        <v>68600000</v>
      </c>
      <c r="J15">
        <v>1788600</v>
      </c>
      <c r="K15" s="2">
        <v>0.36938670000000001</v>
      </c>
      <c r="L15" s="2">
        <v>0.25955410000000001</v>
      </c>
      <c r="M15" s="2">
        <v>0.25026959999999998</v>
      </c>
      <c r="N15" s="3">
        <v>16</v>
      </c>
      <c r="O15">
        <v>15</v>
      </c>
      <c r="P15">
        <v>15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2005</v>
      </c>
      <c r="B16">
        <v>15</v>
      </c>
      <c r="C16" t="s">
        <v>44</v>
      </c>
      <c r="D16" t="s">
        <v>45</v>
      </c>
      <c r="E16">
        <v>425000000</v>
      </c>
      <c r="F16">
        <v>7742574</v>
      </c>
      <c r="G16">
        <v>204856.2</v>
      </c>
      <c r="H16">
        <v>876000000</v>
      </c>
      <c r="I16">
        <v>25700000</v>
      </c>
      <c r="J16">
        <v>722093.3</v>
      </c>
      <c r="K16" s="2">
        <v>0.48547689999999999</v>
      </c>
      <c r="L16" s="2">
        <v>0.30184290000000003</v>
      </c>
      <c r="M16" s="2">
        <v>0.2836978</v>
      </c>
      <c r="N16" s="3">
        <v>8</v>
      </c>
      <c r="O16">
        <v>12</v>
      </c>
      <c r="P16">
        <v>12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2005</v>
      </c>
      <c r="B17">
        <v>16</v>
      </c>
      <c r="C17" t="s">
        <v>46</v>
      </c>
      <c r="D17" t="s">
        <v>47</v>
      </c>
      <c r="E17">
        <v>424000000</v>
      </c>
      <c r="F17">
        <v>6804637</v>
      </c>
      <c r="G17">
        <v>179827.1</v>
      </c>
      <c r="H17">
        <v>1240000000</v>
      </c>
      <c r="I17">
        <v>24700000</v>
      </c>
      <c r="J17">
        <v>678224.5</v>
      </c>
      <c r="K17" s="2">
        <v>0.34124480000000001</v>
      </c>
      <c r="L17" s="2">
        <v>0.27589320000000001</v>
      </c>
      <c r="M17" s="2">
        <v>0.26514389999999999</v>
      </c>
      <c r="N17" s="3">
        <v>18</v>
      </c>
      <c r="O17">
        <v>14</v>
      </c>
      <c r="P17">
        <v>14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2005</v>
      </c>
      <c r="B18">
        <v>17</v>
      </c>
      <c r="C18" t="s">
        <v>48</v>
      </c>
      <c r="D18" t="s">
        <v>49</v>
      </c>
      <c r="E18">
        <v>1590000000</v>
      </c>
      <c r="F18">
        <v>40300000</v>
      </c>
      <c r="G18">
        <v>983309.7</v>
      </c>
      <c r="H18">
        <v>9540000000</v>
      </c>
      <c r="I18">
        <v>360000000</v>
      </c>
      <c r="J18">
        <v>9457505</v>
      </c>
      <c r="K18" s="2">
        <v>0.16707569999999999</v>
      </c>
      <c r="L18" s="2">
        <v>0.11200400000000001</v>
      </c>
      <c r="M18" s="2">
        <v>0.10397140000000001</v>
      </c>
      <c r="N18" s="3">
        <v>30</v>
      </c>
      <c r="O18">
        <v>30</v>
      </c>
      <c r="P18">
        <v>30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2005</v>
      </c>
      <c r="B19">
        <v>18</v>
      </c>
      <c r="C19">
        <v>51</v>
      </c>
      <c r="D19" t="s">
        <v>50</v>
      </c>
      <c r="E19">
        <v>346000000</v>
      </c>
      <c r="F19">
        <v>8605219</v>
      </c>
      <c r="G19">
        <v>242515</v>
      </c>
      <c r="H19">
        <v>1900000000</v>
      </c>
      <c r="I19">
        <v>67200000</v>
      </c>
      <c r="J19">
        <v>2038447</v>
      </c>
      <c r="K19" s="2">
        <v>0.1823552</v>
      </c>
      <c r="L19" s="2">
        <v>0.1279797</v>
      </c>
      <c r="M19" s="2">
        <v>0.11897050000000001</v>
      </c>
      <c r="N19" s="3">
        <v>29</v>
      </c>
      <c r="O19">
        <v>28</v>
      </c>
      <c r="P19">
        <v>27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2005</v>
      </c>
      <c r="B20">
        <v>19</v>
      </c>
      <c r="C20">
        <v>50</v>
      </c>
      <c r="D20" t="s">
        <v>51</v>
      </c>
      <c r="E20">
        <v>3320000000</v>
      </c>
      <c r="F20">
        <v>60900000</v>
      </c>
      <c r="G20">
        <v>1618722</v>
      </c>
      <c r="H20">
        <v>7620000000</v>
      </c>
      <c r="I20">
        <v>214000000</v>
      </c>
      <c r="J20">
        <v>6017400</v>
      </c>
      <c r="K20" s="2">
        <v>0.43609819999999999</v>
      </c>
      <c r="L20" s="2">
        <v>0.28450720000000002</v>
      </c>
      <c r="M20" s="2">
        <v>0.269007</v>
      </c>
      <c r="N20" s="3">
        <v>12</v>
      </c>
      <c r="O20">
        <v>13</v>
      </c>
      <c r="P20">
        <v>13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2005</v>
      </c>
      <c r="B21">
        <v>20</v>
      </c>
      <c r="C21">
        <v>52</v>
      </c>
      <c r="D21" t="s">
        <v>52</v>
      </c>
      <c r="E21">
        <v>2640000000</v>
      </c>
      <c r="F21">
        <v>79900000</v>
      </c>
      <c r="G21">
        <v>2564729</v>
      </c>
      <c r="H21">
        <v>8090000000</v>
      </c>
      <c r="I21">
        <v>390000000</v>
      </c>
      <c r="J21">
        <v>14400000</v>
      </c>
      <c r="K21" s="2">
        <v>0.3265402</v>
      </c>
      <c r="L21" s="2">
        <v>0.20455209999999999</v>
      </c>
      <c r="M21" s="2">
        <v>0.17801220000000001</v>
      </c>
      <c r="N21" s="3">
        <v>19</v>
      </c>
      <c r="O21">
        <v>19</v>
      </c>
      <c r="P21">
        <v>19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2005</v>
      </c>
      <c r="B22">
        <v>21</v>
      </c>
      <c r="C22" t="s">
        <v>53</v>
      </c>
      <c r="D22" t="s">
        <v>54</v>
      </c>
      <c r="E22">
        <v>1010000000</v>
      </c>
      <c r="F22">
        <v>42600000</v>
      </c>
      <c r="G22">
        <v>1201597</v>
      </c>
      <c r="H22">
        <v>4460000000</v>
      </c>
      <c r="I22">
        <v>316000000</v>
      </c>
      <c r="J22">
        <v>11300000</v>
      </c>
      <c r="K22" s="2">
        <v>0.22652240000000001</v>
      </c>
      <c r="L22" s="2">
        <v>0.13472329999999999</v>
      </c>
      <c r="M22" s="2">
        <v>0.1064377</v>
      </c>
      <c r="N22" s="3">
        <v>26</v>
      </c>
      <c r="O22">
        <v>27</v>
      </c>
      <c r="P22">
        <v>29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2005</v>
      </c>
      <c r="B23">
        <v>22</v>
      </c>
      <c r="C23" t="s">
        <v>55</v>
      </c>
      <c r="D23" t="s">
        <v>56</v>
      </c>
      <c r="E23">
        <v>1040000000</v>
      </c>
      <c r="F23">
        <v>25500000</v>
      </c>
      <c r="G23">
        <v>721561.5</v>
      </c>
      <c r="H23">
        <v>5090000000</v>
      </c>
      <c r="I23">
        <v>169000000</v>
      </c>
      <c r="J23">
        <v>4821447</v>
      </c>
      <c r="K23" s="2">
        <v>0.2046944</v>
      </c>
      <c r="L23" s="2">
        <v>0.15075669999999999</v>
      </c>
      <c r="M23" s="2">
        <v>0.1496567</v>
      </c>
      <c r="N23" s="3">
        <v>27</v>
      </c>
      <c r="O23">
        <v>23</v>
      </c>
      <c r="P23">
        <v>22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2005</v>
      </c>
      <c r="B24">
        <v>23</v>
      </c>
      <c r="C24">
        <v>64</v>
      </c>
      <c r="D24" t="s">
        <v>57</v>
      </c>
      <c r="E24">
        <v>1250000000</v>
      </c>
      <c r="F24">
        <v>25700000</v>
      </c>
      <c r="G24">
        <v>667135.1</v>
      </c>
      <c r="H24">
        <v>3230000000</v>
      </c>
      <c r="I24">
        <v>83000000</v>
      </c>
      <c r="J24">
        <v>2231478</v>
      </c>
      <c r="K24" s="2">
        <v>0.38842480000000001</v>
      </c>
      <c r="L24" s="2">
        <v>0.30990960000000001</v>
      </c>
      <c r="M24" s="2">
        <v>0.2989656</v>
      </c>
      <c r="N24" s="3">
        <v>13</v>
      </c>
      <c r="O24">
        <v>11</v>
      </c>
      <c r="P24">
        <v>9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2005</v>
      </c>
      <c r="B25">
        <v>24</v>
      </c>
      <c r="C25" t="s">
        <v>58</v>
      </c>
      <c r="D25" t="s">
        <v>59</v>
      </c>
      <c r="E25">
        <v>7110000000</v>
      </c>
      <c r="F25">
        <v>96800000</v>
      </c>
      <c r="G25">
        <v>2693937</v>
      </c>
      <c r="H25">
        <v>11200000000</v>
      </c>
      <c r="I25">
        <v>215000000</v>
      </c>
      <c r="J25">
        <v>6383480</v>
      </c>
      <c r="K25" s="2">
        <v>0.63437770000000004</v>
      </c>
      <c r="L25" s="2">
        <v>0.45106079999999998</v>
      </c>
      <c r="M25" s="2">
        <v>0.42201699999999998</v>
      </c>
      <c r="N25" s="3">
        <v>3</v>
      </c>
      <c r="O25">
        <v>2</v>
      </c>
      <c r="P25">
        <v>3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2005</v>
      </c>
      <c r="B26">
        <v>25</v>
      </c>
      <c r="C26">
        <v>70</v>
      </c>
      <c r="D26" t="s">
        <v>60</v>
      </c>
      <c r="E26">
        <v>1000000000</v>
      </c>
      <c r="F26">
        <v>24200000</v>
      </c>
      <c r="G26">
        <v>703661.4</v>
      </c>
      <c r="H26">
        <v>1980000000</v>
      </c>
      <c r="I26">
        <v>64400000</v>
      </c>
      <c r="J26">
        <v>1989740</v>
      </c>
      <c r="K26" s="2">
        <v>0.50482950000000004</v>
      </c>
      <c r="L26" s="2">
        <v>0.37515409999999999</v>
      </c>
      <c r="M26" s="2">
        <v>0.35364489999999998</v>
      </c>
      <c r="N26" s="3">
        <v>7</v>
      </c>
      <c r="O26">
        <v>6</v>
      </c>
      <c r="P26">
        <v>6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2005</v>
      </c>
      <c r="B27">
        <v>26</v>
      </c>
      <c r="C27" t="s">
        <v>61</v>
      </c>
      <c r="D27" t="s">
        <v>62</v>
      </c>
      <c r="E27">
        <v>15300000000</v>
      </c>
      <c r="F27">
        <v>291000000</v>
      </c>
      <c r="G27">
        <v>8123753</v>
      </c>
      <c r="H27">
        <v>23600000000</v>
      </c>
      <c r="I27">
        <v>653000000</v>
      </c>
      <c r="J27">
        <v>20100000</v>
      </c>
      <c r="K27" s="2">
        <v>0.64683279999999999</v>
      </c>
      <c r="L27" s="2">
        <v>0.44603530000000002</v>
      </c>
      <c r="M27" s="2">
        <v>0.40460740000000001</v>
      </c>
      <c r="N27" s="3">
        <v>2</v>
      </c>
      <c r="O27">
        <v>4</v>
      </c>
      <c r="P27">
        <v>5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2005</v>
      </c>
      <c r="B28">
        <v>27</v>
      </c>
      <c r="C28" t="s">
        <v>63</v>
      </c>
      <c r="D28" t="s">
        <v>64</v>
      </c>
      <c r="E28">
        <v>3250000000</v>
      </c>
      <c r="F28">
        <v>48400000</v>
      </c>
      <c r="G28">
        <v>1455021</v>
      </c>
      <c r="H28">
        <v>6940000000</v>
      </c>
      <c r="I28">
        <v>152000000</v>
      </c>
      <c r="J28">
        <v>4910383</v>
      </c>
      <c r="K28" s="2">
        <v>0.46839740000000002</v>
      </c>
      <c r="L28" s="2">
        <v>0.31927929999999999</v>
      </c>
      <c r="M28" s="2">
        <v>0.2963152</v>
      </c>
      <c r="N28" s="3">
        <v>9</v>
      </c>
      <c r="O28">
        <v>9</v>
      </c>
      <c r="P28">
        <v>11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2005</v>
      </c>
      <c r="B29">
        <v>28</v>
      </c>
      <c r="C29" t="s">
        <v>65</v>
      </c>
      <c r="D29" t="s">
        <v>66</v>
      </c>
      <c r="E29">
        <v>8970000000</v>
      </c>
      <c r="F29">
        <v>252000000</v>
      </c>
      <c r="G29">
        <v>8195058</v>
      </c>
      <c r="H29">
        <v>11300000000</v>
      </c>
      <c r="I29">
        <v>370000000</v>
      </c>
      <c r="J29">
        <v>13000000</v>
      </c>
      <c r="K29" s="2">
        <v>0.79433509999999996</v>
      </c>
      <c r="L29" s="2">
        <v>0.6817202</v>
      </c>
      <c r="M29" s="2">
        <v>0.63175720000000002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2005</v>
      </c>
      <c r="B30">
        <v>29</v>
      </c>
      <c r="C30" t="s">
        <v>67</v>
      </c>
      <c r="D30" t="s">
        <v>68</v>
      </c>
      <c r="E30">
        <v>12200000000</v>
      </c>
      <c r="F30">
        <v>294000000</v>
      </c>
      <c r="G30">
        <v>8349317</v>
      </c>
      <c r="H30">
        <v>22700000000</v>
      </c>
      <c r="I30">
        <v>797000000</v>
      </c>
      <c r="J30">
        <v>23900000</v>
      </c>
      <c r="K30" s="2">
        <v>0.53918390000000005</v>
      </c>
      <c r="L30" s="2">
        <v>0.36930550000000001</v>
      </c>
      <c r="M30" s="2">
        <v>0.3488967</v>
      </c>
      <c r="N30" s="3">
        <v>6</v>
      </c>
      <c r="O30">
        <v>7</v>
      </c>
      <c r="P30">
        <v>7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2005</v>
      </c>
      <c r="B31">
        <v>30</v>
      </c>
      <c r="C31" t="s">
        <v>69</v>
      </c>
      <c r="D31" t="s">
        <v>70</v>
      </c>
      <c r="E31">
        <v>2540000000</v>
      </c>
      <c r="F31">
        <v>79200000</v>
      </c>
      <c r="G31">
        <v>2450711</v>
      </c>
      <c r="H31">
        <v>6800000000</v>
      </c>
      <c r="I31">
        <v>309000000</v>
      </c>
      <c r="J31">
        <v>10200000</v>
      </c>
      <c r="K31" s="2">
        <v>0.37380429999999998</v>
      </c>
      <c r="L31" s="2">
        <v>0.25666519999999998</v>
      </c>
      <c r="M31" s="2">
        <v>0.2401044</v>
      </c>
      <c r="N31" s="3">
        <v>15</v>
      </c>
      <c r="O31">
        <v>16</v>
      </c>
      <c r="P31">
        <v>16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2005</v>
      </c>
      <c r="B32">
        <v>31</v>
      </c>
      <c r="C32" t="s">
        <v>71</v>
      </c>
      <c r="D32" t="s">
        <v>72</v>
      </c>
      <c r="E32">
        <v>59800000</v>
      </c>
      <c r="F32">
        <v>1534861</v>
      </c>
      <c r="G32">
        <v>60375.14</v>
      </c>
      <c r="H32">
        <v>451000000</v>
      </c>
      <c r="I32">
        <v>18000000</v>
      </c>
      <c r="J32">
        <v>775376</v>
      </c>
      <c r="K32" s="2">
        <v>0.13250960000000001</v>
      </c>
      <c r="L32" s="2">
        <v>8.5404800000000003E-2</v>
      </c>
      <c r="M32" s="2">
        <v>7.7865599999999993E-2</v>
      </c>
      <c r="N32" s="3">
        <v>31</v>
      </c>
      <c r="O32">
        <v>31</v>
      </c>
      <c r="P32">
        <v>31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  <c r="K33">
        <f t="shared" si="0"/>
        <v>8</v>
      </c>
      <c r="L33">
        <f t="shared" si="0"/>
        <v>9</v>
      </c>
      <c r="M33">
        <f t="shared" si="0"/>
        <v>10</v>
      </c>
      <c r="N33">
        <f t="shared" si="0"/>
        <v>11</v>
      </c>
      <c r="O33">
        <f t="shared" si="0"/>
        <v>12</v>
      </c>
      <c r="P33">
        <f t="shared" si="0"/>
        <v>13</v>
      </c>
      <c r="Q33">
        <f t="shared" si="0"/>
        <v>14</v>
      </c>
      <c r="R33">
        <f t="shared" si="0"/>
        <v>15</v>
      </c>
      <c r="S33">
        <f t="shared" si="0"/>
        <v>16</v>
      </c>
      <c r="T33">
        <f t="shared" si="0"/>
        <v>17</v>
      </c>
      <c r="U33">
        <f t="shared" si="0"/>
        <v>18</v>
      </c>
      <c r="V33">
        <f t="shared" si="0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zoomScale="120" zoomScaleNormal="120" workbookViewId="0">
      <selection activeCell="E29" sqref="E29"/>
    </sheetView>
  </sheetViews>
  <sheetFormatPr defaultColWidth="11.5703125" defaultRowHeight="12.75" x14ac:dyDescent="0.2"/>
  <cols>
    <col min="5" max="5" width="14.7109375" customWidth="1"/>
    <col min="6" max="6" width="14.85546875" customWidth="1"/>
    <col min="7" max="7" width="13.7109375" customWidth="1"/>
    <col min="8" max="8" width="15.7109375" customWidth="1"/>
    <col min="9" max="9" width="15.85546875" customWidth="1"/>
    <col min="10" max="10" width="14.85546875" customWidth="1"/>
  </cols>
  <sheetData>
    <row r="1" spans="1:10" x14ac:dyDescent="0.2">
      <c r="A1" t="s">
        <v>0</v>
      </c>
      <c r="B1" t="s">
        <v>1</v>
      </c>
      <c r="C1" s="8" t="s">
        <v>2</v>
      </c>
      <c r="D1" t="s">
        <v>3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0" x14ac:dyDescent="0.2">
      <c r="A2" t="s">
        <v>73</v>
      </c>
      <c r="B2">
        <v>1</v>
      </c>
      <c r="C2" s="8" t="s">
        <v>22</v>
      </c>
      <c r="D2" t="s">
        <v>23</v>
      </c>
      <c r="E2" s="9">
        <v>26.6</v>
      </c>
      <c r="F2" s="9">
        <v>27.8</v>
      </c>
      <c r="G2" s="9">
        <v>26.8</v>
      </c>
      <c r="H2" s="10">
        <v>0.121</v>
      </c>
      <c r="I2" s="10">
        <v>7.4999999999999997E-2</v>
      </c>
      <c r="J2" s="10">
        <v>6.9000000000000006E-2</v>
      </c>
    </row>
    <row r="3" spans="1:10" x14ac:dyDescent="0.2">
      <c r="A3" t="s">
        <v>73</v>
      </c>
      <c r="B3">
        <v>2</v>
      </c>
      <c r="C3" s="8" t="s">
        <v>24</v>
      </c>
      <c r="D3" t="s">
        <v>25</v>
      </c>
      <c r="E3" s="9">
        <v>15.2</v>
      </c>
      <c r="F3" s="9">
        <v>16.2</v>
      </c>
      <c r="G3" s="9">
        <v>15</v>
      </c>
      <c r="H3" s="10">
        <v>0.218</v>
      </c>
      <c r="I3" s="10">
        <v>0.13300000000000001</v>
      </c>
      <c r="J3" s="10">
        <v>0.13100000000000001</v>
      </c>
    </row>
    <row r="4" spans="1:10" x14ac:dyDescent="0.2">
      <c r="A4" t="s">
        <v>73</v>
      </c>
      <c r="B4">
        <v>3</v>
      </c>
      <c r="C4" s="8" t="s">
        <v>26</v>
      </c>
      <c r="D4" t="s">
        <v>27</v>
      </c>
      <c r="E4" s="9">
        <v>20.6</v>
      </c>
      <c r="F4" s="9">
        <v>22</v>
      </c>
      <c r="G4" s="9">
        <v>21.9</v>
      </c>
      <c r="H4" s="10">
        <v>0.16900000000000001</v>
      </c>
      <c r="I4" s="10">
        <v>0.10199999999999999</v>
      </c>
      <c r="J4" s="10">
        <v>0.09</v>
      </c>
    </row>
    <row r="5" spans="1:10" x14ac:dyDescent="0.2">
      <c r="A5" t="s">
        <v>73</v>
      </c>
      <c r="B5">
        <v>4</v>
      </c>
      <c r="C5" s="8" t="s">
        <v>28</v>
      </c>
      <c r="D5" t="s">
        <v>29</v>
      </c>
      <c r="E5" s="9">
        <v>28</v>
      </c>
      <c r="F5" s="9">
        <v>30.2</v>
      </c>
      <c r="G5" s="9">
        <v>30</v>
      </c>
      <c r="H5" s="10">
        <v>0.11600000000000001</v>
      </c>
      <c r="I5" s="10">
        <v>5.7000000000000002E-2</v>
      </c>
      <c r="J5" s="10">
        <v>5.1999999999999998E-2</v>
      </c>
    </row>
    <row r="6" spans="1:10" x14ac:dyDescent="0.2">
      <c r="A6" t="s">
        <v>73</v>
      </c>
      <c r="B6">
        <v>5</v>
      </c>
      <c r="C6" s="8">
        <v>20</v>
      </c>
      <c r="D6" t="s">
        <v>30</v>
      </c>
      <c r="E6" s="9">
        <v>29.7</v>
      </c>
      <c r="F6" s="9">
        <v>29.6</v>
      </c>
      <c r="G6" s="9">
        <v>29.2</v>
      </c>
      <c r="H6" s="10">
        <v>0.10100000000000001</v>
      </c>
      <c r="I6" s="10">
        <v>0.06</v>
      </c>
      <c r="J6" s="10">
        <v>5.5E-2</v>
      </c>
    </row>
    <row r="7" spans="1:10" x14ac:dyDescent="0.2">
      <c r="A7" t="s">
        <v>73</v>
      </c>
      <c r="B7">
        <v>6</v>
      </c>
      <c r="C7" s="8" t="s">
        <v>31</v>
      </c>
      <c r="D7" t="s">
        <v>32</v>
      </c>
      <c r="E7" s="9">
        <v>12.2</v>
      </c>
      <c r="F7" s="9">
        <v>12</v>
      </c>
      <c r="G7" s="9">
        <v>12.3</v>
      </c>
      <c r="H7" s="10">
        <v>0.24299999999999999</v>
      </c>
      <c r="I7" s="10">
        <v>0.16800000000000001</v>
      </c>
      <c r="J7" s="10">
        <v>0.153</v>
      </c>
    </row>
    <row r="8" spans="1:10" x14ac:dyDescent="0.2">
      <c r="A8" t="s">
        <v>73</v>
      </c>
      <c r="B8">
        <v>7</v>
      </c>
      <c r="C8" s="8">
        <v>23</v>
      </c>
      <c r="D8" t="s">
        <v>33</v>
      </c>
      <c r="E8" s="9">
        <v>8.1999999999999993</v>
      </c>
      <c r="F8" s="9">
        <v>7.3</v>
      </c>
      <c r="G8" s="9">
        <v>7</v>
      </c>
      <c r="H8" s="10">
        <v>0.29399999999999998</v>
      </c>
      <c r="I8" s="10">
        <v>0.21299999999999999</v>
      </c>
      <c r="J8" s="10">
        <v>0.20300000000000001</v>
      </c>
    </row>
    <row r="9" spans="1:10" x14ac:dyDescent="0.2">
      <c r="A9" t="s">
        <v>73</v>
      </c>
      <c r="B9">
        <v>8</v>
      </c>
      <c r="C9" s="8">
        <v>24</v>
      </c>
      <c r="D9" t="s">
        <v>34</v>
      </c>
      <c r="E9" s="9">
        <v>5.0999999999999996</v>
      </c>
      <c r="F9" s="9">
        <v>4.9000000000000004</v>
      </c>
      <c r="G9" s="9">
        <v>4.8</v>
      </c>
      <c r="H9" s="10">
        <v>0.36299999999999999</v>
      </c>
      <c r="I9" s="10">
        <v>0.25800000000000001</v>
      </c>
      <c r="J9" s="10">
        <v>0.23799999999999999</v>
      </c>
    </row>
    <row r="10" spans="1:10" x14ac:dyDescent="0.2">
      <c r="A10" t="s">
        <v>73</v>
      </c>
      <c r="B10">
        <v>9</v>
      </c>
      <c r="C10" s="8">
        <v>25</v>
      </c>
      <c r="D10" t="s">
        <v>35</v>
      </c>
      <c r="E10" s="9">
        <v>20.6</v>
      </c>
      <c r="F10" s="9">
        <v>20.7</v>
      </c>
      <c r="G10" s="9">
        <v>20.7</v>
      </c>
      <c r="H10" s="10">
        <v>0.161</v>
      </c>
      <c r="I10" s="10">
        <v>0.10299999999999999</v>
      </c>
      <c r="J10" s="10">
        <v>9.2999999999999999E-2</v>
      </c>
    </row>
    <row r="11" spans="1:10" x14ac:dyDescent="0.2">
      <c r="A11" t="s">
        <v>73</v>
      </c>
      <c r="B11">
        <v>10</v>
      </c>
      <c r="C11" s="8">
        <v>26</v>
      </c>
      <c r="D11" t="s">
        <v>36</v>
      </c>
      <c r="E11" s="9">
        <v>23.6</v>
      </c>
      <c r="F11" s="9">
        <v>24</v>
      </c>
      <c r="G11" s="9">
        <v>23.1</v>
      </c>
      <c r="H11" s="10">
        <v>0.14199999999999999</v>
      </c>
      <c r="I11" s="10">
        <v>9.0999999999999998E-2</v>
      </c>
      <c r="J11" s="10">
        <v>8.5000000000000006E-2</v>
      </c>
    </row>
    <row r="12" spans="1:10" x14ac:dyDescent="0.2">
      <c r="A12" t="s">
        <v>73</v>
      </c>
      <c r="B12">
        <v>11</v>
      </c>
      <c r="C12" s="8" t="s">
        <v>37</v>
      </c>
      <c r="D12" t="s">
        <v>38</v>
      </c>
      <c r="E12" s="9">
        <v>23.1</v>
      </c>
      <c r="F12" s="9">
        <v>23.8</v>
      </c>
      <c r="G12" s="9">
        <v>22.8</v>
      </c>
      <c r="H12" s="10">
        <v>0.14799999999999999</v>
      </c>
      <c r="I12" s="10">
        <v>9.1999999999999998E-2</v>
      </c>
      <c r="J12" s="10">
        <v>8.5999999999999993E-2</v>
      </c>
    </row>
    <row r="13" spans="1:10" x14ac:dyDescent="0.2">
      <c r="A13" t="s">
        <v>73</v>
      </c>
      <c r="B13">
        <v>12</v>
      </c>
      <c r="C13" s="8">
        <v>29</v>
      </c>
      <c r="D13" t="s">
        <v>39</v>
      </c>
      <c r="E13" s="9">
        <v>17.5</v>
      </c>
      <c r="F13" s="9">
        <v>18</v>
      </c>
      <c r="G13" s="9">
        <v>17.399999999999999</v>
      </c>
      <c r="H13" s="10">
        <v>0.187</v>
      </c>
      <c r="I13" s="10">
        <v>0.11899999999999999</v>
      </c>
      <c r="J13" s="10">
        <v>0.111</v>
      </c>
    </row>
    <row r="14" spans="1:10" x14ac:dyDescent="0.2">
      <c r="A14" t="s">
        <v>73</v>
      </c>
      <c r="B14">
        <v>13</v>
      </c>
      <c r="C14" s="8" t="s">
        <v>40</v>
      </c>
      <c r="D14" t="s">
        <v>41</v>
      </c>
      <c r="E14" s="9">
        <v>9</v>
      </c>
      <c r="F14" s="9">
        <v>9.6</v>
      </c>
      <c r="G14" s="9">
        <v>9.6999999999999993</v>
      </c>
      <c r="H14" s="10">
        <v>0.29299999999999998</v>
      </c>
      <c r="I14" s="10">
        <v>0.19600000000000001</v>
      </c>
      <c r="J14" s="10">
        <v>0.18</v>
      </c>
    </row>
    <row r="15" spans="1:10" x14ac:dyDescent="0.2">
      <c r="A15" t="s">
        <v>73</v>
      </c>
      <c r="B15">
        <v>14</v>
      </c>
      <c r="C15" s="8" t="s">
        <v>42</v>
      </c>
      <c r="D15" t="s">
        <v>43</v>
      </c>
      <c r="E15" s="9">
        <v>16.3</v>
      </c>
      <c r="F15" s="9">
        <v>16.399999999999999</v>
      </c>
      <c r="G15" s="9">
        <v>16</v>
      </c>
      <c r="H15" s="10">
        <v>0.20300000000000001</v>
      </c>
      <c r="I15" s="10">
        <v>0.14099999999999999</v>
      </c>
      <c r="J15" s="10">
        <v>0.13200000000000001</v>
      </c>
    </row>
    <row r="16" spans="1:10" x14ac:dyDescent="0.2">
      <c r="A16" t="s">
        <v>73</v>
      </c>
      <c r="B16">
        <v>15</v>
      </c>
      <c r="C16" s="8" t="s">
        <v>44</v>
      </c>
      <c r="D16" t="s">
        <v>45</v>
      </c>
      <c r="E16" s="9">
        <v>12.9</v>
      </c>
      <c r="F16" s="9">
        <v>15.2</v>
      </c>
      <c r="G16" s="9">
        <v>16</v>
      </c>
      <c r="H16" s="10">
        <v>0.23799999999999999</v>
      </c>
      <c r="I16" s="10">
        <v>0.15</v>
      </c>
      <c r="J16" s="10">
        <v>0.13500000000000001</v>
      </c>
    </row>
    <row r="17" spans="1:10" x14ac:dyDescent="0.2">
      <c r="A17" t="s">
        <v>73</v>
      </c>
      <c r="B17">
        <v>16</v>
      </c>
      <c r="C17" s="8" t="s">
        <v>46</v>
      </c>
      <c r="D17" t="s">
        <v>47</v>
      </c>
      <c r="E17" s="9">
        <v>14.4</v>
      </c>
      <c r="F17" s="9">
        <v>12.1</v>
      </c>
      <c r="G17" s="9">
        <v>11.9</v>
      </c>
      <c r="H17" s="10">
        <v>0.216</v>
      </c>
      <c r="I17" s="10">
        <v>0.16200000000000001</v>
      </c>
      <c r="J17" s="10">
        <v>0.154</v>
      </c>
    </row>
    <row r="18" spans="1:10" x14ac:dyDescent="0.2">
      <c r="A18" t="s">
        <v>73</v>
      </c>
      <c r="B18">
        <v>17</v>
      </c>
      <c r="C18" s="8" t="s">
        <v>48</v>
      </c>
      <c r="D18" t="s">
        <v>49</v>
      </c>
      <c r="E18" s="9">
        <v>27.9</v>
      </c>
      <c r="F18" s="9">
        <v>27.2</v>
      </c>
      <c r="G18" s="9">
        <v>26.4</v>
      </c>
      <c r="H18" s="10">
        <v>0.112</v>
      </c>
      <c r="I18" s="10">
        <v>7.6999999999999999E-2</v>
      </c>
      <c r="J18" s="10">
        <v>6.9000000000000006E-2</v>
      </c>
    </row>
    <row r="19" spans="1:10" x14ac:dyDescent="0.2">
      <c r="A19" t="s">
        <v>73</v>
      </c>
      <c r="B19">
        <v>18</v>
      </c>
      <c r="C19" s="8">
        <v>51</v>
      </c>
      <c r="D19" t="s">
        <v>50</v>
      </c>
      <c r="E19" s="9">
        <v>24.1</v>
      </c>
      <c r="F19" s="9">
        <v>22</v>
      </c>
      <c r="G19" s="9">
        <v>22.3</v>
      </c>
      <c r="H19" s="10">
        <v>0.14099999999999999</v>
      </c>
      <c r="I19" s="10">
        <v>0.10100000000000001</v>
      </c>
      <c r="J19" s="10">
        <v>8.6999999999999994E-2</v>
      </c>
    </row>
    <row r="20" spans="1:10" x14ac:dyDescent="0.2">
      <c r="A20" t="s">
        <v>73</v>
      </c>
      <c r="B20">
        <v>19</v>
      </c>
      <c r="C20" s="8">
        <v>50</v>
      </c>
      <c r="D20" t="s">
        <v>51</v>
      </c>
      <c r="E20" s="9">
        <v>10.4</v>
      </c>
      <c r="F20" s="9">
        <v>10.5</v>
      </c>
      <c r="G20" s="9">
        <v>10.4</v>
      </c>
      <c r="H20" s="10">
        <v>0.26300000000000001</v>
      </c>
      <c r="I20" s="10">
        <v>0.18099999999999999</v>
      </c>
      <c r="J20" s="10">
        <v>0.16700000000000001</v>
      </c>
    </row>
    <row r="21" spans="1:10" x14ac:dyDescent="0.2">
      <c r="A21" t="s">
        <v>73</v>
      </c>
      <c r="B21">
        <v>20</v>
      </c>
      <c r="C21" s="8">
        <v>52</v>
      </c>
      <c r="D21" t="s">
        <v>52</v>
      </c>
      <c r="E21" s="9">
        <v>19.100000000000001</v>
      </c>
      <c r="F21" s="9">
        <v>19</v>
      </c>
      <c r="G21" s="9">
        <v>20</v>
      </c>
      <c r="H21" s="10">
        <v>0.18</v>
      </c>
      <c r="I21" s="10">
        <v>0.11799999999999999</v>
      </c>
      <c r="J21" s="10">
        <v>9.9000000000000005E-2</v>
      </c>
    </row>
    <row r="22" spans="1:10" x14ac:dyDescent="0.2">
      <c r="A22" t="s">
        <v>73</v>
      </c>
      <c r="B22">
        <v>21</v>
      </c>
      <c r="C22" s="8" t="s">
        <v>53</v>
      </c>
      <c r="D22" t="s">
        <v>54</v>
      </c>
      <c r="E22" s="9">
        <v>28.4</v>
      </c>
      <c r="F22" s="9">
        <v>28.1</v>
      </c>
      <c r="G22" s="9">
        <v>29.1</v>
      </c>
      <c r="H22" s="10">
        <v>0.109</v>
      </c>
      <c r="I22" s="10">
        <v>7.1999999999999995E-2</v>
      </c>
      <c r="J22" s="10">
        <v>5.6000000000000001E-2</v>
      </c>
    </row>
    <row r="23" spans="1:10" x14ac:dyDescent="0.2">
      <c r="A23" t="s">
        <v>73</v>
      </c>
      <c r="B23">
        <v>22</v>
      </c>
      <c r="C23" s="8" t="s">
        <v>55</v>
      </c>
      <c r="D23" t="s">
        <v>56</v>
      </c>
      <c r="E23" s="9">
        <v>24.2</v>
      </c>
      <c r="F23" s="9">
        <v>22.9</v>
      </c>
      <c r="G23" s="9">
        <v>21</v>
      </c>
      <c r="H23" s="10">
        <v>0.14299999999999999</v>
      </c>
      <c r="I23" s="10">
        <v>0.10100000000000001</v>
      </c>
      <c r="J23" s="10">
        <v>0.1</v>
      </c>
    </row>
    <row r="24" spans="1:10" x14ac:dyDescent="0.2">
      <c r="A24" t="s">
        <v>73</v>
      </c>
      <c r="B24">
        <v>23</v>
      </c>
      <c r="C24" s="8">
        <v>64</v>
      </c>
      <c r="D24" t="s">
        <v>57</v>
      </c>
      <c r="E24" s="9">
        <v>18.2</v>
      </c>
      <c r="F24" s="9">
        <v>15.6</v>
      </c>
      <c r="G24" s="9">
        <v>15</v>
      </c>
      <c r="H24" s="10">
        <v>0.191</v>
      </c>
      <c r="I24" s="10">
        <v>0.14799999999999999</v>
      </c>
      <c r="J24" s="10">
        <v>0.13900000000000001</v>
      </c>
    </row>
    <row r="25" spans="1:10" x14ac:dyDescent="0.2">
      <c r="A25" t="s">
        <v>73</v>
      </c>
      <c r="B25">
        <v>24</v>
      </c>
      <c r="C25" s="8" t="s">
        <v>58</v>
      </c>
      <c r="D25" t="s">
        <v>59</v>
      </c>
      <c r="E25" s="9">
        <v>4.2</v>
      </c>
      <c r="F25" s="9">
        <v>4.4000000000000004</v>
      </c>
      <c r="G25" s="9">
        <v>4.5999999999999996</v>
      </c>
      <c r="H25" s="10">
        <v>0.39900000000000002</v>
      </c>
      <c r="I25" s="10">
        <v>0.27100000000000002</v>
      </c>
      <c r="J25" s="10">
        <v>0.245</v>
      </c>
    </row>
    <row r="26" spans="1:10" x14ac:dyDescent="0.2">
      <c r="A26" t="s">
        <v>73</v>
      </c>
      <c r="B26">
        <v>25</v>
      </c>
      <c r="C26" s="8">
        <v>70</v>
      </c>
      <c r="D26" t="s">
        <v>60</v>
      </c>
      <c r="E26" s="9">
        <v>7.3</v>
      </c>
      <c r="F26" s="9">
        <v>7</v>
      </c>
      <c r="G26" s="9">
        <v>7.1</v>
      </c>
      <c r="H26" s="10">
        <v>0.32600000000000001</v>
      </c>
      <c r="I26" s="10">
        <v>0.22800000000000001</v>
      </c>
      <c r="J26" s="10">
        <v>0.20799999999999999</v>
      </c>
    </row>
    <row r="27" spans="1:10" x14ac:dyDescent="0.2">
      <c r="A27" t="s">
        <v>73</v>
      </c>
      <c r="B27">
        <v>26</v>
      </c>
      <c r="C27" s="8" t="s">
        <v>61</v>
      </c>
      <c r="D27" t="s">
        <v>62</v>
      </c>
      <c r="E27" s="9">
        <v>3.2</v>
      </c>
      <c r="F27" s="9">
        <v>3</v>
      </c>
      <c r="G27" s="9">
        <v>2.9</v>
      </c>
      <c r="H27" s="10">
        <v>0.42299999999999999</v>
      </c>
      <c r="I27" s="10">
        <v>0.315</v>
      </c>
      <c r="J27" s="10">
        <v>0.28999999999999998</v>
      </c>
    </row>
    <row r="28" spans="1:10" x14ac:dyDescent="0.2">
      <c r="A28" t="s">
        <v>73</v>
      </c>
      <c r="B28">
        <v>27</v>
      </c>
      <c r="C28" s="8" t="s">
        <v>63</v>
      </c>
      <c r="D28" t="s">
        <v>64</v>
      </c>
      <c r="E28" s="9">
        <v>6.6</v>
      </c>
      <c r="F28" s="9">
        <v>7.6</v>
      </c>
      <c r="G28" s="9">
        <v>7.9</v>
      </c>
      <c r="H28" s="10">
        <v>0.33500000000000002</v>
      </c>
      <c r="I28" s="10">
        <v>0.219</v>
      </c>
      <c r="J28" s="10">
        <v>0.2</v>
      </c>
    </row>
    <row r="29" spans="1:10" x14ac:dyDescent="0.2">
      <c r="A29" t="s">
        <v>73</v>
      </c>
      <c r="B29">
        <v>28</v>
      </c>
      <c r="C29" s="8" t="s">
        <v>65</v>
      </c>
      <c r="D29" t="s">
        <v>66</v>
      </c>
      <c r="E29" s="9">
        <v>1.1000000000000001</v>
      </c>
      <c r="F29" s="9">
        <v>1.1000000000000001</v>
      </c>
      <c r="G29" s="9">
        <v>1.2</v>
      </c>
      <c r="H29" s="10">
        <v>0.7</v>
      </c>
      <c r="I29" s="10">
        <v>0.56399999999999995</v>
      </c>
      <c r="J29" s="10">
        <v>0.50800000000000001</v>
      </c>
    </row>
    <row r="30" spans="1:10" x14ac:dyDescent="0.2">
      <c r="A30" t="s">
        <v>73</v>
      </c>
      <c r="B30">
        <v>29</v>
      </c>
      <c r="C30" s="8" t="s">
        <v>67</v>
      </c>
      <c r="D30" t="s">
        <v>68</v>
      </c>
      <c r="E30" s="9">
        <v>3.3</v>
      </c>
      <c r="F30" s="9">
        <v>3.7</v>
      </c>
      <c r="G30" s="9">
        <v>3.8</v>
      </c>
      <c r="H30" s="10">
        <v>0.42599999999999999</v>
      </c>
      <c r="I30" s="10">
        <v>0.28899999999999998</v>
      </c>
      <c r="J30" s="10">
        <v>0.26100000000000001</v>
      </c>
    </row>
    <row r="31" spans="1:10" x14ac:dyDescent="0.2">
      <c r="A31" t="s">
        <v>73</v>
      </c>
      <c r="B31">
        <v>30</v>
      </c>
      <c r="C31" s="8" t="s">
        <v>69</v>
      </c>
      <c r="D31" t="s">
        <v>70</v>
      </c>
      <c r="E31" s="9">
        <v>12.4</v>
      </c>
      <c r="F31" s="9">
        <v>11</v>
      </c>
      <c r="G31" s="9">
        <v>11.1</v>
      </c>
      <c r="H31" s="10">
        <v>0.23200000000000001</v>
      </c>
      <c r="I31" s="10">
        <v>0.17399999999999999</v>
      </c>
      <c r="J31" s="10">
        <v>0.161</v>
      </c>
    </row>
    <row r="32" spans="1:10" x14ac:dyDescent="0.2">
      <c r="A32" t="s">
        <v>73</v>
      </c>
      <c r="B32">
        <v>31</v>
      </c>
      <c r="C32" s="8" t="s">
        <v>71</v>
      </c>
      <c r="D32" t="s">
        <v>72</v>
      </c>
      <c r="E32" s="9">
        <v>22.8</v>
      </c>
      <c r="F32" s="9">
        <v>23.3</v>
      </c>
      <c r="G32" s="9">
        <v>28.6</v>
      </c>
      <c r="H32" s="10">
        <v>0.14199999999999999</v>
      </c>
      <c r="I32" s="10">
        <v>8.7999999999999995E-2</v>
      </c>
      <c r="J32" s="10">
        <v>5.8000000000000003E-2</v>
      </c>
    </row>
    <row r="33" spans="4:10" x14ac:dyDescent="0.2">
      <c r="D33">
        <v>1</v>
      </c>
      <c r="E33">
        <f t="shared" ref="E33:J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topLeftCell="C1" zoomScale="120" zoomScaleNormal="120" workbookViewId="0">
      <selection activeCell="H9" sqref="H9"/>
    </sheetView>
  </sheetViews>
  <sheetFormatPr defaultColWidth="11.5703125" defaultRowHeight="12.75" x14ac:dyDescent="0.2"/>
  <cols>
    <col min="4" max="4" width="67.85546875" customWidth="1"/>
    <col min="5" max="5" width="14.7109375" customWidth="1"/>
    <col min="6" max="6" width="14.85546875" customWidth="1"/>
    <col min="7" max="7" width="13.7109375" customWidth="1"/>
    <col min="8" max="8" width="15.7109375" customWidth="1"/>
    <col min="9" max="9" width="15.85546875" customWidth="1"/>
    <col min="10" max="10" width="14.85546875" customWidth="1"/>
  </cols>
  <sheetData>
    <row r="1" spans="1:10" x14ac:dyDescent="0.2">
      <c r="A1" t="s">
        <v>0</v>
      </c>
      <c r="B1" t="s">
        <v>1</v>
      </c>
      <c r="C1" s="8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">
      <c r="A2">
        <v>1977</v>
      </c>
      <c r="B2">
        <v>1</v>
      </c>
      <c r="C2" s="8" t="s">
        <v>22</v>
      </c>
      <c r="D2" t="s">
        <v>23</v>
      </c>
      <c r="E2" s="11">
        <v>24.93103</v>
      </c>
      <c r="F2" s="11">
        <v>26.172409999999999</v>
      </c>
      <c r="G2" s="11">
        <v>25.275860000000002</v>
      </c>
      <c r="H2" s="2">
        <v>0.18253069999999999</v>
      </c>
      <c r="I2" s="2">
        <v>0.117067</v>
      </c>
      <c r="J2" s="2">
        <v>0.108835</v>
      </c>
    </row>
    <row r="3" spans="1:10" x14ac:dyDescent="0.2">
      <c r="A3">
        <v>1977</v>
      </c>
      <c r="B3">
        <v>2</v>
      </c>
      <c r="C3" s="8" t="s">
        <v>24</v>
      </c>
      <c r="D3" t="s">
        <v>25</v>
      </c>
      <c r="E3" s="11">
        <v>13.758620000000001</v>
      </c>
      <c r="F3" s="11">
        <v>16.172409999999999</v>
      </c>
      <c r="G3" s="11">
        <v>15.206899999999999</v>
      </c>
      <c r="H3" s="2">
        <v>0.29324840000000002</v>
      </c>
      <c r="I3" s="2">
        <v>0.1826209</v>
      </c>
      <c r="J3" s="2">
        <v>0.18264</v>
      </c>
    </row>
    <row r="4" spans="1:10" x14ac:dyDescent="0.2">
      <c r="A4">
        <v>1977</v>
      </c>
      <c r="B4">
        <v>3</v>
      </c>
      <c r="C4" s="8" t="s">
        <v>26</v>
      </c>
      <c r="D4" t="s">
        <v>27</v>
      </c>
      <c r="E4" s="11">
        <v>20.06897</v>
      </c>
      <c r="F4" s="11">
        <v>21.37931</v>
      </c>
      <c r="G4" s="11">
        <v>21.62069</v>
      </c>
      <c r="H4" s="2">
        <v>0.22674659999999999</v>
      </c>
      <c r="I4" s="2">
        <v>0.1413518</v>
      </c>
      <c r="J4" s="2">
        <v>0.12564449999999999</v>
      </c>
    </row>
    <row r="5" spans="1:10" x14ac:dyDescent="0.2">
      <c r="A5">
        <v>1977</v>
      </c>
      <c r="B5">
        <v>4</v>
      </c>
      <c r="C5" s="8" t="s">
        <v>28</v>
      </c>
      <c r="D5" t="s">
        <v>29</v>
      </c>
      <c r="E5" s="11">
        <v>26.517240000000001</v>
      </c>
      <c r="F5" s="11">
        <v>29.586210000000001</v>
      </c>
      <c r="G5" s="11">
        <v>29.275860000000002</v>
      </c>
      <c r="H5" s="2">
        <v>0.1786906</v>
      </c>
      <c r="I5" s="2">
        <v>8.7920999999999999E-2</v>
      </c>
      <c r="J5" s="2">
        <v>8.2099199999999997E-2</v>
      </c>
    </row>
    <row r="6" spans="1:10" x14ac:dyDescent="0.2">
      <c r="A6">
        <v>1977</v>
      </c>
      <c r="B6">
        <v>5</v>
      </c>
      <c r="C6" s="8">
        <v>20</v>
      </c>
      <c r="D6" t="s">
        <v>30</v>
      </c>
      <c r="E6" s="11">
        <v>29.482759999999999</v>
      </c>
      <c r="F6" s="11">
        <v>30.206900000000001</v>
      </c>
      <c r="G6" s="11">
        <v>29.93103</v>
      </c>
      <c r="H6" s="2">
        <v>0.1474239</v>
      </c>
      <c r="I6" s="2">
        <v>8.6452200000000007E-2</v>
      </c>
      <c r="J6" s="2">
        <v>7.9627100000000006E-2</v>
      </c>
    </row>
    <row r="7" spans="1:10" x14ac:dyDescent="0.2">
      <c r="A7">
        <v>1977</v>
      </c>
      <c r="B7">
        <v>6</v>
      </c>
      <c r="C7" s="8" t="s">
        <v>31</v>
      </c>
      <c r="D7" t="s">
        <v>32</v>
      </c>
      <c r="E7" s="11">
        <v>11.34483</v>
      </c>
      <c r="F7" s="11">
        <v>10.862069999999999</v>
      </c>
      <c r="G7" s="11">
        <v>10.793100000000001</v>
      </c>
      <c r="H7" s="2">
        <v>0.32777430000000002</v>
      </c>
      <c r="I7" s="2">
        <v>0.23594409999999999</v>
      </c>
      <c r="J7" s="2">
        <v>0.2189797</v>
      </c>
    </row>
    <row r="8" spans="1:10" x14ac:dyDescent="0.2">
      <c r="A8">
        <v>1977</v>
      </c>
      <c r="B8">
        <v>7</v>
      </c>
      <c r="C8" s="8">
        <v>23</v>
      </c>
      <c r="D8" t="s">
        <v>33</v>
      </c>
      <c r="E8" s="11">
        <v>8.5517240000000001</v>
      </c>
      <c r="F8" s="11">
        <v>7.3448279999999997</v>
      </c>
      <c r="G8" s="11">
        <v>6.7931030000000003</v>
      </c>
      <c r="H8" s="2">
        <v>0.36891580000000002</v>
      </c>
      <c r="I8" s="2">
        <v>0.27643669999999998</v>
      </c>
      <c r="J8" s="2">
        <v>0.26528960000000001</v>
      </c>
    </row>
    <row r="9" spans="1:10" x14ac:dyDescent="0.2">
      <c r="A9">
        <v>1977</v>
      </c>
      <c r="B9">
        <v>8</v>
      </c>
      <c r="C9" s="8">
        <v>24</v>
      </c>
      <c r="D9" t="s">
        <v>34</v>
      </c>
      <c r="E9" s="11">
        <v>5.1034480000000002</v>
      </c>
      <c r="F9" s="11">
        <v>4.6896550000000001</v>
      </c>
      <c r="G9" s="11">
        <v>4.6896550000000001</v>
      </c>
      <c r="H9" s="2">
        <v>0.44556879999999999</v>
      </c>
      <c r="I9" s="2">
        <v>0.33158779999999999</v>
      </c>
      <c r="J9" s="2">
        <v>0.30962800000000001</v>
      </c>
    </row>
    <row r="10" spans="1:10" x14ac:dyDescent="0.2">
      <c r="A10">
        <v>1977</v>
      </c>
      <c r="B10">
        <v>9</v>
      </c>
      <c r="C10" s="8">
        <v>25</v>
      </c>
      <c r="D10" t="s">
        <v>35</v>
      </c>
      <c r="E10" s="11">
        <v>22.517240000000001</v>
      </c>
      <c r="F10" s="11">
        <v>23.482759999999999</v>
      </c>
      <c r="G10" s="11">
        <v>23.758620000000001</v>
      </c>
      <c r="H10" s="2">
        <v>0.2050363</v>
      </c>
      <c r="I10" s="2">
        <v>0.12780359999999999</v>
      </c>
      <c r="J10" s="2">
        <v>0.1158957</v>
      </c>
    </row>
    <row r="11" spans="1:10" x14ac:dyDescent="0.2">
      <c r="A11">
        <v>1977</v>
      </c>
      <c r="B11">
        <v>10</v>
      </c>
      <c r="C11" s="8">
        <v>26</v>
      </c>
      <c r="D11" t="s">
        <v>36</v>
      </c>
      <c r="E11" s="11">
        <v>24.44828</v>
      </c>
      <c r="F11" s="11">
        <v>24.206900000000001</v>
      </c>
      <c r="G11" s="11">
        <v>23.44828</v>
      </c>
      <c r="H11" s="2">
        <v>0.18914339999999999</v>
      </c>
      <c r="I11" s="2">
        <v>0.1240323</v>
      </c>
      <c r="J11" s="2">
        <v>0.1164124</v>
      </c>
    </row>
    <row r="12" spans="1:10" x14ac:dyDescent="0.2">
      <c r="A12">
        <v>1977</v>
      </c>
      <c r="B12">
        <v>11</v>
      </c>
      <c r="C12" s="8" t="s">
        <v>37</v>
      </c>
      <c r="D12" t="s">
        <v>38</v>
      </c>
      <c r="E12" s="11">
        <v>25.655169999999998</v>
      </c>
      <c r="F12" s="11">
        <v>25.62069</v>
      </c>
      <c r="G12" s="11">
        <v>24.724139999999998</v>
      </c>
      <c r="H12" s="2">
        <v>0.18097189999999999</v>
      </c>
      <c r="I12" s="2">
        <v>0.1186642</v>
      </c>
      <c r="J12" s="2">
        <v>0.1117949</v>
      </c>
    </row>
    <row r="13" spans="1:10" x14ac:dyDescent="0.2">
      <c r="A13">
        <v>1977</v>
      </c>
      <c r="B13">
        <v>12</v>
      </c>
      <c r="C13" s="8">
        <v>29</v>
      </c>
      <c r="D13" t="s">
        <v>39</v>
      </c>
      <c r="E13" s="11">
        <v>18.724139999999998</v>
      </c>
      <c r="F13" s="11">
        <v>18.862069999999999</v>
      </c>
      <c r="G13" s="11">
        <v>18.724139999999998</v>
      </c>
      <c r="H13" s="2">
        <v>0.23867260000000001</v>
      </c>
      <c r="I13" s="2">
        <v>0.15865119999999999</v>
      </c>
      <c r="J13" s="2">
        <v>0.14913689999999999</v>
      </c>
    </row>
    <row r="14" spans="1:10" x14ac:dyDescent="0.2">
      <c r="A14">
        <v>1977</v>
      </c>
      <c r="B14">
        <v>13</v>
      </c>
      <c r="C14" s="8" t="s">
        <v>40</v>
      </c>
      <c r="D14" t="s">
        <v>41</v>
      </c>
      <c r="E14" s="11">
        <v>7.3103449999999999</v>
      </c>
      <c r="F14" s="11">
        <v>7.6206899999999997</v>
      </c>
      <c r="G14" s="11">
        <v>7.7931030000000003</v>
      </c>
      <c r="H14" s="2">
        <v>0.3986825</v>
      </c>
      <c r="I14" s="2">
        <v>0.27865060000000003</v>
      </c>
      <c r="J14" s="2">
        <v>0.25888600000000001</v>
      </c>
    </row>
    <row r="15" spans="1:10" x14ac:dyDescent="0.2">
      <c r="A15">
        <v>1977</v>
      </c>
      <c r="B15">
        <v>14</v>
      </c>
      <c r="C15" s="8" t="s">
        <v>42</v>
      </c>
      <c r="D15" t="s">
        <v>43</v>
      </c>
      <c r="E15" s="11">
        <v>15.586209999999999</v>
      </c>
      <c r="F15" s="11">
        <v>15.827590000000001</v>
      </c>
      <c r="G15" s="11">
        <v>15.34483</v>
      </c>
      <c r="H15" s="2">
        <v>0.27132089999999998</v>
      </c>
      <c r="I15" s="2">
        <v>0.19891239999999999</v>
      </c>
      <c r="J15" s="2">
        <v>0.18835089999999999</v>
      </c>
    </row>
    <row r="16" spans="1:10" x14ac:dyDescent="0.2">
      <c r="A16">
        <v>1977</v>
      </c>
      <c r="B16">
        <v>15</v>
      </c>
      <c r="C16" s="8" t="s">
        <v>44</v>
      </c>
      <c r="D16" t="s">
        <v>45</v>
      </c>
      <c r="E16" s="11">
        <v>11.44828</v>
      </c>
      <c r="F16" s="11">
        <v>13.758620000000001</v>
      </c>
      <c r="G16" s="11">
        <v>14.62069</v>
      </c>
      <c r="H16" s="2">
        <v>0.32553490000000002</v>
      </c>
      <c r="I16" s="2">
        <v>0.21366350000000001</v>
      </c>
      <c r="J16" s="2">
        <v>0.19553899999999999</v>
      </c>
    </row>
    <row r="17" spans="1:10" x14ac:dyDescent="0.2">
      <c r="A17">
        <v>1977</v>
      </c>
      <c r="B17">
        <v>16</v>
      </c>
      <c r="C17" s="8" t="s">
        <v>46</v>
      </c>
      <c r="D17" t="s">
        <v>47</v>
      </c>
      <c r="E17" s="11">
        <v>15.241379999999999</v>
      </c>
      <c r="F17" s="11">
        <v>12.65517</v>
      </c>
      <c r="G17" s="11">
        <v>12.517239999999999</v>
      </c>
      <c r="H17" s="2">
        <v>0.27796680000000001</v>
      </c>
      <c r="I17" s="2">
        <v>0.22008639999999999</v>
      </c>
      <c r="J17" s="2">
        <v>0.20924590000000001</v>
      </c>
    </row>
    <row r="18" spans="1:10" x14ac:dyDescent="0.2">
      <c r="A18">
        <v>1977</v>
      </c>
      <c r="B18">
        <v>17</v>
      </c>
      <c r="C18" s="8" t="s">
        <v>48</v>
      </c>
      <c r="D18" t="s">
        <v>49</v>
      </c>
      <c r="E18" s="11">
        <v>29.344830000000002</v>
      </c>
      <c r="F18" s="11">
        <v>28</v>
      </c>
      <c r="G18" s="11">
        <v>27.206900000000001</v>
      </c>
      <c r="H18" s="2">
        <v>0.14861199999999999</v>
      </c>
      <c r="I18" s="2">
        <v>0.1061039</v>
      </c>
      <c r="J18" s="2">
        <v>9.72446E-2</v>
      </c>
    </row>
    <row r="19" spans="1:10" x14ac:dyDescent="0.2">
      <c r="A19">
        <v>1977</v>
      </c>
      <c r="B19">
        <v>18</v>
      </c>
      <c r="C19" s="8">
        <v>51</v>
      </c>
      <c r="D19" t="s">
        <v>50</v>
      </c>
      <c r="E19" s="11">
        <v>25</v>
      </c>
      <c r="F19" s="11">
        <v>21.827590000000001</v>
      </c>
      <c r="G19" s="11">
        <v>22.241379999999999</v>
      </c>
      <c r="H19" s="2">
        <v>0.18454860000000001</v>
      </c>
      <c r="I19" s="2">
        <v>0.13676959999999999</v>
      </c>
      <c r="J19" s="2">
        <v>0.1205017</v>
      </c>
    </row>
    <row r="20" spans="1:10" x14ac:dyDescent="0.2">
      <c r="A20">
        <v>1977</v>
      </c>
      <c r="B20">
        <v>19</v>
      </c>
      <c r="C20" s="8">
        <v>50</v>
      </c>
      <c r="D20" t="s">
        <v>51</v>
      </c>
      <c r="E20" s="11">
        <v>10.206899999999999</v>
      </c>
      <c r="F20" s="11">
        <v>9.8965519999999998</v>
      </c>
      <c r="G20" s="11">
        <v>9.862069</v>
      </c>
      <c r="H20" s="2">
        <v>0.34658519999999998</v>
      </c>
      <c r="I20" s="2">
        <v>0.24545020000000001</v>
      </c>
      <c r="J20" s="2">
        <v>0.22874330000000001</v>
      </c>
    </row>
    <row r="21" spans="1:10" x14ac:dyDescent="0.2">
      <c r="A21">
        <v>1977</v>
      </c>
      <c r="B21">
        <v>20</v>
      </c>
      <c r="C21" s="8">
        <v>52</v>
      </c>
      <c r="D21" t="s">
        <v>52</v>
      </c>
      <c r="E21" s="11">
        <v>17.862069999999999</v>
      </c>
      <c r="F21" s="11">
        <v>18.034479999999999</v>
      </c>
      <c r="G21" s="11">
        <v>19.482759999999999</v>
      </c>
      <c r="H21" s="2">
        <v>0.24590500000000001</v>
      </c>
      <c r="I21" s="2">
        <v>0.1637583</v>
      </c>
      <c r="J21" s="2">
        <v>0.1392108</v>
      </c>
    </row>
    <row r="22" spans="1:10" x14ac:dyDescent="0.2">
      <c r="A22">
        <v>1977</v>
      </c>
      <c r="B22">
        <v>21</v>
      </c>
      <c r="C22" s="8" t="s">
        <v>53</v>
      </c>
      <c r="D22" t="s">
        <v>54</v>
      </c>
      <c r="E22" s="11">
        <v>27.37931</v>
      </c>
      <c r="F22" s="11">
        <v>27.206900000000001</v>
      </c>
      <c r="G22" s="11">
        <v>28.93103</v>
      </c>
      <c r="H22" s="2">
        <v>0.1648415</v>
      </c>
      <c r="I22" s="2">
        <v>0.1091053</v>
      </c>
      <c r="J22" s="2">
        <v>8.5342500000000002E-2</v>
      </c>
    </row>
    <row r="23" spans="1:10" x14ac:dyDescent="0.2">
      <c r="A23">
        <v>1977</v>
      </c>
      <c r="B23">
        <v>22</v>
      </c>
      <c r="C23" s="8" t="s">
        <v>55</v>
      </c>
      <c r="D23" t="s">
        <v>56</v>
      </c>
      <c r="E23" s="11">
        <v>23.06897</v>
      </c>
      <c r="F23" s="11">
        <v>20.896550000000001</v>
      </c>
      <c r="G23" s="11">
        <v>18.93103</v>
      </c>
      <c r="H23" s="2">
        <v>0.2016387</v>
      </c>
      <c r="I23" s="2">
        <v>0.143565</v>
      </c>
      <c r="J23" s="2">
        <v>0.1432379</v>
      </c>
    </row>
    <row r="24" spans="1:10" x14ac:dyDescent="0.2">
      <c r="A24">
        <v>1977</v>
      </c>
      <c r="B24">
        <v>23</v>
      </c>
      <c r="C24" s="8">
        <v>64</v>
      </c>
      <c r="D24" t="s">
        <v>57</v>
      </c>
      <c r="E24" s="11">
        <v>17.06897</v>
      </c>
      <c r="F24" s="11">
        <v>13.31034</v>
      </c>
      <c r="G24" s="11">
        <v>12.89655</v>
      </c>
      <c r="H24" s="2">
        <v>0.2600306</v>
      </c>
      <c r="I24" s="2">
        <v>0.21612229999999999</v>
      </c>
      <c r="J24" s="2">
        <v>0.20431469999999999</v>
      </c>
    </row>
    <row r="25" spans="1:10" x14ac:dyDescent="0.2">
      <c r="A25">
        <v>1977</v>
      </c>
      <c r="B25">
        <v>24</v>
      </c>
      <c r="C25" s="8" t="s">
        <v>58</v>
      </c>
      <c r="D25" t="s">
        <v>59</v>
      </c>
      <c r="E25" s="11">
        <v>3.3448280000000001</v>
      </c>
      <c r="F25" s="11">
        <v>4.2068969999999997</v>
      </c>
      <c r="G25" s="11">
        <v>4.3793100000000003</v>
      </c>
      <c r="H25" s="2">
        <v>0.50572300000000003</v>
      </c>
      <c r="I25" s="2">
        <v>0.34716170000000002</v>
      </c>
      <c r="J25" s="2">
        <v>0.3174516</v>
      </c>
    </row>
    <row r="26" spans="1:10" x14ac:dyDescent="0.2">
      <c r="A26">
        <v>1977</v>
      </c>
      <c r="B26">
        <v>25</v>
      </c>
      <c r="C26" s="8">
        <v>70</v>
      </c>
      <c r="D26" t="s">
        <v>60</v>
      </c>
      <c r="E26" s="11">
        <v>5.7586209999999998</v>
      </c>
      <c r="F26" s="11">
        <v>5.5517240000000001</v>
      </c>
      <c r="G26" s="11">
        <v>5.6551720000000003</v>
      </c>
      <c r="H26" s="2">
        <v>0.43372369999999999</v>
      </c>
      <c r="I26" s="2">
        <v>0.31115900000000002</v>
      </c>
      <c r="J26" s="2">
        <v>0.28623460000000001</v>
      </c>
    </row>
    <row r="27" spans="1:10" x14ac:dyDescent="0.2">
      <c r="A27">
        <v>1977</v>
      </c>
      <c r="B27">
        <v>26</v>
      </c>
      <c r="C27" s="8" t="s">
        <v>61</v>
      </c>
      <c r="D27" t="s">
        <v>62</v>
      </c>
      <c r="E27" s="11">
        <v>2.3793099999999998</v>
      </c>
      <c r="F27" s="11">
        <v>2.2413789999999998</v>
      </c>
      <c r="G27" s="11">
        <v>2.3103449999999999</v>
      </c>
      <c r="H27" s="2">
        <v>0.52809609999999996</v>
      </c>
      <c r="I27" s="2">
        <v>0.40600399999999998</v>
      </c>
      <c r="J27" s="2">
        <v>0.36979640000000003</v>
      </c>
    </row>
    <row r="28" spans="1:10" x14ac:dyDescent="0.2">
      <c r="A28">
        <v>1977</v>
      </c>
      <c r="B28">
        <v>27</v>
      </c>
      <c r="C28" s="8" t="s">
        <v>63</v>
      </c>
      <c r="D28" t="s">
        <v>64</v>
      </c>
      <c r="E28" s="11">
        <v>8.137931</v>
      </c>
      <c r="F28" s="11">
        <v>9.8275860000000002</v>
      </c>
      <c r="G28" s="11">
        <v>10.413790000000001</v>
      </c>
      <c r="H28" s="2">
        <v>0.37584709999999999</v>
      </c>
      <c r="I28" s="2">
        <v>0.24449650000000001</v>
      </c>
      <c r="J28" s="2">
        <v>0.22361349999999999</v>
      </c>
    </row>
    <row r="29" spans="1:10" x14ac:dyDescent="0.2">
      <c r="A29">
        <v>1977</v>
      </c>
      <c r="B29">
        <v>28</v>
      </c>
      <c r="C29" s="8" t="s">
        <v>65</v>
      </c>
      <c r="D29" t="s">
        <v>66</v>
      </c>
      <c r="E29" s="11">
        <v>1.62069</v>
      </c>
      <c r="F29" s="11">
        <v>1.7931029999999999</v>
      </c>
      <c r="G29" s="11">
        <v>1.7931029999999999</v>
      </c>
      <c r="H29" s="2">
        <v>0.75342249999999999</v>
      </c>
      <c r="I29" s="2">
        <v>0.63605540000000005</v>
      </c>
      <c r="J29" s="2">
        <v>0.5789782</v>
      </c>
    </row>
    <row r="30" spans="1:10" x14ac:dyDescent="0.2">
      <c r="A30">
        <v>1977</v>
      </c>
      <c r="B30">
        <v>29</v>
      </c>
      <c r="C30" s="8" t="s">
        <v>67</v>
      </c>
      <c r="D30" t="s">
        <v>68</v>
      </c>
      <c r="E30" s="11">
        <v>4.4827589999999997</v>
      </c>
      <c r="F30" s="11">
        <v>5.1724139999999998</v>
      </c>
      <c r="G30" s="11">
        <v>5.2758620000000001</v>
      </c>
      <c r="H30" s="2">
        <v>0.46588829999999998</v>
      </c>
      <c r="I30" s="2">
        <v>0.3193898</v>
      </c>
      <c r="J30" s="2">
        <v>0.29408640000000003</v>
      </c>
    </row>
    <row r="31" spans="1:10" x14ac:dyDescent="0.2">
      <c r="A31">
        <v>1977</v>
      </c>
      <c r="B31">
        <v>30</v>
      </c>
      <c r="C31" s="8" t="s">
        <v>69</v>
      </c>
      <c r="D31" t="s">
        <v>70</v>
      </c>
      <c r="E31" s="11">
        <v>14.34483</v>
      </c>
      <c r="F31" s="11">
        <v>12.89655</v>
      </c>
      <c r="G31" s="11">
        <v>13.241379999999999</v>
      </c>
      <c r="H31" s="2">
        <v>0.28531010000000001</v>
      </c>
      <c r="I31" s="2">
        <v>0.219888</v>
      </c>
      <c r="J31" s="2">
        <v>0.2018606</v>
      </c>
    </row>
    <row r="32" spans="1:10" x14ac:dyDescent="0.2">
      <c r="A32">
        <v>1977</v>
      </c>
      <c r="B32">
        <v>31</v>
      </c>
      <c r="C32" s="8" t="s">
        <v>71</v>
      </c>
      <c r="D32" t="s">
        <v>72</v>
      </c>
      <c r="E32" s="11">
        <v>25.31034</v>
      </c>
      <c r="F32" s="11">
        <v>26.68966</v>
      </c>
      <c r="G32" s="11">
        <v>28.862069999999999</v>
      </c>
      <c r="H32" s="2">
        <v>0.16910240000000001</v>
      </c>
      <c r="I32" s="2">
        <v>0.1074201</v>
      </c>
      <c r="J32" s="2">
        <v>8.4917000000000006E-2</v>
      </c>
    </row>
    <row r="33" spans="4:10" x14ac:dyDescent="0.2">
      <c r="D33">
        <v>1</v>
      </c>
      <c r="E33">
        <f t="shared" ref="E33:J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8000"/>
  </sheetPr>
  <dimension ref="A2:P35"/>
  <sheetViews>
    <sheetView zoomScaleNormal="100" workbookViewId="0">
      <selection activeCell="D9" sqref="D9"/>
    </sheetView>
  </sheetViews>
  <sheetFormatPr defaultColWidth="9" defaultRowHeight="12.75" x14ac:dyDescent="0.2"/>
  <cols>
    <col min="1" max="1" width="8.85546875" style="12" customWidth="1"/>
    <col min="2" max="2" width="13.28515625" style="12" customWidth="1"/>
    <col min="3" max="3" width="44.42578125" customWidth="1"/>
    <col min="4" max="4" width="5.7109375" customWidth="1"/>
  </cols>
  <sheetData>
    <row r="2" spans="1:16" x14ac:dyDescent="0.2">
      <c r="A2" s="13"/>
      <c r="B2" s="13"/>
      <c r="C2" s="14"/>
      <c r="D2" s="14"/>
      <c r="E2" s="110" t="s">
        <v>74</v>
      </c>
      <c r="F2" s="110"/>
      <c r="G2" s="110"/>
      <c r="H2" s="110"/>
      <c r="I2" s="110" t="s">
        <v>75</v>
      </c>
      <c r="J2" s="110"/>
      <c r="K2" s="110"/>
      <c r="L2" s="110"/>
      <c r="M2" s="111" t="s">
        <v>76</v>
      </c>
      <c r="N2" s="111"/>
      <c r="O2" s="111"/>
      <c r="P2" s="111"/>
    </row>
    <row r="3" spans="1:16" x14ac:dyDescent="0.2">
      <c r="A3" s="15" t="s">
        <v>1</v>
      </c>
      <c r="B3" s="15" t="s">
        <v>2</v>
      </c>
      <c r="C3" s="16" t="s">
        <v>3</v>
      </c>
      <c r="D3" s="16" t="s">
        <v>77</v>
      </c>
      <c r="E3" s="17">
        <v>1977</v>
      </c>
      <c r="F3" s="16">
        <v>1990</v>
      </c>
      <c r="G3" s="16">
        <v>2000</v>
      </c>
      <c r="H3" s="18">
        <v>2005</v>
      </c>
      <c r="I3" s="17">
        <v>1977</v>
      </c>
      <c r="J3" s="16">
        <v>1990</v>
      </c>
      <c r="K3" s="16">
        <v>2000</v>
      </c>
      <c r="L3" s="18">
        <v>2005</v>
      </c>
      <c r="M3" s="16">
        <v>1977</v>
      </c>
      <c r="N3" s="16">
        <v>1990</v>
      </c>
      <c r="O3" s="16">
        <v>2000</v>
      </c>
      <c r="P3" s="18">
        <v>2005</v>
      </c>
    </row>
    <row r="4" spans="1:16" x14ac:dyDescent="0.2">
      <c r="A4" s="19">
        <v>28</v>
      </c>
      <c r="B4" s="19" t="s">
        <v>65</v>
      </c>
      <c r="C4" s="20" t="s">
        <v>66</v>
      </c>
      <c r="D4" s="20" t="s">
        <v>78</v>
      </c>
      <c r="E4" s="21">
        <f>+VLOOKUP(C4,Compensation!$AF$2:$AJ$32,5,0)</f>
        <v>0.7696629213483146</v>
      </c>
      <c r="F4" s="22">
        <f>+VLOOKUP(C4,Compensation!$AF$2:$AJ$32,4,0)</f>
        <v>0.77692099999999997</v>
      </c>
      <c r="G4" s="22">
        <f>+VLOOKUP(C4,Compensation!$AF$2:$AJ$32,3,0)</f>
        <v>0.77494459999999998</v>
      </c>
      <c r="H4" s="23">
        <f>+VLOOKUP(C4,Compensation!$AF$2:$AJ$32,2,0)</f>
        <v>0.79433509999999996</v>
      </c>
      <c r="I4" s="21">
        <f>+VLOOKUP($C4,Employment!$AF$2:$AJ$322,5,0)</f>
        <v>0.56336543693595731</v>
      </c>
      <c r="J4" s="22">
        <f>+VLOOKUP($C4,Employment!$AF$2:$AJ$322,4,0)</f>
        <v>0.58774130000000002</v>
      </c>
      <c r="K4" s="22">
        <f>+VLOOKUP($C4,Employment!$AF$2:$AJ$322,3,0)</f>
        <v>0.61062369999999999</v>
      </c>
      <c r="L4" s="23">
        <f>+VLOOKUP($C4,Employment!$AF$2:$AJ$322,2,0)</f>
        <v>0.63175720000000002</v>
      </c>
      <c r="M4" s="21">
        <f>+VLOOKUP($C4,Hours!$AF$2:$AJ$32,5,0)</f>
        <v>0.63179916317991636</v>
      </c>
      <c r="N4" s="22">
        <f>+VLOOKUP($C4,Hours!$AF$2:$AJ$32,4,0)</f>
        <v>0.6468315</v>
      </c>
      <c r="O4" s="22">
        <f>+VLOOKUP($C4,Hours!$AF$2:$AJ$32,3,0)</f>
        <v>0.66353110000000004</v>
      </c>
      <c r="P4" s="23">
        <f>+VLOOKUP($C4,Hours!$AF$2:$AJ$32,2,0)</f>
        <v>0.6817202</v>
      </c>
    </row>
    <row r="5" spans="1:16" x14ac:dyDescent="0.2">
      <c r="A5" s="19">
        <v>29</v>
      </c>
      <c r="B5" s="19" t="s">
        <v>67</v>
      </c>
      <c r="C5" s="20" t="s">
        <v>68</v>
      </c>
      <c r="D5" s="20" t="s">
        <v>78</v>
      </c>
      <c r="E5" s="21">
        <f>+VLOOKUP(C5,Compensation!$AF$2:$AJ$32,5,0)</f>
        <v>0.4296028880866426</v>
      </c>
      <c r="F5" s="22">
        <f>+VLOOKUP(C5,Compensation!$AF$2:$AJ$32,4,0)</f>
        <v>0.46183299999999999</v>
      </c>
      <c r="G5" s="22">
        <f>+VLOOKUP(C5,Compensation!$AF$2:$AJ$32,3,0)</f>
        <v>0.50448420000000005</v>
      </c>
      <c r="H5" s="23">
        <f>+VLOOKUP(C5,Compensation!$AF$2:$AJ$32,2,0)</f>
        <v>0.53918390000000005</v>
      </c>
      <c r="I5" s="21">
        <f>+VLOOKUP($C5,Employment!$AF$2:$AJ$322,5,0)</f>
        <v>0.24023157894736843</v>
      </c>
      <c r="J5" s="22">
        <f>+VLOOKUP($C5,Employment!$AF$2:$AJ$322,4,0)</f>
        <v>0.29048689999999999</v>
      </c>
      <c r="K5" s="22">
        <f>+VLOOKUP($C5,Employment!$AF$2:$AJ$322,3,0)</f>
        <v>0.3237216</v>
      </c>
      <c r="L5" s="23">
        <f>+VLOOKUP($C5,Employment!$AF$2:$AJ$322,2,0)</f>
        <v>0.3488967</v>
      </c>
      <c r="M5" s="21">
        <f>+VLOOKUP($C5,Hours!$AF$2:$AJ$32,5,0)</f>
        <v>0.27166276346604218</v>
      </c>
      <c r="N5" s="22">
        <f>+VLOOKUP($C5,Hours!$AF$2:$AJ$32,4,0)</f>
        <v>0.31747249999999999</v>
      </c>
      <c r="O5" s="22">
        <f>+VLOOKUP($C5,Hours!$AF$2:$AJ$32,3,0)</f>
        <v>0.34680729999999999</v>
      </c>
      <c r="P5" s="23">
        <f>+VLOOKUP($C5,Hours!$AF$2:$AJ$32,2,0)</f>
        <v>0.36930550000000001</v>
      </c>
    </row>
    <row r="6" spans="1:16" x14ac:dyDescent="0.2">
      <c r="A6" s="19">
        <v>26</v>
      </c>
      <c r="B6" s="19" t="s">
        <v>61</v>
      </c>
      <c r="C6" s="20" t="s">
        <v>62</v>
      </c>
      <c r="D6" s="20" t="s">
        <v>78</v>
      </c>
      <c r="E6" s="21">
        <f>+VLOOKUP(C6,Compensation!$AF$2:$AJ$32,5,0)</f>
        <v>0.39752066115702478</v>
      </c>
      <c r="F6" s="22">
        <f>+VLOOKUP(C6,Compensation!$AF$2:$AJ$32,4,0)</f>
        <v>0.53646419999999995</v>
      </c>
      <c r="G6" s="22">
        <f>+VLOOKUP(C6,Compensation!$AF$2:$AJ$32,3,0)</f>
        <v>0.61115070000000005</v>
      </c>
      <c r="H6" s="23">
        <f>+VLOOKUP(C6,Compensation!$AF$2:$AJ$32,2,0)</f>
        <v>0.64683279999999999</v>
      </c>
      <c r="I6" s="21">
        <f>+VLOOKUP($C6,Employment!$AF$2:$AJ$322,5,0)</f>
        <v>0.28499410622911692</v>
      </c>
      <c r="J6" s="22">
        <f>+VLOOKUP($C6,Employment!$AF$2:$AJ$322,4,0)</f>
        <v>0.38495220000000002</v>
      </c>
      <c r="K6" s="22">
        <f>+VLOOKUP($C6,Employment!$AF$2:$AJ$322,3,0)</f>
        <v>0.40022940000000001</v>
      </c>
      <c r="L6" s="23">
        <f>+VLOOKUP($C6,Employment!$AF$2:$AJ$322,2,0)</f>
        <v>0.40460740000000001</v>
      </c>
      <c r="M6" s="21">
        <f>+VLOOKUP($C6,Hours!$AF$2:$AJ$32,5,0)</f>
        <v>0.31568627450980391</v>
      </c>
      <c r="N6" s="22">
        <f>+VLOOKUP($C6,Hours!$AF$2:$AJ$32,4,0)</f>
        <v>0.42369119999999999</v>
      </c>
      <c r="O6" s="22">
        <f>+VLOOKUP($C6,Hours!$AF$2:$AJ$32,3,0)</f>
        <v>0.43753930000000002</v>
      </c>
      <c r="P6" s="23">
        <f>+VLOOKUP($C6,Hours!$AF$2:$AJ$32,2,0)</f>
        <v>0.44603530000000002</v>
      </c>
    </row>
    <row r="7" spans="1:16" x14ac:dyDescent="0.2">
      <c r="A7" s="19">
        <v>24</v>
      </c>
      <c r="B7" s="19" t="s">
        <v>58</v>
      </c>
      <c r="C7" s="20" t="s">
        <v>59</v>
      </c>
      <c r="D7" s="20" t="s">
        <v>78</v>
      </c>
      <c r="E7" s="21">
        <f>+VLOOKUP(C7,Compensation!$AF$2:$AJ$32,5,0)</f>
        <v>0.3715686274509804</v>
      </c>
      <c r="F7" s="22">
        <f>+VLOOKUP(C7,Compensation!$AF$2:$AJ$32,4,0)</f>
        <v>0.51270380000000004</v>
      </c>
      <c r="G7" s="22">
        <f>+VLOOKUP(C7,Compensation!$AF$2:$AJ$32,3,0)</f>
        <v>0.62876200000000004</v>
      </c>
      <c r="H7" s="23">
        <f>+VLOOKUP(C7,Compensation!$AF$2:$AJ$32,2,0)</f>
        <v>0.63437770000000004</v>
      </c>
      <c r="I7" s="21">
        <f>+VLOOKUP($C7,Employment!$AF$2:$AJ$322,5,0)</f>
        <v>0.21795524187930559</v>
      </c>
      <c r="J7" s="22">
        <f>+VLOOKUP($C7,Employment!$AF$2:$AJ$322,4,0)</f>
        <v>0.33714480000000002</v>
      </c>
      <c r="K7" s="22">
        <f>+VLOOKUP($C7,Employment!$AF$2:$AJ$322,3,0)</f>
        <v>0.40556239999999999</v>
      </c>
      <c r="L7" s="23">
        <f>+VLOOKUP($C7,Employment!$AF$2:$AJ$322,2,0)</f>
        <v>0.42201699999999998</v>
      </c>
      <c r="M7" s="21">
        <f>+VLOOKUP($C7,Hours!$AF$2:$AJ$32,5,0)</f>
        <v>0.2455223880597015</v>
      </c>
      <c r="N7" s="22">
        <f>+VLOOKUP($C7,Hours!$AF$2:$AJ$32,4,0)</f>
        <v>0.36722660000000001</v>
      </c>
      <c r="O7" s="22">
        <f>+VLOOKUP($C7,Hours!$AF$2:$AJ$32,3,0)</f>
        <v>0.43611620000000001</v>
      </c>
      <c r="P7" s="23">
        <f>+VLOOKUP($C7,Hours!$AF$2:$AJ$32,2,0)</f>
        <v>0.45106079999999998</v>
      </c>
    </row>
    <row r="8" spans="1:16" x14ac:dyDescent="0.2">
      <c r="A8" s="24">
        <v>25</v>
      </c>
      <c r="B8" s="24">
        <v>70</v>
      </c>
      <c r="C8" s="25" t="s">
        <v>60</v>
      </c>
      <c r="D8" s="25" t="s">
        <v>79</v>
      </c>
      <c r="E8" s="26">
        <f>+VLOOKUP(C8,Compensation!$AF$2:$AJ$32,5,0)</f>
        <v>0.3412</v>
      </c>
      <c r="F8" s="27">
        <f>+VLOOKUP(C8,Compensation!$AF$2:$AJ$32,4,0)</f>
        <v>0.47709879999999999</v>
      </c>
      <c r="G8" s="27">
        <f>+VLOOKUP(C8,Compensation!$AF$2:$AJ$32,3,0)</f>
        <v>0.51256679999999999</v>
      </c>
      <c r="H8" s="28">
        <f>+VLOOKUP(C8,Compensation!$AF$2:$AJ$32,2,0)</f>
        <v>0.50482950000000004</v>
      </c>
      <c r="I8" s="26">
        <f>+VLOOKUP($C8,Employment!$AF$2:$AJ$322,5,0)</f>
        <v>0.23289034847044141</v>
      </c>
      <c r="J8" s="27">
        <f>+VLOOKUP($C8,Employment!$AF$2:$AJ$322,4,0)</f>
        <v>0.31218570000000001</v>
      </c>
      <c r="K8" s="27">
        <f>+VLOOKUP($C8,Employment!$AF$2:$AJ$322,3,0)</f>
        <v>0.31690030000000002</v>
      </c>
      <c r="L8" s="28">
        <f>+VLOOKUP($C8,Employment!$AF$2:$AJ$322,2,0)</f>
        <v>0.35364489999999998</v>
      </c>
      <c r="M8" s="26">
        <f>+VLOOKUP($C8,Hours!$AF$2:$AJ$32,5,0)</f>
        <v>0.25899280575539568</v>
      </c>
      <c r="N8" s="27">
        <f>+VLOOKUP($C8,Hours!$AF$2:$AJ$32,4,0)</f>
        <v>0.33934569999999997</v>
      </c>
      <c r="O8" s="27">
        <f>+VLOOKUP($C8,Hours!$AF$2:$AJ$32,3,0)</f>
        <v>0.3419838</v>
      </c>
      <c r="P8" s="28">
        <f>+VLOOKUP($C8,Hours!$AF$2:$AJ$32,2,0)</f>
        <v>0.37515409999999999</v>
      </c>
    </row>
    <row r="9" spans="1:16" x14ac:dyDescent="0.2">
      <c r="A9" s="24">
        <v>8</v>
      </c>
      <c r="B9" s="24">
        <v>24</v>
      </c>
      <c r="C9" s="25" t="s">
        <v>34</v>
      </c>
      <c r="D9" s="25" t="s">
        <v>79</v>
      </c>
      <c r="E9" s="26">
        <f>+VLOOKUP(C9,Compensation!$AF$2:$AJ$32,5,0)</f>
        <v>0.31578947368421051</v>
      </c>
      <c r="F9" s="27">
        <f>+VLOOKUP(C9,Compensation!$AF$2:$AJ$32,4,0)</f>
        <v>0.40136739999999999</v>
      </c>
      <c r="G9" s="27">
        <f>+VLOOKUP(C9,Compensation!$AF$2:$AJ$32,3,0)</f>
        <v>0.5314972</v>
      </c>
      <c r="H9" s="28">
        <f>+VLOOKUP(C9,Compensation!$AF$2:$AJ$32,2,0)</f>
        <v>0.59544750000000002</v>
      </c>
      <c r="I9" s="26">
        <f>+VLOOKUP($C9,Employment!$AF$2:$AJ$322,5,0)</f>
        <v>0.20641974508433145</v>
      </c>
      <c r="J9" s="27">
        <f>+VLOOKUP($C9,Employment!$AF$2:$AJ$322,4,0)</f>
        <v>0.28501739999999998</v>
      </c>
      <c r="K9" s="27">
        <f>+VLOOKUP($C9,Employment!$AF$2:$AJ$322,3,0)</f>
        <v>0.38799630000000002</v>
      </c>
      <c r="L9" s="28">
        <f>+VLOOKUP($C9,Employment!$AF$2:$AJ$322,2,0)</f>
        <v>0.42725410000000003</v>
      </c>
      <c r="M9" s="26">
        <f>+VLOOKUP($C9,Hours!$AF$2:$AJ$32,5,0)</f>
        <v>0.22820412776412777</v>
      </c>
      <c r="N9" s="27">
        <f>+VLOOKUP($C9,Hours!$AF$2:$AJ$32,4,0)</f>
        <v>0.30646050000000002</v>
      </c>
      <c r="O9" s="27">
        <f>+VLOOKUP($C9,Hours!$AF$2:$AJ$32,3,0)</f>
        <v>0.40998119999999999</v>
      </c>
      <c r="P9" s="28">
        <f>+VLOOKUP($C9,Hours!$AF$2:$AJ$32,2,0)</f>
        <v>0.44943280000000002</v>
      </c>
    </row>
    <row r="10" spans="1:16" x14ac:dyDescent="0.2">
      <c r="A10" s="24">
        <v>27</v>
      </c>
      <c r="B10" s="24" t="s">
        <v>63</v>
      </c>
      <c r="C10" s="25" t="s">
        <v>64</v>
      </c>
      <c r="D10" s="25" t="s">
        <v>79</v>
      </c>
      <c r="E10" s="26">
        <f>+VLOOKUP(C10,Compensation!$AF$2:$AJ$32,5,0)</f>
        <v>0.30909090909090908</v>
      </c>
      <c r="F10" s="27">
        <f>+VLOOKUP(C10,Compensation!$AF$2:$AJ$32,4,0)</f>
        <v>0.34705560000000002</v>
      </c>
      <c r="G10" s="27">
        <f>+VLOOKUP(C10,Compensation!$AF$2:$AJ$32,3,0)</f>
        <v>0.4467738</v>
      </c>
      <c r="H10" s="28">
        <f>+VLOOKUP(C10,Compensation!$AF$2:$AJ$32,2,0)</f>
        <v>0.46839740000000002</v>
      </c>
      <c r="I10" s="26">
        <f>+VLOOKUP($C10,Employment!$AF$2:$AJ$322,5,0)</f>
        <v>0.16600072672316549</v>
      </c>
      <c r="J10" s="27">
        <f>+VLOOKUP($C10,Employment!$AF$2:$AJ$322,4,0)</f>
        <v>0.2076173</v>
      </c>
      <c r="K10" s="27">
        <f>+VLOOKUP($C10,Employment!$AF$2:$AJ$322,3,0)</f>
        <v>0.27425820000000001</v>
      </c>
      <c r="L10" s="28">
        <f>+VLOOKUP($C10,Employment!$AF$2:$AJ$322,2,0)</f>
        <v>0.2963152</v>
      </c>
      <c r="M10" s="26">
        <f>+VLOOKUP($C10,Hours!$AF$2:$AJ$32,5,0)</f>
        <v>0.18333333333333332</v>
      </c>
      <c r="N10" s="27">
        <f>+VLOOKUP($C10,Hours!$AF$2:$AJ$32,4,0)</f>
        <v>0.22553690000000001</v>
      </c>
      <c r="O10" s="27">
        <f>+VLOOKUP($C10,Hours!$AF$2:$AJ$32,3,0)</f>
        <v>0.29778280000000001</v>
      </c>
      <c r="P10" s="28">
        <f>+VLOOKUP($C10,Hours!$AF$2:$AJ$32,2,0)</f>
        <v>0.31927929999999999</v>
      </c>
    </row>
    <row r="11" spans="1:16" x14ac:dyDescent="0.2">
      <c r="A11" s="24">
        <v>7</v>
      </c>
      <c r="B11" s="24">
        <v>23</v>
      </c>
      <c r="C11" s="25" t="s">
        <v>33</v>
      </c>
      <c r="D11" s="25" t="s">
        <v>79</v>
      </c>
      <c r="E11" s="26">
        <f>+VLOOKUP(C11,Compensation!$AF$2:$AJ$32,5,0)</f>
        <v>0.26344676180021953</v>
      </c>
      <c r="F11" s="27">
        <f>+VLOOKUP(C11,Compensation!$AF$2:$AJ$32,4,0)</f>
        <v>0.35541679999999998</v>
      </c>
      <c r="G11" s="27">
        <f>+VLOOKUP(C11,Compensation!$AF$2:$AJ$32,3,0)</f>
        <v>0.40260259999999998</v>
      </c>
      <c r="H11" s="28">
        <f>+VLOOKUP(C11,Compensation!$AF$2:$AJ$32,2,0)</f>
        <v>0.45410840000000002</v>
      </c>
      <c r="I11" s="26">
        <f>+VLOOKUP($C11,Employment!$AF$2:$AJ$322,5,0)</f>
        <v>0.19792160867931435</v>
      </c>
      <c r="J11" s="27">
        <f>+VLOOKUP($C11,Employment!$AF$2:$AJ$322,4,0)</f>
        <v>0.26390649999999999</v>
      </c>
      <c r="K11" s="27">
        <f>+VLOOKUP($C11,Employment!$AF$2:$AJ$322,3,0)</f>
        <v>0.29479650000000002</v>
      </c>
      <c r="L11" s="28">
        <f>+VLOOKUP($C11,Employment!$AF$2:$AJ$322,2,0)</f>
        <v>0.31268849999999998</v>
      </c>
      <c r="M11" s="26">
        <f>+VLOOKUP($C11,Hours!$AF$2:$AJ$32,5,0)</f>
        <v>0.20830555237221393</v>
      </c>
      <c r="N11" s="27">
        <f>+VLOOKUP($C11,Hours!$AF$2:$AJ$32,4,0)</f>
        <v>0.27378330000000001</v>
      </c>
      <c r="O11" s="27">
        <f>+VLOOKUP($C11,Hours!$AF$2:$AJ$32,3,0)</f>
        <v>0.30569039999999997</v>
      </c>
      <c r="P11" s="28">
        <f>+VLOOKUP($C11,Hours!$AF$2:$AJ$32,2,0)</f>
        <v>0.32542140000000003</v>
      </c>
    </row>
    <row r="12" spans="1:16" x14ac:dyDescent="0.2">
      <c r="A12" s="24">
        <v>13</v>
      </c>
      <c r="B12" s="24" t="s">
        <v>40</v>
      </c>
      <c r="C12" s="25" t="s">
        <v>41</v>
      </c>
      <c r="D12" s="25" t="s">
        <v>79</v>
      </c>
      <c r="E12" s="26">
        <f>+VLOOKUP(C12,Compensation!$AF$2:$AJ$32,5,0)</f>
        <v>0.26315789473684209</v>
      </c>
      <c r="F12" s="27">
        <f>+VLOOKUP(C12,Compensation!$AF$2:$AJ$32,4,0)</f>
        <v>0.38350899999999999</v>
      </c>
      <c r="G12" s="27">
        <f>+VLOOKUP(C12,Compensation!$AF$2:$AJ$32,3,0)</f>
        <v>0.48382330000000001</v>
      </c>
      <c r="H12" s="28">
        <f>+VLOOKUP(C12,Compensation!$AF$2:$AJ$32,2,0)</f>
        <v>0.59734799999999999</v>
      </c>
      <c r="I12" s="26">
        <f>+VLOOKUP($C12,Employment!$AF$2:$AJ$322,5,0)</f>
        <v>0.15266621349695461</v>
      </c>
      <c r="J12" s="27">
        <f>+VLOOKUP($C12,Employment!$AF$2:$AJ$322,4,0)</f>
        <v>0.2474856</v>
      </c>
      <c r="K12" s="27">
        <f>+VLOOKUP($C12,Employment!$AF$2:$AJ$322,3,0)</f>
        <v>0.29569020000000001</v>
      </c>
      <c r="L12" s="28">
        <f>+VLOOKUP($C12,Employment!$AF$2:$AJ$322,2,0)</f>
        <v>0.41834100000000002</v>
      </c>
      <c r="M12" s="26">
        <f>+VLOOKUP($C12,Hours!$AF$2:$AJ$32,5,0)</f>
        <v>0.17058823529411765</v>
      </c>
      <c r="N12" s="27">
        <f>+VLOOKUP($C12,Hours!$AF$2:$AJ$32,4,0)</f>
        <v>0.26716760000000001</v>
      </c>
      <c r="O12" s="27">
        <f>+VLOOKUP($C12,Hours!$AF$2:$AJ$32,3,0)</f>
        <v>0.3154013</v>
      </c>
      <c r="P12" s="28">
        <f>+VLOOKUP($C12,Hours!$AF$2:$AJ$32,2,0)</f>
        <v>0.44130970000000003</v>
      </c>
    </row>
    <row r="13" spans="1:16" x14ac:dyDescent="0.2">
      <c r="A13" s="24">
        <v>19</v>
      </c>
      <c r="B13" s="24">
        <v>50</v>
      </c>
      <c r="C13" s="25" t="s">
        <v>51</v>
      </c>
      <c r="D13" s="25" t="s">
        <v>79</v>
      </c>
      <c r="E13" s="26">
        <f>+VLOOKUP(C13,Compensation!$AF$2:$AJ$32,5,0)</f>
        <v>0.25563909774436089</v>
      </c>
      <c r="F13" s="27">
        <f>+VLOOKUP(C13,Compensation!$AF$2:$AJ$32,4,0)</f>
        <v>0.35817460000000001</v>
      </c>
      <c r="G13" s="27">
        <f>+VLOOKUP(C13,Compensation!$AF$2:$AJ$32,3,0)</f>
        <v>0.36495050000000001</v>
      </c>
      <c r="H13" s="28">
        <f>+VLOOKUP(C13,Compensation!$AF$2:$AJ$32,2,0)</f>
        <v>0.43609819999999999</v>
      </c>
      <c r="I13" s="26">
        <f>+VLOOKUP($C13,Employment!$AF$2:$AJ$322,5,0)</f>
        <v>0.16469099010473931</v>
      </c>
      <c r="J13" s="27">
        <f>+VLOOKUP($C13,Employment!$AF$2:$AJ$322,4,0)</f>
        <v>0.23856250000000001</v>
      </c>
      <c r="K13" s="27">
        <f>+VLOOKUP($C13,Employment!$AF$2:$AJ$322,3,0)</f>
        <v>0.23425360000000001</v>
      </c>
      <c r="L13" s="28">
        <f>+VLOOKUP($C13,Employment!$AF$2:$AJ$322,2,0)</f>
        <v>0.269007</v>
      </c>
      <c r="M13" s="26">
        <f>+VLOOKUP($C13,Hours!$AF$2:$AJ$32,5,0)</f>
        <v>0.18092105263157895</v>
      </c>
      <c r="N13" s="27">
        <f>+VLOOKUP($C13,Hours!$AF$2:$AJ$32,4,0)</f>
        <v>0.25619389999999997</v>
      </c>
      <c r="O13" s="27">
        <f>+VLOOKUP($C13,Hours!$AF$2:$AJ$32,3,0)</f>
        <v>0.2496931</v>
      </c>
      <c r="P13" s="28">
        <f>+VLOOKUP($C13,Hours!$AF$2:$AJ$32,2,0)</f>
        <v>0.28450720000000002</v>
      </c>
    </row>
    <row r="14" spans="1:16" x14ac:dyDescent="0.2">
      <c r="A14" s="24">
        <v>31</v>
      </c>
      <c r="B14" s="24" t="s">
        <v>71</v>
      </c>
      <c r="C14" s="25" t="s">
        <v>72</v>
      </c>
      <c r="D14" s="25" t="s">
        <v>79</v>
      </c>
      <c r="E14" s="26">
        <f>+VLOOKUP(C14,Compensation!$AF$2:$AJ$32,5,0)</f>
        <v>0.23198198198198197</v>
      </c>
      <c r="F14" s="27">
        <f>+VLOOKUP(C14,Compensation!$AF$2:$AJ$32,4,0)</f>
        <v>0.17601249999999999</v>
      </c>
      <c r="G14" s="27">
        <f>+VLOOKUP(C14,Compensation!$AF$2:$AJ$32,3,0)</f>
        <v>0.15086450000000001</v>
      </c>
      <c r="H14" s="28">
        <f>+VLOOKUP(C14,Compensation!$AF$2:$AJ$32,2,0)</f>
        <v>0.13250960000000001</v>
      </c>
      <c r="I14" s="26">
        <f>+VLOOKUP($C14,Employment!$AF$2:$AJ$322,5,0)</f>
        <v>5.6602183203289282E-2</v>
      </c>
      <c r="J14" s="27">
        <f>+VLOOKUP($C14,Employment!$AF$2:$AJ$322,4,0)</f>
        <v>9.4193700000000005E-2</v>
      </c>
      <c r="K14" s="27">
        <f>+VLOOKUP($C14,Employment!$AF$2:$AJ$322,3,0)</f>
        <v>0.1021248</v>
      </c>
      <c r="L14" s="28">
        <f>+VLOOKUP($C14,Employment!$AF$2:$AJ$322,2,0)</f>
        <v>7.7865599999999993E-2</v>
      </c>
      <c r="M14" s="26">
        <f>+VLOOKUP($C14,Hours!$AF$2:$AJ$32,5,0)</f>
        <v>0.10090408805031446</v>
      </c>
      <c r="N14" s="27">
        <f>+VLOOKUP($C14,Hours!$AF$2:$AJ$32,4,0)</f>
        <v>0.11565780000000001</v>
      </c>
      <c r="O14" s="27">
        <f>+VLOOKUP($C14,Hours!$AF$2:$AJ$32,3,0)</f>
        <v>0.1136228</v>
      </c>
      <c r="P14" s="28">
        <f>+VLOOKUP($C14,Hours!$AF$2:$AJ$32,2,0)</f>
        <v>8.5404800000000003E-2</v>
      </c>
    </row>
    <row r="15" spans="1:16" x14ac:dyDescent="0.2">
      <c r="A15" s="24">
        <v>6</v>
      </c>
      <c r="B15" s="24" t="s">
        <v>31</v>
      </c>
      <c r="C15" s="25" t="s">
        <v>32</v>
      </c>
      <c r="D15" s="25" t="s">
        <v>79</v>
      </c>
      <c r="E15" s="26">
        <f>+VLOOKUP(C15,Compensation!$AF$2:$AJ$32,5,0)</f>
        <v>0.20998278829604131</v>
      </c>
      <c r="F15" s="27">
        <f>+VLOOKUP(C15,Compensation!$AF$2:$AJ$32,4,0)</f>
        <v>0.289302</v>
      </c>
      <c r="G15" s="27">
        <f>+VLOOKUP(C15,Compensation!$AF$2:$AJ$32,3,0)</f>
        <v>0.40214870000000003</v>
      </c>
      <c r="H15" s="28">
        <f>+VLOOKUP(C15,Compensation!$AF$2:$AJ$32,2,0)</f>
        <v>0.44653399999999999</v>
      </c>
      <c r="I15" s="26">
        <f>+VLOOKUP($C15,Employment!$AF$2:$AJ$322,5,0)</f>
        <v>0.13989003028966079</v>
      </c>
      <c r="J15" s="27">
        <f>+VLOOKUP($C15,Employment!$AF$2:$AJ$322,4,0)</f>
        <v>0.20533419999999999</v>
      </c>
      <c r="K15" s="27">
        <f>+VLOOKUP($C15,Employment!$AF$2:$AJ$322,3,0)</f>
        <v>0.25877739999999999</v>
      </c>
      <c r="L15" s="28">
        <f>+VLOOKUP($C15,Employment!$AF$2:$AJ$322,2,0)</f>
        <v>0.2980641</v>
      </c>
      <c r="M15" s="26">
        <f>+VLOOKUP($C15,Hours!$AF$2:$AJ$32,5,0)</f>
        <v>0.1596045197740113</v>
      </c>
      <c r="N15" s="27">
        <f>+VLOOKUP($C15,Hours!$AF$2:$AJ$32,4,0)</f>
        <v>0.2221012</v>
      </c>
      <c r="O15" s="27">
        <f>+VLOOKUP($C15,Hours!$AF$2:$AJ$32,3,0)</f>
        <v>0.2731594</v>
      </c>
      <c r="P15" s="28">
        <f>+VLOOKUP($C15,Hours!$AF$2:$AJ$32,2,0)</f>
        <v>0.31170730000000002</v>
      </c>
    </row>
    <row r="16" spans="1:16" x14ac:dyDescent="0.2">
      <c r="A16" s="24">
        <v>15</v>
      </c>
      <c r="B16" s="24" t="s">
        <v>44</v>
      </c>
      <c r="C16" s="25" t="s">
        <v>45</v>
      </c>
      <c r="D16" s="25" t="s">
        <v>79</v>
      </c>
      <c r="E16" s="26">
        <f>+VLOOKUP(C16,Compensation!$AF$2:$AJ$32,5,0)</f>
        <v>0.19456521739130433</v>
      </c>
      <c r="F16" s="27">
        <f>+VLOOKUP(C16,Compensation!$AF$2:$AJ$32,4,0)</f>
        <v>0.31159759999999997</v>
      </c>
      <c r="G16" s="27">
        <f>+VLOOKUP(C16,Compensation!$AF$2:$AJ$32,3,0)</f>
        <v>0.44131809999999999</v>
      </c>
      <c r="H16" s="28">
        <f>+VLOOKUP(C16,Compensation!$AF$2:$AJ$32,2,0)</f>
        <v>0.48547689999999999</v>
      </c>
      <c r="I16" s="26">
        <f>+VLOOKUP($C16,Employment!$AF$2:$AJ$322,5,0)</f>
        <v>0.10816123798160318</v>
      </c>
      <c r="J16" s="27">
        <f>+VLOOKUP($C16,Employment!$AF$2:$AJ$322,4,0)</f>
        <v>0.18555959999999999</v>
      </c>
      <c r="K16" s="27">
        <f>+VLOOKUP($C16,Employment!$AF$2:$AJ$322,3,0)</f>
        <v>0.26427119999999998</v>
      </c>
      <c r="L16" s="28">
        <f>+VLOOKUP($C16,Employment!$AF$2:$AJ$322,2,0)</f>
        <v>0.2836978</v>
      </c>
      <c r="M16" s="26">
        <f>+VLOOKUP($C16,Hours!$AF$2:$AJ$32,5,0)</f>
        <v>0.12391307984790874</v>
      </c>
      <c r="N16" s="27">
        <f>+VLOOKUP($C16,Hours!$AF$2:$AJ$32,4,0)</f>
        <v>0.20372109999999999</v>
      </c>
      <c r="O16" s="27">
        <f>+VLOOKUP($C16,Hours!$AF$2:$AJ$32,3,0)</f>
        <v>0.2845509</v>
      </c>
      <c r="P16" s="28">
        <f>+VLOOKUP($C16,Hours!$AF$2:$AJ$32,2,0)</f>
        <v>0.30184290000000003</v>
      </c>
    </row>
    <row r="17" spans="1:16" x14ac:dyDescent="0.2">
      <c r="A17" s="24">
        <v>30</v>
      </c>
      <c r="B17" s="24" t="s">
        <v>69</v>
      </c>
      <c r="C17" s="25" t="s">
        <v>70</v>
      </c>
      <c r="D17" s="25" t="s">
        <v>79</v>
      </c>
      <c r="E17" s="26">
        <f>+VLOOKUP(C17,Compensation!$AF$2:$AJ$32,5,0)</f>
        <v>0.19552238805970149</v>
      </c>
      <c r="F17" s="27">
        <f>+VLOOKUP(C17,Compensation!$AF$2:$AJ$32,4,0)</f>
        <v>0.2754183</v>
      </c>
      <c r="G17" s="27">
        <f>+VLOOKUP(C17,Compensation!$AF$2:$AJ$32,3,0)</f>
        <v>0.38205489999999998</v>
      </c>
      <c r="H17" s="28">
        <f>+VLOOKUP(C17,Compensation!$AF$2:$AJ$32,2,0)</f>
        <v>0.37380429999999998</v>
      </c>
      <c r="I17" s="26">
        <f>+VLOOKUP($C17,Employment!$AF$2:$AJ$322,5,0)</f>
        <v>0.15766290561836557</v>
      </c>
      <c r="J17" s="27">
        <f>+VLOOKUP($C17,Employment!$AF$2:$AJ$322,4,0)</f>
        <v>0.19233</v>
      </c>
      <c r="K17" s="27">
        <f>+VLOOKUP($C17,Employment!$AF$2:$AJ$322,3,0)</f>
        <v>0.25285950000000001</v>
      </c>
      <c r="L17" s="28">
        <f>+VLOOKUP($C17,Employment!$AF$2:$AJ$322,2,0)</f>
        <v>0.2401044</v>
      </c>
      <c r="M17" s="26">
        <f>+VLOOKUP($C17,Hours!$AF$2:$AJ$32,5,0)</f>
        <v>0.17446808510638298</v>
      </c>
      <c r="N17" s="27">
        <f>+VLOOKUP($C17,Hours!$AF$2:$AJ$32,4,0)</f>
        <v>0.2111719</v>
      </c>
      <c r="O17" s="27">
        <f>+VLOOKUP($C17,Hours!$AF$2:$AJ$32,3,0)</f>
        <v>0.27437479999999997</v>
      </c>
      <c r="P17" s="28">
        <f>+VLOOKUP($C17,Hours!$AF$2:$AJ$32,2,0)</f>
        <v>0.25666519999999998</v>
      </c>
    </row>
    <row r="18" spans="1:16" x14ac:dyDescent="0.2">
      <c r="A18" s="24">
        <v>2</v>
      </c>
      <c r="B18" s="24" t="s">
        <v>24</v>
      </c>
      <c r="C18" s="25" t="s">
        <v>25</v>
      </c>
      <c r="D18" s="25" t="s">
        <v>79</v>
      </c>
      <c r="E18" s="26">
        <f>+VLOOKUP(C18,Compensation!$AF$2:$AJ$32,5,0)</f>
        <v>0.18343023255813953</v>
      </c>
      <c r="F18" s="27">
        <f>+VLOOKUP(C18,Compensation!$AF$2:$AJ$32,4,0)</f>
        <v>0.30408790000000002</v>
      </c>
      <c r="G18" s="27">
        <f>+VLOOKUP(C18,Compensation!$AF$2:$AJ$32,3,0)</f>
        <v>0.2651579</v>
      </c>
      <c r="H18" s="28">
        <f>+VLOOKUP(C18,Compensation!$AF$2:$AJ$32,2,0)</f>
        <v>0.35444609999999999</v>
      </c>
      <c r="I18" s="26">
        <f>+VLOOKUP($C18,Employment!$AF$2:$AJ$322,5,0)</f>
        <v>0.129887246646125</v>
      </c>
      <c r="J18" s="27">
        <f>+VLOOKUP($C18,Employment!$AF$2:$AJ$322,4,0)</f>
        <v>0.19073280000000001</v>
      </c>
      <c r="K18" s="27">
        <f>+VLOOKUP($C18,Employment!$AF$2:$AJ$322,3,0)</f>
        <v>0.18155279999999999</v>
      </c>
      <c r="L18" s="28">
        <f>+VLOOKUP($C18,Employment!$AF$2:$AJ$322,2,0)</f>
        <v>0.229431</v>
      </c>
      <c r="M18" s="26">
        <f>+VLOOKUP($C18,Hours!$AF$2:$AJ$32,5,0)</f>
        <v>0.13286142028985506</v>
      </c>
      <c r="N18" s="27">
        <f>+VLOOKUP($C18,Hours!$AF$2:$AJ$32,4,0)</f>
        <v>0.18970809999999999</v>
      </c>
      <c r="O18" s="27">
        <f>+VLOOKUP($C18,Hours!$AF$2:$AJ$32,3,0)</f>
        <v>0.18011959999999999</v>
      </c>
      <c r="P18" s="28">
        <f>+VLOOKUP($C18,Hours!$AF$2:$AJ$32,2,0)</f>
        <v>0.22852819999999999</v>
      </c>
    </row>
    <row r="19" spans="1:16" x14ac:dyDescent="0.2">
      <c r="A19" s="24">
        <v>20</v>
      </c>
      <c r="B19" s="24">
        <v>52</v>
      </c>
      <c r="C19" s="25" t="s">
        <v>52</v>
      </c>
      <c r="D19" s="25" t="s">
        <v>79</v>
      </c>
      <c r="E19" s="26">
        <f>+VLOOKUP(C19,Compensation!$AF$2:$AJ$32,5,0)</f>
        <v>0.17582417582417584</v>
      </c>
      <c r="F19" s="27">
        <f>+VLOOKUP(C19,Compensation!$AF$2:$AJ$32,4,0)</f>
        <v>0.24017150000000001</v>
      </c>
      <c r="G19" s="27">
        <f>+VLOOKUP(C19,Compensation!$AF$2:$AJ$32,3,0)</f>
        <v>0.29701889999999997</v>
      </c>
      <c r="H19" s="28">
        <f>+VLOOKUP(C19,Compensation!$AF$2:$AJ$32,2,0)</f>
        <v>0.3265402</v>
      </c>
      <c r="I19" s="26">
        <f>+VLOOKUP($C19,Employment!$AF$2:$AJ$322,5,0)</f>
        <v>9.8535242718446603E-2</v>
      </c>
      <c r="J19" s="27">
        <f>+VLOOKUP($C19,Employment!$AF$2:$AJ$322,4,0)</f>
        <v>0.1419077</v>
      </c>
      <c r="K19" s="27">
        <f>+VLOOKUP($C19,Employment!$AF$2:$AJ$322,3,0)</f>
        <v>0.15870780000000001</v>
      </c>
      <c r="L19" s="28">
        <f>+VLOOKUP($C19,Employment!$AF$2:$AJ$322,2,0)</f>
        <v>0.17801220000000001</v>
      </c>
      <c r="M19" s="26">
        <f>+VLOOKUP($C19,Hours!$AF$2:$AJ$32,5,0)</f>
        <v>0.11906354515050167</v>
      </c>
      <c r="N19" s="27">
        <f>+VLOOKUP($C19,Hours!$AF$2:$AJ$32,4,0)</f>
        <v>0.16740769999999999</v>
      </c>
      <c r="O19" s="27">
        <f>+VLOOKUP($C19,Hours!$AF$2:$AJ$32,3,0)</f>
        <v>0.18649789999999999</v>
      </c>
      <c r="P19" s="28">
        <f>+VLOOKUP($C19,Hours!$AF$2:$AJ$32,2,0)</f>
        <v>0.20455209999999999</v>
      </c>
    </row>
    <row r="20" spans="1:16" x14ac:dyDescent="0.2">
      <c r="A20" s="24">
        <v>16</v>
      </c>
      <c r="B20" s="24" t="s">
        <v>46</v>
      </c>
      <c r="C20" s="25" t="s">
        <v>47</v>
      </c>
      <c r="D20" s="25" t="s">
        <v>79</v>
      </c>
      <c r="E20" s="26">
        <f>+VLOOKUP(C20,Compensation!$AF$2:$AJ$32,5,0)</f>
        <v>0.17538461538461539</v>
      </c>
      <c r="F20" s="27">
        <f>+VLOOKUP(C20,Compensation!$AF$2:$AJ$32,4,0)</f>
        <v>0.27997689999999997</v>
      </c>
      <c r="G20" s="27">
        <f>+VLOOKUP(C20,Compensation!$AF$2:$AJ$32,3,0)</f>
        <v>0.35543809999999998</v>
      </c>
      <c r="H20" s="28">
        <f>+VLOOKUP(C20,Compensation!$AF$2:$AJ$32,2,0)</f>
        <v>0.34124480000000001</v>
      </c>
      <c r="I20" s="26">
        <f>+VLOOKUP($C20,Employment!$AF$2:$AJ$322,5,0)</f>
        <v>0.12666239075970515</v>
      </c>
      <c r="J20" s="27">
        <f>+VLOOKUP($C20,Employment!$AF$2:$AJ$322,4,0)</f>
        <v>0.22415019999999999</v>
      </c>
      <c r="K20" s="27">
        <f>+VLOOKUP($C20,Employment!$AF$2:$AJ$322,3,0)</f>
        <v>0.24728829999999999</v>
      </c>
      <c r="L20" s="28">
        <f>+VLOOKUP($C20,Employment!$AF$2:$AJ$322,2,0)</f>
        <v>0.26514389999999999</v>
      </c>
      <c r="M20" s="26">
        <f>+VLOOKUP($C20,Hours!$AF$2:$AJ$32,5,0)</f>
        <v>0.13322995780590718</v>
      </c>
      <c r="N20" s="27">
        <f>+VLOOKUP($C20,Hours!$AF$2:$AJ$32,4,0)</f>
        <v>0.23504929999999999</v>
      </c>
      <c r="O20" s="27">
        <f>+VLOOKUP($C20,Hours!$AF$2:$AJ$32,3,0)</f>
        <v>0.26171260000000002</v>
      </c>
      <c r="P20" s="28">
        <f>+VLOOKUP($C20,Hours!$AF$2:$AJ$32,2,0)</f>
        <v>0.27589320000000001</v>
      </c>
    </row>
    <row r="21" spans="1:16" x14ac:dyDescent="0.2">
      <c r="A21" s="24">
        <v>14</v>
      </c>
      <c r="B21" s="24" t="s">
        <v>42</v>
      </c>
      <c r="C21" s="25" t="s">
        <v>43</v>
      </c>
      <c r="D21" s="25" t="s">
        <v>79</v>
      </c>
      <c r="E21" s="26">
        <f>+VLOOKUP(C21,Compensation!$AF$2:$AJ$32,5,0)</f>
        <v>0.16493656286043828</v>
      </c>
      <c r="F21" s="27">
        <f>+VLOOKUP(C21,Compensation!$AF$2:$AJ$32,4,0)</f>
        <v>0.26195590000000002</v>
      </c>
      <c r="G21" s="27">
        <f>+VLOOKUP(C21,Compensation!$AF$2:$AJ$32,3,0)</f>
        <v>0.3876908</v>
      </c>
      <c r="H21" s="28">
        <f>+VLOOKUP(C21,Compensation!$AF$2:$AJ$32,2,0)</f>
        <v>0.36938670000000001</v>
      </c>
      <c r="I21" s="26">
        <f>+VLOOKUP($C21,Employment!$AF$2:$AJ$322,5,0)</f>
        <v>0.10602085788547536</v>
      </c>
      <c r="J21" s="27">
        <f>+VLOOKUP($C21,Employment!$AF$2:$AJ$322,4,0)</f>
        <v>0.18892249999999999</v>
      </c>
      <c r="K21" s="27">
        <f>+VLOOKUP($C21,Employment!$AF$2:$AJ$322,3,0)</f>
        <v>0.24906529999999999</v>
      </c>
      <c r="L21" s="28">
        <f>+VLOOKUP($C21,Employment!$AF$2:$AJ$322,2,0)</f>
        <v>0.25026959999999998</v>
      </c>
      <c r="M21" s="26">
        <f>+VLOOKUP($C21,Hours!$AF$2:$AJ$32,5,0)</f>
        <v>0.11509958024691358</v>
      </c>
      <c r="N21" s="27">
        <f>+VLOOKUP($C21,Hours!$AF$2:$AJ$32,4,0)</f>
        <v>0.19928299999999999</v>
      </c>
      <c r="O21" s="27">
        <f>+VLOOKUP($C21,Hours!$AF$2:$AJ$32,3,0)</f>
        <v>0.26117610000000002</v>
      </c>
      <c r="P21" s="28">
        <f>+VLOOKUP($C21,Hours!$AF$2:$AJ$32,2,0)</f>
        <v>0.25955410000000001</v>
      </c>
    </row>
    <row r="22" spans="1:16" x14ac:dyDescent="0.2">
      <c r="A22" s="24">
        <v>12</v>
      </c>
      <c r="B22" s="24">
        <v>29</v>
      </c>
      <c r="C22" s="25" t="s">
        <v>39</v>
      </c>
      <c r="D22" s="25" t="s">
        <v>79</v>
      </c>
      <c r="E22" s="26">
        <f>+VLOOKUP(C22,Compensation!$AF$2:$AJ$32,5,0)</f>
        <v>0.16385068762278979</v>
      </c>
      <c r="F22" s="27">
        <f>+VLOOKUP(C22,Compensation!$AF$2:$AJ$32,4,0)</f>
        <v>0.2250848</v>
      </c>
      <c r="G22" s="27">
        <f>+VLOOKUP(C22,Compensation!$AF$2:$AJ$32,3,0)</f>
        <v>0.2834004</v>
      </c>
      <c r="H22" s="28">
        <f>+VLOOKUP(C22,Compensation!$AF$2:$AJ$32,2,0)</f>
        <v>0.38628639999999997</v>
      </c>
      <c r="I22" s="26">
        <f>+VLOOKUP($C22,Employment!$AF$2:$AJ$322,5,0)</f>
        <v>9.8555554986697255E-2</v>
      </c>
      <c r="J22" s="27">
        <f>+VLOOKUP($C22,Employment!$AF$2:$AJ$322,4,0)</f>
        <v>0.13876959999999999</v>
      </c>
      <c r="K22" s="27">
        <f>+VLOOKUP($C22,Employment!$AF$2:$AJ$322,3,0)</f>
        <v>0.16609879999999999</v>
      </c>
      <c r="L22" s="28">
        <f>+VLOOKUP($C22,Employment!$AF$2:$AJ$322,2,0)</f>
        <v>0.22539770000000001</v>
      </c>
      <c r="M22" s="26">
        <f>+VLOOKUP($C22,Hours!$AF$2:$AJ$32,5,0)</f>
        <v>0.10702902017291066</v>
      </c>
      <c r="N22" s="27">
        <f>+VLOOKUP($C22,Hours!$AF$2:$AJ$32,4,0)</f>
        <v>0.1474193</v>
      </c>
      <c r="O22" s="27">
        <f>+VLOOKUP($C22,Hours!$AF$2:$AJ$32,3,0)</f>
        <v>0.1754782</v>
      </c>
      <c r="P22" s="28">
        <f>+VLOOKUP($C22,Hours!$AF$2:$AJ$32,2,0)</f>
        <v>0.23724590000000001</v>
      </c>
    </row>
    <row r="23" spans="1:16" x14ac:dyDescent="0.2">
      <c r="A23" s="24">
        <v>23</v>
      </c>
      <c r="B23" s="24">
        <v>64</v>
      </c>
      <c r="C23" s="25" t="s">
        <v>57</v>
      </c>
      <c r="D23" s="25" t="s">
        <v>79</v>
      </c>
      <c r="E23" s="26">
        <f>+VLOOKUP(C23,Compensation!$AF$2:$AJ$32,5,0)</f>
        <v>0.14092140921409213</v>
      </c>
      <c r="F23" s="27">
        <f>+VLOOKUP(C23,Compensation!$AF$2:$AJ$32,4,0)</f>
        <v>0.2432569</v>
      </c>
      <c r="G23" s="27">
        <f>+VLOOKUP(C23,Compensation!$AF$2:$AJ$32,3,0)</f>
        <v>0.3739634</v>
      </c>
      <c r="H23" s="28">
        <f>+VLOOKUP(C23,Compensation!$AF$2:$AJ$32,2,0)</f>
        <v>0.38842480000000001</v>
      </c>
      <c r="I23" s="26">
        <f>+VLOOKUP($C23,Employment!$AF$2:$AJ$322,5,0)</f>
        <v>0.11318021380490452</v>
      </c>
      <c r="J23" s="27">
        <f>+VLOOKUP($C23,Employment!$AF$2:$AJ$322,4,0)</f>
        <v>0.1982556</v>
      </c>
      <c r="K23" s="27">
        <f>+VLOOKUP($C23,Employment!$AF$2:$AJ$322,3,0)</f>
        <v>0.2729164</v>
      </c>
      <c r="L23" s="28">
        <f>+VLOOKUP($C23,Employment!$AF$2:$AJ$322,2,0)</f>
        <v>0.2989656</v>
      </c>
      <c r="M23" s="26">
        <f>+VLOOKUP($C23,Hours!$AF$2:$AJ$32,5,0)</f>
        <v>0.12141280353200883</v>
      </c>
      <c r="N23" s="27">
        <f>+VLOOKUP($C23,Hours!$AF$2:$AJ$32,4,0)</f>
        <v>0.21088689999999999</v>
      </c>
      <c r="O23" s="27">
        <f>+VLOOKUP($C23,Hours!$AF$2:$AJ$32,3,0)</f>
        <v>0.28942649999999998</v>
      </c>
      <c r="P23" s="28">
        <f>+VLOOKUP($C23,Hours!$AF$2:$AJ$32,2,0)</f>
        <v>0.30990960000000001</v>
      </c>
    </row>
    <row r="24" spans="1:16" x14ac:dyDescent="0.2">
      <c r="A24" s="24">
        <v>3</v>
      </c>
      <c r="B24" s="24" t="s">
        <v>26</v>
      </c>
      <c r="C24" s="25" t="s">
        <v>27</v>
      </c>
      <c r="D24" s="25" t="s">
        <v>79</v>
      </c>
      <c r="E24" s="26">
        <f>+VLOOKUP(C24,Compensation!$AF$2:$AJ$32,5,0)</f>
        <v>0.13894523326572009</v>
      </c>
      <c r="F24" s="27">
        <f>+VLOOKUP(C24,Compensation!$AF$2:$AJ$32,4,0)</f>
        <v>0.206703</v>
      </c>
      <c r="G24" s="27">
        <f>+VLOOKUP(C24,Compensation!$AF$2:$AJ$32,3,0)</f>
        <v>0.2687504</v>
      </c>
      <c r="H24" s="28">
        <f>+VLOOKUP(C24,Compensation!$AF$2:$AJ$32,2,0)</f>
        <v>0.3108783</v>
      </c>
      <c r="I24" s="26">
        <f>+VLOOKUP($C24,Employment!$AF$2:$AJ$322,5,0)</f>
        <v>8.1941443408281606E-2</v>
      </c>
      <c r="J24" s="27">
        <f>+VLOOKUP($C24,Employment!$AF$2:$AJ$322,4,0)</f>
        <v>0.1216127</v>
      </c>
      <c r="K24" s="27">
        <f>+VLOOKUP($C24,Employment!$AF$2:$AJ$322,3,0)</f>
        <v>0.1464308</v>
      </c>
      <c r="L24" s="28">
        <f>+VLOOKUP($C24,Employment!$AF$2:$AJ$322,2,0)</f>
        <v>0.1613898</v>
      </c>
      <c r="M24" s="26">
        <f>+VLOOKUP($C24,Hours!$AF$2:$AJ$32,5,0)</f>
        <v>9.4668224431818188E-2</v>
      </c>
      <c r="N24" s="27">
        <f>+VLOOKUP($C24,Hours!$AF$2:$AJ$32,4,0)</f>
        <v>0.13731309999999999</v>
      </c>
      <c r="O24" s="27">
        <f>+VLOOKUP($C24,Hours!$AF$2:$AJ$32,3,0)</f>
        <v>0.16334589999999999</v>
      </c>
      <c r="P24" s="28">
        <f>+VLOOKUP($C24,Hours!$AF$2:$AJ$32,2,0)</f>
        <v>0.1776887</v>
      </c>
    </row>
    <row r="25" spans="1:16" x14ac:dyDescent="0.2">
      <c r="A25" s="24">
        <v>9</v>
      </c>
      <c r="B25" s="24">
        <v>25</v>
      </c>
      <c r="C25" s="25" t="s">
        <v>35</v>
      </c>
      <c r="D25" s="25" t="s">
        <v>79</v>
      </c>
      <c r="E25" s="26">
        <f>+VLOOKUP(C25,Compensation!$AF$2:$AJ$32,5,0)</f>
        <v>0.13526315789473684</v>
      </c>
      <c r="F25" s="27">
        <f>+VLOOKUP(C25,Compensation!$AF$2:$AJ$32,4,0)</f>
        <v>0.18367600000000001</v>
      </c>
      <c r="G25" s="27">
        <f>+VLOOKUP(C25,Compensation!$AF$2:$AJ$32,3,0)</f>
        <v>0.23579259999999999</v>
      </c>
      <c r="H25" s="28">
        <f>+VLOOKUP(C25,Compensation!$AF$2:$AJ$32,2,0)</f>
        <v>0.27827049999999998</v>
      </c>
      <c r="I25" s="26">
        <f>+VLOOKUP($C25,Employment!$AF$2:$AJ$322,5,0)</f>
        <v>8.1216517618644526E-2</v>
      </c>
      <c r="J25" s="27">
        <f>+VLOOKUP($C25,Employment!$AF$2:$AJ$322,4,0)</f>
        <v>0.1108532</v>
      </c>
      <c r="K25" s="27">
        <f>+VLOOKUP($C25,Employment!$AF$2:$AJ$322,3,0)</f>
        <v>0.13303419999999999</v>
      </c>
      <c r="L25" s="28">
        <f>+VLOOKUP($C25,Employment!$AF$2:$AJ$322,2,0)</f>
        <v>0.14756630000000001</v>
      </c>
      <c r="M25" s="26">
        <f>+VLOOKUP($C25,Hours!$AF$2:$AJ$32,5,0)</f>
        <v>9.1707046413502108E-2</v>
      </c>
      <c r="N25" s="27">
        <f>+VLOOKUP($C25,Hours!$AF$2:$AJ$32,4,0)</f>
        <v>0.1221918</v>
      </c>
      <c r="O25" s="27">
        <f>+VLOOKUP($C25,Hours!$AF$2:$AJ$32,3,0)</f>
        <v>0.14521809999999999</v>
      </c>
      <c r="P25" s="28">
        <f>+VLOOKUP($C25,Hours!$AF$2:$AJ$32,2,0)</f>
        <v>0.16069919999999999</v>
      </c>
    </row>
    <row r="26" spans="1:16" x14ac:dyDescent="0.2">
      <c r="A26" s="24">
        <v>18</v>
      </c>
      <c r="B26" s="24">
        <v>51</v>
      </c>
      <c r="C26" s="25" t="s">
        <v>50</v>
      </c>
      <c r="D26" s="25" t="s">
        <v>79</v>
      </c>
      <c r="E26" s="26">
        <f>+VLOOKUP(C26,Compensation!$AF$2:$AJ$32,5,0)</f>
        <v>0.1268472906403941</v>
      </c>
      <c r="F26" s="27">
        <f>+VLOOKUP(C26,Compensation!$AF$2:$AJ$32,4,0)</f>
        <v>0.19021879999999999</v>
      </c>
      <c r="G26" s="27">
        <f>+VLOOKUP(C26,Compensation!$AF$2:$AJ$32,3,0)</f>
        <v>0.23368810000000001</v>
      </c>
      <c r="H26" s="28">
        <f>+VLOOKUP(C26,Compensation!$AF$2:$AJ$32,2,0)</f>
        <v>0.1823552</v>
      </c>
      <c r="I26" s="26">
        <f>+VLOOKUP($C26,Employment!$AF$2:$AJ$322,5,0)</f>
        <v>8.6857407461424035E-2</v>
      </c>
      <c r="J26" s="27">
        <f>+VLOOKUP($C26,Employment!$AF$2:$AJ$322,4,0)</f>
        <v>0.1279911</v>
      </c>
      <c r="K26" s="27">
        <f>+VLOOKUP($C26,Employment!$AF$2:$AJ$322,3,0)</f>
        <v>0.14086180000000001</v>
      </c>
      <c r="L26" s="28">
        <f>+VLOOKUP($C26,Employment!$AF$2:$AJ$322,2,0)</f>
        <v>0.11897050000000001</v>
      </c>
      <c r="M26" s="26">
        <f>+VLOOKUP($C26,Hours!$AF$2:$AJ$32,5,0)</f>
        <v>0.10232712809917355</v>
      </c>
      <c r="N26" s="27">
        <f>+VLOOKUP($C26,Hours!$AF$2:$AJ$32,4,0)</f>
        <v>0.1452215</v>
      </c>
      <c r="O26" s="27">
        <f>+VLOOKUP($C26,Hours!$AF$2:$AJ$32,3,0)</f>
        <v>0.16006870000000001</v>
      </c>
      <c r="P26" s="28">
        <f>+VLOOKUP($C26,Hours!$AF$2:$AJ$32,2,0)</f>
        <v>0.1279797</v>
      </c>
    </row>
    <row r="27" spans="1:16" x14ac:dyDescent="0.2">
      <c r="A27" s="24">
        <v>11</v>
      </c>
      <c r="B27" s="24" t="s">
        <v>37</v>
      </c>
      <c r="C27" s="25" t="s">
        <v>38</v>
      </c>
      <c r="D27" s="25" t="s">
        <v>79</v>
      </c>
      <c r="E27" s="26">
        <f>+VLOOKUP(C27,Compensation!$AF$2:$AJ$32,5,0)</f>
        <v>0.12178217821782178</v>
      </c>
      <c r="F27" s="27">
        <f>+VLOOKUP(C27,Compensation!$AF$2:$AJ$32,4,0)</f>
        <v>0.17642730000000001</v>
      </c>
      <c r="G27" s="27">
        <f>+VLOOKUP(C27,Compensation!$AF$2:$AJ$32,3,0)</f>
        <v>0.22020429999999999</v>
      </c>
      <c r="H27" s="28">
        <f>+VLOOKUP(C27,Compensation!$AF$2:$AJ$32,2,0)</f>
        <v>0.2498861</v>
      </c>
      <c r="I27" s="26">
        <f>+VLOOKUP($C27,Employment!$AF$2:$AJ$322,5,0)</f>
        <v>7.4157721519693742E-2</v>
      </c>
      <c r="J27" s="27">
        <f>+VLOOKUP($C27,Employment!$AF$2:$AJ$322,4,0)</f>
        <v>0.1129404</v>
      </c>
      <c r="K27" s="27">
        <f>+VLOOKUP($C27,Employment!$AF$2:$AJ$322,3,0)</f>
        <v>0.1284719</v>
      </c>
      <c r="L27" s="28">
        <f>+VLOOKUP($C27,Employment!$AF$2:$AJ$322,2,0)</f>
        <v>0.1417746</v>
      </c>
      <c r="M27" s="26">
        <f>+VLOOKUP($C27,Hours!$AF$2:$AJ$32,5,0)</f>
        <v>8.0075693693693689E-2</v>
      </c>
      <c r="N27" s="27">
        <f>+VLOOKUP($C27,Hours!$AF$2:$AJ$32,4,0)</f>
        <v>0.1199215</v>
      </c>
      <c r="O27" s="27">
        <f>+VLOOKUP($C27,Hours!$AF$2:$AJ$32,3,0)</f>
        <v>0.13557079999999999</v>
      </c>
      <c r="P27" s="28">
        <f>+VLOOKUP($C27,Hours!$AF$2:$AJ$32,2,0)</f>
        <v>0.1477686</v>
      </c>
    </row>
    <row r="28" spans="1:16" x14ac:dyDescent="0.2">
      <c r="A28" s="24">
        <v>21</v>
      </c>
      <c r="B28" s="24" t="s">
        <v>53</v>
      </c>
      <c r="C28" s="25" t="s">
        <v>54</v>
      </c>
      <c r="D28" s="25" t="s">
        <v>79</v>
      </c>
      <c r="E28" s="26">
        <f>+VLOOKUP(C28,Compensation!$AF$2:$AJ$32,5,0)</f>
        <v>0.12065663474692202</v>
      </c>
      <c r="F28" s="27">
        <f>+VLOOKUP(C28,Compensation!$AF$2:$AJ$32,4,0)</f>
        <v>0.1625299</v>
      </c>
      <c r="G28" s="27">
        <f>+VLOOKUP(C28,Compensation!$AF$2:$AJ$32,3,0)</f>
        <v>0.18847169999999999</v>
      </c>
      <c r="H28" s="28">
        <f>+VLOOKUP(C28,Compensation!$AF$2:$AJ$32,2,0)</f>
        <v>0.22652240000000001</v>
      </c>
      <c r="I28" s="26">
        <f>+VLOOKUP($C28,Employment!$AF$2:$AJ$322,5,0)</f>
        <v>6.0563204446526249E-2</v>
      </c>
      <c r="J28" s="27">
        <f>+VLOOKUP($C28,Employment!$AF$2:$AJ$322,4,0)</f>
        <v>8.8940000000000005E-2</v>
      </c>
      <c r="K28" s="27">
        <f>+VLOOKUP($C28,Employment!$AF$2:$AJ$322,3,0)</f>
        <v>8.9066099999999995E-2</v>
      </c>
      <c r="L28" s="28">
        <f>+VLOOKUP($C28,Employment!$AF$2:$AJ$322,2,0)</f>
        <v>0.1064377</v>
      </c>
      <c r="M28" s="26">
        <f>+VLOOKUP($C28,Hours!$AF$2:$AJ$32,5,0)</f>
        <v>0.08</v>
      </c>
      <c r="N28" s="27">
        <f>+VLOOKUP($C28,Hours!$AF$2:$AJ$32,4,0)</f>
        <v>0.1133516</v>
      </c>
      <c r="O28" s="27">
        <f>+VLOOKUP($C28,Hours!$AF$2:$AJ$32,3,0)</f>
        <v>0.11521770000000001</v>
      </c>
      <c r="P28" s="28">
        <f>+VLOOKUP($C28,Hours!$AF$2:$AJ$32,2,0)</f>
        <v>0.13472329999999999</v>
      </c>
    </row>
    <row r="29" spans="1:16" x14ac:dyDescent="0.2">
      <c r="A29" s="24">
        <v>10</v>
      </c>
      <c r="B29" s="24">
        <v>26</v>
      </c>
      <c r="C29" s="25" t="s">
        <v>36</v>
      </c>
      <c r="D29" s="25" t="s">
        <v>79</v>
      </c>
      <c r="E29" s="26">
        <f>+VLOOKUP(C29,Compensation!$AF$2:$AJ$32,5,0)</f>
        <v>0.11734693877551021</v>
      </c>
      <c r="F29" s="27">
        <f>+VLOOKUP(C29,Compensation!$AF$2:$AJ$32,4,0)</f>
        <v>0.1754076</v>
      </c>
      <c r="G29" s="27">
        <f>+VLOOKUP(C29,Compensation!$AF$2:$AJ$32,3,0)</f>
        <v>0.2292611</v>
      </c>
      <c r="H29" s="28">
        <f>+VLOOKUP(C29,Compensation!$AF$2:$AJ$32,2,0)</f>
        <v>0.2735551</v>
      </c>
      <c r="I29" s="26">
        <f>+VLOOKUP($C29,Employment!$AF$2:$AJ$322,5,0)</f>
        <v>7.5163239518467637E-2</v>
      </c>
      <c r="J29" s="27">
        <f>+VLOOKUP($C29,Employment!$AF$2:$AJ$322,4,0)</f>
        <v>0.1109653</v>
      </c>
      <c r="K29" s="27">
        <f>+VLOOKUP($C29,Employment!$AF$2:$AJ$322,3,0)</f>
        <v>0.13626550000000001</v>
      </c>
      <c r="L29" s="28">
        <f>+VLOOKUP($C29,Employment!$AF$2:$AJ$322,2,0)</f>
        <v>0.1588109</v>
      </c>
      <c r="M29" s="26">
        <f>+VLOOKUP($C29,Hours!$AF$2:$AJ$32,5,0)</f>
        <v>8.150651260504202E-2</v>
      </c>
      <c r="N29" s="27">
        <f>+VLOOKUP($C29,Hours!$AF$2:$AJ$32,4,0)</f>
        <v>0.1184443</v>
      </c>
      <c r="O29" s="27">
        <f>+VLOOKUP($C29,Hours!$AF$2:$AJ$32,3,0)</f>
        <v>0.1440623</v>
      </c>
      <c r="P29" s="28">
        <f>+VLOOKUP($C29,Hours!$AF$2:$AJ$32,2,0)</f>
        <v>0.1660645</v>
      </c>
    </row>
    <row r="30" spans="1:16" x14ac:dyDescent="0.2">
      <c r="A30" s="24">
        <v>17</v>
      </c>
      <c r="B30" s="24" t="s">
        <v>48</v>
      </c>
      <c r="C30" s="25" t="s">
        <v>49</v>
      </c>
      <c r="D30" s="25" t="s">
        <v>79</v>
      </c>
      <c r="E30" s="26">
        <f>+VLOOKUP(C30,Compensation!$AF$2:$AJ$32,5,0)</f>
        <v>0.10731707317073171</v>
      </c>
      <c r="F30" s="27">
        <f>+VLOOKUP(C30,Compensation!$AF$2:$AJ$32,4,0)</f>
        <v>0.151783</v>
      </c>
      <c r="G30" s="27">
        <f>+VLOOKUP(C30,Compensation!$AF$2:$AJ$32,3,0)</f>
        <v>0.15935060000000001</v>
      </c>
      <c r="H30" s="28">
        <f>+VLOOKUP(C30,Compensation!$AF$2:$AJ$32,2,0)</f>
        <v>0.16707569999999999</v>
      </c>
      <c r="I30" s="26">
        <f>+VLOOKUP($C30,Employment!$AF$2:$AJ$322,5,0)</f>
        <v>7.3979518613956588E-2</v>
      </c>
      <c r="J30" s="27">
        <f>+VLOOKUP($C30,Employment!$AF$2:$AJ$322,4,0)</f>
        <v>0.1042144</v>
      </c>
      <c r="K30" s="27">
        <f>+VLOOKUP($C30,Employment!$AF$2:$AJ$322,3,0)</f>
        <v>9.7954399999999997E-2</v>
      </c>
      <c r="L30" s="28">
        <f>+VLOOKUP($C30,Employment!$AF$2:$AJ$322,2,0)</f>
        <v>0.10397140000000001</v>
      </c>
      <c r="M30" s="26">
        <f>+VLOOKUP($C30,Hours!$AF$2:$AJ$32,5,0)</f>
        <v>8.2142857142857142E-2</v>
      </c>
      <c r="N30" s="27">
        <f>+VLOOKUP($C30,Hours!$AF$2:$AJ$32,4,0)</f>
        <v>0.11395669999999999</v>
      </c>
      <c r="O30" s="27">
        <f>+VLOOKUP($C30,Hours!$AF$2:$AJ$32,3,0)</f>
        <v>0.1062053</v>
      </c>
      <c r="P30" s="28">
        <f>+VLOOKUP($C30,Hours!$AF$2:$AJ$32,2,0)</f>
        <v>0.11200400000000001</v>
      </c>
    </row>
    <row r="31" spans="1:16" x14ac:dyDescent="0.2">
      <c r="A31" s="24">
        <v>22</v>
      </c>
      <c r="B31" s="24" t="s">
        <v>55</v>
      </c>
      <c r="C31" s="25" t="s">
        <v>56</v>
      </c>
      <c r="D31" s="25" t="s">
        <v>79</v>
      </c>
      <c r="E31" s="26">
        <f>+VLOOKUP(C31,Compensation!$AF$2:$AJ$32,5,0)</f>
        <v>0.10288461538461538</v>
      </c>
      <c r="F31" s="27">
        <f>+VLOOKUP(C31,Compensation!$AF$2:$AJ$32,4,0)</f>
        <v>0.1955258</v>
      </c>
      <c r="G31" s="27">
        <f>+VLOOKUP(C31,Compensation!$AF$2:$AJ$32,3,0)</f>
        <v>0.2653836</v>
      </c>
      <c r="H31" s="28">
        <f>+VLOOKUP(C31,Compensation!$AF$2:$AJ$32,2,0)</f>
        <v>0.2046944</v>
      </c>
      <c r="I31" s="26">
        <f>+VLOOKUP($C31,Employment!$AF$2:$AJ$322,5,0)</f>
        <v>8.6212431540286488E-2</v>
      </c>
      <c r="J31" s="27">
        <f>+VLOOKUP($C31,Employment!$AF$2:$AJ$322,4,0)</f>
        <v>0.15174000000000001</v>
      </c>
      <c r="K31" s="27">
        <f>+VLOOKUP($C31,Employment!$AF$2:$AJ$322,3,0)</f>
        <v>0.1680577</v>
      </c>
      <c r="L31" s="28">
        <f>+VLOOKUP($C31,Employment!$AF$2:$AJ$322,2,0)</f>
        <v>0.1496567</v>
      </c>
      <c r="M31" s="26">
        <f>+VLOOKUP($C31,Hours!$AF$2:$AJ$32,5,0)</f>
        <v>8.7549973214285717E-2</v>
      </c>
      <c r="N31" s="27">
        <f>+VLOOKUP($C31,Hours!$AF$2:$AJ$32,4,0)</f>
        <v>0.15233260000000001</v>
      </c>
      <c r="O31" s="27">
        <f>+VLOOKUP($C31,Hours!$AF$2:$AJ$32,3,0)</f>
        <v>0.16660539999999999</v>
      </c>
      <c r="P31" s="28">
        <f>+VLOOKUP($C31,Hours!$AF$2:$AJ$32,2,0)</f>
        <v>0.15075669999999999</v>
      </c>
    </row>
    <row r="32" spans="1:16" x14ac:dyDescent="0.2">
      <c r="A32" s="24">
        <v>1</v>
      </c>
      <c r="B32" s="24" t="s">
        <v>22</v>
      </c>
      <c r="C32" s="25" t="s">
        <v>23</v>
      </c>
      <c r="D32" s="25" t="s">
        <v>79</v>
      </c>
      <c r="E32" s="26">
        <f>+VLOOKUP(C32,Compensation!$AF$2:$AJ$32,5,0)</f>
        <v>0.1</v>
      </c>
      <c r="F32" s="27">
        <f>+VLOOKUP(C32,Compensation!$AF$2:$AJ$32,4,0)</f>
        <v>0.1827317</v>
      </c>
      <c r="G32" s="27">
        <f>+VLOOKUP(C32,Compensation!$AF$2:$AJ$32,3,0)</f>
        <v>0.17530180000000001</v>
      </c>
      <c r="H32" s="28">
        <f>+VLOOKUP(C32,Compensation!$AF$2:$AJ$32,2,0)</f>
        <v>0.19741159999999999</v>
      </c>
      <c r="I32" s="26">
        <f>+VLOOKUP($C32,Employment!$AF$2:$AJ$322,5,0)</f>
        <v>7.0639922335897234E-2</v>
      </c>
      <c r="J32" s="27">
        <f>+VLOOKUP($C32,Employment!$AF$2:$AJ$322,4,0)</f>
        <v>0.1072099</v>
      </c>
      <c r="K32" s="27">
        <f>+VLOOKUP($C32,Employment!$AF$2:$AJ$322,3,0)</f>
        <v>0.1199891</v>
      </c>
      <c r="L32" s="28">
        <f>+VLOOKUP($C32,Employment!$AF$2:$AJ$322,2,0)</f>
        <v>0.1385865</v>
      </c>
      <c r="M32" s="26">
        <f>+VLOOKUP($C32,Hours!$AF$2:$AJ$32,5,0)</f>
        <v>7.5776397515527949E-2</v>
      </c>
      <c r="N32" s="27">
        <f>+VLOOKUP($C32,Hours!$AF$2:$AJ$32,4,0)</f>
        <v>0.1147103</v>
      </c>
      <c r="O32" s="27">
        <f>+VLOOKUP($C32,Hours!$AF$2:$AJ$32,3,0)</f>
        <v>0.1316157</v>
      </c>
      <c r="P32" s="28">
        <f>+VLOOKUP($C32,Hours!$AF$2:$AJ$32,2,0)</f>
        <v>0.15065229999999999</v>
      </c>
    </row>
    <row r="33" spans="1:16" x14ac:dyDescent="0.2">
      <c r="A33" s="24">
        <v>5</v>
      </c>
      <c r="B33" s="24">
        <v>20</v>
      </c>
      <c r="C33" s="25" t="s">
        <v>30</v>
      </c>
      <c r="D33" s="25" t="s">
        <v>79</v>
      </c>
      <c r="E33" s="26">
        <f>+VLOOKUP(C33,Compensation!$AF$2:$AJ$32,5,0)</f>
        <v>8.4727272727272721E-2</v>
      </c>
      <c r="F33" s="27">
        <f>+VLOOKUP(C33,Compensation!$AF$2:$AJ$32,4,0)</f>
        <v>0.12868470000000001</v>
      </c>
      <c r="G33" s="27">
        <f>+VLOOKUP(C33,Compensation!$AF$2:$AJ$32,3,0)</f>
        <v>0.18807460000000001</v>
      </c>
      <c r="H33" s="28">
        <f>+VLOOKUP(C33,Compensation!$AF$2:$AJ$32,2,0)</f>
        <v>0.25101689999999999</v>
      </c>
      <c r="I33" s="26">
        <f>+VLOOKUP($C33,Employment!$AF$2:$AJ$322,5,0)</f>
        <v>5.0287668558425737E-2</v>
      </c>
      <c r="J33" s="27">
        <f>+VLOOKUP($C33,Employment!$AF$2:$AJ$322,4,0)</f>
        <v>7.5752799999999995E-2</v>
      </c>
      <c r="K33" s="27">
        <f>+VLOOKUP($C33,Employment!$AF$2:$AJ$322,3,0)</f>
        <v>9.3092999999999995E-2</v>
      </c>
      <c r="L33" s="28">
        <f>+VLOOKUP($C33,Employment!$AF$2:$AJ$322,2,0)</f>
        <v>0.11841740000000001</v>
      </c>
      <c r="M33" s="26">
        <f>+VLOOKUP($C33,Hours!$AF$2:$AJ$32,5,0)</f>
        <v>5.6205584725536994E-2</v>
      </c>
      <c r="N33" s="27">
        <f>+VLOOKUP($C33,Hours!$AF$2:$AJ$32,4,0)</f>
        <v>8.2472299999999998E-2</v>
      </c>
      <c r="O33" s="27">
        <f>+VLOOKUP($C33,Hours!$AF$2:$AJ$32,3,0)</f>
        <v>9.9336499999999994E-2</v>
      </c>
      <c r="P33" s="28">
        <f>+VLOOKUP($C33,Hours!$AF$2:$AJ$32,2,0)</f>
        <v>0.12701190000000001</v>
      </c>
    </row>
    <row r="34" spans="1:16" x14ac:dyDescent="0.2">
      <c r="A34" s="24">
        <v>4</v>
      </c>
      <c r="B34" s="24" t="s">
        <v>28</v>
      </c>
      <c r="C34" s="25" t="s">
        <v>29</v>
      </c>
      <c r="D34" s="25" t="s">
        <v>79</v>
      </c>
      <c r="E34" s="26">
        <f>+VLOOKUP(C34,Compensation!$AF$2:$AJ$32,5,0)</f>
        <v>8.1221719457013578E-2</v>
      </c>
      <c r="F34" s="27">
        <f>+VLOOKUP(C34,Compensation!$AF$2:$AJ$32,4,0)</f>
        <v>0.15195719999999999</v>
      </c>
      <c r="G34" s="27">
        <f>+VLOOKUP(C34,Compensation!$AF$2:$AJ$32,3,0)</f>
        <v>0.24439739999999999</v>
      </c>
      <c r="H34" s="28">
        <f>+VLOOKUP(C34,Compensation!$AF$2:$AJ$32,2,0)</f>
        <v>0.28576620000000003</v>
      </c>
      <c r="I34" s="26">
        <f>+VLOOKUP($C34,Employment!$AF$2:$AJ$322,5,0)</f>
        <v>3.8796609659461356E-2</v>
      </c>
      <c r="J34" s="27">
        <f>+VLOOKUP($C34,Employment!$AF$2:$AJ$322,4,0)</f>
        <v>7.1377899999999994E-2</v>
      </c>
      <c r="K34" s="27">
        <f>+VLOOKUP($C34,Employment!$AF$2:$AJ$322,3,0)</f>
        <v>0.11512020000000001</v>
      </c>
      <c r="L34" s="28">
        <f>+VLOOKUP($C34,Employment!$AF$2:$AJ$322,2,0)</f>
        <v>0.13253760000000001</v>
      </c>
      <c r="M34" s="26">
        <f>+VLOOKUP($C34,Hours!$AF$2:$AJ$32,5,0)</f>
        <v>4.3750999999999998E-2</v>
      </c>
      <c r="N34" s="27">
        <f>+VLOOKUP($C34,Hours!$AF$2:$AJ$32,4,0)</f>
        <v>7.6784400000000003E-2</v>
      </c>
      <c r="O34" s="27">
        <f>+VLOOKUP($C34,Hours!$AF$2:$AJ$32,3,0)</f>
        <v>0.12109490000000001</v>
      </c>
      <c r="P34" s="28">
        <f>+VLOOKUP($C34,Hours!$AF$2:$AJ$32,2,0)</f>
        <v>0.137235</v>
      </c>
    </row>
    <row r="35" spans="1:16" ht="15.75" x14ac:dyDescent="0.25">
      <c r="A35" s="29"/>
      <c r="B35" s="29"/>
      <c r="C35" s="30" t="s">
        <v>80</v>
      </c>
      <c r="D35" s="30"/>
      <c r="E35" s="31">
        <f t="shared" ref="E35:P35" si="0">+AVERAGE(E4:E34)</f>
        <v>0.21903456156688783</v>
      </c>
      <c r="F35" s="31">
        <f t="shared" si="0"/>
        <v>0.29429204838709683</v>
      </c>
      <c r="G35" s="31">
        <f t="shared" si="0"/>
        <v>0.35513830967741938</v>
      </c>
      <c r="H35" s="31">
        <f t="shared" si="0"/>
        <v>0.38396918387096757</v>
      </c>
      <c r="I35" s="31">
        <f t="shared" si="0"/>
        <v>0.14006804984277527</v>
      </c>
      <c r="J35" s="31">
        <f t="shared" si="0"/>
        <v>0.19673721935483876</v>
      </c>
      <c r="K35" s="31">
        <f t="shared" si="0"/>
        <v>0.22793674838709677</v>
      </c>
      <c r="L35" s="31">
        <f t="shared" si="0"/>
        <v>0.24869678387096775</v>
      </c>
      <c r="M35" s="31">
        <f t="shared" si="0"/>
        <v>0.1567197488446575</v>
      </c>
      <c r="N35" s="31">
        <f t="shared" si="0"/>
        <v>0.2136392290322581</v>
      </c>
      <c r="O35" s="31">
        <f t="shared" si="0"/>
        <v>0.24493505161290324</v>
      </c>
      <c r="P35" s="31">
        <f t="shared" si="0"/>
        <v>0.26474559677419357</v>
      </c>
    </row>
  </sheetData>
  <mergeCells count="3">
    <mergeCell ref="E2:H2"/>
    <mergeCell ref="I2:L2"/>
    <mergeCell ref="M2:P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2A6099"/>
  </sheetPr>
  <dimension ref="B1:AL40"/>
  <sheetViews>
    <sheetView zoomScaleNormal="100" workbookViewId="0">
      <selection activeCell="E16" sqref="E16"/>
    </sheetView>
  </sheetViews>
  <sheetFormatPr defaultColWidth="9" defaultRowHeight="12.75" x14ac:dyDescent="0.2"/>
  <cols>
    <col min="2" max="2" width="24" style="122" customWidth="1"/>
    <col min="3" max="3" width="12.140625" customWidth="1"/>
    <col min="4" max="4" width="5.7109375" customWidth="1"/>
    <col min="6" max="6" width="5.7109375" customWidth="1"/>
    <col min="8" max="8" width="5.7109375" customWidth="1"/>
    <col min="9" max="9" width="11.5703125" customWidth="1"/>
    <col min="10" max="10" width="5.7109375" customWidth="1"/>
    <col min="11" max="11" width="11.5703125" customWidth="1"/>
    <col min="12" max="12" width="5.7109375" customWidth="1"/>
    <col min="13" max="13" width="11.5703125" customWidth="1"/>
    <col min="15" max="15" width="11.5703125" customWidth="1"/>
    <col min="17" max="17" width="11.5703125" customWidth="1"/>
    <col min="18" max="18" width="9.28515625" customWidth="1"/>
    <col min="19" max="22" width="11.5703125" customWidth="1"/>
    <col min="23" max="23" width="3.85546875" customWidth="1"/>
    <col min="24" max="26" width="16.42578125" customWidth="1"/>
    <col min="27" max="27" width="3.85546875" customWidth="1"/>
    <col min="28" max="30" width="16.42578125" customWidth="1"/>
    <col min="31" max="31" width="3.85546875" customWidth="1"/>
    <col min="32" max="32" width="12.140625" customWidth="1"/>
    <col min="37" max="37" width="3.28515625" customWidth="1"/>
    <col min="38" max="38" width="8.85546875" style="1" customWidth="1"/>
  </cols>
  <sheetData>
    <row r="1" spans="2:38" ht="12.75" customHeight="1" x14ac:dyDescent="0.2">
      <c r="B1" s="117" t="s">
        <v>81</v>
      </c>
      <c r="C1" s="112">
        <v>2005</v>
      </c>
      <c r="D1" s="112"/>
      <c r="E1" s="112">
        <v>2000</v>
      </c>
      <c r="F1" s="112"/>
      <c r="G1" s="112">
        <v>1990</v>
      </c>
      <c r="H1" s="112"/>
      <c r="I1" s="112">
        <v>1980</v>
      </c>
      <c r="J1" s="112"/>
      <c r="K1" s="112">
        <v>1977</v>
      </c>
      <c r="L1" s="112"/>
      <c r="M1" s="112">
        <v>1970</v>
      </c>
      <c r="N1" s="112"/>
      <c r="O1" s="112">
        <v>1960</v>
      </c>
      <c r="P1" s="112"/>
      <c r="Q1" s="112">
        <v>1950</v>
      </c>
      <c r="R1" s="112"/>
      <c r="S1" s="110" t="s">
        <v>82</v>
      </c>
      <c r="T1" s="110"/>
      <c r="U1" s="112" t="s">
        <v>83</v>
      </c>
      <c r="V1" s="112"/>
      <c r="X1" s="113" t="s">
        <v>82</v>
      </c>
      <c r="Y1" s="113"/>
      <c r="Z1" s="113" t="s">
        <v>84</v>
      </c>
      <c r="AB1" s="113" t="s">
        <v>83</v>
      </c>
      <c r="AC1" s="113"/>
      <c r="AD1" s="113" t="s">
        <v>84</v>
      </c>
      <c r="AF1" s="33"/>
      <c r="AG1" s="34">
        <v>2005</v>
      </c>
      <c r="AH1" s="34">
        <v>2000</v>
      </c>
      <c r="AI1" s="34">
        <v>1990</v>
      </c>
      <c r="AJ1" s="35">
        <v>1977</v>
      </c>
    </row>
    <row r="2" spans="2:38" ht="25.5" x14ac:dyDescent="0.2">
      <c r="B2" s="117"/>
      <c r="C2" s="36" t="s">
        <v>85</v>
      </c>
      <c r="D2" s="37" t="s">
        <v>86</v>
      </c>
      <c r="E2" s="36" t="s">
        <v>85</v>
      </c>
      <c r="F2" s="37" t="s">
        <v>86</v>
      </c>
      <c r="G2" s="36" t="s">
        <v>85</v>
      </c>
      <c r="H2" s="37" t="s">
        <v>86</v>
      </c>
      <c r="I2" s="36" t="s">
        <v>85</v>
      </c>
      <c r="J2" s="37" t="s">
        <v>86</v>
      </c>
      <c r="K2" s="36" t="s">
        <v>85</v>
      </c>
      <c r="L2" s="37" t="s">
        <v>86</v>
      </c>
      <c r="M2" s="36" t="s">
        <v>85</v>
      </c>
      <c r="N2" s="37" t="s">
        <v>86</v>
      </c>
      <c r="O2" s="36" t="s">
        <v>85</v>
      </c>
      <c r="P2" s="37" t="s">
        <v>86</v>
      </c>
      <c r="Q2" s="36" t="s">
        <v>85</v>
      </c>
      <c r="R2" s="37" t="s">
        <v>86</v>
      </c>
      <c r="S2" s="36" t="s">
        <v>85</v>
      </c>
      <c r="T2" s="37" t="s">
        <v>86</v>
      </c>
      <c r="U2" s="36" t="s">
        <v>85</v>
      </c>
      <c r="V2" s="37" t="s">
        <v>86</v>
      </c>
      <c r="X2" s="32" t="s">
        <v>87</v>
      </c>
      <c r="Y2" s="32" t="s">
        <v>88</v>
      </c>
      <c r="Z2" s="32" t="s">
        <v>84</v>
      </c>
      <c r="AB2" s="32" t="s">
        <v>87</v>
      </c>
      <c r="AC2" s="32" t="s">
        <v>88</v>
      </c>
      <c r="AD2" s="32" t="s">
        <v>84</v>
      </c>
      <c r="AF2" s="38" t="s">
        <v>66</v>
      </c>
      <c r="AG2" s="39">
        <f>+VLOOKUP(AF2,'2005'!$D$2:$M$32,8,0)</f>
        <v>0.79433509999999996</v>
      </c>
      <c r="AH2" s="39">
        <f>+VLOOKUP(AF2,'2000'!$D$2:$M$32,8,0)</f>
        <v>0.77494459999999998</v>
      </c>
      <c r="AI2" s="39">
        <f>+VLOOKUP(AF2,'1990'!$D$2:$M$32,8,0)</f>
        <v>0.77692099999999997</v>
      </c>
      <c r="AJ2" s="40">
        <f>+VLOOKUP(AF2,'1977'!$D$2:$M$32,8,0)</f>
        <v>0.7696629213483146</v>
      </c>
      <c r="AL2" s="41"/>
    </row>
    <row r="3" spans="2:38" x14ac:dyDescent="0.2">
      <c r="B3" s="118" t="s">
        <v>66</v>
      </c>
      <c r="C3" s="43">
        <f>+VLOOKUP(B3,'2005'!$D$2:$M$32,8,0)</f>
        <v>0.79433509999999996</v>
      </c>
      <c r="D3" s="44">
        <f t="shared" ref="D3:D33" si="0">+RANK(C3,$C$3:$C$33)</f>
        <v>1</v>
      </c>
      <c r="E3" s="43">
        <f>+VLOOKUP(B3,'2000'!$D$2:$M$32,8,0)</f>
        <v>0.77494459999999998</v>
      </c>
      <c r="F3" s="44">
        <f t="shared" ref="F3:F33" si="1">+RANK(E3,$E$3:$E$33)</f>
        <v>1</v>
      </c>
      <c r="G3" s="43">
        <f>+VLOOKUP(B3,'1990'!$D$2:$M$32,8,0)</f>
        <v>0.77692099999999997</v>
      </c>
      <c r="H3" s="44">
        <f t="shared" ref="H3:H33" si="2">+RANK(G3,$G$3:$G$33)</f>
        <v>1</v>
      </c>
      <c r="I3" s="43">
        <f>+VLOOKUP(B3,'1980'!$D$2:$M$32,8,0)</f>
        <v>0.76179390000000002</v>
      </c>
      <c r="J3" s="44">
        <f t="shared" ref="J3:J33" si="3">+RANK(I3,$I$3:$I$33)</f>
        <v>1</v>
      </c>
      <c r="K3" s="43">
        <f>+VLOOKUP(B3,'1977'!$D$2:$M$32,8,0)</f>
        <v>0.7696629213483146</v>
      </c>
      <c r="L3" s="44">
        <f t="shared" ref="L3:L33" si="4">+RANK(K3,$K$3:$K$33)</f>
        <v>1</v>
      </c>
      <c r="M3" s="43">
        <f>+VLOOKUP(B3,'1970'!$D$2:$M$32,8,0)</f>
        <v>0.76160799999999995</v>
      </c>
      <c r="N3" s="44">
        <f t="shared" ref="N3:N33" si="5">+RANK(M3,$M$3:$M$33)</f>
        <v>1</v>
      </c>
      <c r="O3" s="43">
        <f>+VLOOKUP(B3,'1960'!$D$2:$M$32,8,0)</f>
        <v>0.45745745745745747</v>
      </c>
      <c r="P3" s="44">
        <f t="shared" ref="P3:P33" si="6">+RANK(O3,$O$3:$O$33)</f>
        <v>1</v>
      </c>
      <c r="Q3" s="43">
        <f>+VLOOKUP(B3,'1950'!$D$2:$M$32,8,0)</f>
        <v>0.45745745745745747</v>
      </c>
      <c r="R3" s="44">
        <f t="shared" ref="R3:R33" si="7">+RANK(Q3,$Q$3:$Q$33)</f>
        <v>1</v>
      </c>
      <c r="S3" s="43">
        <f>+VLOOKUP(B3,'Avg_1950-2005'!$D$2:$J$32,5,0)</f>
        <v>0.7</v>
      </c>
      <c r="T3" s="45">
        <f>+VLOOKUP(B3,'Avg_1950-2005'!$D$2:$J$32,2,0)</f>
        <v>1.1000000000000001</v>
      </c>
      <c r="U3" s="43">
        <f>+VLOOKUP(B3,'Avg_1977-2005'!$D$2:$J$32,5,0)</f>
        <v>0.75342249999999999</v>
      </c>
      <c r="V3" s="45">
        <f>+VLOOKUP(B3,'Avg_1977-2005'!$D$2:$J$32,2,0)</f>
        <v>1.62069</v>
      </c>
      <c r="X3" s="46" t="b">
        <f t="shared" ref="X3:X33" si="8">+AND((C3&gt;C$37),(E3&gt;E$37),(G3&gt;G$37),(K3&gt;$K$37),(I3&gt;$I$37),(M3&gt;$M$37),(O3&gt;$O$37),(Q3&gt;$Q$37))</f>
        <v>1</v>
      </c>
      <c r="Y3" s="46" t="b">
        <f t="shared" ref="Y3:Y33" si="9">+AND((C3&gt;C$38),(E3&gt;E$38),(G3&gt;G$38),(K3&gt;$K$38),(I3&gt;$I$38),(M3&gt;$M$38),(O3&gt;$O$38),(Q3&gt;$Q$38))</f>
        <v>1</v>
      </c>
      <c r="Z3" s="46" t="b">
        <f t="shared" ref="Z3:Z33" si="10">+AND((C3&gt;C$39),(E3&gt;E$39),(G3&gt;G$39),(K3&gt;$K$39),(I3&gt;$I$39),(M3&gt;$M$39),(O3&gt;$O$39),(Q3&gt;$Q$39))</f>
        <v>1</v>
      </c>
      <c r="AB3" s="46" t="b">
        <f t="shared" ref="AB3:AB33" si="11">+AND((C3&gt;C$37),(E3&gt;E$37),(G3&gt;G$37),(K3&gt;$K$37),(I3&gt;$I$37))</f>
        <v>1</v>
      </c>
      <c r="AC3" s="46" t="b">
        <f t="shared" ref="AC3:AC33" si="12">+AND((C3&gt;C$38),(E3&gt;E$38),(G3&gt;G$38),(K3&gt;$K$38),(I3&gt;$I$38))</f>
        <v>1</v>
      </c>
      <c r="AD3" s="46" t="b">
        <f t="shared" ref="AD3:AD33" si="13">+AND((C3&gt;C$39),(E3&gt;E$39),(G3&gt;G$39),(K3&gt;$K$39),(I3&gt;$I$39))</f>
        <v>1</v>
      </c>
      <c r="AF3" s="47" t="s">
        <v>68</v>
      </c>
      <c r="AG3" s="48">
        <f>+VLOOKUP(AF3,'2005'!$D$2:$M$32,8,0)</f>
        <v>0.53918390000000005</v>
      </c>
      <c r="AH3" s="48">
        <f>+VLOOKUP(AF3,'2000'!$D$2:$M$32,8,0)</f>
        <v>0.50448420000000005</v>
      </c>
      <c r="AI3" s="48">
        <f>+VLOOKUP(AF3,'1990'!$D$2:$M$32,8,0)</f>
        <v>0.46183299999999999</v>
      </c>
      <c r="AJ3" s="23">
        <f>+VLOOKUP(AF3,'1977'!$D$2:$M$32,8,0)</f>
        <v>0.4296028880866426</v>
      </c>
      <c r="AL3" s="41"/>
    </row>
    <row r="4" spans="2:38" x14ac:dyDescent="0.2">
      <c r="B4" s="118" t="s">
        <v>68</v>
      </c>
      <c r="C4" s="43">
        <f>+VLOOKUP(B4,'2005'!$D$2:$M$32,8,0)</f>
        <v>0.53918390000000005</v>
      </c>
      <c r="D4" s="44">
        <f t="shared" si="0"/>
        <v>6</v>
      </c>
      <c r="E4" s="43">
        <f>+VLOOKUP(B4,'2000'!$D$2:$M$32,8,0)</f>
        <v>0.50448420000000005</v>
      </c>
      <c r="F4" s="44">
        <f t="shared" si="1"/>
        <v>6</v>
      </c>
      <c r="G4" s="43">
        <f>+VLOOKUP(B4,'1990'!$D$2:$M$32,8,0)</f>
        <v>0.46183299999999999</v>
      </c>
      <c r="H4" s="44">
        <f t="shared" si="2"/>
        <v>5</v>
      </c>
      <c r="I4" s="43">
        <f>+VLOOKUP(B4,'1980'!$D$2:$M$32,8,0)</f>
        <v>0.42711539999999998</v>
      </c>
      <c r="J4" s="44">
        <f t="shared" si="3"/>
        <v>2</v>
      </c>
      <c r="K4" s="43">
        <f>+VLOOKUP(B4,'1977'!$D$2:$M$32,8,0)</f>
        <v>0.4296028880866426</v>
      </c>
      <c r="L4" s="44">
        <f t="shared" si="4"/>
        <v>2</v>
      </c>
      <c r="M4" s="43">
        <f>+VLOOKUP(B4,'1970'!$D$2:$M$32,8,0)</f>
        <v>0.3197352</v>
      </c>
      <c r="N4" s="44">
        <f t="shared" si="5"/>
        <v>2</v>
      </c>
      <c r="O4" s="43">
        <f>+VLOOKUP(B4,'1960'!$D$2:$M$32,8,0)</f>
        <v>0.40662983425414367</v>
      </c>
      <c r="P4" s="44">
        <f t="shared" si="6"/>
        <v>2</v>
      </c>
      <c r="Q4" s="43">
        <f>+VLOOKUP(B4,'1950'!$D$2:$M$32,8,0)</f>
        <v>0.40662983425414367</v>
      </c>
      <c r="R4" s="44">
        <f t="shared" si="7"/>
        <v>2</v>
      </c>
      <c r="S4" s="43">
        <f>+VLOOKUP(B4,'Avg_1950-2005'!$D$2:$J$32,5,0)</f>
        <v>0.42599999999999999</v>
      </c>
      <c r="T4" s="45">
        <f>+VLOOKUP(B4,'Avg_1950-2005'!$D$2:$J$32,2,0)</f>
        <v>3.3</v>
      </c>
      <c r="U4" s="43">
        <f>+VLOOKUP(B4,'Avg_1977-2005'!$D$2:$J$32,5,0)</f>
        <v>0.46588829999999998</v>
      </c>
      <c r="V4" s="45">
        <f>+VLOOKUP(B4,'Avg_1977-2005'!$D$2:$J$32,2,0)</f>
        <v>4.4827589999999997</v>
      </c>
      <c r="X4" s="49" t="b">
        <f t="shared" si="8"/>
        <v>1</v>
      </c>
      <c r="Y4" s="49" t="b">
        <f t="shared" si="9"/>
        <v>1</v>
      </c>
      <c r="Z4" s="49" t="b">
        <f t="shared" si="10"/>
        <v>0</v>
      </c>
      <c r="AB4" s="49" t="b">
        <f t="shared" si="11"/>
        <v>1</v>
      </c>
      <c r="AC4" s="49" t="b">
        <f t="shared" si="12"/>
        <v>1</v>
      </c>
      <c r="AD4" s="49" t="b">
        <f t="shared" si="13"/>
        <v>0</v>
      </c>
      <c r="AF4" s="47" t="s">
        <v>62</v>
      </c>
      <c r="AG4" s="48">
        <f>+VLOOKUP(AF4,'2005'!$D$2:$M$32,8,0)</f>
        <v>0.64683279999999999</v>
      </c>
      <c r="AH4" s="48">
        <f>+VLOOKUP(AF4,'2000'!$D$2:$M$32,8,0)</f>
        <v>0.61115070000000005</v>
      </c>
      <c r="AI4" s="48">
        <f>+VLOOKUP(AF4,'1990'!$D$2:$M$32,8,0)</f>
        <v>0.53646419999999995</v>
      </c>
      <c r="AJ4" s="23">
        <f>+VLOOKUP(AF4,'1977'!$D$2:$M$32,8,0)</f>
        <v>0.39752066115702478</v>
      </c>
      <c r="AL4" s="41"/>
    </row>
    <row r="5" spans="2:38" x14ac:dyDescent="0.2">
      <c r="B5" s="118" t="s">
        <v>62</v>
      </c>
      <c r="C5" s="43">
        <f>+VLOOKUP(B5,'2005'!$D$2:$M$32,8,0)</f>
        <v>0.64683279999999999</v>
      </c>
      <c r="D5" s="44">
        <f t="shared" si="0"/>
        <v>2</v>
      </c>
      <c r="E5" s="43">
        <f>+VLOOKUP(B5,'2000'!$D$2:$M$32,8,0)</f>
        <v>0.61115070000000005</v>
      </c>
      <c r="F5" s="44">
        <f t="shared" si="1"/>
        <v>3</v>
      </c>
      <c r="G5" s="43">
        <f>+VLOOKUP(B5,'1990'!$D$2:$M$32,8,0)</f>
        <v>0.53646419999999995</v>
      </c>
      <c r="H5" s="44">
        <f t="shared" si="2"/>
        <v>2</v>
      </c>
      <c r="I5" s="43">
        <f>+VLOOKUP(B5,'1980'!$D$2:$M$32,8,0)</f>
        <v>0.40007120000000002</v>
      </c>
      <c r="J5" s="44">
        <f t="shared" si="3"/>
        <v>3</v>
      </c>
      <c r="K5" s="43">
        <f>+VLOOKUP(B5,'1977'!$D$2:$M$32,8,0)</f>
        <v>0.39752066115702478</v>
      </c>
      <c r="L5" s="44">
        <f t="shared" si="4"/>
        <v>3</v>
      </c>
      <c r="M5" s="43">
        <f>+VLOOKUP(B5,'1970'!$D$2:$M$32,8,0)</f>
        <v>0.31965519999999997</v>
      </c>
      <c r="N5" s="44">
        <f t="shared" si="5"/>
        <v>3</v>
      </c>
      <c r="O5" s="43">
        <f>+VLOOKUP(B5,'1960'!$D$2:$M$32,8,0)</f>
        <v>0.28040540540540543</v>
      </c>
      <c r="P5" s="44">
        <f t="shared" si="6"/>
        <v>4</v>
      </c>
      <c r="Q5" s="43">
        <f>+VLOOKUP(B5,'1950'!$D$2:$M$32,8,0)</f>
        <v>0.28040540540540543</v>
      </c>
      <c r="R5" s="44">
        <f t="shared" si="7"/>
        <v>4</v>
      </c>
      <c r="S5" s="43">
        <f>+VLOOKUP(B5,'Avg_1950-2005'!$D$2:$J$32,5,0)</f>
        <v>0.42299999999999999</v>
      </c>
      <c r="T5" s="45">
        <f>+VLOOKUP(B5,'Avg_1950-2005'!$D$2:$J$32,2,0)</f>
        <v>3.2</v>
      </c>
      <c r="U5" s="43">
        <f>+VLOOKUP(B5,'Avg_1977-2005'!$D$2:$J$32,5,0)</f>
        <v>0.52809609999999996</v>
      </c>
      <c r="V5" s="45">
        <f>+VLOOKUP(B5,'Avg_1977-2005'!$D$2:$J$32,2,0)</f>
        <v>2.3793099999999998</v>
      </c>
      <c r="X5" s="49" t="b">
        <f t="shared" si="8"/>
        <v>1</v>
      </c>
      <c r="Y5" s="49" t="b">
        <f t="shared" si="9"/>
        <v>1</v>
      </c>
      <c r="Z5" s="49" t="b">
        <f t="shared" si="10"/>
        <v>0</v>
      </c>
      <c r="AB5" s="49" t="b">
        <f t="shared" si="11"/>
        <v>1</v>
      </c>
      <c r="AC5" s="49" t="b">
        <f t="shared" si="12"/>
        <v>1</v>
      </c>
      <c r="AD5" s="49" t="b">
        <f t="shared" si="13"/>
        <v>1</v>
      </c>
      <c r="AF5" s="47" t="s">
        <v>59</v>
      </c>
      <c r="AG5" s="48">
        <f>+VLOOKUP(AF5,'2005'!$D$2:$M$32,8,0)</f>
        <v>0.63437770000000004</v>
      </c>
      <c r="AH5" s="48">
        <f>+VLOOKUP(AF5,'2000'!$D$2:$M$32,8,0)</f>
        <v>0.62876200000000004</v>
      </c>
      <c r="AI5" s="48">
        <f>+VLOOKUP(AF5,'1990'!$D$2:$M$32,8,0)</f>
        <v>0.51270380000000004</v>
      </c>
      <c r="AJ5" s="23">
        <f>+VLOOKUP(AF5,'1977'!$D$2:$M$32,8,0)</f>
        <v>0.3715686274509804</v>
      </c>
      <c r="AL5" s="41"/>
    </row>
    <row r="6" spans="2:38" x14ac:dyDescent="0.2">
      <c r="B6" s="118" t="s">
        <v>59</v>
      </c>
      <c r="C6" s="43">
        <f>+VLOOKUP(B6,'2005'!$D$2:$M$32,8,0)</f>
        <v>0.63437770000000004</v>
      </c>
      <c r="D6" s="44">
        <f t="shared" si="0"/>
        <v>3</v>
      </c>
      <c r="E6" s="43">
        <f>+VLOOKUP(B6,'2000'!$D$2:$M$32,8,0)</f>
        <v>0.62876200000000004</v>
      </c>
      <c r="F6" s="44">
        <f t="shared" si="1"/>
        <v>2</v>
      </c>
      <c r="G6" s="43">
        <f>+VLOOKUP(B6,'1990'!$D$2:$M$32,8,0)</f>
        <v>0.51270380000000004</v>
      </c>
      <c r="H6" s="44">
        <f t="shared" si="2"/>
        <v>3</v>
      </c>
      <c r="I6" s="43">
        <f>+VLOOKUP(B6,'1980'!$D$2:$M$32,8,0)</f>
        <v>0.38994899999999999</v>
      </c>
      <c r="J6" s="44">
        <f t="shared" si="3"/>
        <v>4</v>
      </c>
      <c r="K6" s="43">
        <f>+VLOOKUP(B6,'1977'!$D$2:$M$32,8,0)</f>
        <v>0.3715686274509804</v>
      </c>
      <c r="L6" s="44">
        <f t="shared" si="4"/>
        <v>4</v>
      </c>
      <c r="M6" s="43">
        <f>+VLOOKUP(B6,'1970'!$D$2:$M$32,8,0)</f>
        <v>0.2768041</v>
      </c>
      <c r="N6" s="44">
        <f t="shared" si="5"/>
        <v>4</v>
      </c>
      <c r="O6" s="43">
        <f>+VLOOKUP(B6,'1960'!$D$2:$M$32,8,0)</f>
        <v>0.25292740046838408</v>
      </c>
      <c r="P6" s="44">
        <f t="shared" si="6"/>
        <v>5</v>
      </c>
      <c r="Q6" s="43">
        <f>+VLOOKUP(B6,'1950'!$D$2:$M$32,8,0)</f>
        <v>0.25292740046838408</v>
      </c>
      <c r="R6" s="44">
        <f t="shared" si="7"/>
        <v>5</v>
      </c>
      <c r="S6" s="43">
        <f>+VLOOKUP(B6,'Avg_1950-2005'!$D$2:$J$32,5,0)</f>
        <v>0.39900000000000002</v>
      </c>
      <c r="T6" s="45">
        <f>+VLOOKUP(B6,'Avg_1950-2005'!$D$2:$J$32,2,0)</f>
        <v>4.2</v>
      </c>
      <c r="U6" s="43">
        <f>+VLOOKUP(B6,'Avg_1977-2005'!$D$2:$J$32,5,0)</f>
        <v>0.50572300000000003</v>
      </c>
      <c r="V6" s="45">
        <f>+VLOOKUP(B6,'Avg_1977-2005'!$D$2:$J$32,2,0)</f>
        <v>3.3448280000000001</v>
      </c>
      <c r="X6" s="50" t="b">
        <f t="shared" si="8"/>
        <v>1</v>
      </c>
      <c r="Y6" s="50" t="b">
        <f t="shared" si="9"/>
        <v>1</v>
      </c>
      <c r="Z6" s="50" t="b">
        <f t="shared" si="10"/>
        <v>0</v>
      </c>
      <c r="AB6" s="50" t="b">
        <f t="shared" si="11"/>
        <v>1</v>
      </c>
      <c r="AC6" s="50" t="b">
        <f t="shared" si="12"/>
        <v>1</v>
      </c>
      <c r="AD6" s="50" t="b">
        <f t="shared" si="13"/>
        <v>0</v>
      </c>
      <c r="AF6" s="51" t="s">
        <v>60</v>
      </c>
      <c r="AG6" s="52">
        <f>+VLOOKUP(AF6,'2005'!$D$2:$M$32,8,0)</f>
        <v>0.50482950000000004</v>
      </c>
      <c r="AH6" s="52">
        <f>+VLOOKUP(AF6,'2000'!$D$2:$M$32,8,0)</f>
        <v>0.51256679999999999</v>
      </c>
      <c r="AI6" s="52">
        <f>+VLOOKUP(AF6,'1990'!$D$2:$M$32,8,0)</f>
        <v>0.47709879999999999</v>
      </c>
      <c r="AJ6" s="28">
        <f>+VLOOKUP(AF6,'1977'!$D$2:$M$32,8,0)</f>
        <v>0.3412</v>
      </c>
      <c r="AL6" s="41"/>
    </row>
    <row r="7" spans="2:38" x14ac:dyDescent="0.2">
      <c r="B7" s="115" t="s">
        <v>60</v>
      </c>
      <c r="C7" s="53">
        <f>+VLOOKUP(B7,'2005'!$D$2:$M$32,8,0)</f>
        <v>0.50482950000000004</v>
      </c>
      <c r="D7" s="54">
        <f t="shared" si="0"/>
        <v>7</v>
      </c>
      <c r="E7" s="53">
        <f>+VLOOKUP(B7,'2000'!$D$2:$M$32,8,0)</f>
        <v>0.51256679999999999</v>
      </c>
      <c r="F7" s="54">
        <f t="shared" si="1"/>
        <v>5</v>
      </c>
      <c r="G7" s="53">
        <f>+VLOOKUP(B7,'1990'!$D$2:$M$32,8,0)</f>
        <v>0.47709879999999999</v>
      </c>
      <c r="H7" s="54">
        <f t="shared" si="2"/>
        <v>4</v>
      </c>
      <c r="I7" s="53">
        <f>+VLOOKUP(B7,'1980'!$D$2:$M$32,8,0)</f>
        <v>0.36349039999999999</v>
      </c>
      <c r="J7" s="54">
        <f t="shared" si="3"/>
        <v>5</v>
      </c>
      <c r="K7" s="53">
        <f>+VLOOKUP(B7,'1977'!$D$2:$M$32,8,0)</f>
        <v>0.3412</v>
      </c>
      <c r="L7" s="54">
        <f t="shared" si="4"/>
        <v>5</v>
      </c>
      <c r="M7" s="53">
        <f>+VLOOKUP(B7,'1970'!$D$2:$M$32,8,0)</f>
        <v>0.2285421</v>
      </c>
      <c r="N7" s="54">
        <f t="shared" si="5"/>
        <v>7</v>
      </c>
      <c r="O7" s="53">
        <f>+VLOOKUP(B7,'1960'!$D$2:$M$32,8,0)</f>
        <v>0.13202430000000001</v>
      </c>
      <c r="P7" s="54">
        <f t="shared" si="6"/>
        <v>11</v>
      </c>
      <c r="Q7" s="53">
        <f>+VLOOKUP(B7,'1950'!$D$2:$M$32,8,0)</f>
        <v>0.13202430000000001</v>
      </c>
      <c r="R7" s="54">
        <f t="shared" si="7"/>
        <v>11</v>
      </c>
      <c r="S7" s="53">
        <f>+VLOOKUP(B7,'Avg_1950-2005'!$D$2:$J$32,5,0)</f>
        <v>0.32600000000000001</v>
      </c>
      <c r="T7" s="55">
        <f>+VLOOKUP(B7,'Avg_1950-2005'!$D$2:$J$32,2,0)</f>
        <v>7.3</v>
      </c>
      <c r="U7" s="53">
        <f>+VLOOKUP(B7,'Avg_1977-2005'!$D$2:$J$32,5,0)</f>
        <v>0.43372369999999999</v>
      </c>
      <c r="V7" s="55">
        <f>+VLOOKUP(B7,'Avg_1977-2005'!$D$2:$J$32,2,0)</f>
        <v>5.7586209999999998</v>
      </c>
      <c r="X7" s="49" t="b">
        <f t="shared" si="8"/>
        <v>1</v>
      </c>
      <c r="Y7" s="49" t="b">
        <f t="shared" si="9"/>
        <v>0</v>
      </c>
      <c r="Z7" s="49" t="b">
        <f t="shared" si="10"/>
        <v>0</v>
      </c>
      <c r="AB7" s="49" t="b">
        <f t="shared" si="11"/>
        <v>1</v>
      </c>
      <c r="AC7" s="49" t="b">
        <f t="shared" si="12"/>
        <v>1</v>
      </c>
      <c r="AD7" s="49" t="b">
        <f t="shared" si="13"/>
        <v>0</v>
      </c>
      <c r="AF7" s="51" t="s">
        <v>34</v>
      </c>
      <c r="AG7" s="52">
        <f>+VLOOKUP(AF7,'2005'!$D$2:$M$32,8,0)</f>
        <v>0.59544750000000002</v>
      </c>
      <c r="AH7" s="52">
        <f>+VLOOKUP(AF7,'2000'!$D$2:$M$32,8,0)</f>
        <v>0.5314972</v>
      </c>
      <c r="AI7" s="52">
        <f>+VLOOKUP(AF7,'1990'!$D$2:$M$32,8,0)</f>
        <v>0.40136739999999999</v>
      </c>
      <c r="AJ7" s="28">
        <f>+VLOOKUP(AF7,'1977'!$D$2:$M$32,8,0)</f>
        <v>0.31578947368421051</v>
      </c>
      <c r="AL7" s="41"/>
    </row>
    <row r="8" spans="2:38" x14ac:dyDescent="0.2">
      <c r="B8" s="115" t="s">
        <v>34</v>
      </c>
      <c r="C8" s="53">
        <f>+VLOOKUP(B8,'2005'!$D$2:$M$32,8,0)</f>
        <v>0.59544750000000002</v>
      </c>
      <c r="D8" s="54">
        <f t="shared" si="0"/>
        <v>5</v>
      </c>
      <c r="E8" s="53">
        <f>+VLOOKUP(B8,'2000'!$D$2:$M$32,8,0)</f>
        <v>0.5314972</v>
      </c>
      <c r="F8" s="54">
        <f t="shared" si="1"/>
        <v>4</v>
      </c>
      <c r="G8" s="53">
        <f>+VLOOKUP(B8,'1990'!$D$2:$M$32,8,0)</f>
        <v>0.40136739999999999</v>
      </c>
      <c r="H8" s="54">
        <f t="shared" si="2"/>
        <v>6</v>
      </c>
      <c r="I8" s="53">
        <f>+VLOOKUP(B8,'1980'!$D$2:$M$32,8,0)</f>
        <v>0.32420500000000002</v>
      </c>
      <c r="J8" s="54">
        <f t="shared" si="3"/>
        <v>6</v>
      </c>
      <c r="K8" s="53">
        <f>+VLOOKUP(B8,'1977'!$D$2:$M$32,8,0)</f>
        <v>0.31578947368421051</v>
      </c>
      <c r="L8" s="54">
        <f t="shared" si="4"/>
        <v>6</v>
      </c>
      <c r="M8" s="53">
        <f>+VLOOKUP(B8,'1970'!$D$2:$M$32,8,0)</f>
        <v>0.2716016</v>
      </c>
      <c r="N8" s="54">
        <f t="shared" si="5"/>
        <v>5</v>
      </c>
      <c r="O8" s="53">
        <f>+VLOOKUP(B8,'1960'!$D$2:$M$32,8,0)</f>
        <v>0.16966721674876847</v>
      </c>
      <c r="P8" s="54">
        <f t="shared" si="6"/>
        <v>7</v>
      </c>
      <c r="Q8" s="53">
        <f>+VLOOKUP(B8,'1950'!$D$2:$M$32,8,0)</f>
        <v>0.16966721674876847</v>
      </c>
      <c r="R8" s="54">
        <f t="shared" si="7"/>
        <v>7</v>
      </c>
      <c r="S8" s="53">
        <f>+VLOOKUP(B8,'Avg_1950-2005'!$D$2:$J$32,5,0)</f>
        <v>0.36299999999999999</v>
      </c>
      <c r="T8" s="55">
        <f>+VLOOKUP(B8,'Avg_1950-2005'!$D$2:$J$32,2,0)</f>
        <v>5.0999999999999996</v>
      </c>
      <c r="U8" s="53">
        <f>+VLOOKUP(B8,'Avg_1977-2005'!$D$2:$J$32,5,0)</f>
        <v>0.44556879999999999</v>
      </c>
      <c r="V8" s="55">
        <f>+VLOOKUP(B8,'Avg_1977-2005'!$D$2:$J$32,2,0)</f>
        <v>5.1034480000000002</v>
      </c>
      <c r="X8" s="49" t="b">
        <f t="shared" si="8"/>
        <v>1</v>
      </c>
      <c r="Y8" s="49" t="b">
        <f t="shared" si="9"/>
        <v>1</v>
      </c>
      <c r="Z8" s="49" t="b">
        <f t="shared" si="10"/>
        <v>0</v>
      </c>
      <c r="AB8" s="49" t="b">
        <f t="shared" si="11"/>
        <v>1</v>
      </c>
      <c r="AC8" s="49" t="b">
        <f t="shared" si="12"/>
        <v>1</v>
      </c>
      <c r="AD8" s="49" t="b">
        <f t="shared" si="13"/>
        <v>0</v>
      </c>
      <c r="AF8" s="51" t="s">
        <v>64</v>
      </c>
      <c r="AG8" s="52">
        <f>+VLOOKUP(AF8,'2005'!$D$2:$M$32,8,0)</f>
        <v>0.46839740000000002</v>
      </c>
      <c r="AH8" s="52">
        <f>+VLOOKUP(AF8,'2000'!$D$2:$M$32,8,0)</f>
        <v>0.4467738</v>
      </c>
      <c r="AI8" s="52">
        <f>+VLOOKUP(AF8,'1990'!$D$2:$M$32,8,0)</f>
        <v>0.34705560000000002</v>
      </c>
      <c r="AJ8" s="28">
        <f>+VLOOKUP(AF8,'1977'!$D$2:$M$32,8,0)</f>
        <v>0.30909090909090908</v>
      </c>
      <c r="AL8" s="41"/>
    </row>
    <row r="9" spans="2:38" x14ac:dyDescent="0.2">
      <c r="B9" s="115" t="s">
        <v>64</v>
      </c>
      <c r="C9" s="53">
        <f>+VLOOKUP(B9,'2005'!$D$2:$M$32,8,0)</f>
        <v>0.46839740000000002</v>
      </c>
      <c r="D9" s="54">
        <f t="shared" si="0"/>
        <v>9</v>
      </c>
      <c r="E9" s="53">
        <f>+VLOOKUP(B9,'2000'!$D$2:$M$32,8,0)</f>
        <v>0.4467738</v>
      </c>
      <c r="F9" s="54">
        <f t="shared" si="1"/>
        <v>8</v>
      </c>
      <c r="G9" s="53">
        <f>+VLOOKUP(B9,'1990'!$D$2:$M$32,8,0)</f>
        <v>0.34705560000000002</v>
      </c>
      <c r="H9" s="54">
        <f t="shared" si="2"/>
        <v>10</v>
      </c>
      <c r="I9" s="53">
        <f>+VLOOKUP(B9,'1980'!$D$2:$M$32,8,0)</f>
        <v>0.31075150000000001</v>
      </c>
      <c r="J9" s="54">
        <f t="shared" si="3"/>
        <v>7</v>
      </c>
      <c r="K9" s="53">
        <f>+VLOOKUP(B9,'1977'!$D$2:$M$32,8,0)</f>
        <v>0.30909090909090908</v>
      </c>
      <c r="L9" s="54">
        <f t="shared" si="4"/>
        <v>7</v>
      </c>
      <c r="M9" s="53">
        <f>+VLOOKUP(B9,'1970'!$D$2:$M$32,8,0)</f>
        <v>0.23422989999999999</v>
      </c>
      <c r="N9" s="54">
        <f t="shared" si="5"/>
        <v>6</v>
      </c>
      <c r="O9" s="53">
        <f>+VLOOKUP(B9,'1960'!$D$2:$M$32,8,0)</f>
        <v>0.31227272727272726</v>
      </c>
      <c r="P9" s="54">
        <f t="shared" si="6"/>
        <v>3</v>
      </c>
      <c r="Q9" s="53">
        <f>+VLOOKUP(B9,'1950'!$D$2:$M$32,8,0)</f>
        <v>0.31227272727272726</v>
      </c>
      <c r="R9" s="54">
        <f t="shared" si="7"/>
        <v>3</v>
      </c>
      <c r="S9" s="53">
        <f>+VLOOKUP(B9,'Avg_1950-2005'!$D$2:$J$32,5,0)</f>
        <v>0.33500000000000002</v>
      </c>
      <c r="T9" s="55">
        <f>+VLOOKUP(B9,'Avg_1950-2005'!$D$2:$J$32,2,0)</f>
        <v>6.6</v>
      </c>
      <c r="U9" s="53">
        <f>+VLOOKUP(B9,'Avg_1977-2005'!$D$2:$J$32,5,0)</f>
        <v>0.37584709999999999</v>
      </c>
      <c r="V9" s="55">
        <f>+VLOOKUP(B9,'Avg_1977-2005'!$D$2:$J$32,2,0)</f>
        <v>8.137931</v>
      </c>
      <c r="X9" s="49" t="b">
        <f t="shared" si="8"/>
        <v>1</v>
      </c>
      <c r="Y9" s="49" t="b">
        <f t="shared" si="9"/>
        <v>0</v>
      </c>
      <c r="Z9" s="49" t="b">
        <f t="shared" si="10"/>
        <v>0</v>
      </c>
      <c r="AB9" s="49" t="b">
        <f t="shared" si="11"/>
        <v>1</v>
      </c>
      <c r="AC9" s="49" t="b">
        <f t="shared" si="12"/>
        <v>0</v>
      </c>
      <c r="AD9" s="49" t="b">
        <f t="shared" si="13"/>
        <v>0</v>
      </c>
      <c r="AF9" s="51" t="s">
        <v>33</v>
      </c>
      <c r="AG9" s="52">
        <f>+VLOOKUP(AF9,'2005'!$D$2:$M$32,8,0)</f>
        <v>0.45410840000000002</v>
      </c>
      <c r="AH9" s="52">
        <f>+VLOOKUP(AF9,'2000'!$D$2:$M$32,8,0)</f>
        <v>0.40260259999999998</v>
      </c>
      <c r="AI9" s="52">
        <f>+VLOOKUP(AF9,'1990'!$D$2:$M$32,8,0)</f>
        <v>0.35541679999999998</v>
      </c>
      <c r="AJ9" s="28">
        <f>+VLOOKUP(AF9,'1977'!$D$2:$M$32,8,0)</f>
        <v>0.26344676180021953</v>
      </c>
      <c r="AL9" s="41"/>
    </row>
    <row r="10" spans="2:38" x14ac:dyDescent="0.2">
      <c r="B10" s="115" t="s">
        <v>33</v>
      </c>
      <c r="C10" s="53">
        <f>+VLOOKUP(B10,'2005'!$D$2:$M$32,8,0)</f>
        <v>0.45410840000000002</v>
      </c>
      <c r="D10" s="54">
        <f t="shared" si="0"/>
        <v>10</v>
      </c>
      <c r="E10" s="53">
        <f>+VLOOKUP(B10,'2000'!$D$2:$M$32,8,0)</f>
        <v>0.40260259999999998</v>
      </c>
      <c r="F10" s="54">
        <f t="shared" si="1"/>
        <v>10</v>
      </c>
      <c r="G10" s="53">
        <f>+VLOOKUP(B10,'1990'!$D$2:$M$32,8,0)</f>
        <v>0.35541679999999998</v>
      </c>
      <c r="H10" s="54">
        <f t="shared" si="2"/>
        <v>9</v>
      </c>
      <c r="I10" s="53">
        <f>+VLOOKUP(B10,'1980'!$D$2:$M$32,8,0)</f>
        <v>0.28813749999999999</v>
      </c>
      <c r="J10" s="54">
        <f t="shared" si="3"/>
        <v>8</v>
      </c>
      <c r="K10" s="53">
        <f>+VLOOKUP(B10,'1977'!$D$2:$M$32,8,0)</f>
        <v>0.26344676180021953</v>
      </c>
      <c r="L10" s="54">
        <f t="shared" si="4"/>
        <v>8</v>
      </c>
      <c r="M10" s="53">
        <f>+VLOOKUP(B10,'1970'!$D$2:$M$32,8,0)</f>
        <v>0.21401709999999999</v>
      </c>
      <c r="N10" s="54">
        <f t="shared" si="5"/>
        <v>8</v>
      </c>
      <c r="O10" s="53">
        <f>+VLOOKUP(B10,'1960'!$D$2:$M$32,8,0)</f>
        <v>0.13029803571428572</v>
      </c>
      <c r="P10" s="54">
        <f t="shared" si="6"/>
        <v>12</v>
      </c>
      <c r="Q10" s="53">
        <f>+VLOOKUP(B10,'1950'!$D$2:$M$32,8,0)</f>
        <v>0.13029803571428572</v>
      </c>
      <c r="R10" s="54">
        <f t="shared" si="7"/>
        <v>12</v>
      </c>
      <c r="S10" s="53">
        <f>+VLOOKUP(B10,'Avg_1950-2005'!$D$2:$J$32,5,0)</f>
        <v>0.29399999999999998</v>
      </c>
      <c r="T10" s="55">
        <f>+VLOOKUP(B10,'Avg_1950-2005'!$D$2:$J$32,2,0)</f>
        <v>8.1999999999999993</v>
      </c>
      <c r="U10" s="53">
        <f>+VLOOKUP(B10,'Avg_1977-2005'!$D$2:$J$32,5,0)</f>
        <v>0.36891580000000002</v>
      </c>
      <c r="V10" s="55">
        <f>+VLOOKUP(B10,'Avg_1977-2005'!$D$2:$J$32,2,0)</f>
        <v>8.5517240000000001</v>
      </c>
      <c r="X10" s="49" t="b">
        <f t="shared" si="8"/>
        <v>1</v>
      </c>
      <c r="Y10" s="49" t="b">
        <f t="shared" si="9"/>
        <v>0</v>
      </c>
      <c r="Z10" s="49" t="b">
        <f t="shared" si="10"/>
        <v>0</v>
      </c>
      <c r="AB10" s="49" t="b">
        <f t="shared" si="11"/>
        <v>1</v>
      </c>
      <c r="AC10" s="49" t="b">
        <f t="shared" si="12"/>
        <v>0</v>
      </c>
      <c r="AD10" s="49" t="b">
        <f t="shared" si="13"/>
        <v>0</v>
      </c>
      <c r="AF10" s="51" t="s">
        <v>41</v>
      </c>
      <c r="AG10" s="52">
        <f>+VLOOKUP(AF10,'2005'!$D$2:$M$32,8,0)</f>
        <v>0.59734799999999999</v>
      </c>
      <c r="AH10" s="52">
        <f>+VLOOKUP(AF10,'2000'!$D$2:$M$32,8,0)</f>
        <v>0.48382330000000001</v>
      </c>
      <c r="AI10" s="52">
        <f>+VLOOKUP(AF10,'1990'!$D$2:$M$32,8,0)</f>
        <v>0.38350899999999999</v>
      </c>
      <c r="AJ10" s="28">
        <f>+VLOOKUP(AF10,'1977'!$D$2:$M$32,8,0)</f>
        <v>0.26315789473684209</v>
      </c>
      <c r="AL10" s="41"/>
    </row>
    <row r="11" spans="2:38" x14ac:dyDescent="0.2">
      <c r="B11" s="115" t="s">
        <v>41</v>
      </c>
      <c r="C11" s="53">
        <f>+VLOOKUP(B11,'2005'!$D$2:$M$32,8,0)</f>
        <v>0.59734799999999999</v>
      </c>
      <c r="D11" s="54">
        <f t="shared" si="0"/>
        <v>4</v>
      </c>
      <c r="E11" s="53">
        <f>+VLOOKUP(B11,'2000'!$D$2:$M$32,8,0)</f>
        <v>0.48382330000000001</v>
      </c>
      <c r="F11" s="54">
        <f t="shared" si="1"/>
        <v>7</v>
      </c>
      <c r="G11" s="53">
        <f>+VLOOKUP(B11,'1990'!$D$2:$M$32,8,0)</f>
        <v>0.38350899999999999</v>
      </c>
      <c r="H11" s="54">
        <f t="shared" si="2"/>
        <v>7</v>
      </c>
      <c r="I11" s="53">
        <f>+VLOOKUP(B11,'1980'!$D$2:$M$32,8,0)</f>
        <v>0.2582468</v>
      </c>
      <c r="J11" s="54">
        <f t="shared" si="3"/>
        <v>10</v>
      </c>
      <c r="K11" s="53">
        <f>+VLOOKUP(B11,'1977'!$D$2:$M$32,8,0)</f>
        <v>0.26315789473684209</v>
      </c>
      <c r="L11" s="54">
        <f t="shared" si="4"/>
        <v>9</v>
      </c>
      <c r="M11" s="53">
        <f>+VLOOKUP(B11,'1970'!$D$2:$M$32,8,0)</f>
        <v>0.20217550000000001</v>
      </c>
      <c r="N11" s="54">
        <f t="shared" si="5"/>
        <v>9</v>
      </c>
      <c r="O11" s="53">
        <f>+VLOOKUP(B11,'1960'!$D$2:$M$32,8,0)</f>
        <v>0.10113760869565218</v>
      </c>
      <c r="P11" s="54">
        <f t="shared" si="6"/>
        <v>16</v>
      </c>
      <c r="Q11" s="53">
        <f>+VLOOKUP(B11,'1950'!$D$2:$M$32,8,0)</f>
        <v>0.10113760869565218</v>
      </c>
      <c r="R11" s="54">
        <f t="shared" si="7"/>
        <v>16</v>
      </c>
      <c r="S11" s="53">
        <f>+VLOOKUP(B11,'Avg_1950-2005'!$D$2:$J$32,5,0)</f>
        <v>0.29299999999999998</v>
      </c>
      <c r="T11" s="55">
        <f>+VLOOKUP(B11,'Avg_1950-2005'!$D$2:$J$32,2,0)</f>
        <v>9</v>
      </c>
      <c r="U11" s="53">
        <f>+VLOOKUP(B11,'Avg_1977-2005'!$D$2:$J$32,5,0)</f>
        <v>0.3986825</v>
      </c>
      <c r="V11" s="55">
        <f>+VLOOKUP(B11,'Avg_1977-2005'!$D$2:$J$32,2,0)</f>
        <v>7.3103449999999999</v>
      </c>
      <c r="X11" s="49" t="b">
        <f t="shared" si="8"/>
        <v>0</v>
      </c>
      <c r="Y11" s="49" t="b">
        <f t="shared" si="9"/>
        <v>0</v>
      </c>
      <c r="Z11" s="49" t="b">
        <f t="shared" si="10"/>
        <v>0</v>
      </c>
      <c r="AB11" s="49" t="b">
        <f t="shared" si="11"/>
        <v>1</v>
      </c>
      <c r="AC11" s="49" t="b">
        <f t="shared" si="12"/>
        <v>0</v>
      </c>
      <c r="AD11" s="49" t="b">
        <f t="shared" si="13"/>
        <v>0</v>
      </c>
      <c r="AF11" s="51" t="s">
        <v>51</v>
      </c>
      <c r="AG11" s="52">
        <f>+VLOOKUP(AF11,'2005'!$D$2:$M$32,8,0)</f>
        <v>0.43609819999999999</v>
      </c>
      <c r="AH11" s="52">
        <f>+VLOOKUP(AF11,'2000'!$D$2:$M$32,8,0)</f>
        <v>0.36495050000000001</v>
      </c>
      <c r="AI11" s="52">
        <f>+VLOOKUP(AF11,'1990'!$D$2:$M$32,8,0)</f>
        <v>0.35817460000000001</v>
      </c>
      <c r="AJ11" s="28">
        <f>+VLOOKUP(AF11,'1977'!$D$2:$M$32,8,0)</f>
        <v>0.25563909774436089</v>
      </c>
      <c r="AL11" s="41"/>
    </row>
    <row r="12" spans="2:38" x14ac:dyDescent="0.2">
      <c r="B12" s="115" t="s">
        <v>51</v>
      </c>
      <c r="C12" s="53">
        <f>+VLOOKUP(B12,'2005'!$D$2:$M$32,8,0)</f>
        <v>0.43609819999999999</v>
      </c>
      <c r="D12" s="54">
        <f t="shared" si="0"/>
        <v>12</v>
      </c>
      <c r="E12" s="53">
        <f>+VLOOKUP(B12,'2000'!$D$2:$M$32,8,0)</f>
        <v>0.36495050000000001</v>
      </c>
      <c r="F12" s="54">
        <f t="shared" si="1"/>
        <v>15</v>
      </c>
      <c r="G12" s="53">
        <f>+VLOOKUP(B12,'1990'!$D$2:$M$32,8,0)</f>
        <v>0.35817460000000001</v>
      </c>
      <c r="H12" s="54">
        <f t="shared" si="2"/>
        <v>8</v>
      </c>
      <c r="I12" s="53">
        <f>+VLOOKUP(B12,'1980'!$D$2:$M$32,8,0)</f>
        <v>0.25888489999999997</v>
      </c>
      <c r="J12" s="54">
        <f t="shared" si="3"/>
        <v>9</v>
      </c>
      <c r="K12" s="53">
        <f>+VLOOKUP(B12,'1977'!$D$2:$M$32,8,0)</f>
        <v>0.25563909774436089</v>
      </c>
      <c r="L12" s="54">
        <f t="shared" si="4"/>
        <v>10</v>
      </c>
      <c r="M12" s="53">
        <f>+VLOOKUP(B12,'1970'!$D$2:$M$32,8,0)</f>
        <v>0.16555110000000001</v>
      </c>
      <c r="N12" s="54">
        <f t="shared" si="5"/>
        <v>11</v>
      </c>
      <c r="O12" s="53">
        <f>+VLOOKUP(B12,'1960'!$D$2:$M$32,8,0)</f>
        <v>0.13233532934131736</v>
      </c>
      <c r="P12" s="54">
        <f t="shared" si="6"/>
        <v>10</v>
      </c>
      <c r="Q12" s="53">
        <f>+VLOOKUP(B12,'1950'!$D$2:$M$32,8,0)</f>
        <v>0.13233532934131736</v>
      </c>
      <c r="R12" s="54">
        <f t="shared" si="7"/>
        <v>10</v>
      </c>
      <c r="S12" s="53">
        <f>+VLOOKUP(B12,'Avg_1950-2005'!$D$2:$J$32,5,0)</f>
        <v>0.26300000000000001</v>
      </c>
      <c r="T12" s="55">
        <f>+VLOOKUP(B12,'Avg_1950-2005'!$D$2:$J$32,2,0)</f>
        <v>10.4</v>
      </c>
      <c r="U12" s="53">
        <f>+VLOOKUP(B12,'Avg_1977-2005'!$D$2:$J$32,5,0)</f>
        <v>0.34658519999999998</v>
      </c>
      <c r="V12" s="55">
        <f>+VLOOKUP(B12,'Avg_1977-2005'!$D$2:$J$32,2,0)</f>
        <v>10.206899999999999</v>
      </c>
      <c r="X12" s="49" t="b">
        <f t="shared" si="8"/>
        <v>1</v>
      </c>
      <c r="Y12" s="49" t="b">
        <f t="shared" si="9"/>
        <v>0</v>
      </c>
      <c r="Z12" s="49" t="b">
        <f t="shared" si="10"/>
        <v>0</v>
      </c>
      <c r="AB12" s="49" t="b">
        <f t="shared" si="11"/>
        <v>1</v>
      </c>
      <c r="AC12" s="49" t="b">
        <f t="shared" si="12"/>
        <v>0</v>
      </c>
      <c r="AD12" s="49" t="b">
        <f t="shared" si="13"/>
        <v>0</v>
      </c>
      <c r="AF12" s="51" t="s">
        <v>72</v>
      </c>
      <c r="AG12" s="52">
        <f>+VLOOKUP(AF12,'2005'!$D$2:$M$32,8,0)</f>
        <v>0.13250960000000001</v>
      </c>
      <c r="AH12" s="52">
        <f>+VLOOKUP(AF12,'2000'!$D$2:$M$32,8,0)</f>
        <v>0.15086450000000001</v>
      </c>
      <c r="AI12" s="52">
        <f>+VLOOKUP(AF12,'1990'!$D$2:$M$32,8,0)</f>
        <v>0.17601249999999999</v>
      </c>
      <c r="AJ12" s="28">
        <f>+VLOOKUP(AF12,'1977'!$D$2:$M$32,8,0)</f>
        <v>0.23198198198198197</v>
      </c>
    </row>
    <row r="13" spans="2:38" x14ac:dyDescent="0.2">
      <c r="B13" s="115" t="s">
        <v>72</v>
      </c>
      <c r="C13" s="53">
        <f>+VLOOKUP(B13,'2005'!$D$2:$M$32,8,0)</f>
        <v>0.13250960000000001</v>
      </c>
      <c r="D13" s="54">
        <f t="shared" si="0"/>
        <v>31</v>
      </c>
      <c r="E13" s="53">
        <f>+VLOOKUP(B13,'2000'!$D$2:$M$32,8,0)</f>
        <v>0.15086450000000001</v>
      </c>
      <c r="F13" s="54">
        <f t="shared" si="1"/>
        <v>31</v>
      </c>
      <c r="G13" s="53">
        <f>+VLOOKUP(B13,'1990'!$D$2:$M$32,8,0)</f>
        <v>0.17601249999999999</v>
      </c>
      <c r="H13" s="54">
        <f t="shared" si="2"/>
        <v>26</v>
      </c>
      <c r="I13" s="53">
        <f>+VLOOKUP(B13,'1980'!$D$2:$M$32,8,0)</f>
        <v>0.20757510000000001</v>
      </c>
      <c r="J13" s="54">
        <f t="shared" si="3"/>
        <v>14</v>
      </c>
      <c r="K13" s="53">
        <f>+VLOOKUP(B13,'1977'!$D$2:$M$32,8,0)</f>
        <v>0.23198198198198197</v>
      </c>
      <c r="L13" s="54">
        <f t="shared" si="4"/>
        <v>11</v>
      </c>
      <c r="M13" s="53">
        <f>+VLOOKUP(B13,'1970'!$D$2:$M$32,8,0)</f>
        <v>0.11755110000000001</v>
      </c>
      <c r="N13" s="54">
        <f t="shared" si="5"/>
        <v>17</v>
      </c>
      <c r="O13" s="53">
        <f>+VLOOKUP(B13,'1960'!$D$2:$M$32,8,0)</f>
        <v>7.8854625550660792E-2</v>
      </c>
      <c r="P13" s="54">
        <f t="shared" si="6"/>
        <v>24</v>
      </c>
      <c r="Q13" s="53">
        <f>+VLOOKUP(B13,'1950'!$D$2:$M$32,8,0)</f>
        <v>7.8854625550660792E-2</v>
      </c>
      <c r="R13" s="54">
        <f t="shared" si="7"/>
        <v>24</v>
      </c>
      <c r="S13" s="53">
        <f>+VLOOKUP(B13,'Avg_1950-2005'!$D$2:$J$32,5,0)</f>
        <v>0.14199999999999999</v>
      </c>
      <c r="T13" s="55">
        <f>+VLOOKUP(B13,'Avg_1950-2005'!$D$2:$J$32,2,0)</f>
        <v>22.8</v>
      </c>
      <c r="U13" s="53">
        <f>+VLOOKUP(B13,'Avg_1977-2005'!$D$2:$J$32,5,0)</f>
        <v>0.16910240000000001</v>
      </c>
      <c r="V13" s="55">
        <f>+VLOOKUP(B13,'Avg_1977-2005'!$D$2:$J$32,2,0)</f>
        <v>25.31034</v>
      </c>
      <c r="X13" s="49" t="b">
        <f t="shared" si="8"/>
        <v>0</v>
      </c>
      <c r="Y13" s="49" t="b">
        <f t="shared" si="9"/>
        <v>0</v>
      </c>
      <c r="Z13" s="49" t="b">
        <f t="shared" si="10"/>
        <v>0</v>
      </c>
      <c r="AB13" s="49" t="b">
        <f t="shared" si="11"/>
        <v>0</v>
      </c>
      <c r="AC13" s="49" t="b">
        <f t="shared" si="12"/>
        <v>0</v>
      </c>
      <c r="AD13" s="49" t="b">
        <f t="shared" si="13"/>
        <v>0</v>
      </c>
      <c r="AF13" s="51" t="s">
        <v>32</v>
      </c>
      <c r="AG13" s="52">
        <f>+VLOOKUP(AF13,'2005'!$D$2:$M$32,8,0)</f>
        <v>0.44653399999999999</v>
      </c>
      <c r="AH13" s="52">
        <f>+VLOOKUP(AF13,'2000'!$D$2:$M$32,8,0)</f>
        <v>0.40214870000000003</v>
      </c>
      <c r="AI13" s="52">
        <f>+VLOOKUP(AF13,'1990'!$D$2:$M$32,8,0)</f>
        <v>0.289302</v>
      </c>
      <c r="AJ13" s="28">
        <f>+VLOOKUP(AF13,'1977'!$D$2:$M$32,8,0)</f>
        <v>0.20998278829604131</v>
      </c>
    </row>
    <row r="14" spans="2:38" x14ac:dyDescent="0.2">
      <c r="B14" s="115" t="s">
        <v>32</v>
      </c>
      <c r="C14" s="53">
        <f>+VLOOKUP(B14,'2005'!$D$2:$M$32,8,0)</f>
        <v>0.44653399999999999</v>
      </c>
      <c r="D14" s="54">
        <f t="shared" si="0"/>
        <v>11</v>
      </c>
      <c r="E14" s="53">
        <f>+VLOOKUP(B14,'2000'!$D$2:$M$32,8,0)</f>
        <v>0.40214870000000003</v>
      </c>
      <c r="F14" s="54">
        <f t="shared" si="1"/>
        <v>11</v>
      </c>
      <c r="G14" s="53">
        <f>+VLOOKUP(B14,'1990'!$D$2:$M$32,8,0)</f>
        <v>0.289302</v>
      </c>
      <c r="H14" s="54">
        <f t="shared" si="2"/>
        <v>13</v>
      </c>
      <c r="I14" s="53">
        <f>+VLOOKUP(B14,'1980'!$D$2:$M$32,8,0)</f>
        <v>0.2378035</v>
      </c>
      <c r="J14" s="54">
        <f t="shared" si="3"/>
        <v>11</v>
      </c>
      <c r="K14" s="53">
        <f>+VLOOKUP(B14,'1977'!$D$2:$M$32,8,0)</f>
        <v>0.20998278829604131</v>
      </c>
      <c r="L14" s="54">
        <f t="shared" si="4"/>
        <v>12</v>
      </c>
      <c r="M14" s="53">
        <f>+VLOOKUP(B14,'1970'!$D$2:$M$32,8,0)</f>
        <v>0.13492390000000001</v>
      </c>
      <c r="N14" s="54">
        <f t="shared" si="5"/>
        <v>15</v>
      </c>
      <c r="O14" s="53">
        <f>+VLOOKUP(B14,'1960'!$D$2:$M$32,8,0)</f>
        <v>0.11655773420479303</v>
      </c>
      <c r="P14" s="54">
        <f t="shared" si="6"/>
        <v>13</v>
      </c>
      <c r="Q14" s="53">
        <f>+VLOOKUP(B14,'1950'!$D$2:$M$32,8,0)</f>
        <v>0.11655773420479303</v>
      </c>
      <c r="R14" s="54">
        <f t="shared" si="7"/>
        <v>13</v>
      </c>
      <c r="S14" s="53">
        <f>+VLOOKUP(B14,'Avg_1950-2005'!$D$2:$J$32,5,0)</f>
        <v>0.24299999999999999</v>
      </c>
      <c r="T14" s="55">
        <f>+VLOOKUP(B14,'Avg_1950-2005'!$D$2:$J$32,2,0)</f>
        <v>12.2</v>
      </c>
      <c r="U14" s="53">
        <f>+VLOOKUP(B14,'Avg_1977-2005'!$D$2:$J$32,5,0)</f>
        <v>0.32777430000000002</v>
      </c>
      <c r="V14" s="55">
        <f>+VLOOKUP(B14,'Avg_1977-2005'!$D$2:$J$32,2,0)</f>
        <v>11.34483</v>
      </c>
      <c r="X14" s="49" t="b">
        <f t="shared" si="8"/>
        <v>1</v>
      </c>
      <c r="Y14" s="49" t="b">
        <f t="shared" si="9"/>
        <v>0</v>
      </c>
      <c r="Z14" s="49" t="b">
        <f t="shared" si="10"/>
        <v>0</v>
      </c>
      <c r="AB14" s="49" t="b">
        <f t="shared" si="11"/>
        <v>1</v>
      </c>
      <c r="AC14" s="49" t="b">
        <f t="shared" si="12"/>
        <v>0</v>
      </c>
      <c r="AD14" s="49" t="b">
        <f t="shared" si="13"/>
        <v>0</v>
      </c>
      <c r="AF14" s="51" t="s">
        <v>45</v>
      </c>
      <c r="AG14" s="52">
        <f>+VLOOKUP(AF14,'2005'!$D$2:$M$32,8,0)</f>
        <v>0.48547689999999999</v>
      </c>
      <c r="AH14" s="52">
        <f>+VLOOKUP(AF14,'2000'!$D$2:$M$32,8,0)</f>
        <v>0.44131809999999999</v>
      </c>
      <c r="AI14" s="52">
        <f>+VLOOKUP(AF14,'1990'!$D$2:$M$32,8,0)</f>
        <v>0.31159759999999997</v>
      </c>
      <c r="AJ14" s="28">
        <f>+VLOOKUP(AF14,'1977'!$D$2:$M$32,8,0)</f>
        <v>0.19456521739130433</v>
      </c>
    </row>
    <row r="15" spans="2:38" x14ac:dyDescent="0.2">
      <c r="B15" s="115" t="s">
        <v>45</v>
      </c>
      <c r="C15" s="53">
        <f>+VLOOKUP(B15,'2005'!$D$2:$M$32,8,0)</f>
        <v>0.48547689999999999</v>
      </c>
      <c r="D15" s="54">
        <f t="shared" si="0"/>
        <v>8</v>
      </c>
      <c r="E15" s="53">
        <f>+VLOOKUP(B15,'2000'!$D$2:$M$32,8,0)</f>
        <v>0.44131809999999999</v>
      </c>
      <c r="F15" s="54">
        <f t="shared" si="1"/>
        <v>9</v>
      </c>
      <c r="G15" s="53">
        <f>+VLOOKUP(B15,'1990'!$D$2:$M$32,8,0)</f>
        <v>0.31159759999999997</v>
      </c>
      <c r="H15" s="54">
        <f t="shared" si="2"/>
        <v>11</v>
      </c>
      <c r="I15" s="53">
        <f>+VLOOKUP(B15,'1980'!$D$2:$M$32,8,0)</f>
        <v>0.21950829999999999</v>
      </c>
      <c r="J15" s="54">
        <f t="shared" si="3"/>
        <v>13</v>
      </c>
      <c r="K15" s="53">
        <f>+VLOOKUP(B15,'1977'!$D$2:$M$32,8,0)</f>
        <v>0.19456521739130433</v>
      </c>
      <c r="L15" s="54">
        <f t="shared" si="4"/>
        <v>14</v>
      </c>
      <c r="M15" s="53">
        <f>+VLOOKUP(B15,'1970'!$D$2:$M$32,8,0)</f>
        <v>0.1578504</v>
      </c>
      <c r="N15" s="54">
        <f t="shared" si="5"/>
        <v>12</v>
      </c>
      <c r="O15" s="53">
        <f>+VLOOKUP(B15,'1960'!$D$2:$M$32,8,0)</f>
        <v>0.10384205128205128</v>
      </c>
      <c r="P15" s="54">
        <f t="shared" si="6"/>
        <v>14</v>
      </c>
      <c r="Q15" s="53">
        <f>+VLOOKUP(B15,'1950'!$D$2:$M$32,8,0)</f>
        <v>0.10384205128205128</v>
      </c>
      <c r="R15" s="54">
        <f t="shared" si="7"/>
        <v>14</v>
      </c>
      <c r="S15" s="53">
        <f>+VLOOKUP(B15,'Avg_1950-2005'!$D$2:$J$32,5,0)</f>
        <v>0.23799999999999999</v>
      </c>
      <c r="T15" s="55">
        <f>+VLOOKUP(B15,'Avg_1950-2005'!$D$2:$J$32,2,0)</f>
        <v>12.9</v>
      </c>
      <c r="U15" s="53">
        <f>+VLOOKUP(B15,'Avg_1977-2005'!$D$2:$J$32,5,0)</f>
        <v>0.32553490000000002</v>
      </c>
      <c r="V15" s="55">
        <f>+VLOOKUP(B15,'Avg_1977-2005'!$D$2:$J$32,2,0)</f>
        <v>11.44828</v>
      </c>
      <c r="X15" s="49" t="b">
        <f t="shared" si="8"/>
        <v>1</v>
      </c>
      <c r="Y15" s="49" t="b">
        <f t="shared" si="9"/>
        <v>0</v>
      </c>
      <c r="Z15" s="49" t="b">
        <f t="shared" si="10"/>
        <v>0</v>
      </c>
      <c r="AB15" s="49" t="b">
        <f t="shared" si="11"/>
        <v>1</v>
      </c>
      <c r="AC15" s="49" t="b">
        <f t="shared" si="12"/>
        <v>0</v>
      </c>
      <c r="AD15" s="49" t="b">
        <f t="shared" si="13"/>
        <v>0</v>
      </c>
      <c r="AF15" s="51" t="s">
        <v>70</v>
      </c>
      <c r="AG15" s="52">
        <f>+VLOOKUP(AF15,'2005'!$D$2:$M$32,8,0)</f>
        <v>0.37380429999999998</v>
      </c>
      <c r="AH15" s="52">
        <f>+VLOOKUP(AF15,'2000'!$D$2:$M$32,8,0)</f>
        <v>0.38205489999999998</v>
      </c>
      <c r="AI15" s="52">
        <f>+VLOOKUP(AF15,'1990'!$D$2:$M$32,8,0)</f>
        <v>0.2754183</v>
      </c>
      <c r="AJ15" s="28">
        <f>+VLOOKUP(AF15,'1977'!$D$2:$M$32,8,0)</f>
        <v>0.19552238805970149</v>
      </c>
    </row>
    <row r="16" spans="2:38" x14ac:dyDescent="0.2">
      <c r="B16" s="115" t="s">
        <v>70</v>
      </c>
      <c r="C16" s="53">
        <f>+VLOOKUP(B16,'2005'!$D$2:$M$32,8,0)</f>
        <v>0.37380429999999998</v>
      </c>
      <c r="D16" s="54">
        <f t="shared" si="0"/>
        <v>15</v>
      </c>
      <c r="E16" s="53">
        <f>+VLOOKUP(B16,'2000'!$D$2:$M$32,8,0)</f>
        <v>0.38205489999999998</v>
      </c>
      <c r="F16" s="54">
        <f t="shared" si="1"/>
        <v>13</v>
      </c>
      <c r="G16" s="53">
        <f>+VLOOKUP(B16,'1990'!$D$2:$M$32,8,0)</f>
        <v>0.2754183</v>
      </c>
      <c r="H16" s="54">
        <f t="shared" si="2"/>
        <v>15</v>
      </c>
      <c r="I16" s="53">
        <f>+VLOOKUP(B16,'1980'!$D$2:$M$32,8,0)</f>
        <v>0.2039493</v>
      </c>
      <c r="J16" s="54">
        <f t="shared" si="3"/>
        <v>16</v>
      </c>
      <c r="K16" s="53">
        <f>+VLOOKUP(B16,'1977'!$D$2:$M$32,8,0)</f>
        <v>0.19552238805970149</v>
      </c>
      <c r="L16" s="54">
        <f t="shared" si="4"/>
        <v>13</v>
      </c>
      <c r="M16" s="53">
        <f>+VLOOKUP(B16,'1970'!$D$2:$M$32,8,0)</f>
        <v>0.13593379999999999</v>
      </c>
      <c r="N16" s="54">
        <f t="shared" si="5"/>
        <v>14</v>
      </c>
      <c r="O16" s="53">
        <f>+VLOOKUP(B16,'1960'!$D$2:$M$32,8,0)</f>
        <v>0.16871657754010697</v>
      </c>
      <c r="P16" s="54">
        <f t="shared" si="6"/>
        <v>8</v>
      </c>
      <c r="Q16" s="53">
        <f>+VLOOKUP(B16,'1950'!$D$2:$M$32,8,0)</f>
        <v>0.16871657754010697</v>
      </c>
      <c r="R16" s="54">
        <f t="shared" si="7"/>
        <v>8</v>
      </c>
      <c r="S16" s="53">
        <f>+VLOOKUP(B16,'Avg_1950-2005'!$D$2:$J$32,5,0)</f>
        <v>0.23200000000000001</v>
      </c>
      <c r="T16" s="55">
        <f>+VLOOKUP(B16,'Avg_1950-2005'!$D$2:$J$32,2,0)</f>
        <v>12.4</v>
      </c>
      <c r="U16" s="53">
        <f>+VLOOKUP(B16,'Avg_1977-2005'!$D$2:$J$32,5,0)</f>
        <v>0.28531010000000001</v>
      </c>
      <c r="V16" s="55">
        <f>+VLOOKUP(B16,'Avg_1977-2005'!$D$2:$J$32,2,0)</f>
        <v>14.34483</v>
      </c>
      <c r="X16" s="49" t="b">
        <f t="shared" si="8"/>
        <v>0</v>
      </c>
      <c r="Y16" s="49" t="b">
        <f t="shared" si="9"/>
        <v>0</v>
      </c>
      <c r="Z16" s="49" t="b">
        <f t="shared" si="10"/>
        <v>0</v>
      </c>
      <c r="AB16" s="49" t="b">
        <f t="shared" si="11"/>
        <v>0</v>
      </c>
      <c r="AC16" s="49" t="b">
        <f t="shared" si="12"/>
        <v>0</v>
      </c>
      <c r="AD16" s="49" t="b">
        <f t="shared" si="13"/>
        <v>0</v>
      </c>
      <c r="AF16" s="51" t="s">
        <v>25</v>
      </c>
      <c r="AG16" s="52">
        <f>+VLOOKUP(AF16,'2005'!$D$2:$M$32,8,0)</f>
        <v>0.35444609999999999</v>
      </c>
      <c r="AH16" s="52">
        <f>+VLOOKUP(AF16,'2000'!$D$2:$M$32,8,0)</f>
        <v>0.2651579</v>
      </c>
      <c r="AI16" s="52">
        <f>+VLOOKUP(AF16,'1990'!$D$2:$M$32,8,0)</f>
        <v>0.30408790000000002</v>
      </c>
      <c r="AJ16" s="28">
        <f>+VLOOKUP(AF16,'1977'!$D$2:$M$32,8,0)</f>
        <v>0.18343023255813953</v>
      </c>
    </row>
    <row r="17" spans="2:36" x14ac:dyDescent="0.2">
      <c r="B17" s="115" t="s">
        <v>25</v>
      </c>
      <c r="C17" s="53">
        <f>+VLOOKUP(B17,'2005'!$D$2:$M$32,8,0)</f>
        <v>0.35444609999999999</v>
      </c>
      <c r="D17" s="54">
        <f t="shared" si="0"/>
        <v>17</v>
      </c>
      <c r="E17" s="53">
        <f>+VLOOKUP(B17,'2000'!$D$2:$M$32,8,0)</f>
        <v>0.2651579</v>
      </c>
      <c r="F17" s="54">
        <f t="shared" si="1"/>
        <v>21</v>
      </c>
      <c r="G17" s="53">
        <f>+VLOOKUP(B17,'1990'!$D$2:$M$32,8,0)</f>
        <v>0.30408790000000002</v>
      </c>
      <c r="H17" s="54">
        <f t="shared" si="2"/>
        <v>12</v>
      </c>
      <c r="I17" s="53">
        <f>+VLOOKUP(B17,'1980'!$D$2:$M$32,8,0)</f>
        <v>0.22985530000000001</v>
      </c>
      <c r="J17" s="54">
        <f t="shared" si="3"/>
        <v>12</v>
      </c>
      <c r="K17" s="53">
        <f>+VLOOKUP(B17,'1977'!$D$2:$M$32,8,0)</f>
        <v>0.18343023255813953</v>
      </c>
      <c r="L17" s="54">
        <f t="shared" si="4"/>
        <v>15</v>
      </c>
      <c r="M17" s="53">
        <f>+VLOOKUP(B17,'1970'!$D$2:$M$32,8,0)</f>
        <v>0.1907893</v>
      </c>
      <c r="N17" s="54">
        <f t="shared" si="5"/>
        <v>10</v>
      </c>
      <c r="O17" s="53">
        <f>+VLOOKUP(B17,'1960'!$D$2:$M$32,8,0)</f>
        <v>7.9794484240687677E-2</v>
      </c>
      <c r="P17" s="54">
        <f t="shared" si="6"/>
        <v>22</v>
      </c>
      <c r="Q17" s="53">
        <f>+VLOOKUP(B17,'1950'!$D$2:$M$32,8,0)</f>
        <v>7.9794484240687677E-2</v>
      </c>
      <c r="R17" s="54">
        <f t="shared" si="7"/>
        <v>22</v>
      </c>
      <c r="S17" s="53">
        <f>+VLOOKUP(B17,'Avg_1950-2005'!$D$2:$J$32,5,0)</f>
        <v>0.218</v>
      </c>
      <c r="T17" s="55">
        <f>+VLOOKUP(B17,'Avg_1950-2005'!$D$2:$J$32,2,0)</f>
        <v>15.2</v>
      </c>
      <c r="U17" s="53">
        <f>+VLOOKUP(B17,'Avg_1977-2005'!$D$2:$J$32,5,0)</f>
        <v>0.29324840000000002</v>
      </c>
      <c r="V17" s="55">
        <f>+VLOOKUP(B17,'Avg_1977-2005'!$D$2:$J$32,2,0)</f>
        <v>13.758620000000001</v>
      </c>
      <c r="X17" s="49" t="b">
        <f t="shared" si="8"/>
        <v>0</v>
      </c>
      <c r="Y17" s="49" t="b">
        <f t="shared" si="9"/>
        <v>0</v>
      </c>
      <c r="Z17" s="49" t="b">
        <f t="shared" si="10"/>
        <v>0</v>
      </c>
      <c r="AB17" s="49" t="b">
        <f t="shared" si="11"/>
        <v>0</v>
      </c>
      <c r="AC17" s="49" t="b">
        <f t="shared" si="12"/>
        <v>0</v>
      </c>
      <c r="AD17" s="49" t="b">
        <f t="shared" si="13"/>
        <v>0</v>
      </c>
      <c r="AF17" s="51" t="s">
        <v>52</v>
      </c>
      <c r="AG17" s="52">
        <f>+VLOOKUP(AF17,'2005'!$D$2:$M$32,8,0)</f>
        <v>0.3265402</v>
      </c>
      <c r="AH17" s="52">
        <f>+VLOOKUP(AF17,'2000'!$D$2:$M$32,8,0)</f>
        <v>0.29701889999999997</v>
      </c>
      <c r="AI17" s="52">
        <f>+VLOOKUP(AF17,'1990'!$D$2:$M$32,8,0)</f>
        <v>0.24017150000000001</v>
      </c>
      <c r="AJ17" s="28">
        <f>+VLOOKUP(AF17,'1977'!$D$2:$M$32,8,0)</f>
        <v>0.17582417582417584</v>
      </c>
    </row>
    <row r="18" spans="2:36" x14ac:dyDescent="0.2">
      <c r="B18" s="115" t="s">
        <v>52</v>
      </c>
      <c r="C18" s="53">
        <f>+VLOOKUP(B18,'2005'!$D$2:$M$32,8,0)</f>
        <v>0.3265402</v>
      </c>
      <c r="D18" s="54">
        <f t="shared" si="0"/>
        <v>19</v>
      </c>
      <c r="E18" s="53">
        <f>+VLOOKUP(B18,'2000'!$D$2:$M$32,8,0)</f>
        <v>0.29701889999999997</v>
      </c>
      <c r="F18" s="54">
        <f t="shared" si="1"/>
        <v>17</v>
      </c>
      <c r="G18" s="53">
        <f>+VLOOKUP(B18,'1990'!$D$2:$M$32,8,0)</f>
        <v>0.24017150000000001</v>
      </c>
      <c r="H18" s="54">
        <f t="shared" si="2"/>
        <v>18</v>
      </c>
      <c r="I18" s="53">
        <f>+VLOOKUP(B18,'1980'!$D$2:$M$32,8,0)</f>
        <v>0.18483240000000001</v>
      </c>
      <c r="J18" s="54">
        <f t="shared" si="3"/>
        <v>18</v>
      </c>
      <c r="K18" s="53">
        <f>+VLOOKUP(B18,'1977'!$D$2:$M$32,8,0)</f>
        <v>0.17582417582417584</v>
      </c>
      <c r="L18" s="54">
        <f t="shared" si="4"/>
        <v>16</v>
      </c>
      <c r="M18" s="53">
        <f>+VLOOKUP(B18,'1970'!$D$2:$M$32,8,0)</f>
        <v>0.1123865</v>
      </c>
      <c r="N18" s="54">
        <f t="shared" si="5"/>
        <v>19</v>
      </c>
      <c r="O18" s="53">
        <f>+VLOOKUP(B18,'1960'!$D$2:$M$32,8,0)</f>
        <v>9.8051948051948057E-2</v>
      </c>
      <c r="P18" s="54">
        <f t="shared" si="6"/>
        <v>18</v>
      </c>
      <c r="Q18" s="53">
        <f>+VLOOKUP(B18,'1950'!$D$2:$M$32,8,0)</f>
        <v>9.8051948051948057E-2</v>
      </c>
      <c r="R18" s="54">
        <f t="shared" si="7"/>
        <v>18</v>
      </c>
      <c r="S18" s="53">
        <f>+VLOOKUP(B18,'Avg_1950-2005'!$D$2:$J$32,5,0)</f>
        <v>0.18</v>
      </c>
      <c r="T18" s="55">
        <f>+VLOOKUP(B18,'Avg_1950-2005'!$D$2:$J$32,2,0)</f>
        <v>19.100000000000001</v>
      </c>
      <c r="U18" s="53">
        <f>+VLOOKUP(B18,'Avg_1977-2005'!$D$2:$J$32,5,0)</f>
        <v>0.24590500000000001</v>
      </c>
      <c r="V18" s="55">
        <f>+VLOOKUP(B18,'Avg_1977-2005'!$D$2:$J$32,2,0)</f>
        <v>17.862069999999999</v>
      </c>
      <c r="X18" s="49" t="b">
        <f t="shared" si="8"/>
        <v>0</v>
      </c>
      <c r="Y18" s="49" t="b">
        <f t="shared" si="9"/>
        <v>0</v>
      </c>
      <c r="Z18" s="49" t="b">
        <f t="shared" si="10"/>
        <v>0</v>
      </c>
      <c r="AB18" s="49" t="b">
        <f t="shared" si="11"/>
        <v>0</v>
      </c>
      <c r="AC18" s="49" t="b">
        <f t="shared" si="12"/>
        <v>0</v>
      </c>
      <c r="AD18" s="49" t="b">
        <f t="shared" si="13"/>
        <v>0</v>
      </c>
      <c r="AF18" s="51" t="s">
        <v>47</v>
      </c>
      <c r="AG18" s="52">
        <f>+VLOOKUP(AF18,'2005'!$D$2:$M$32,8,0)</f>
        <v>0.34124480000000001</v>
      </c>
      <c r="AH18" s="52">
        <f>+VLOOKUP(AF18,'2000'!$D$2:$M$32,8,0)</f>
        <v>0.35543809999999998</v>
      </c>
      <c r="AI18" s="52">
        <f>+VLOOKUP(AF18,'1990'!$D$2:$M$32,8,0)</f>
        <v>0.27997689999999997</v>
      </c>
      <c r="AJ18" s="28">
        <f>+VLOOKUP(AF18,'1977'!$D$2:$M$32,8,0)</f>
        <v>0.17538461538461539</v>
      </c>
    </row>
    <row r="19" spans="2:36" x14ac:dyDescent="0.2">
      <c r="B19" s="115" t="s">
        <v>47</v>
      </c>
      <c r="C19" s="53">
        <f>+VLOOKUP(B19,'2005'!$D$2:$M$32,8,0)</f>
        <v>0.34124480000000001</v>
      </c>
      <c r="D19" s="54">
        <f t="shared" si="0"/>
        <v>18</v>
      </c>
      <c r="E19" s="53">
        <f>+VLOOKUP(B19,'2000'!$D$2:$M$32,8,0)</f>
        <v>0.35543809999999998</v>
      </c>
      <c r="F19" s="54">
        <f t="shared" si="1"/>
        <v>16</v>
      </c>
      <c r="G19" s="53">
        <f>+VLOOKUP(B19,'1990'!$D$2:$M$32,8,0)</f>
        <v>0.27997689999999997</v>
      </c>
      <c r="H19" s="54">
        <f t="shared" si="2"/>
        <v>14</v>
      </c>
      <c r="I19" s="53">
        <f>+VLOOKUP(B19,'1980'!$D$2:$M$32,8,0)</f>
        <v>0.205711</v>
      </c>
      <c r="J19" s="54">
        <f t="shared" si="3"/>
        <v>15</v>
      </c>
      <c r="K19" s="53">
        <f>+VLOOKUP(B19,'1977'!$D$2:$M$32,8,0)</f>
        <v>0.17538461538461539</v>
      </c>
      <c r="L19" s="54">
        <f t="shared" si="4"/>
        <v>17</v>
      </c>
      <c r="M19" s="53">
        <f>+VLOOKUP(B19,'1970'!$D$2:$M$32,8,0)</f>
        <v>0.1009642</v>
      </c>
      <c r="N19" s="54">
        <f t="shared" si="5"/>
        <v>21</v>
      </c>
      <c r="O19" s="53">
        <f>+VLOOKUP(B19,'1960'!$D$2:$M$32,8,0)</f>
        <v>0.16292951923076923</v>
      </c>
      <c r="P19" s="54">
        <f t="shared" si="6"/>
        <v>9</v>
      </c>
      <c r="Q19" s="53">
        <f>+VLOOKUP(B19,'1950'!$D$2:$M$32,8,0)</f>
        <v>0.16292951923076923</v>
      </c>
      <c r="R19" s="54">
        <f t="shared" si="7"/>
        <v>9</v>
      </c>
      <c r="S19" s="53">
        <f>+VLOOKUP(B19,'Avg_1950-2005'!$D$2:$J$32,5,0)</f>
        <v>0.216</v>
      </c>
      <c r="T19" s="55">
        <f>+VLOOKUP(B19,'Avg_1950-2005'!$D$2:$J$32,2,0)</f>
        <v>14.4</v>
      </c>
      <c r="U19" s="53">
        <f>+VLOOKUP(B19,'Avg_1977-2005'!$D$2:$J$32,5,0)</f>
        <v>0.27796680000000001</v>
      </c>
      <c r="V19" s="55">
        <f>+VLOOKUP(B19,'Avg_1977-2005'!$D$2:$J$32,2,0)</f>
        <v>15.241379999999999</v>
      </c>
      <c r="X19" s="49" t="b">
        <f t="shared" si="8"/>
        <v>0</v>
      </c>
      <c r="Y19" s="49" t="b">
        <f t="shared" si="9"/>
        <v>0</v>
      </c>
      <c r="Z19" s="49" t="b">
        <f t="shared" si="10"/>
        <v>0</v>
      </c>
      <c r="AB19" s="49" t="b">
        <f t="shared" si="11"/>
        <v>0</v>
      </c>
      <c r="AC19" s="49" t="b">
        <f t="shared" si="12"/>
        <v>0</v>
      </c>
      <c r="AD19" s="49" t="b">
        <f t="shared" si="13"/>
        <v>0</v>
      </c>
      <c r="AF19" s="51" t="s">
        <v>43</v>
      </c>
      <c r="AG19" s="52">
        <f>+VLOOKUP(AF19,'2005'!$D$2:$M$32,8,0)</f>
        <v>0.36938670000000001</v>
      </c>
      <c r="AH19" s="52">
        <f>+VLOOKUP(AF19,'2000'!$D$2:$M$32,8,0)</f>
        <v>0.3876908</v>
      </c>
      <c r="AI19" s="52">
        <f>+VLOOKUP(AF19,'1990'!$D$2:$M$32,8,0)</f>
        <v>0.26195590000000002</v>
      </c>
      <c r="AJ19" s="28">
        <f>+VLOOKUP(AF19,'1977'!$D$2:$M$32,8,0)</f>
        <v>0.16493656286043828</v>
      </c>
    </row>
    <row r="20" spans="2:36" x14ac:dyDescent="0.2">
      <c r="B20" s="115" t="s">
        <v>43</v>
      </c>
      <c r="C20" s="53">
        <f>+VLOOKUP(B20,'2005'!$D$2:$M$32,8,0)</f>
        <v>0.36938670000000001</v>
      </c>
      <c r="D20" s="54">
        <f t="shared" si="0"/>
        <v>16</v>
      </c>
      <c r="E20" s="53">
        <f>+VLOOKUP(B20,'2000'!$D$2:$M$32,8,0)</f>
        <v>0.3876908</v>
      </c>
      <c r="F20" s="54">
        <f t="shared" si="1"/>
        <v>12</v>
      </c>
      <c r="G20" s="53">
        <f>+VLOOKUP(B20,'1990'!$D$2:$M$32,8,0)</f>
        <v>0.26195590000000002</v>
      </c>
      <c r="H20" s="54">
        <f t="shared" si="2"/>
        <v>16</v>
      </c>
      <c r="I20" s="53">
        <f>+VLOOKUP(B20,'1980'!$D$2:$M$32,8,0)</f>
        <v>0.197662</v>
      </c>
      <c r="J20" s="54">
        <f t="shared" si="3"/>
        <v>17</v>
      </c>
      <c r="K20" s="53">
        <f>+VLOOKUP(B20,'1977'!$D$2:$M$32,8,0)</f>
        <v>0.16493656286043828</v>
      </c>
      <c r="L20" s="54">
        <f t="shared" si="4"/>
        <v>18</v>
      </c>
      <c r="M20" s="53">
        <f>+VLOOKUP(B20,'1970'!$D$2:$M$32,8,0)</f>
        <v>0.1399869</v>
      </c>
      <c r="N20" s="54">
        <f t="shared" si="5"/>
        <v>13</v>
      </c>
      <c r="O20" s="53">
        <f>+VLOOKUP(B20,'1960'!$D$2:$M$32,8,0)</f>
        <v>7.8941148514851484E-2</v>
      </c>
      <c r="P20" s="54">
        <f t="shared" si="6"/>
        <v>23</v>
      </c>
      <c r="Q20" s="53">
        <f>+VLOOKUP(B20,'1950'!$D$2:$M$32,8,0)</f>
        <v>7.8941148514851484E-2</v>
      </c>
      <c r="R20" s="54">
        <f t="shared" si="7"/>
        <v>23</v>
      </c>
      <c r="S20" s="53">
        <f>+VLOOKUP(B20,'Avg_1950-2005'!$D$2:$J$32,5,0)</f>
        <v>0.20300000000000001</v>
      </c>
      <c r="T20" s="55">
        <f>+VLOOKUP(B20,'Avg_1950-2005'!$D$2:$J$32,2,0)</f>
        <v>16.3</v>
      </c>
      <c r="U20" s="53">
        <f>+VLOOKUP(B20,'Avg_1977-2005'!$D$2:$J$32,5,0)</f>
        <v>0.27132089999999998</v>
      </c>
      <c r="V20" s="55">
        <f>+VLOOKUP(B20,'Avg_1977-2005'!$D$2:$J$32,2,0)</f>
        <v>15.586209999999999</v>
      </c>
      <c r="X20" s="49" t="b">
        <f t="shared" si="8"/>
        <v>0</v>
      </c>
      <c r="Y20" s="49" t="b">
        <f t="shared" si="9"/>
        <v>0</v>
      </c>
      <c r="Z20" s="49" t="b">
        <f t="shared" si="10"/>
        <v>0</v>
      </c>
      <c r="AB20" s="49" t="b">
        <f t="shared" si="11"/>
        <v>0</v>
      </c>
      <c r="AC20" s="49" t="b">
        <f t="shared" si="12"/>
        <v>0</v>
      </c>
      <c r="AD20" s="49" t="b">
        <f t="shared" si="13"/>
        <v>0</v>
      </c>
      <c r="AF20" s="51" t="s">
        <v>39</v>
      </c>
      <c r="AG20" s="52">
        <f>+VLOOKUP(AF20,'2005'!$D$2:$M$32,8,0)</f>
        <v>0.38628639999999997</v>
      </c>
      <c r="AH20" s="52">
        <f>+VLOOKUP(AF20,'2000'!$D$2:$M$32,8,0)</f>
        <v>0.2834004</v>
      </c>
      <c r="AI20" s="52">
        <f>+VLOOKUP(AF20,'1990'!$D$2:$M$32,8,0)</f>
        <v>0.2250848</v>
      </c>
      <c r="AJ20" s="28">
        <f>+VLOOKUP(AF20,'1977'!$D$2:$M$32,8,0)</f>
        <v>0.16385068762278979</v>
      </c>
    </row>
    <row r="21" spans="2:36" x14ac:dyDescent="0.2">
      <c r="B21" s="115" t="s">
        <v>39</v>
      </c>
      <c r="C21" s="53">
        <f>+VLOOKUP(B21,'2005'!$D$2:$M$32,8,0)</f>
        <v>0.38628639999999997</v>
      </c>
      <c r="D21" s="54">
        <f t="shared" si="0"/>
        <v>14</v>
      </c>
      <c r="E21" s="53">
        <f>+VLOOKUP(B21,'2000'!$D$2:$M$32,8,0)</f>
        <v>0.2834004</v>
      </c>
      <c r="F21" s="54">
        <f t="shared" si="1"/>
        <v>18</v>
      </c>
      <c r="G21" s="53">
        <f>+VLOOKUP(B21,'1990'!$D$2:$M$32,8,0)</f>
        <v>0.2250848</v>
      </c>
      <c r="H21" s="54">
        <f t="shared" si="2"/>
        <v>19</v>
      </c>
      <c r="I21" s="53">
        <f>+VLOOKUP(B21,'1980'!$D$2:$M$32,8,0)</f>
        <v>0.1624805</v>
      </c>
      <c r="J21" s="54">
        <f t="shared" si="3"/>
        <v>19</v>
      </c>
      <c r="K21" s="53">
        <f>+VLOOKUP(B21,'1977'!$D$2:$M$32,8,0)</f>
        <v>0.16385068762278979</v>
      </c>
      <c r="L21" s="54">
        <f t="shared" si="4"/>
        <v>19</v>
      </c>
      <c r="M21" s="53">
        <f>+VLOOKUP(B21,'1970'!$D$2:$M$32,8,0)</f>
        <v>0.1226838</v>
      </c>
      <c r="N21" s="54">
        <f t="shared" si="5"/>
        <v>16</v>
      </c>
      <c r="O21" s="53">
        <f>+VLOOKUP(B21,'1960'!$D$2:$M$32,8,0)</f>
        <v>0.10108596219931272</v>
      </c>
      <c r="P21" s="54">
        <f t="shared" si="6"/>
        <v>17</v>
      </c>
      <c r="Q21" s="53">
        <f>+VLOOKUP(B21,'1950'!$D$2:$M$32,8,0)</f>
        <v>0.10108596219931272</v>
      </c>
      <c r="R21" s="54">
        <f t="shared" si="7"/>
        <v>17</v>
      </c>
      <c r="S21" s="53">
        <f>+VLOOKUP(B21,'Avg_1950-2005'!$D$2:$J$32,5,0)</f>
        <v>0.187</v>
      </c>
      <c r="T21" s="55">
        <f>+VLOOKUP(B21,'Avg_1950-2005'!$D$2:$J$32,2,0)</f>
        <v>17.5</v>
      </c>
      <c r="U21" s="53">
        <f>+VLOOKUP(B21,'Avg_1977-2005'!$D$2:$J$32,5,0)</f>
        <v>0.23867260000000001</v>
      </c>
      <c r="V21" s="55">
        <f>+VLOOKUP(B21,'Avg_1977-2005'!$D$2:$J$32,2,0)</f>
        <v>18.724139999999998</v>
      </c>
      <c r="X21" s="49" t="b">
        <f t="shared" si="8"/>
        <v>0</v>
      </c>
      <c r="Y21" s="49" t="b">
        <f t="shared" si="9"/>
        <v>0</v>
      </c>
      <c r="Z21" s="49" t="b">
        <f t="shared" si="10"/>
        <v>0</v>
      </c>
      <c r="AB21" s="49" t="b">
        <f t="shared" si="11"/>
        <v>0</v>
      </c>
      <c r="AC21" s="49" t="b">
        <f t="shared" si="12"/>
        <v>0</v>
      </c>
      <c r="AD21" s="49" t="b">
        <f t="shared" si="13"/>
        <v>0</v>
      </c>
      <c r="AF21" s="51" t="s">
        <v>57</v>
      </c>
      <c r="AG21" s="52">
        <f>+VLOOKUP(AF21,'2005'!$D$2:$M$32,8,0)</f>
        <v>0.38842480000000001</v>
      </c>
      <c r="AH21" s="52">
        <f>+VLOOKUP(AF21,'2000'!$D$2:$M$32,8,0)</f>
        <v>0.3739634</v>
      </c>
      <c r="AI21" s="52">
        <f>+VLOOKUP(AF21,'1990'!$D$2:$M$32,8,0)</f>
        <v>0.2432569</v>
      </c>
      <c r="AJ21" s="28">
        <f>+VLOOKUP(AF21,'1977'!$D$2:$M$32,8,0)</f>
        <v>0.14092140921409213</v>
      </c>
    </row>
    <row r="22" spans="2:36" x14ac:dyDescent="0.2">
      <c r="B22" s="115" t="s">
        <v>57</v>
      </c>
      <c r="C22" s="53">
        <f>+VLOOKUP(B22,'2005'!$D$2:$M$32,8,0)</f>
        <v>0.38842480000000001</v>
      </c>
      <c r="D22" s="54">
        <f t="shared" si="0"/>
        <v>13</v>
      </c>
      <c r="E22" s="53">
        <f>+VLOOKUP(B22,'2000'!$D$2:$M$32,8,0)</f>
        <v>0.3739634</v>
      </c>
      <c r="F22" s="54">
        <f t="shared" si="1"/>
        <v>14</v>
      </c>
      <c r="G22" s="53">
        <f>+VLOOKUP(B22,'1990'!$D$2:$M$32,8,0)</f>
        <v>0.2432569</v>
      </c>
      <c r="H22" s="54">
        <f t="shared" si="2"/>
        <v>17</v>
      </c>
      <c r="I22" s="53">
        <f>+VLOOKUP(B22,'1980'!$D$2:$M$32,8,0)</f>
        <v>0.15950909999999999</v>
      </c>
      <c r="J22" s="54">
        <f t="shared" si="3"/>
        <v>20</v>
      </c>
      <c r="K22" s="53">
        <f>+VLOOKUP(B22,'1977'!$D$2:$M$32,8,0)</f>
        <v>0.14092140921409213</v>
      </c>
      <c r="L22" s="54">
        <f t="shared" si="4"/>
        <v>20</v>
      </c>
      <c r="M22" s="53">
        <f>+VLOOKUP(B22,'1970'!$D$2:$M$32,8,0)</f>
        <v>8.4562899999999996E-2</v>
      </c>
      <c r="N22" s="54">
        <f t="shared" si="5"/>
        <v>23</v>
      </c>
      <c r="O22" s="53">
        <f>+VLOOKUP(B22,'1960'!$D$2:$M$32,8,0)</f>
        <v>0.10300088274044795</v>
      </c>
      <c r="P22" s="54">
        <f t="shared" si="6"/>
        <v>15</v>
      </c>
      <c r="Q22" s="53">
        <f>+VLOOKUP(B22,'1950'!$D$2:$M$32,8,0)</f>
        <v>0.10300088274044795</v>
      </c>
      <c r="R22" s="54">
        <f t="shared" si="7"/>
        <v>15</v>
      </c>
      <c r="S22" s="53">
        <f>+VLOOKUP(B22,'Avg_1950-2005'!$D$2:$J$32,5,0)</f>
        <v>0.191</v>
      </c>
      <c r="T22" s="55">
        <f>+VLOOKUP(B22,'Avg_1950-2005'!$D$2:$J$32,2,0)</f>
        <v>18.2</v>
      </c>
      <c r="U22" s="53">
        <f>+VLOOKUP(B22,'Avg_1977-2005'!$D$2:$J$32,5,0)</f>
        <v>0.2600306</v>
      </c>
      <c r="V22" s="55">
        <f>+VLOOKUP(B22,'Avg_1977-2005'!$D$2:$J$32,2,0)</f>
        <v>17.06897</v>
      </c>
      <c r="X22" s="49" t="b">
        <f t="shared" si="8"/>
        <v>0</v>
      </c>
      <c r="Y22" s="49" t="b">
        <f t="shared" si="9"/>
        <v>0</v>
      </c>
      <c r="Z22" s="49" t="b">
        <f t="shared" si="10"/>
        <v>0</v>
      </c>
      <c r="AB22" s="49" t="b">
        <f t="shared" si="11"/>
        <v>0</v>
      </c>
      <c r="AC22" s="49" t="b">
        <f t="shared" si="12"/>
        <v>0</v>
      </c>
      <c r="AD22" s="49" t="b">
        <f t="shared" si="13"/>
        <v>0</v>
      </c>
      <c r="AF22" s="51" t="s">
        <v>27</v>
      </c>
      <c r="AG22" s="52">
        <f>+VLOOKUP(AF22,'2005'!$D$2:$M$32,8,0)</f>
        <v>0.3108783</v>
      </c>
      <c r="AH22" s="52">
        <f>+VLOOKUP(AF22,'2000'!$D$2:$M$32,8,0)</f>
        <v>0.2687504</v>
      </c>
      <c r="AI22" s="52">
        <f>+VLOOKUP(AF22,'1990'!$D$2:$M$32,8,0)</f>
        <v>0.206703</v>
      </c>
      <c r="AJ22" s="28">
        <f>+VLOOKUP(AF22,'1977'!$D$2:$M$32,8,0)</f>
        <v>0.13894523326572009</v>
      </c>
    </row>
    <row r="23" spans="2:36" x14ac:dyDescent="0.2">
      <c r="B23" s="115" t="s">
        <v>27</v>
      </c>
      <c r="C23" s="53">
        <f>+VLOOKUP(B23,'2005'!$D$2:$M$32,8,0)</f>
        <v>0.3108783</v>
      </c>
      <c r="D23" s="54">
        <f t="shared" si="0"/>
        <v>20</v>
      </c>
      <c r="E23" s="53">
        <f>+VLOOKUP(B23,'2000'!$D$2:$M$32,8,0)</f>
        <v>0.2687504</v>
      </c>
      <c r="F23" s="54">
        <f t="shared" si="1"/>
        <v>19</v>
      </c>
      <c r="G23" s="53">
        <f>+VLOOKUP(B23,'1990'!$D$2:$M$32,8,0)</f>
        <v>0.206703</v>
      </c>
      <c r="H23" s="54">
        <f t="shared" si="2"/>
        <v>20</v>
      </c>
      <c r="I23" s="53">
        <f>+VLOOKUP(B23,'1980'!$D$2:$M$32,8,0)</f>
        <v>0.15323600000000001</v>
      </c>
      <c r="J23" s="54">
        <f t="shared" si="3"/>
        <v>22</v>
      </c>
      <c r="K23" s="53">
        <f>+VLOOKUP(B23,'1977'!$D$2:$M$32,8,0)</f>
        <v>0.13894523326572009</v>
      </c>
      <c r="L23" s="54">
        <f t="shared" si="4"/>
        <v>21</v>
      </c>
      <c r="M23" s="53">
        <f>+VLOOKUP(B23,'1970'!$D$2:$M$32,8,0)</f>
        <v>0.1020486</v>
      </c>
      <c r="N23" s="54">
        <f t="shared" si="5"/>
        <v>20</v>
      </c>
      <c r="O23" s="53">
        <f>+VLOOKUP(B23,'1960'!$D$2:$M$32,8,0)</f>
        <v>9.5647421568627447E-2</v>
      </c>
      <c r="P23" s="54">
        <f t="shared" si="6"/>
        <v>19</v>
      </c>
      <c r="Q23" s="53">
        <f>+VLOOKUP(B23,'1950'!$D$2:$M$32,8,0)</f>
        <v>9.5647421568627447E-2</v>
      </c>
      <c r="R23" s="54">
        <f t="shared" si="7"/>
        <v>19</v>
      </c>
      <c r="S23" s="53">
        <f>+VLOOKUP(B23,'Avg_1950-2005'!$D$2:$J$32,5,0)</f>
        <v>0.16900000000000001</v>
      </c>
      <c r="T23" s="55">
        <f>+VLOOKUP(B23,'Avg_1950-2005'!$D$2:$J$32,2,0)</f>
        <v>20.6</v>
      </c>
      <c r="U23" s="53">
        <f>+VLOOKUP(B23,'Avg_1977-2005'!$D$2:$J$32,5,0)</f>
        <v>0.22674659999999999</v>
      </c>
      <c r="V23" s="55">
        <f>+VLOOKUP(B23,'Avg_1977-2005'!$D$2:$J$32,2,0)</f>
        <v>20.06897</v>
      </c>
      <c r="X23" s="49" t="b">
        <f t="shared" si="8"/>
        <v>0</v>
      </c>
      <c r="Y23" s="49" t="b">
        <f t="shared" si="9"/>
        <v>0</v>
      </c>
      <c r="Z23" s="49" t="b">
        <f t="shared" si="10"/>
        <v>0</v>
      </c>
      <c r="AB23" s="49" t="b">
        <f t="shared" si="11"/>
        <v>0</v>
      </c>
      <c r="AC23" s="49" t="b">
        <f t="shared" si="12"/>
        <v>0</v>
      </c>
      <c r="AD23" s="49" t="b">
        <f t="shared" si="13"/>
        <v>0</v>
      </c>
      <c r="AF23" s="51" t="s">
        <v>35</v>
      </c>
      <c r="AG23" s="52">
        <f>+VLOOKUP(AF23,'2005'!$D$2:$M$32,8,0)</f>
        <v>0.27827049999999998</v>
      </c>
      <c r="AH23" s="52">
        <f>+VLOOKUP(AF23,'2000'!$D$2:$M$32,8,0)</f>
        <v>0.23579259999999999</v>
      </c>
      <c r="AI23" s="52">
        <f>+VLOOKUP(AF23,'1990'!$D$2:$M$32,8,0)</f>
        <v>0.18367600000000001</v>
      </c>
      <c r="AJ23" s="28">
        <f>+VLOOKUP(AF23,'1977'!$D$2:$M$32,8,0)</f>
        <v>0.13526315789473684</v>
      </c>
    </row>
    <row r="24" spans="2:36" x14ac:dyDescent="0.2">
      <c r="B24" s="115" t="s">
        <v>35</v>
      </c>
      <c r="C24" s="53">
        <f>+VLOOKUP(B24,'2005'!$D$2:$M$32,8,0)</f>
        <v>0.27827049999999998</v>
      </c>
      <c r="D24" s="54">
        <f t="shared" si="0"/>
        <v>22</v>
      </c>
      <c r="E24" s="53">
        <f>+VLOOKUP(B24,'2000'!$D$2:$M$32,8,0)</f>
        <v>0.23579259999999999</v>
      </c>
      <c r="F24" s="54">
        <f t="shared" si="1"/>
        <v>23</v>
      </c>
      <c r="G24" s="53">
        <f>+VLOOKUP(B24,'1990'!$D$2:$M$32,8,0)</f>
        <v>0.18367600000000001</v>
      </c>
      <c r="H24" s="54">
        <f t="shared" si="2"/>
        <v>23</v>
      </c>
      <c r="I24" s="53">
        <f>+VLOOKUP(B24,'1980'!$D$2:$M$32,8,0)</f>
        <v>0.15723139999999999</v>
      </c>
      <c r="J24" s="54">
        <f t="shared" si="3"/>
        <v>21</v>
      </c>
      <c r="K24" s="53">
        <f>+VLOOKUP(B24,'1977'!$D$2:$M$32,8,0)</f>
        <v>0.13526315789473684</v>
      </c>
      <c r="L24" s="54">
        <f t="shared" si="4"/>
        <v>22</v>
      </c>
      <c r="M24" s="53">
        <f>+VLOOKUP(B24,'1970'!$D$2:$M$32,8,0)</f>
        <v>6.0657700000000002E-2</v>
      </c>
      <c r="N24" s="54">
        <f t="shared" si="5"/>
        <v>24</v>
      </c>
      <c r="O24" s="53">
        <f>+VLOOKUP(B24,'1960'!$D$2:$M$32,8,0)</f>
        <v>0.17012113861386138</v>
      </c>
      <c r="P24" s="54">
        <f t="shared" si="6"/>
        <v>6</v>
      </c>
      <c r="Q24" s="53">
        <f>+VLOOKUP(B24,'1950'!$D$2:$M$32,8,0)</f>
        <v>0.17012113861386138</v>
      </c>
      <c r="R24" s="54">
        <f t="shared" si="7"/>
        <v>6</v>
      </c>
      <c r="S24" s="53">
        <f>+VLOOKUP(B24,'Avg_1950-2005'!$D$2:$J$32,5,0)</f>
        <v>0.161</v>
      </c>
      <c r="T24" s="55">
        <f>+VLOOKUP(B24,'Avg_1950-2005'!$D$2:$J$32,2,0)</f>
        <v>20.6</v>
      </c>
      <c r="U24" s="53">
        <f>+VLOOKUP(B24,'Avg_1977-2005'!$D$2:$J$32,5,0)</f>
        <v>0.2050363</v>
      </c>
      <c r="V24" s="55">
        <f>+VLOOKUP(B24,'Avg_1977-2005'!$D$2:$J$32,2,0)</f>
        <v>22.517240000000001</v>
      </c>
      <c r="X24" s="49" t="b">
        <f t="shared" si="8"/>
        <v>0</v>
      </c>
      <c r="Y24" s="49" t="b">
        <f t="shared" si="9"/>
        <v>0</v>
      </c>
      <c r="Z24" s="49" t="b">
        <f t="shared" si="10"/>
        <v>0</v>
      </c>
      <c r="AB24" s="49" t="b">
        <f t="shared" si="11"/>
        <v>0</v>
      </c>
      <c r="AC24" s="49" t="b">
        <f t="shared" si="12"/>
        <v>0</v>
      </c>
      <c r="AD24" s="49" t="b">
        <f t="shared" si="13"/>
        <v>0</v>
      </c>
      <c r="AF24" s="51" t="s">
        <v>50</v>
      </c>
      <c r="AG24" s="52">
        <f>+VLOOKUP(AF24,'2005'!$D$2:$M$32,8,0)</f>
        <v>0.1823552</v>
      </c>
      <c r="AH24" s="52">
        <f>+VLOOKUP(AF24,'2000'!$D$2:$M$32,8,0)</f>
        <v>0.23368810000000001</v>
      </c>
      <c r="AI24" s="52">
        <f>+VLOOKUP(AF24,'1990'!$D$2:$M$32,8,0)</f>
        <v>0.19021879999999999</v>
      </c>
      <c r="AJ24" s="28">
        <f>+VLOOKUP(AF24,'1977'!$D$2:$M$32,8,0)</f>
        <v>0.1268472906403941</v>
      </c>
    </row>
    <row r="25" spans="2:36" x14ac:dyDescent="0.2">
      <c r="B25" s="115" t="s">
        <v>50</v>
      </c>
      <c r="C25" s="53">
        <f>+VLOOKUP(B25,'2005'!$D$2:$M$32,8,0)</f>
        <v>0.1823552</v>
      </c>
      <c r="D25" s="54">
        <f t="shared" si="0"/>
        <v>29</v>
      </c>
      <c r="E25" s="53">
        <f>+VLOOKUP(B25,'2000'!$D$2:$M$32,8,0)</f>
        <v>0.23368810000000001</v>
      </c>
      <c r="F25" s="54">
        <f t="shared" si="1"/>
        <v>24</v>
      </c>
      <c r="G25" s="53">
        <f>+VLOOKUP(B25,'1990'!$D$2:$M$32,8,0)</f>
        <v>0.19021879999999999</v>
      </c>
      <c r="H25" s="54">
        <f t="shared" si="2"/>
        <v>22</v>
      </c>
      <c r="I25" s="53">
        <f>+VLOOKUP(B25,'1980'!$D$2:$M$32,8,0)</f>
        <v>0.13987569999999999</v>
      </c>
      <c r="J25" s="54">
        <f t="shared" si="3"/>
        <v>24</v>
      </c>
      <c r="K25" s="53">
        <f>+VLOOKUP(B25,'1977'!$D$2:$M$32,8,0)</f>
        <v>0.1268472906403941</v>
      </c>
      <c r="L25" s="54">
        <f t="shared" si="4"/>
        <v>23</v>
      </c>
      <c r="M25" s="53">
        <f>+VLOOKUP(B25,'1970'!$D$2:$M$32,8,0)</f>
        <v>9.1444800000000007E-2</v>
      </c>
      <c r="N25" s="54">
        <f t="shared" si="5"/>
        <v>22</v>
      </c>
      <c r="O25" s="53">
        <f>+VLOOKUP(B25,'1960'!$D$2:$M$32,8,0)</f>
        <v>9.2758227060653189E-2</v>
      </c>
      <c r="P25" s="54">
        <f t="shared" si="6"/>
        <v>20</v>
      </c>
      <c r="Q25" s="53">
        <f>+VLOOKUP(B25,'1950'!$D$2:$M$32,8,0)</f>
        <v>9.2758227060653189E-2</v>
      </c>
      <c r="R25" s="54">
        <f t="shared" si="7"/>
        <v>20</v>
      </c>
      <c r="S25" s="53">
        <f>+VLOOKUP(B25,'Avg_1950-2005'!$D$2:$J$32,5,0)</f>
        <v>0.14099999999999999</v>
      </c>
      <c r="T25" s="55">
        <f>+VLOOKUP(B25,'Avg_1950-2005'!$D$2:$J$32,2,0)</f>
        <v>24.1</v>
      </c>
      <c r="U25" s="53">
        <f>+VLOOKUP(B25,'Avg_1977-2005'!$D$2:$J$32,5,0)</f>
        <v>0.18454860000000001</v>
      </c>
      <c r="V25" s="55">
        <f>+VLOOKUP(B25,'Avg_1977-2005'!$D$2:$J$32,2,0)</f>
        <v>25</v>
      </c>
      <c r="X25" s="49" t="b">
        <f t="shared" si="8"/>
        <v>0</v>
      </c>
      <c r="Y25" s="49" t="b">
        <f t="shared" si="9"/>
        <v>0</v>
      </c>
      <c r="Z25" s="49" t="b">
        <f t="shared" si="10"/>
        <v>0</v>
      </c>
      <c r="AB25" s="49" t="b">
        <f t="shared" si="11"/>
        <v>0</v>
      </c>
      <c r="AC25" s="49" t="b">
        <f t="shared" si="12"/>
        <v>0</v>
      </c>
      <c r="AD25" s="49" t="b">
        <f t="shared" si="13"/>
        <v>0</v>
      </c>
      <c r="AF25" s="51" t="s">
        <v>38</v>
      </c>
      <c r="AG25" s="52">
        <f>+VLOOKUP(AF25,'2005'!$D$2:$M$32,8,0)</f>
        <v>0.2498861</v>
      </c>
      <c r="AH25" s="52">
        <f>+VLOOKUP(AF25,'2000'!$D$2:$M$32,8,0)</f>
        <v>0.22020429999999999</v>
      </c>
      <c r="AI25" s="52">
        <f>+VLOOKUP(AF25,'1990'!$D$2:$M$32,8,0)</f>
        <v>0.17642730000000001</v>
      </c>
      <c r="AJ25" s="28">
        <f>+VLOOKUP(AF25,'1977'!$D$2:$M$32,8,0)</f>
        <v>0.12178217821782178</v>
      </c>
    </row>
    <row r="26" spans="2:36" x14ac:dyDescent="0.2">
      <c r="B26" s="115" t="s">
        <v>38</v>
      </c>
      <c r="C26" s="53">
        <f>+VLOOKUP(B26,'2005'!$D$2:$M$32,8,0)</f>
        <v>0.2498861</v>
      </c>
      <c r="D26" s="54">
        <f t="shared" si="0"/>
        <v>25</v>
      </c>
      <c r="E26" s="53">
        <f>+VLOOKUP(B26,'2000'!$D$2:$M$32,8,0)</f>
        <v>0.22020429999999999</v>
      </c>
      <c r="F26" s="54">
        <f t="shared" si="1"/>
        <v>26</v>
      </c>
      <c r="G26" s="53">
        <f>+VLOOKUP(B26,'1990'!$D$2:$M$32,8,0)</f>
        <v>0.17642730000000001</v>
      </c>
      <c r="H26" s="54">
        <f t="shared" si="2"/>
        <v>25</v>
      </c>
      <c r="I26" s="53">
        <f>+VLOOKUP(B26,'1980'!$D$2:$M$32,8,0)</f>
        <v>0.12340329999999999</v>
      </c>
      <c r="J26" s="54">
        <f t="shared" si="3"/>
        <v>28</v>
      </c>
      <c r="K26" s="53">
        <f>+VLOOKUP(B26,'1977'!$D$2:$M$32,8,0)</f>
        <v>0.12178217821782178</v>
      </c>
      <c r="L26" s="54">
        <f t="shared" si="4"/>
        <v>24</v>
      </c>
      <c r="M26" s="53">
        <f>+VLOOKUP(B26,'1970'!$D$2:$M$32,8,0)</f>
        <v>0.1150793</v>
      </c>
      <c r="N26" s="54">
        <f t="shared" si="5"/>
        <v>18</v>
      </c>
      <c r="O26" s="53">
        <f>+VLOOKUP(B26,'1960'!$D$2:$M$32,8,0)</f>
        <v>7.5949367088607597E-2</v>
      </c>
      <c r="P26" s="54">
        <f t="shared" si="6"/>
        <v>25</v>
      </c>
      <c r="Q26" s="53">
        <f>+VLOOKUP(B26,'1950'!$D$2:$M$32,8,0)</f>
        <v>7.5949367088607597E-2</v>
      </c>
      <c r="R26" s="54">
        <f t="shared" si="7"/>
        <v>25</v>
      </c>
      <c r="S26" s="53">
        <f>+VLOOKUP(B26,'Avg_1950-2005'!$D$2:$J$32,5,0)</f>
        <v>0.14799999999999999</v>
      </c>
      <c r="T26" s="55">
        <f>+VLOOKUP(B26,'Avg_1950-2005'!$D$2:$J$32,2,0)</f>
        <v>23.1</v>
      </c>
      <c r="U26" s="53">
        <f>+VLOOKUP(B26,'Avg_1977-2005'!$D$2:$J$32,5,0)</f>
        <v>0.18097189999999999</v>
      </c>
      <c r="V26" s="55">
        <f>+VLOOKUP(B26,'Avg_1977-2005'!$D$2:$J$32,2,0)</f>
        <v>25.655169999999998</v>
      </c>
      <c r="X26" s="49" t="b">
        <f t="shared" si="8"/>
        <v>0</v>
      </c>
      <c r="Y26" s="49" t="b">
        <f t="shared" si="9"/>
        <v>0</v>
      </c>
      <c r="Z26" s="49" t="b">
        <f t="shared" si="10"/>
        <v>0</v>
      </c>
      <c r="AB26" s="49" t="b">
        <f t="shared" si="11"/>
        <v>0</v>
      </c>
      <c r="AC26" s="49" t="b">
        <f t="shared" si="12"/>
        <v>0</v>
      </c>
      <c r="AD26" s="49" t="b">
        <f t="shared" si="13"/>
        <v>0</v>
      </c>
      <c r="AF26" s="51" t="s">
        <v>54</v>
      </c>
      <c r="AG26" s="52">
        <f>+VLOOKUP(AF26,'2005'!$D$2:$M$32,8,0)</f>
        <v>0.22652240000000001</v>
      </c>
      <c r="AH26" s="52">
        <f>+VLOOKUP(AF26,'2000'!$D$2:$M$32,8,0)</f>
        <v>0.18847169999999999</v>
      </c>
      <c r="AI26" s="52">
        <f>+VLOOKUP(AF26,'1990'!$D$2:$M$32,8,0)</f>
        <v>0.1625299</v>
      </c>
      <c r="AJ26" s="28">
        <f>+VLOOKUP(AF26,'1977'!$D$2:$M$32,8,0)</f>
        <v>0.12065663474692202</v>
      </c>
    </row>
    <row r="27" spans="2:36" x14ac:dyDescent="0.2">
      <c r="B27" s="115" t="s">
        <v>54</v>
      </c>
      <c r="C27" s="53">
        <f>+VLOOKUP(B27,'2005'!$D$2:$M$32,8,0)</f>
        <v>0.22652240000000001</v>
      </c>
      <c r="D27" s="54">
        <f t="shared" si="0"/>
        <v>26</v>
      </c>
      <c r="E27" s="53">
        <f>+VLOOKUP(B27,'2000'!$D$2:$M$32,8,0)</f>
        <v>0.18847169999999999</v>
      </c>
      <c r="F27" s="54">
        <f t="shared" si="1"/>
        <v>27</v>
      </c>
      <c r="G27" s="53">
        <f>+VLOOKUP(B27,'1990'!$D$2:$M$32,8,0)</f>
        <v>0.1625299</v>
      </c>
      <c r="H27" s="54">
        <f t="shared" si="2"/>
        <v>28</v>
      </c>
      <c r="I27" s="53">
        <f>+VLOOKUP(B27,'1980'!$D$2:$M$32,8,0)</f>
        <v>0.12651960000000001</v>
      </c>
      <c r="J27" s="54">
        <f t="shared" si="3"/>
        <v>27</v>
      </c>
      <c r="K27" s="53">
        <f>+VLOOKUP(B27,'1977'!$D$2:$M$32,8,0)</f>
        <v>0.12065663474692202</v>
      </c>
      <c r="L27" s="54">
        <f t="shared" si="4"/>
        <v>25</v>
      </c>
      <c r="M27" s="53">
        <f>+VLOOKUP(B27,'1970'!$D$2:$M$32,8,0)</f>
        <v>4.9817E-2</v>
      </c>
      <c r="N27" s="54">
        <f t="shared" si="5"/>
        <v>30</v>
      </c>
      <c r="O27" s="53">
        <f>+VLOOKUP(B27,'1960'!$D$2:$M$32,8,0)</f>
        <v>4.7247430894308946E-2</v>
      </c>
      <c r="P27" s="54">
        <f t="shared" si="6"/>
        <v>28</v>
      </c>
      <c r="Q27" s="53">
        <f>+VLOOKUP(B27,'1950'!$D$2:$M$32,8,0)</f>
        <v>4.7247430894308946E-2</v>
      </c>
      <c r="R27" s="54">
        <f t="shared" si="7"/>
        <v>28</v>
      </c>
      <c r="S27" s="53">
        <f>+VLOOKUP(B27,'Avg_1950-2005'!$D$2:$J$32,5,0)</f>
        <v>0.109</v>
      </c>
      <c r="T27" s="55">
        <f>+VLOOKUP(B27,'Avg_1950-2005'!$D$2:$J$32,2,0)</f>
        <v>28.4</v>
      </c>
      <c r="U27" s="53">
        <f>+VLOOKUP(B27,'Avg_1977-2005'!$D$2:$J$32,5,0)</f>
        <v>0.1648415</v>
      </c>
      <c r="V27" s="55">
        <f>+VLOOKUP(B27,'Avg_1977-2005'!$D$2:$J$32,2,0)</f>
        <v>27.37931</v>
      </c>
      <c r="X27" s="49" t="b">
        <f t="shared" si="8"/>
        <v>0</v>
      </c>
      <c r="Y27" s="49" t="b">
        <f t="shared" si="9"/>
        <v>0</v>
      </c>
      <c r="Z27" s="49" t="b">
        <f t="shared" si="10"/>
        <v>0</v>
      </c>
      <c r="AB27" s="49" t="b">
        <f t="shared" si="11"/>
        <v>0</v>
      </c>
      <c r="AC27" s="49" t="b">
        <f t="shared" si="12"/>
        <v>0</v>
      </c>
      <c r="AD27" s="49" t="b">
        <f t="shared" si="13"/>
        <v>0</v>
      </c>
      <c r="AF27" s="51" t="s">
        <v>36</v>
      </c>
      <c r="AG27" s="52">
        <f>+VLOOKUP(AF27,'2005'!$D$2:$M$32,8,0)</f>
        <v>0.2735551</v>
      </c>
      <c r="AH27" s="52">
        <f>+VLOOKUP(AF27,'2000'!$D$2:$M$32,8,0)</f>
        <v>0.2292611</v>
      </c>
      <c r="AI27" s="52">
        <f>+VLOOKUP(AF27,'1990'!$D$2:$M$32,8,0)</f>
        <v>0.1754076</v>
      </c>
      <c r="AJ27" s="28">
        <f>+VLOOKUP(AF27,'1977'!$D$2:$M$32,8,0)</f>
        <v>0.11734693877551021</v>
      </c>
    </row>
    <row r="28" spans="2:36" x14ac:dyDescent="0.2">
      <c r="B28" s="115" t="s">
        <v>36</v>
      </c>
      <c r="C28" s="53">
        <f>+VLOOKUP(B28,'2005'!$D$2:$M$32,8,0)</f>
        <v>0.2735551</v>
      </c>
      <c r="D28" s="54">
        <f t="shared" si="0"/>
        <v>23</v>
      </c>
      <c r="E28" s="53">
        <f>+VLOOKUP(B28,'2000'!$D$2:$M$32,8,0)</f>
        <v>0.2292611</v>
      </c>
      <c r="F28" s="54">
        <f t="shared" si="1"/>
        <v>25</v>
      </c>
      <c r="G28" s="53">
        <f>+VLOOKUP(B28,'1990'!$D$2:$M$32,8,0)</f>
        <v>0.1754076</v>
      </c>
      <c r="H28" s="54">
        <f t="shared" si="2"/>
        <v>27</v>
      </c>
      <c r="I28" s="53">
        <f>+VLOOKUP(B28,'1980'!$D$2:$M$32,8,0)</f>
        <v>0.13631460000000001</v>
      </c>
      <c r="J28" s="54">
        <f t="shared" si="3"/>
        <v>25</v>
      </c>
      <c r="K28" s="53">
        <f>+VLOOKUP(B28,'1977'!$D$2:$M$32,8,0)</f>
        <v>0.11734693877551021</v>
      </c>
      <c r="L28" s="54">
        <f t="shared" si="4"/>
        <v>26</v>
      </c>
      <c r="M28" s="53">
        <f>+VLOOKUP(B28,'1970'!$D$2:$M$32,8,0)</f>
        <v>6.0589700000000003E-2</v>
      </c>
      <c r="N28" s="54">
        <f t="shared" si="5"/>
        <v>25</v>
      </c>
      <c r="O28" s="53">
        <f>+VLOOKUP(B28,'1960'!$D$2:$M$32,8,0)</f>
        <v>9.0560327868852458E-2</v>
      </c>
      <c r="P28" s="54">
        <f t="shared" si="6"/>
        <v>21</v>
      </c>
      <c r="Q28" s="53">
        <f>+VLOOKUP(B28,'1950'!$D$2:$M$32,8,0)</f>
        <v>9.0560327868852458E-2</v>
      </c>
      <c r="R28" s="54">
        <f t="shared" si="7"/>
        <v>21</v>
      </c>
      <c r="S28" s="53">
        <f>+VLOOKUP(B28,'Avg_1950-2005'!$D$2:$J$32,5,0)</f>
        <v>0.14199999999999999</v>
      </c>
      <c r="T28" s="55">
        <f>+VLOOKUP(B28,'Avg_1950-2005'!$D$2:$J$32,2,0)</f>
        <v>23.6</v>
      </c>
      <c r="U28" s="53">
        <f>+VLOOKUP(B28,'Avg_1977-2005'!$D$2:$J$32,5,0)</f>
        <v>0.18914339999999999</v>
      </c>
      <c r="V28" s="55">
        <f>+VLOOKUP(B28,'Avg_1977-2005'!$D$2:$J$32,2,0)</f>
        <v>24.44828</v>
      </c>
      <c r="X28" s="49" t="b">
        <f t="shared" si="8"/>
        <v>0</v>
      </c>
      <c r="Y28" s="49" t="b">
        <f t="shared" si="9"/>
        <v>0</v>
      </c>
      <c r="Z28" s="49" t="b">
        <f t="shared" si="10"/>
        <v>0</v>
      </c>
      <c r="AB28" s="49" t="b">
        <f t="shared" si="11"/>
        <v>0</v>
      </c>
      <c r="AC28" s="49" t="b">
        <f t="shared" si="12"/>
        <v>0</v>
      </c>
      <c r="AD28" s="49" t="b">
        <f t="shared" si="13"/>
        <v>0</v>
      </c>
      <c r="AF28" s="51" t="s">
        <v>49</v>
      </c>
      <c r="AG28" s="52">
        <f>+VLOOKUP(AF28,'2005'!$D$2:$M$32,8,0)</f>
        <v>0.16707569999999999</v>
      </c>
      <c r="AH28" s="52">
        <f>+VLOOKUP(AF28,'2000'!$D$2:$M$32,8,0)</f>
        <v>0.15935060000000001</v>
      </c>
      <c r="AI28" s="52">
        <f>+VLOOKUP(AF28,'1990'!$D$2:$M$32,8,0)</f>
        <v>0.151783</v>
      </c>
      <c r="AJ28" s="28">
        <f>+VLOOKUP(AF28,'1977'!$D$2:$M$32,8,0)</f>
        <v>0.10731707317073171</v>
      </c>
    </row>
    <row r="29" spans="2:36" x14ac:dyDescent="0.2">
      <c r="B29" s="115" t="s">
        <v>49</v>
      </c>
      <c r="C29" s="53">
        <f>+VLOOKUP(B29,'2005'!$D$2:$M$32,8,0)</f>
        <v>0.16707569999999999</v>
      </c>
      <c r="D29" s="54">
        <f t="shared" si="0"/>
        <v>30</v>
      </c>
      <c r="E29" s="53">
        <f>+VLOOKUP(B29,'2000'!$D$2:$M$32,8,0)</f>
        <v>0.15935060000000001</v>
      </c>
      <c r="F29" s="54">
        <f t="shared" si="1"/>
        <v>30</v>
      </c>
      <c r="G29" s="53">
        <f>+VLOOKUP(B29,'1990'!$D$2:$M$32,8,0)</f>
        <v>0.151783</v>
      </c>
      <c r="H29" s="54">
        <f t="shared" si="2"/>
        <v>30</v>
      </c>
      <c r="I29" s="53">
        <f>+VLOOKUP(B29,'1980'!$D$2:$M$32,8,0)</f>
        <v>0.1210049</v>
      </c>
      <c r="J29" s="54">
        <f t="shared" si="3"/>
        <v>29</v>
      </c>
      <c r="K29" s="53">
        <f>+VLOOKUP(B29,'1977'!$D$2:$M$32,8,0)</f>
        <v>0.10731707317073171</v>
      </c>
      <c r="L29" s="54">
        <f t="shared" si="4"/>
        <v>27</v>
      </c>
      <c r="M29" s="53">
        <f>+VLOOKUP(B29,'1970'!$D$2:$M$32,8,0)</f>
        <v>5.8609899999999999E-2</v>
      </c>
      <c r="N29" s="54">
        <f t="shared" si="5"/>
        <v>27</v>
      </c>
      <c r="O29" s="53">
        <f>+VLOOKUP(B29,'1960'!$D$2:$M$32,8,0)</f>
        <v>6.9406392694063929E-2</v>
      </c>
      <c r="P29" s="54">
        <f t="shared" si="6"/>
        <v>26</v>
      </c>
      <c r="Q29" s="53">
        <f>+VLOOKUP(B29,'1950'!$D$2:$M$32,8,0)</f>
        <v>6.9406392694063929E-2</v>
      </c>
      <c r="R29" s="54">
        <f t="shared" si="7"/>
        <v>26</v>
      </c>
      <c r="S29" s="53">
        <f>+VLOOKUP(B29,'Avg_1950-2005'!$D$2:$J$32,5,0)</f>
        <v>0.112</v>
      </c>
      <c r="T29" s="55">
        <f>+VLOOKUP(B29,'Avg_1950-2005'!$D$2:$J$32,2,0)</f>
        <v>27.9</v>
      </c>
      <c r="U29" s="53">
        <f>+VLOOKUP(B29,'Avg_1977-2005'!$D$2:$J$32,5,0)</f>
        <v>0.14861199999999999</v>
      </c>
      <c r="V29" s="55">
        <f>+VLOOKUP(B29,'Avg_1977-2005'!$D$2:$J$32,2,0)</f>
        <v>29.344830000000002</v>
      </c>
      <c r="X29" s="49" t="b">
        <f t="shared" si="8"/>
        <v>0</v>
      </c>
      <c r="Y29" s="49" t="b">
        <f t="shared" si="9"/>
        <v>0</v>
      </c>
      <c r="Z29" s="49" t="b">
        <f t="shared" si="10"/>
        <v>0</v>
      </c>
      <c r="AB29" s="49" t="b">
        <f t="shared" si="11"/>
        <v>0</v>
      </c>
      <c r="AC29" s="49" t="b">
        <f t="shared" si="12"/>
        <v>0</v>
      </c>
      <c r="AD29" s="49" t="b">
        <f t="shared" si="13"/>
        <v>0</v>
      </c>
      <c r="AF29" s="51" t="s">
        <v>56</v>
      </c>
      <c r="AG29" s="52">
        <f>+VLOOKUP(AF29,'2005'!$D$2:$M$32,8,0)</f>
        <v>0.2046944</v>
      </c>
      <c r="AH29" s="52">
        <f>+VLOOKUP(AF29,'2000'!$D$2:$M$32,8,0)</f>
        <v>0.2653836</v>
      </c>
      <c r="AI29" s="52">
        <f>+VLOOKUP(AF29,'1990'!$D$2:$M$32,8,0)</f>
        <v>0.1955258</v>
      </c>
      <c r="AJ29" s="28">
        <f>+VLOOKUP(AF29,'1977'!$D$2:$M$32,8,0)</f>
        <v>0.10288461538461538</v>
      </c>
    </row>
    <row r="30" spans="2:36" x14ac:dyDescent="0.2">
      <c r="B30" s="115" t="s">
        <v>56</v>
      </c>
      <c r="C30" s="53">
        <f>+VLOOKUP(B30,'2005'!$D$2:$M$32,8,0)</f>
        <v>0.2046944</v>
      </c>
      <c r="D30" s="54">
        <f t="shared" si="0"/>
        <v>27</v>
      </c>
      <c r="E30" s="53">
        <f>+VLOOKUP(B30,'2000'!$D$2:$M$32,8,0)</f>
        <v>0.2653836</v>
      </c>
      <c r="F30" s="54">
        <f t="shared" si="1"/>
        <v>20</v>
      </c>
      <c r="G30" s="53">
        <f>+VLOOKUP(B30,'1990'!$D$2:$M$32,8,0)</f>
        <v>0.1955258</v>
      </c>
      <c r="H30" s="54">
        <f t="shared" si="2"/>
        <v>21</v>
      </c>
      <c r="I30" s="53">
        <f>+VLOOKUP(B30,'1980'!$D$2:$M$32,8,0)</f>
        <v>0.12794150000000001</v>
      </c>
      <c r="J30" s="54">
        <f t="shared" si="3"/>
        <v>26</v>
      </c>
      <c r="K30" s="53">
        <f>+VLOOKUP(B30,'1977'!$D$2:$M$32,8,0)</f>
        <v>0.10288461538461538</v>
      </c>
      <c r="L30" s="54">
        <f t="shared" si="4"/>
        <v>28</v>
      </c>
      <c r="M30" s="53">
        <f>+VLOOKUP(B30,'1970'!$D$2:$M$32,8,0)</f>
        <v>5.82154E-2</v>
      </c>
      <c r="N30" s="54">
        <f t="shared" si="5"/>
        <v>28</v>
      </c>
      <c r="O30" s="53">
        <f>+VLOOKUP(B30,'1960'!$D$2:$M$32,8,0)</f>
        <v>5.0488021276595747E-2</v>
      </c>
      <c r="P30" s="54">
        <f t="shared" si="6"/>
        <v>27</v>
      </c>
      <c r="Q30" s="53">
        <f>+VLOOKUP(B30,'1950'!$D$2:$M$32,8,0)</f>
        <v>5.0488021276595747E-2</v>
      </c>
      <c r="R30" s="54">
        <f t="shared" si="7"/>
        <v>27</v>
      </c>
      <c r="S30" s="53">
        <f>+VLOOKUP(B30,'Avg_1950-2005'!$D$2:$J$32,5,0)</f>
        <v>0.14299999999999999</v>
      </c>
      <c r="T30" s="55">
        <f>+VLOOKUP(B30,'Avg_1950-2005'!$D$2:$J$32,2,0)</f>
        <v>24.2</v>
      </c>
      <c r="U30" s="53">
        <f>+VLOOKUP(B30,'Avg_1977-2005'!$D$2:$J$32,5,0)</f>
        <v>0.2016387</v>
      </c>
      <c r="V30" s="55">
        <f>+VLOOKUP(B30,'Avg_1977-2005'!$D$2:$J$32,2,0)</f>
        <v>23.06897</v>
      </c>
      <c r="X30" s="49" t="b">
        <f t="shared" si="8"/>
        <v>0</v>
      </c>
      <c r="Y30" s="49" t="b">
        <f t="shared" si="9"/>
        <v>0</v>
      </c>
      <c r="Z30" s="49" t="b">
        <f t="shared" si="10"/>
        <v>0</v>
      </c>
      <c r="AB30" s="49" t="b">
        <f t="shared" si="11"/>
        <v>0</v>
      </c>
      <c r="AC30" s="49" t="b">
        <f t="shared" si="12"/>
        <v>0</v>
      </c>
      <c r="AD30" s="49" t="b">
        <f t="shared" si="13"/>
        <v>0</v>
      </c>
      <c r="AF30" s="51" t="s">
        <v>23</v>
      </c>
      <c r="AG30" s="52">
        <f>+VLOOKUP(AF30,'2005'!$D$2:$M$32,8,0)</f>
        <v>0.19741159999999999</v>
      </c>
      <c r="AH30" s="52">
        <f>+VLOOKUP(AF30,'2000'!$D$2:$M$32,8,0)</f>
        <v>0.17530180000000001</v>
      </c>
      <c r="AI30" s="52">
        <f>+VLOOKUP(AF30,'1990'!$D$2:$M$32,8,0)</f>
        <v>0.1827317</v>
      </c>
      <c r="AJ30" s="28">
        <f>+VLOOKUP(AF30,'1977'!$D$2:$M$32,8,0)</f>
        <v>0.1</v>
      </c>
    </row>
    <row r="31" spans="2:36" x14ac:dyDescent="0.2">
      <c r="B31" s="115" t="s">
        <v>23</v>
      </c>
      <c r="C31" s="53">
        <f>+VLOOKUP(B31,'2005'!$D$2:$M$32,8,0)</f>
        <v>0.19741159999999999</v>
      </c>
      <c r="D31" s="54">
        <f t="shared" si="0"/>
        <v>28</v>
      </c>
      <c r="E31" s="53">
        <f>+VLOOKUP(B31,'2000'!$D$2:$M$32,8,0)</f>
        <v>0.17530180000000001</v>
      </c>
      <c r="F31" s="54">
        <f t="shared" si="1"/>
        <v>29</v>
      </c>
      <c r="G31" s="53">
        <f>+VLOOKUP(B31,'1990'!$D$2:$M$32,8,0)</f>
        <v>0.1827317</v>
      </c>
      <c r="H31" s="54">
        <f t="shared" si="2"/>
        <v>24</v>
      </c>
      <c r="I31" s="53">
        <f>+VLOOKUP(B31,'1980'!$D$2:$M$32,8,0)</f>
        <v>0.14677299999999999</v>
      </c>
      <c r="J31" s="54">
        <f t="shared" si="3"/>
        <v>23</v>
      </c>
      <c r="K31" s="53">
        <f>+VLOOKUP(B31,'1977'!$D$2:$M$32,8,0)</f>
        <v>0.1</v>
      </c>
      <c r="L31" s="54">
        <f t="shared" si="4"/>
        <v>29</v>
      </c>
      <c r="M31" s="53">
        <f>+VLOOKUP(B31,'1970'!$D$2:$M$32,8,0)</f>
        <v>5.9012000000000002E-2</v>
      </c>
      <c r="N31" s="54">
        <f t="shared" si="5"/>
        <v>26</v>
      </c>
      <c r="O31" s="53">
        <f>+VLOOKUP(B31,'1960'!$D$2:$M$32,8,0)</f>
        <v>4.3088367441860467E-2</v>
      </c>
      <c r="P31" s="54">
        <f t="shared" si="6"/>
        <v>29</v>
      </c>
      <c r="Q31" s="53">
        <f>+VLOOKUP(B31,'1950'!$D$2:$M$32,8,0)</f>
        <v>4.3088367441860467E-2</v>
      </c>
      <c r="R31" s="54">
        <f t="shared" si="7"/>
        <v>29</v>
      </c>
      <c r="S31" s="53">
        <f>+VLOOKUP(B31,'Avg_1950-2005'!$D$2:$J$32,5,0)</f>
        <v>0.121</v>
      </c>
      <c r="T31" s="55">
        <f>+VLOOKUP(B31,'Avg_1950-2005'!$D$2:$J$32,2,0)</f>
        <v>26.6</v>
      </c>
      <c r="U31" s="53">
        <f>+VLOOKUP(B31,'Avg_1977-2005'!$D$2:$J$32,5,0)</f>
        <v>0.18253069999999999</v>
      </c>
      <c r="V31" s="55">
        <f>+VLOOKUP(B31,'Avg_1977-2005'!$D$2:$J$32,2,0)</f>
        <v>24.93103</v>
      </c>
      <c r="X31" s="49" t="b">
        <f t="shared" si="8"/>
        <v>0</v>
      </c>
      <c r="Y31" s="49" t="b">
        <f t="shared" si="9"/>
        <v>0</v>
      </c>
      <c r="Z31" s="49" t="b">
        <f t="shared" si="10"/>
        <v>0</v>
      </c>
      <c r="AB31" s="49" t="b">
        <f t="shared" si="11"/>
        <v>0</v>
      </c>
      <c r="AC31" s="49" t="b">
        <f t="shared" si="12"/>
        <v>0</v>
      </c>
      <c r="AD31" s="49" t="b">
        <f t="shared" si="13"/>
        <v>0</v>
      </c>
      <c r="AF31" s="51" t="s">
        <v>30</v>
      </c>
      <c r="AG31" s="52">
        <f>+VLOOKUP(AF31,'2005'!$D$2:$M$32,8,0)</f>
        <v>0.25101689999999999</v>
      </c>
      <c r="AH31" s="52">
        <f>+VLOOKUP(AF31,'2000'!$D$2:$M$32,8,0)</f>
        <v>0.18807460000000001</v>
      </c>
      <c r="AI31" s="52">
        <f>+VLOOKUP(AF31,'1990'!$D$2:$M$32,8,0)</f>
        <v>0.12868470000000001</v>
      </c>
      <c r="AJ31" s="28">
        <f>+VLOOKUP(AF31,'1977'!$D$2:$M$32,8,0)</f>
        <v>8.4727272727272721E-2</v>
      </c>
    </row>
    <row r="32" spans="2:36" x14ac:dyDescent="0.2">
      <c r="B32" s="115" t="s">
        <v>30</v>
      </c>
      <c r="C32" s="53">
        <f>+VLOOKUP(B32,'2005'!$D$2:$M$32,8,0)</f>
        <v>0.25101689999999999</v>
      </c>
      <c r="D32" s="54">
        <f t="shared" si="0"/>
        <v>24</v>
      </c>
      <c r="E32" s="53">
        <f>+VLOOKUP(B32,'2000'!$D$2:$M$32,8,0)</f>
        <v>0.18807460000000001</v>
      </c>
      <c r="F32" s="54">
        <f t="shared" si="1"/>
        <v>28</v>
      </c>
      <c r="G32" s="53">
        <f>+VLOOKUP(B32,'1990'!$D$2:$M$32,8,0)</f>
        <v>0.12868470000000001</v>
      </c>
      <c r="H32" s="54">
        <f t="shared" si="2"/>
        <v>31</v>
      </c>
      <c r="I32" s="53">
        <f>+VLOOKUP(B32,'1980'!$D$2:$M$32,8,0)</f>
        <v>9.8643900000000007E-2</v>
      </c>
      <c r="J32" s="54">
        <f t="shared" si="3"/>
        <v>30</v>
      </c>
      <c r="K32" s="53">
        <f>+VLOOKUP(B32,'1977'!$D$2:$M$32,8,0)</f>
        <v>8.4727272727272721E-2</v>
      </c>
      <c r="L32" s="54">
        <f t="shared" si="4"/>
        <v>30</v>
      </c>
      <c r="M32" s="53">
        <f>+VLOOKUP(B32,'1970'!$D$2:$M$32,8,0)</f>
        <v>4.6686900000000003E-2</v>
      </c>
      <c r="N32" s="54">
        <f t="shared" si="5"/>
        <v>31</v>
      </c>
      <c r="O32" s="53">
        <f>+VLOOKUP(B32,'1960'!$D$2:$M$32,8,0)</f>
        <v>3.7444692442882246E-2</v>
      </c>
      <c r="P32" s="54">
        <f t="shared" si="6"/>
        <v>30</v>
      </c>
      <c r="Q32" s="53">
        <f>+VLOOKUP(B32,'1950'!$D$2:$M$32,8,0)</f>
        <v>3.7444692442882246E-2</v>
      </c>
      <c r="R32" s="54">
        <f t="shared" si="7"/>
        <v>30</v>
      </c>
      <c r="S32" s="53">
        <f>+VLOOKUP(B32,'Avg_1950-2005'!$D$2:$J$32,5,0)</f>
        <v>0.10100000000000001</v>
      </c>
      <c r="T32" s="55">
        <f>+VLOOKUP(B32,'Avg_1950-2005'!$D$2:$J$32,2,0)</f>
        <v>29.7</v>
      </c>
      <c r="U32" s="53">
        <f>+VLOOKUP(B32,'Avg_1977-2005'!$D$2:$J$32,5,0)</f>
        <v>0.1474239</v>
      </c>
      <c r="V32" s="55">
        <f>+VLOOKUP(B32,'Avg_1977-2005'!$D$2:$J$32,2,0)</f>
        <v>29.482759999999999</v>
      </c>
      <c r="X32" s="49" t="b">
        <f t="shared" si="8"/>
        <v>0</v>
      </c>
      <c r="Y32" s="49" t="b">
        <f t="shared" si="9"/>
        <v>0</v>
      </c>
      <c r="Z32" s="49" t="b">
        <f t="shared" si="10"/>
        <v>0</v>
      </c>
      <c r="AB32" s="49" t="b">
        <f t="shared" si="11"/>
        <v>0</v>
      </c>
      <c r="AC32" s="49" t="b">
        <f t="shared" si="12"/>
        <v>0</v>
      </c>
      <c r="AD32" s="49" t="b">
        <f t="shared" si="13"/>
        <v>0</v>
      </c>
      <c r="AF32" s="56" t="s">
        <v>29</v>
      </c>
      <c r="AG32" s="57">
        <f>+VLOOKUP(AF32,'2005'!$D$2:$M$32,8,0)</f>
        <v>0.28576620000000003</v>
      </c>
      <c r="AH32" s="57">
        <f>+VLOOKUP(AF32,'2000'!$D$2:$M$32,8,0)</f>
        <v>0.24439739999999999</v>
      </c>
      <c r="AI32" s="57">
        <f>+VLOOKUP(AF32,'1990'!$D$2:$M$32,8,0)</f>
        <v>0.15195719999999999</v>
      </c>
      <c r="AJ32" s="58">
        <f>+VLOOKUP(AF32,'1977'!$D$2:$M$32,8,0)</f>
        <v>8.1221719457013578E-2</v>
      </c>
    </row>
    <row r="33" spans="2:36" x14ac:dyDescent="0.2">
      <c r="B33" s="116" t="s">
        <v>29</v>
      </c>
      <c r="C33" s="53">
        <f>+VLOOKUP(B33,'2005'!$D$2:$M$32,8,0)</f>
        <v>0.28576620000000003</v>
      </c>
      <c r="D33" s="59">
        <f t="shared" si="0"/>
        <v>21</v>
      </c>
      <c r="E33" s="53">
        <f>+VLOOKUP(B33,'2000'!$D$2:$M$32,8,0)</f>
        <v>0.24439739999999999</v>
      </c>
      <c r="F33" s="59">
        <f t="shared" si="1"/>
        <v>22</v>
      </c>
      <c r="G33" s="53">
        <f>+VLOOKUP(B33,'1990'!$D$2:$M$32,8,0)</f>
        <v>0.15195719999999999</v>
      </c>
      <c r="H33" s="59">
        <f t="shared" si="2"/>
        <v>29</v>
      </c>
      <c r="I33" s="53">
        <f>+VLOOKUP(B33,'1980'!$D$2:$M$32,8,0)</f>
        <v>9.7221399999999999E-2</v>
      </c>
      <c r="J33" s="59">
        <f t="shared" si="3"/>
        <v>31</v>
      </c>
      <c r="K33" s="53">
        <f>+VLOOKUP(B33,'1977'!$D$2:$M$32,8,0)</f>
        <v>8.1221719457013578E-2</v>
      </c>
      <c r="L33" s="59">
        <f t="shared" si="4"/>
        <v>31</v>
      </c>
      <c r="M33" s="53">
        <f>+VLOOKUP(B33,'1970'!$D$2:$M$32,8,0)</f>
        <v>5.1995E-2</v>
      </c>
      <c r="N33" s="59">
        <f t="shared" si="5"/>
        <v>29</v>
      </c>
      <c r="O33" s="53">
        <f>+VLOOKUP(B33,'1960'!$D$2:$M$32,8,0)</f>
        <v>2.6615374045801526E-2</v>
      </c>
      <c r="P33" s="59">
        <f t="shared" si="6"/>
        <v>31</v>
      </c>
      <c r="Q33" s="53">
        <f>+VLOOKUP(B33,'1950'!$D$2:$M$32,8,0)</f>
        <v>2.6615374045801526E-2</v>
      </c>
      <c r="R33" s="59">
        <f t="shared" si="7"/>
        <v>31</v>
      </c>
      <c r="S33" s="53">
        <f>+VLOOKUP(B33,'Avg_1950-2005'!$D$2:$J$32,5,0)</f>
        <v>0.11600000000000001</v>
      </c>
      <c r="T33" s="60">
        <f>+VLOOKUP(B33,'Avg_1950-2005'!$D$2:$J$32,2,0)</f>
        <v>28</v>
      </c>
      <c r="U33" s="53">
        <f>+VLOOKUP(B33,'Avg_1977-2005'!$D$2:$J$32,5,0)</f>
        <v>0.1786906</v>
      </c>
      <c r="V33" s="60">
        <f>+VLOOKUP(B33,'Avg_1977-2005'!$D$2:$J$32,2,0)</f>
        <v>26.517240000000001</v>
      </c>
      <c r="X33" s="50" t="b">
        <f t="shared" si="8"/>
        <v>0</v>
      </c>
      <c r="Y33" s="50" t="b">
        <f t="shared" si="9"/>
        <v>0</v>
      </c>
      <c r="Z33" s="50" t="b">
        <f t="shared" si="10"/>
        <v>0</v>
      </c>
      <c r="AB33" s="50" t="b">
        <f t="shared" si="11"/>
        <v>0</v>
      </c>
      <c r="AC33" s="50" t="b">
        <f t="shared" si="12"/>
        <v>0</v>
      </c>
      <c r="AD33" s="50" t="b">
        <f t="shared" si="13"/>
        <v>0</v>
      </c>
      <c r="AF33" s="61" t="s">
        <v>80</v>
      </c>
      <c r="AG33" s="62">
        <f>+AVERAGE(AG2:AG32)</f>
        <v>0.38396918387096757</v>
      </c>
      <c r="AH33" s="62">
        <f>+AVERAGE(AH2:AH32)</f>
        <v>0.35513830967741938</v>
      </c>
      <c r="AI33" s="62">
        <f>+AVERAGE(AI2:AI32)</f>
        <v>0.29429204838709683</v>
      </c>
      <c r="AJ33" s="63">
        <f>+AVERAGE(AJ2:AJ32)</f>
        <v>0.21903456156688783</v>
      </c>
    </row>
    <row r="34" spans="2:36" x14ac:dyDescent="0.2">
      <c r="B34" s="119" t="s">
        <v>80</v>
      </c>
      <c r="C34" s="65">
        <f>+AVERAGE(C3:C33)</f>
        <v>0.38396918387096757</v>
      </c>
      <c r="D34" s="66" t="s">
        <v>81</v>
      </c>
      <c r="E34" s="65">
        <f>+AVERAGE(E3:E33)</f>
        <v>0.35513830967741938</v>
      </c>
      <c r="F34" s="66" t="s">
        <v>81</v>
      </c>
      <c r="G34" s="65">
        <f>+AVERAGE(G3:G33)</f>
        <v>0.29429204838709683</v>
      </c>
      <c r="H34" s="66" t="s">
        <v>81</v>
      </c>
      <c r="I34" s="65">
        <f>+AVERAGE(I3:I33)</f>
        <v>0.232893464516129</v>
      </c>
      <c r="J34" s="66" t="s">
        <v>81</v>
      </c>
      <c r="K34" s="65">
        <f>+AVERAGE(K3:K33)</f>
        <v>0.21903456156688783</v>
      </c>
      <c r="L34" s="66" t="s">
        <v>81</v>
      </c>
      <c r="M34" s="65">
        <f>+AVERAGE(M3:M33)</f>
        <v>0.16276480322580647</v>
      </c>
      <c r="N34" s="66" t="s">
        <v>81</v>
      </c>
      <c r="O34" s="65">
        <f>+AVERAGE(O3:O33)</f>
        <v>0.13762119386806082</v>
      </c>
      <c r="P34" s="66" t="s">
        <v>81</v>
      </c>
      <c r="Q34" s="65">
        <f>+AVERAGE(Q3:Q33)</f>
        <v>0.13762119386806082</v>
      </c>
      <c r="R34" s="66" t="s">
        <v>81</v>
      </c>
      <c r="S34" s="65">
        <f>+AVERAGE(S3:S33)</f>
        <v>0.23661290322580644</v>
      </c>
      <c r="T34" s="66" t="s">
        <v>81</v>
      </c>
      <c r="U34" s="65">
        <f>+AVERAGE(U3:U33)</f>
        <v>0.30088719999999997</v>
      </c>
      <c r="V34" s="66" t="s">
        <v>81</v>
      </c>
      <c r="X34" s="67"/>
      <c r="Y34" s="67"/>
      <c r="Z34" s="67"/>
      <c r="AF34" s="68" t="s">
        <v>89</v>
      </c>
      <c r="AG34" s="2">
        <f>+PERCENTILE(AG2:AG32,0.1)</f>
        <v>0.19741159999999999</v>
      </c>
      <c r="AH34" s="2">
        <f>+PERCENTILE(AH2:AH32,0.1)</f>
        <v>0.18807460000000001</v>
      </c>
      <c r="AI34" s="2">
        <f>+PERCENTILE(AI2:AI32,0.1)</f>
        <v>0.1625299</v>
      </c>
      <c r="AJ34" s="69">
        <f>+PERCENTILE(AJ2:AJ32,0.1)</f>
        <v>0.10288461538461538</v>
      </c>
    </row>
    <row r="35" spans="2:36" x14ac:dyDescent="0.2">
      <c r="B35" s="120" t="s">
        <v>89</v>
      </c>
      <c r="C35" s="71">
        <f>+PERCENTILE(C3:C33,0.1)</f>
        <v>0.19741159999999999</v>
      </c>
      <c r="D35" s="72" t="s">
        <v>81</v>
      </c>
      <c r="E35" s="71">
        <f>+PERCENTILE(E3:E33,0.1)</f>
        <v>0.18807460000000001</v>
      </c>
      <c r="F35" s="72" t="s">
        <v>81</v>
      </c>
      <c r="G35" s="71">
        <f>+PERCENTILE(G3:G33,0.1)</f>
        <v>0.1625299</v>
      </c>
      <c r="H35" s="72" t="s">
        <v>81</v>
      </c>
      <c r="I35" s="71">
        <f>+PERCENTILE(I3:I33,0.1)</f>
        <v>0.12340329999999999</v>
      </c>
      <c r="J35" s="72" t="s">
        <v>81</v>
      </c>
      <c r="K35" s="71">
        <f>+PERCENTILE(K3:K33,0.1)</f>
        <v>0.10288461538461538</v>
      </c>
      <c r="L35" s="72" t="s">
        <v>81</v>
      </c>
      <c r="M35" s="71">
        <f>+PERCENTILE(M3:M33,0.1)</f>
        <v>5.82154E-2</v>
      </c>
      <c r="N35" s="72" t="s">
        <v>81</v>
      </c>
      <c r="O35" s="71">
        <f>+PERCENTILE(O3:O33,0.1)</f>
        <v>4.7247430894308946E-2</v>
      </c>
      <c r="P35" s="72" t="s">
        <v>81</v>
      </c>
      <c r="Q35" s="71">
        <f>+PERCENTILE(Q3:Q33,0.1)</f>
        <v>4.7247430894308946E-2</v>
      </c>
      <c r="R35" s="72" t="s">
        <v>81</v>
      </c>
      <c r="S35" s="71">
        <f>+PERCENTILE(S3:S33,0.1)</f>
        <v>0.11600000000000001</v>
      </c>
      <c r="T35" s="72" t="s">
        <v>81</v>
      </c>
      <c r="U35" s="71">
        <f>+PERCENTILE(U3:U33,0.1)</f>
        <v>0.16910240000000001</v>
      </c>
      <c r="V35" s="72" t="s">
        <v>81</v>
      </c>
      <c r="X35" s="73"/>
      <c r="Y35" s="73"/>
      <c r="Z35" s="73"/>
      <c r="AF35" s="68" t="s">
        <v>90</v>
      </c>
      <c r="AG35" s="2">
        <f>+PERCENTILE(AG2:AG32,0.25)</f>
        <v>0.26228600000000002</v>
      </c>
      <c r="AH35" s="2">
        <f>+PERCENTILE(AH2:AH32,0.25)</f>
        <v>0.23474034999999999</v>
      </c>
      <c r="AI35" s="2">
        <f>+PERCENTILE(AI2:AI32,0.25)</f>
        <v>0.18320385</v>
      </c>
      <c r="AJ35" s="69">
        <f>+PERCENTILE(AJ2:AJ32,0.25)</f>
        <v>0.12431473442910794</v>
      </c>
    </row>
    <row r="36" spans="2:36" x14ac:dyDescent="0.2">
      <c r="B36" s="120" t="s">
        <v>90</v>
      </c>
      <c r="C36" s="71">
        <f>+PERCENTILE(C3:C33,0.25)</f>
        <v>0.26228600000000002</v>
      </c>
      <c r="D36" s="72" t="s">
        <v>81</v>
      </c>
      <c r="E36" s="71">
        <f>+PERCENTILE(E3:E33,0.25)</f>
        <v>0.23474034999999999</v>
      </c>
      <c r="F36" s="72" t="s">
        <v>81</v>
      </c>
      <c r="G36" s="71">
        <f>+PERCENTILE(G3:G33,0.25)</f>
        <v>0.18320385</v>
      </c>
      <c r="H36" s="72" t="s">
        <v>81</v>
      </c>
      <c r="I36" s="71">
        <f>+PERCENTILE(I3:I33,0.25)</f>
        <v>0.14332434999999999</v>
      </c>
      <c r="J36" s="72" t="s">
        <v>81</v>
      </c>
      <c r="K36" s="71">
        <f>+PERCENTILE(K3:K33,0.25)</f>
        <v>0.12431473442910794</v>
      </c>
      <c r="L36" s="72" t="s">
        <v>81</v>
      </c>
      <c r="M36" s="71">
        <f>+PERCENTILE(M3:M33,0.25)</f>
        <v>7.2610300000000003E-2</v>
      </c>
      <c r="N36" s="72" t="s">
        <v>81</v>
      </c>
      <c r="O36" s="71">
        <f>+PERCENTILE(O3:O33,0.25)</f>
        <v>7.8897887032756131E-2</v>
      </c>
      <c r="P36" s="72" t="s">
        <v>81</v>
      </c>
      <c r="Q36" s="71">
        <f>+PERCENTILE(Q3:Q33,0.25)</f>
        <v>7.8897887032756131E-2</v>
      </c>
      <c r="R36" s="72" t="s">
        <v>81</v>
      </c>
      <c r="S36" s="71">
        <f>+PERCENTILE(S3:S33,0.25)</f>
        <v>0.14249999999999999</v>
      </c>
      <c r="T36" s="72" t="s">
        <v>81</v>
      </c>
      <c r="U36" s="71">
        <f>+PERCENTILE(U3:U33,0.25)</f>
        <v>0.18684600000000001</v>
      </c>
      <c r="V36" s="72" t="s">
        <v>81</v>
      </c>
      <c r="X36" s="73"/>
      <c r="Y36" s="73"/>
      <c r="Z36" s="73"/>
      <c r="AF36" s="68" t="s">
        <v>91</v>
      </c>
      <c r="AG36" s="2">
        <f>+MEDIAN(AG2:AG32)</f>
        <v>0.36938670000000001</v>
      </c>
      <c r="AH36" s="2">
        <f>+MEDIAN(AH2:AH32)</f>
        <v>0.35543809999999998</v>
      </c>
      <c r="AI36" s="2">
        <f>+MEDIAN(AI2:AI32)</f>
        <v>0.26195590000000002</v>
      </c>
      <c r="AJ36" s="69">
        <f>+MEDIAN(AJ2:AJ32)</f>
        <v>0.17582417582417584</v>
      </c>
    </row>
    <row r="37" spans="2:36" x14ac:dyDescent="0.2">
      <c r="B37" s="120" t="s">
        <v>91</v>
      </c>
      <c r="C37" s="71">
        <f>+MEDIAN(C3:C33)</f>
        <v>0.36938670000000001</v>
      </c>
      <c r="D37" s="72" t="s">
        <v>81</v>
      </c>
      <c r="E37" s="71">
        <f>+MEDIAN(E3:E33)</f>
        <v>0.35543809999999998</v>
      </c>
      <c r="F37" s="72" t="s">
        <v>81</v>
      </c>
      <c r="G37" s="71">
        <f>+MEDIAN(G3:G33)</f>
        <v>0.26195590000000002</v>
      </c>
      <c r="H37" s="72" t="s">
        <v>81</v>
      </c>
      <c r="I37" s="71">
        <f>+MEDIAN(I3:I33)</f>
        <v>0.2039493</v>
      </c>
      <c r="J37" s="72" t="s">
        <v>81</v>
      </c>
      <c r="K37" s="71">
        <f>+MEDIAN(K3:K33)</f>
        <v>0.17582417582417584</v>
      </c>
      <c r="L37" s="72" t="s">
        <v>81</v>
      </c>
      <c r="M37" s="71">
        <f>+MEDIAN(M3:M33)</f>
        <v>0.1226838</v>
      </c>
      <c r="N37" s="72" t="s">
        <v>81</v>
      </c>
      <c r="O37" s="71">
        <f>+MEDIAN(O3:O33)</f>
        <v>0.10113760869565218</v>
      </c>
      <c r="P37" s="72" t="s">
        <v>81</v>
      </c>
      <c r="Q37" s="71">
        <f>+MEDIAN(Q3:Q33)</f>
        <v>0.10113760869565218</v>
      </c>
      <c r="R37" s="72" t="s">
        <v>81</v>
      </c>
      <c r="S37" s="71">
        <f>+MEDIAN(S3:S33)</f>
        <v>0.20300000000000001</v>
      </c>
      <c r="T37" s="72" t="s">
        <v>81</v>
      </c>
      <c r="U37" s="71">
        <f>+MEDIAN(U3:U33)</f>
        <v>0.27132089999999998</v>
      </c>
      <c r="V37" s="72" t="s">
        <v>81</v>
      </c>
      <c r="X37" s="73"/>
      <c r="Y37" s="73"/>
      <c r="Z37" s="73"/>
      <c r="AF37" s="68" t="s">
        <v>92</v>
      </c>
      <c r="AG37" s="2">
        <f>+PERCENTILE(AG2:AG32,0.75)</f>
        <v>0.47693715000000003</v>
      </c>
      <c r="AH37" s="2">
        <f>+PERCENTILE(AH2:AH32,0.75)</f>
        <v>0.44404595000000002</v>
      </c>
      <c r="AI37" s="2">
        <f>+PERCENTILE(AI2:AI32,0.75)</f>
        <v>0.35679569999999999</v>
      </c>
      <c r="AJ37" s="69">
        <f>+PERCENTILE(AJ2:AJ32,0.75)</f>
        <v>0.26330232826853084</v>
      </c>
    </row>
    <row r="38" spans="2:36" x14ac:dyDescent="0.2">
      <c r="B38" s="120" t="s">
        <v>92</v>
      </c>
      <c r="C38" s="71">
        <f>+PERCENTILE(C3:C33,0.75)</f>
        <v>0.47693715000000003</v>
      </c>
      <c r="D38" s="72" t="s">
        <v>81</v>
      </c>
      <c r="E38" s="71">
        <f>+PERCENTILE(E3:E33,0.75)</f>
        <v>0.44404595000000002</v>
      </c>
      <c r="F38" s="72" t="s">
        <v>81</v>
      </c>
      <c r="G38" s="71">
        <f>+PERCENTILE(G3:G33,0.75)</f>
        <v>0.35679569999999999</v>
      </c>
      <c r="H38" s="72" t="s">
        <v>81</v>
      </c>
      <c r="I38" s="71">
        <f>+PERCENTILE(I3:I33,0.75)</f>
        <v>0.27351119999999995</v>
      </c>
      <c r="J38" s="72" t="s">
        <v>81</v>
      </c>
      <c r="K38" s="71">
        <f>+PERCENTILE(K3:K33,0.75)</f>
        <v>0.26330232826853084</v>
      </c>
      <c r="L38" s="72" t="s">
        <v>81</v>
      </c>
      <c r="M38" s="71">
        <f>+PERCENTILE(M3:M33,0.75)</f>
        <v>0.20809630000000001</v>
      </c>
      <c r="N38" s="72" t="s">
        <v>81</v>
      </c>
      <c r="O38" s="71">
        <f>+PERCENTILE(O3:O33,0.75)</f>
        <v>0.1658230483854381</v>
      </c>
      <c r="P38" s="72" t="s">
        <v>81</v>
      </c>
      <c r="Q38" s="71">
        <f>+PERCENTILE(Q3:Q33,0.75)</f>
        <v>0.1658230483854381</v>
      </c>
      <c r="R38" s="72" t="s">
        <v>81</v>
      </c>
      <c r="S38" s="71">
        <f>+PERCENTILE(S3:S33,0.75)</f>
        <v>0.29349999999999998</v>
      </c>
      <c r="T38" s="72" t="s">
        <v>81</v>
      </c>
      <c r="U38" s="71">
        <f>+PERCENTILE(U3:U33,0.75)</f>
        <v>0.37238145</v>
      </c>
      <c r="V38" s="72" t="s">
        <v>81</v>
      </c>
      <c r="X38" s="73"/>
      <c r="Y38" s="73"/>
      <c r="Z38" s="73"/>
      <c r="AF38" s="74" t="s">
        <v>93</v>
      </c>
      <c r="AG38" s="75">
        <f>+PERCENTILE(AG2:AG32,0.9)</f>
        <v>0.59734799999999999</v>
      </c>
      <c r="AH38" s="75">
        <f>+PERCENTILE(AH2:AH32,0.9)</f>
        <v>0.5314972</v>
      </c>
      <c r="AI38" s="75">
        <f>+PERCENTILE(AI2:AI32,0.9)</f>
        <v>0.47709879999999999</v>
      </c>
      <c r="AJ38" s="76">
        <f>+PERCENTILE(AJ2:AJ32,0.9)</f>
        <v>0.3715686274509804</v>
      </c>
    </row>
    <row r="39" spans="2:36" x14ac:dyDescent="0.2">
      <c r="B39" s="121" t="s">
        <v>93</v>
      </c>
      <c r="C39" s="78">
        <f>+PERCENTILE(C3:C33,0.9)</f>
        <v>0.59734799999999999</v>
      </c>
      <c r="D39" s="79" t="s">
        <v>81</v>
      </c>
      <c r="E39" s="78">
        <f>+PERCENTILE(E3:E33,0.9)</f>
        <v>0.5314972</v>
      </c>
      <c r="F39" s="79" t="s">
        <v>81</v>
      </c>
      <c r="G39" s="78">
        <f>+PERCENTILE(G3:G33,0.9)</f>
        <v>0.47709879999999999</v>
      </c>
      <c r="H39" s="79" t="s">
        <v>81</v>
      </c>
      <c r="I39" s="78">
        <f>+PERCENTILE(I3:I33,0.9)</f>
        <v>0.38994899999999999</v>
      </c>
      <c r="J39" s="79" t="s">
        <v>81</v>
      </c>
      <c r="K39" s="78">
        <f>+PERCENTILE(K3:K33,0.9)</f>
        <v>0.3715686274509804</v>
      </c>
      <c r="L39" s="79" t="s">
        <v>81</v>
      </c>
      <c r="M39" s="78">
        <f>+PERCENTILE(M3:M33,0.9)</f>
        <v>0.2768041</v>
      </c>
      <c r="N39" s="79" t="s">
        <v>81</v>
      </c>
      <c r="O39" s="78">
        <f>+PERCENTILE(O3:O33,0.9)</f>
        <v>0.28040540540540543</v>
      </c>
      <c r="P39" s="79" t="s">
        <v>81</v>
      </c>
      <c r="Q39" s="78">
        <f>+PERCENTILE(Q3:Q33,0.9)</f>
        <v>0.28040540540540543</v>
      </c>
      <c r="R39" s="79" t="s">
        <v>81</v>
      </c>
      <c r="S39" s="78">
        <f>+PERCENTILE(S3:S33,0.9)</f>
        <v>0.39900000000000002</v>
      </c>
      <c r="T39" s="79" t="s">
        <v>81</v>
      </c>
      <c r="U39" s="78">
        <f>+PERCENTILE(U3:U33,0.9)</f>
        <v>0.46588829999999998</v>
      </c>
      <c r="V39" s="79" t="s">
        <v>81</v>
      </c>
      <c r="X39" s="73"/>
      <c r="Y39" s="73"/>
      <c r="Z39" s="73"/>
    </row>
    <row r="40" spans="2:36" x14ac:dyDescent="0.2">
      <c r="B40" s="122">
        <v>1</v>
      </c>
      <c r="C40" s="80">
        <f t="shared" ref="C40:V40" si="14">+B40+1</f>
        <v>2</v>
      </c>
      <c r="D40" s="80">
        <f t="shared" si="14"/>
        <v>3</v>
      </c>
      <c r="E40" s="80">
        <f t="shared" si="14"/>
        <v>4</v>
      </c>
      <c r="F40" s="80">
        <f t="shared" si="14"/>
        <v>5</v>
      </c>
      <c r="G40" s="80">
        <f t="shared" si="14"/>
        <v>6</v>
      </c>
      <c r="H40" s="80">
        <f t="shared" si="14"/>
        <v>7</v>
      </c>
      <c r="I40" s="80">
        <f t="shared" si="14"/>
        <v>8</v>
      </c>
      <c r="J40" s="80">
        <f t="shared" si="14"/>
        <v>9</v>
      </c>
      <c r="K40" s="80">
        <f t="shared" si="14"/>
        <v>10</v>
      </c>
      <c r="L40" s="80">
        <f t="shared" si="14"/>
        <v>11</v>
      </c>
      <c r="M40" s="80">
        <f t="shared" si="14"/>
        <v>12</v>
      </c>
      <c r="N40" s="80">
        <f t="shared" si="14"/>
        <v>13</v>
      </c>
      <c r="O40" s="80">
        <f t="shared" si="14"/>
        <v>14</v>
      </c>
      <c r="P40" s="80">
        <f t="shared" si="14"/>
        <v>15</v>
      </c>
      <c r="Q40" s="80">
        <f t="shared" si="14"/>
        <v>16</v>
      </c>
      <c r="R40" s="80">
        <f t="shared" si="14"/>
        <v>17</v>
      </c>
      <c r="S40" s="80">
        <f t="shared" si="14"/>
        <v>18</v>
      </c>
      <c r="T40" s="80">
        <f t="shared" si="14"/>
        <v>19</v>
      </c>
      <c r="U40" s="80">
        <f t="shared" si="14"/>
        <v>20</v>
      </c>
      <c r="V40" s="80">
        <f t="shared" si="14"/>
        <v>21</v>
      </c>
    </row>
  </sheetData>
  <mergeCells count="13">
    <mergeCell ref="B1:B2"/>
    <mergeCell ref="C1:D1"/>
    <mergeCell ref="E1:F1"/>
    <mergeCell ref="G1:H1"/>
    <mergeCell ref="I1:J1"/>
    <mergeCell ref="U1:V1"/>
    <mergeCell ref="X1:Z1"/>
    <mergeCell ref="AB1:AD1"/>
    <mergeCell ref="K1:L1"/>
    <mergeCell ref="M1:N1"/>
    <mergeCell ref="O1:P1"/>
    <mergeCell ref="Q1:R1"/>
    <mergeCell ref="S1:T1"/>
  </mergeCells>
  <conditionalFormatting sqref="AA34:AK38 AA2:AA33 AE33:AK33 AK2:AK32 AE2:AF32">
    <cfRule type="cellIs" priority="2" operator="equal">
      <formula>1</formula>
    </cfRule>
  </conditionalFormatting>
  <conditionalFormatting sqref="AK2:AK32 AE2:AF32 AA2:AA32">
    <cfRule type="cellIs" priority="3" operator="equal">
      <formula>1</formula>
    </cfRule>
  </conditionalFormatting>
  <conditionalFormatting sqref="X3:Z34 AB2:AD33">
    <cfRule type="cellIs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2A6099"/>
  </sheetPr>
  <dimension ref="B1:AL39"/>
  <sheetViews>
    <sheetView zoomScaleNormal="100" workbookViewId="0">
      <selection activeCell="B1" sqref="B1:B1048576"/>
    </sheetView>
  </sheetViews>
  <sheetFormatPr defaultColWidth="9" defaultRowHeight="12.75" x14ac:dyDescent="0.2"/>
  <cols>
    <col min="2" max="2" width="24" style="122" customWidth="1"/>
    <col min="3" max="3" width="12.140625" customWidth="1"/>
    <col min="4" max="4" width="5.7109375" customWidth="1"/>
    <col min="6" max="6" width="5.7109375" customWidth="1"/>
    <col min="8" max="8" width="5.7109375" customWidth="1"/>
    <col min="9" max="9" width="11.5703125" customWidth="1"/>
    <col min="10" max="10" width="5.7109375" customWidth="1"/>
    <col min="11" max="11" width="11.5703125" customWidth="1"/>
    <col min="12" max="12" width="5.7109375" customWidth="1"/>
    <col min="13" max="13" width="11.5703125" customWidth="1"/>
    <col min="15" max="15" width="11.5703125" customWidth="1"/>
    <col min="17" max="17" width="11.5703125" customWidth="1"/>
    <col min="18" max="18" width="5.7109375" customWidth="1"/>
    <col min="19" max="22" width="11.5703125" customWidth="1"/>
    <col min="23" max="23" width="3.85546875" customWidth="1"/>
    <col min="24" max="26" width="16.42578125" customWidth="1"/>
    <col min="27" max="27" width="3.85546875" customWidth="1"/>
    <col min="28" max="30" width="16.42578125" customWidth="1"/>
    <col min="31" max="31" width="3.85546875" customWidth="1"/>
    <col min="32" max="32" width="12.140625" customWidth="1"/>
    <col min="37" max="37" width="3.28515625" customWidth="1"/>
    <col min="38" max="38" width="8.85546875" style="1" customWidth="1"/>
  </cols>
  <sheetData>
    <row r="1" spans="2:38" ht="12.75" customHeight="1" x14ac:dyDescent="0.2">
      <c r="B1" s="117" t="s">
        <v>81</v>
      </c>
      <c r="C1" s="112">
        <v>2005</v>
      </c>
      <c r="D1" s="112"/>
      <c r="E1" s="112">
        <v>2000</v>
      </c>
      <c r="F1" s="112"/>
      <c r="G1" s="112">
        <v>1990</v>
      </c>
      <c r="H1" s="112"/>
      <c r="I1" s="112">
        <v>1980</v>
      </c>
      <c r="J1" s="112"/>
      <c r="K1" s="112">
        <v>1977</v>
      </c>
      <c r="L1" s="112"/>
      <c r="M1" s="112">
        <v>1970</v>
      </c>
      <c r="N1" s="112"/>
      <c r="O1" s="112">
        <v>1960</v>
      </c>
      <c r="P1" s="112"/>
      <c r="Q1" s="112">
        <v>1950</v>
      </c>
      <c r="R1" s="112"/>
      <c r="S1" s="110" t="s">
        <v>82</v>
      </c>
      <c r="T1" s="110"/>
      <c r="U1" s="112" t="s">
        <v>83</v>
      </c>
      <c r="V1" s="112"/>
      <c r="X1" s="113" t="s">
        <v>82</v>
      </c>
      <c r="Y1" s="113"/>
      <c r="Z1" s="113" t="s">
        <v>84</v>
      </c>
      <c r="AB1" s="113" t="s">
        <v>83</v>
      </c>
      <c r="AC1" s="113"/>
      <c r="AD1" s="113" t="s">
        <v>84</v>
      </c>
      <c r="AF1" s="33"/>
      <c r="AG1" s="34">
        <v>2005</v>
      </c>
      <c r="AH1" s="34">
        <v>2000</v>
      </c>
      <c r="AI1" s="34">
        <v>1990</v>
      </c>
      <c r="AJ1" s="35">
        <v>1977</v>
      </c>
    </row>
    <row r="2" spans="2:38" ht="25.5" x14ac:dyDescent="0.2">
      <c r="B2" s="117"/>
      <c r="C2" s="36" t="s">
        <v>85</v>
      </c>
      <c r="D2" s="37" t="s">
        <v>86</v>
      </c>
      <c r="E2" s="36" t="s">
        <v>85</v>
      </c>
      <c r="F2" s="37" t="s">
        <v>86</v>
      </c>
      <c r="G2" s="36" t="s">
        <v>85</v>
      </c>
      <c r="H2" s="37" t="s">
        <v>86</v>
      </c>
      <c r="I2" s="36" t="s">
        <v>85</v>
      </c>
      <c r="J2" s="37" t="s">
        <v>86</v>
      </c>
      <c r="K2" s="36" t="s">
        <v>85</v>
      </c>
      <c r="L2" s="37" t="s">
        <v>86</v>
      </c>
      <c r="M2" s="36" t="s">
        <v>85</v>
      </c>
      <c r="N2" s="37" t="s">
        <v>86</v>
      </c>
      <c r="O2" s="36" t="s">
        <v>85</v>
      </c>
      <c r="P2" s="37" t="s">
        <v>86</v>
      </c>
      <c r="Q2" s="36" t="s">
        <v>85</v>
      </c>
      <c r="R2" s="37" t="s">
        <v>86</v>
      </c>
      <c r="S2" s="36" t="s">
        <v>85</v>
      </c>
      <c r="T2" s="37" t="s">
        <v>86</v>
      </c>
      <c r="U2" s="36" t="s">
        <v>85</v>
      </c>
      <c r="V2" s="37" t="s">
        <v>86</v>
      </c>
      <c r="X2" s="32" t="s">
        <v>87</v>
      </c>
      <c r="Y2" s="32" t="s">
        <v>88</v>
      </c>
      <c r="Z2" s="32" t="s">
        <v>84</v>
      </c>
      <c r="AB2" s="32" t="s">
        <v>87</v>
      </c>
      <c r="AC2" s="32" t="s">
        <v>88</v>
      </c>
      <c r="AD2" s="32" t="s">
        <v>84</v>
      </c>
      <c r="AF2" s="38" t="s">
        <v>66</v>
      </c>
      <c r="AG2" s="39">
        <f>+VLOOKUP(AF2,'2005'!$D$2:$M$32,9,0)</f>
        <v>0.6817202</v>
      </c>
      <c r="AH2" s="39">
        <f>+VLOOKUP(AF2,'2000'!$D$2:$M$32,9,0)</f>
        <v>0.66353110000000004</v>
      </c>
      <c r="AI2" s="39">
        <f>+VLOOKUP(AF2,'1990'!$D$2:$M$32,9,0)</f>
        <v>0.6468315</v>
      </c>
      <c r="AJ2" s="40">
        <f>+VLOOKUP(AF2,'1977'!$D$2:$M$32,9,0)</f>
        <v>0.63179916317991636</v>
      </c>
      <c r="AL2" s="41"/>
    </row>
    <row r="3" spans="2:38" x14ac:dyDescent="0.2">
      <c r="B3" s="118" t="s">
        <v>66</v>
      </c>
      <c r="C3" s="21">
        <f>+VLOOKUP(B3,'2005'!$D$2:$L$32,9,0)</f>
        <v>0.6817202</v>
      </c>
      <c r="D3" s="81">
        <f t="shared" ref="D3:D33" si="0">+RANK(C3,$C$3:$C$33)</f>
        <v>1</v>
      </c>
      <c r="E3" s="21">
        <f>+VLOOKUP(B3,'2000'!$D$2:$L$32,9,0)</f>
        <v>0.66353110000000004</v>
      </c>
      <c r="F3" s="81">
        <f t="shared" ref="F3:F33" si="1">+RANK(E3,$E$3:$E$33)</f>
        <v>1</v>
      </c>
      <c r="G3" s="21">
        <f>+VLOOKUP(B3,'1990'!$D$2:$L$32,9,0)</f>
        <v>0.6468315</v>
      </c>
      <c r="H3" s="81">
        <f t="shared" ref="H3:H33" si="2">+RANK(G3,$G$3:$G$33)</f>
        <v>1</v>
      </c>
      <c r="I3" s="21">
        <f>+VLOOKUP(B3,'1980'!$D$2:$L$32,9,0)</f>
        <v>0.62917339999999999</v>
      </c>
      <c r="J3" s="81">
        <f t="shared" ref="J3:J33" si="3">+RANK(I3,$I$3:$I$33)</f>
        <v>1</v>
      </c>
      <c r="K3" s="21">
        <f>+VLOOKUP(B3,'1977'!$D$2:$L$32,9,0)</f>
        <v>0.63179916317991636</v>
      </c>
      <c r="L3" s="81">
        <f t="shared" ref="L3:L33" si="4">+RANK(K3,$K$3:$K$33)</f>
        <v>1</v>
      </c>
      <c r="M3" s="21">
        <f>+VLOOKUP(B3,'1970'!$D$2:$L$32,9,0)</f>
        <v>0.62020500000000001</v>
      </c>
      <c r="N3" s="81">
        <f t="shared" ref="N3:N33" si="5">+RANK(M3,$M$3:$M$33)</f>
        <v>1</v>
      </c>
      <c r="O3" s="21">
        <f>+VLOOKUP(B3,'1960'!$D$2:$L$32,9,0)</f>
        <v>0.33030303030303032</v>
      </c>
      <c r="P3" s="81">
        <f t="shared" ref="P3:P33" si="6">+RANK(O3,$O$3:$O$33)</f>
        <v>1</v>
      </c>
      <c r="Q3" s="21">
        <f>+VLOOKUP(B3,'1950'!$D$2:$L$32,9,0)</f>
        <v>0.33030303030303032</v>
      </c>
      <c r="R3" s="81">
        <f t="shared" ref="R3:R33" si="7">+RANK(Q3,$Q$3:$Q$33)</f>
        <v>1</v>
      </c>
      <c r="S3" s="43">
        <f>+VLOOKUP(B3,'Avg_1950-2005'!$D$2:$J$32,6,0)</f>
        <v>0.56399999999999995</v>
      </c>
      <c r="T3" s="82">
        <f>+VLOOKUP(B3,'Avg_1950-2005'!$D$2:$J$32,3,0)</f>
        <v>1.1000000000000001</v>
      </c>
      <c r="U3" s="43">
        <f>+VLOOKUP(B3,'Avg_1977-2005'!$D$2:$J$32,6,0)</f>
        <v>0.63605540000000005</v>
      </c>
      <c r="V3" s="82">
        <f>+VLOOKUP(B3,'Avg_1977-2005'!$D$2:$J$32,3,0)</f>
        <v>1.7931029999999999</v>
      </c>
      <c r="X3" s="46" t="b">
        <f t="shared" ref="X3:X33" si="8">+AND((C3&gt;C$37),(E3&gt;E$37),(G3&gt;G$37),(K3&gt;$K$37),(I3&gt;$I$37),(M3&gt;$M$37),(O3&gt;$O$37),(Q3&gt;$Q$37))</f>
        <v>1</v>
      </c>
      <c r="Y3" s="46" t="b">
        <f t="shared" ref="Y3:Y33" si="9">+AND((C3&gt;C$38),(E3&gt;E$38),(G3&gt;G$38),(K3&gt;$K$38),(I3&gt;$I$38),(M3&gt;$M$38),(O3&gt;$O$38),(Q3&gt;$Q$38))</f>
        <v>1</v>
      </c>
      <c r="Z3" s="46" t="b">
        <f t="shared" ref="Z3:Z33" si="10">+AND((C3&gt;C$39),(E3&gt;E$39),(G3&gt;G$39),(K3&gt;$K$39),(I3&gt;$I$39),(M3&gt;$M$39),(O3&gt;$O$39),(Q3&gt;$Q$39))</f>
        <v>1</v>
      </c>
      <c r="AB3" s="46" t="b">
        <f t="shared" ref="AB3:AB33" si="11">+AND((C3&gt;C$37),(E3&gt;E$37),(G3&gt;G$37),(K3&gt;$K$37),(I3&gt;$I$37))</f>
        <v>1</v>
      </c>
      <c r="AC3" s="46" t="b">
        <f t="shared" ref="AC3:AC33" si="12">+AND((C3&gt;C$38),(E3&gt;E$38),(G3&gt;G$38),(K3&gt;$K$38),(I3&gt;$I$38))</f>
        <v>1</v>
      </c>
      <c r="AD3" s="46" t="b">
        <f t="shared" ref="AD3:AD33" si="13">+AND((C3&gt;C$39),(E3&gt;E$39),(G3&gt;G$39),(K3&gt;$K$39),(I3&gt;$I$39))</f>
        <v>1</v>
      </c>
      <c r="AF3" s="47" t="s">
        <v>68</v>
      </c>
      <c r="AG3" s="48">
        <f>+VLOOKUP(AF3,'2005'!$D$2:$M$32,9,0)</f>
        <v>0.36930550000000001</v>
      </c>
      <c r="AH3" s="48">
        <f>+VLOOKUP(AF3,'2000'!$D$2:$M$32,9,0)</f>
        <v>0.34680729999999999</v>
      </c>
      <c r="AI3" s="48">
        <f>+VLOOKUP(AF3,'1990'!$D$2:$M$32,9,0)</f>
        <v>0.31747249999999999</v>
      </c>
      <c r="AJ3" s="23">
        <f>+VLOOKUP(AF3,'1977'!$D$2:$M$32,9,0)</f>
        <v>0.27166276346604218</v>
      </c>
      <c r="AL3" s="41"/>
    </row>
    <row r="4" spans="2:38" x14ac:dyDescent="0.2">
      <c r="B4" s="118" t="s">
        <v>68</v>
      </c>
      <c r="C4" s="21">
        <f>+VLOOKUP(B4,'2005'!$D$2:$L$32,9,0)</f>
        <v>0.36930550000000001</v>
      </c>
      <c r="D4" s="81">
        <f t="shared" si="0"/>
        <v>7</v>
      </c>
      <c r="E4" s="21">
        <f>+VLOOKUP(B4,'2000'!$D$2:$L$32,9,0)</f>
        <v>0.34680729999999999</v>
      </c>
      <c r="F4" s="81">
        <f t="shared" si="1"/>
        <v>5</v>
      </c>
      <c r="G4" s="21">
        <f>+VLOOKUP(B4,'1990'!$D$2:$L$32,9,0)</f>
        <v>0.31747249999999999</v>
      </c>
      <c r="H4" s="81">
        <f t="shared" si="2"/>
        <v>5</v>
      </c>
      <c r="I4" s="21">
        <f>+VLOOKUP(B4,'1980'!$D$2:$L$32,9,0)</f>
        <v>0.28829900000000003</v>
      </c>
      <c r="J4" s="81">
        <f t="shared" si="3"/>
        <v>3</v>
      </c>
      <c r="K4" s="21">
        <f>+VLOOKUP(B4,'1977'!$D$2:$L$32,9,0)</f>
        <v>0.27166276346604218</v>
      </c>
      <c r="L4" s="81">
        <f t="shared" si="4"/>
        <v>3</v>
      </c>
      <c r="M4" s="21">
        <f>+VLOOKUP(B4,'1970'!$D$2:$L$32,9,0)</f>
        <v>0.20668410000000001</v>
      </c>
      <c r="N4" s="81">
        <f t="shared" si="5"/>
        <v>3</v>
      </c>
      <c r="O4" s="21">
        <f>+VLOOKUP(B4,'1960'!$D$2:$L$32,9,0)</f>
        <v>0.25294117647058822</v>
      </c>
      <c r="P4" s="81">
        <f t="shared" si="6"/>
        <v>2</v>
      </c>
      <c r="Q4" s="21">
        <f>+VLOOKUP(B4,'1950'!$D$2:$L$32,9,0)</f>
        <v>0.25294117647058822</v>
      </c>
      <c r="R4" s="81">
        <f t="shared" si="7"/>
        <v>2</v>
      </c>
      <c r="S4" s="43">
        <f>+VLOOKUP(B4,'Avg_1950-2005'!$D$2:$J$32,6,0)</f>
        <v>0.28899999999999998</v>
      </c>
      <c r="T4" s="82">
        <f>+VLOOKUP(B4,'Avg_1950-2005'!$D$2:$J$32,3,0)</f>
        <v>3.7</v>
      </c>
      <c r="U4" s="43">
        <f>+VLOOKUP(B4,'Avg_1977-2005'!$D$2:$J$32,6,0)</f>
        <v>0.3193898</v>
      </c>
      <c r="V4" s="82">
        <f>+VLOOKUP(B4,'Avg_1977-2005'!$D$2:$J$32,3,0)</f>
        <v>5.1724139999999998</v>
      </c>
      <c r="X4" s="49" t="b">
        <f t="shared" si="8"/>
        <v>1</v>
      </c>
      <c r="Y4" s="49" t="b">
        <f t="shared" si="9"/>
        <v>1</v>
      </c>
      <c r="Z4" s="49" t="b">
        <f t="shared" si="10"/>
        <v>0</v>
      </c>
      <c r="AB4" s="49" t="b">
        <f t="shared" si="11"/>
        <v>1</v>
      </c>
      <c r="AC4" s="49" t="b">
        <f t="shared" si="12"/>
        <v>1</v>
      </c>
      <c r="AD4" s="49" t="b">
        <f t="shared" si="13"/>
        <v>0</v>
      </c>
      <c r="AF4" s="47" t="s">
        <v>62</v>
      </c>
      <c r="AG4" s="48">
        <f>+VLOOKUP(AF4,'2005'!$D$2:$M$32,9,0)</f>
        <v>0.44603530000000002</v>
      </c>
      <c r="AH4" s="48">
        <f>+VLOOKUP(AF4,'2000'!$D$2:$M$32,9,0)</f>
        <v>0.43753930000000002</v>
      </c>
      <c r="AI4" s="48">
        <f>+VLOOKUP(AF4,'1990'!$D$2:$M$32,9,0)</f>
        <v>0.42369119999999999</v>
      </c>
      <c r="AJ4" s="23">
        <f>+VLOOKUP(AF4,'1977'!$D$2:$M$32,9,0)</f>
        <v>0.31568627450980391</v>
      </c>
      <c r="AL4" s="41"/>
    </row>
    <row r="5" spans="2:38" x14ac:dyDescent="0.2">
      <c r="B5" s="118" t="s">
        <v>62</v>
      </c>
      <c r="C5" s="21">
        <f>+VLOOKUP(B5,'2005'!$D$2:$L$32,9,0)</f>
        <v>0.44603530000000002</v>
      </c>
      <c r="D5" s="81">
        <f t="shared" si="0"/>
        <v>4</v>
      </c>
      <c r="E5" s="21">
        <f>+VLOOKUP(B5,'2000'!$D$2:$L$32,9,0)</f>
        <v>0.43753930000000002</v>
      </c>
      <c r="F5" s="81">
        <f t="shared" si="1"/>
        <v>2</v>
      </c>
      <c r="G5" s="21">
        <f>+VLOOKUP(B5,'1990'!$D$2:$L$32,9,0)</f>
        <v>0.42369119999999999</v>
      </c>
      <c r="H5" s="81">
        <f t="shared" si="2"/>
        <v>2</v>
      </c>
      <c r="I5" s="21">
        <f>+VLOOKUP(B5,'1980'!$D$2:$L$32,9,0)</f>
        <v>0.34993030000000003</v>
      </c>
      <c r="J5" s="81">
        <f t="shared" si="3"/>
        <v>2</v>
      </c>
      <c r="K5" s="21">
        <f>+VLOOKUP(B5,'1977'!$D$2:$L$32,9,0)</f>
        <v>0.31568627450980391</v>
      </c>
      <c r="L5" s="81">
        <f t="shared" si="4"/>
        <v>2</v>
      </c>
      <c r="M5" s="21">
        <f>+VLOOKUP(B5,'1970'!$D$2:$L$32,9,0)</f>
        <v>0.24305969999999999</v>
      </c>
      <c r="N5" s="81">
        <f t="shared" si="5"/>
        <v>2</v>
      </c>
      <c r="O5" s="21">
        <f>+VLOOKUP(B5,'1960'!$D$2:$L$32,9,0)</f>
        <v>0.17560975609756097</v>
      </c>
      <c r="P5" s="81">
        <f t="shared" si="6"/>
        <v>4</v>
      </c>
      <c r="Q5" s="21">
        <f>+VLOOKUP(B5,'1950'!$D$2:$L$32,9,0)</f>
        <v>0.17560975609756097</v>
      </c>
      <c r="R5" s="81">
        <f t="shared" si="7"/>
        <v>4</v>
      </c>
      <c r="S5" s="43">
        <f>+VLOOKUP(B5,'Avg_1950-2005'!$D$2:$J$32,6,0)</f>
        <v>0.315</v>
      </c>
      <c r="T5" s="82">
        <f>+VLOOKUP(B5,'Avg_1950-2005'!$D$2:$J$32,3,0)</f>
        <v>3</v>
      </c>
      <c r="U5" s="43">
        <f>+VLOOKUP(B5,'Avg_1977-2005'!$D$2:$J$32,6,0)</f>
        <v>0.40600399999999998</v>
      </c>
      <c r="V5" s="82">
        <f>+VLOOKUP(B5,'Avg_1977-2005'!$D$2:$J$32,3,0)</f>
        <v>2.2413789999999998</v>
      </c>
      <c r="X5" s="49" t="b">
        <f t="shared" si="8"/>
        <v>1</v>
      </c>
      <c r="Y5" s="49" t="b">
        <f t="shared" si="9"/>
        <v>1</v>
      </c>
      <c r="Z5" s="49" t="b">
        <f t="shared" si="10"/>
        <v>0</v>
      </c>
      <c r="AB5" s="49" t="b">
        <f t="shared" si="11"/>
        <v>1</v>
      </c>
      <c r="AC5" s="49" t="b">
        <f t="shared" si="12"/>
        <v>1</v>
      </c>
      <c r="AD5" s="49" t="b">
        <f t="shared" si="13"/>
        <v>0</v>
      </c>
      <c r="AF5" s="47" t="s">
        <v>59</v>
      </c>
      <c r="AG5" s="48">
        <f>+VLOOKUP(AF5,'2005'!$D$2:$M$32,9,0)</f>
        <v>0.45106079999999998</v>
      </c>
      <c r="AH5" s="48">
        <f>+VLOOKUP(AF5,'2000'!$D$2:$M$32,9,0)</f>
        <v>0.43611620000000001</v>
      </c>
      <c r="AI5" s="48">
        <f>+VLOOKUP(AF5,'1990'!$D$2:$M$32,9,0)</f>
        <v>0.36722660000000001</v>
      </c>
      <c r="AJ5" s="23">
        <f>+VLOOKUP(AF5,'1977'!$D$2:$M$32,9,0)</f>
        <v>0.2455223880597015</v>
      </c>
      <c r="AL5" s="41"/>
    </row>
    <row r="6" spans="2:38" x14ac:dyDescent="0.2">
      <c r="B6" s="118" t="s">
        <v>59</v>
      </c>
      <c r="C6" s="21">
        <f>+VLOOKUP(B6,'2005'!$D$2:$L$32,9,0)</f>
        <v>0.45106079999999998</v>
      </c>
      <c r="D6" s="81">
        <f t="shared" si="0"/>
        <v>2</v>
      </c>
      <c r="E6" s="21">
        <f>+VLOOKUP(B6,'2000'!$D$2:$L$32,9,0)</f>
        <v>0.43611620000000001</v>
      </c>
      <c r="F6" s="81">
        <f t="shared" si="1"/>
        <v>3</v>
      </c>
      <c r="G6" s="21">
        <f>+VLOOKUP(B6,'1990'!$D$2:$L$32,9,0)</f>
        <v>0.36722660000000001</v>
      </c>
      <c r="H6" s="81">
        <f t="shared" si="2"/>
        <v>3</v>
      </c>
      <c r="I6" s="21">
        <f>+VLOOKUP(B6,'1980'!$D$2:$L$32,9,0)</f>
        <v>0.25546799999999997</v>
      </c>
      <c r="J6" s="81">
        <f t="shared" si="3"/>
        <v>5</v>
      </c>
      <c r="K6" s="21">
        <f>+VLOOKUP(B6,'1977'!$D$2:$L$32,9,0)</f>
        <v>0.2455223880597015</v>
      </c>
      <c r="L6" s="81">
        <f t="shared" si="4"/>
        <v>5</v>
      </c>
      <c r="M6" s="21">
        <f>+VLOOKUP(B6,'1970'!$D$2:$L$32,9,0)</f>
        <v>0.18832209999999999</v>
      </c>
      <c r="N6" s="81">
        <f t="shared" si="5"/>
        <v>5</v>
      </c>
      <c r="O6" s="21">
        <f>+VLOOKUP(B6,'1960'!$D$2:$L$32,9,0)</f>
        <v>0.15827827392120075</v>
      </c>
      <c r="P6" s="81">
        <f t="shared" si="6"/>
        <v>5</v>
      </c>
      <c r="Q6" s="21">
        <f>+VLOOKUP(B6,'1950'!$D$2:$L$32,9,0)</f>
        <v>0.15827827392120075</v>
      </c>
      <c r="R6" s="81">
        <f t="shared" si="7"/>
        <v>5</v>
      </c>
      <c r="S6" s="43">
        <f>+VLOOKUP(B6,'Avg_1950-2005'!$D$2:$J$32,6,0)</f>
        <v>0.27100000000000002</v>
      </c>
      <c r="T6" s="82">
        <f>+VLOOKUP(B6,'Avg_1950-2005'!$D$2:$J$32,3,0)</f>
        <v>4.4000000000000004</v>
      </c>
      <c r="U6" s="43">
        <f>+VLOOKUP(B6,'Avg_1977-2005'!$D$2:$J$32,6,0)</f>
        <v>0.34716170000000002</v>
      </c>
      <c r="V6" s="82">
        <f>+VLOOKUP(B6,'Avg_1977-2005'!$D$2:$J$32,3,0)</f>
        <v>4.2068969999999997</v>
      </c>
      <c r="X6" s="50" t="b">
        <f t="shared" si="8"/>
        <v>1</v>
      </c>
      <c r="Y6" s="50" t="b">
        <f t="shared" si="9"/>
        <v>1</v>
      </c>
      <c r="Z6" s="50" t="b">
        <f t="shared" si="10"/>
        <v>0</v>
      </c>
      <c r="AB6" s="50" t="b">
        <f t="shared" si="11"/>
        <v>1</v>
      </c>
      <c r="AC6" s="50" t="b">
        <f t="shared" si="12"/>
        <v>1</v>
      </c>
      <c r="AD6" s="50" t="b">
        <f t="shared" si="13"/>
        <v>0</v>
      </c>
      <c r="AF6" s="51" t="s">
        <v>60</v>
      </c>
      <c r="AG6" s="83">
        <f>+VLOOKUP(AF6,'2005'!$D$2:$M$32,9,0)</f>
        <v>0.37515409999999999</v>
      </c>
      <c r="AH6" s="83">
        <f>+VLOOKUP(AF6,'2000'!$D$2:$M$32,9,0)</f>
        <v>0.3419838</v>
      </c>
      <c r="AI6" s="83">
        <f>+VLOOKUP(AF6,'1990'!$D$2:$M$32,9,0)</f>
        <v>0.33934569999999997</v>
      </c>
      <c r="AJ6" s="84">
        <f>+VLOOKUP(AF6,'1977'!$D$2:$M$32,9,0)</f>
        <v>0.25899280575539568</v>
      </c>
      <c r="AL6" s="41"/>
    </row>
    <row r="7" spans="2:38" x14ac:dyDescent="0.2">
      <c r="B7" s="115" t="s">
        <v>60</v>
      </c>
      <c r="C7" s="26">
        <f>+VLOOKUP(B7,'2005'!$D$2:$L$32,9,0)</f>
        <v>0.37515409999999999</v>
      </c>
      <c r="D7" s="85">
        <f t="shared" si="0"/>
        <v>6</v>
      </c>
      <c r="E7" s="26">
        <f>+VLOOKUP(B7,'2000'!$D$2:$L$32,9,0)</f>
        <v>0.3419838</v>
      </c>
      <c r="F7" s="85">
        <f t="shared" si="1"/>
        <v>6</v>
      </c>
      <c r="G7" s="26">
        <f>+VLOOKUP(B7,'1990'!$D$2:$L$32,9,0)</f>
        <v>0.33934569999999997</v>
      </c>
      <c r="H7" s="85">
        <f t="shared" si="2"/>
        <v>4</v>
      </c>
      <c r="I7" s="26">
        <f>+VLOOKUP(B7,'1980'!$D$2:$L$32,9,0)</f>
        <v>0.27599659999999998</v>
      </c>
      <c r="J7" s="85">
        <f t="shared" si="3"/>
        <v>4</v>
      </c>
      <c r="K7" s="26">
        <f>+VLOOKUP(B7,'1977'!$D$2:$L$32,9,0)</f>
        <v>0.25899280575539568</v>
      </c>
      <c r="L7" s="85">
        <f t="shared" si="4"/>
        <v>4</v>
      </c>
      <c r="M7" s="26">
        <f>+VLOOKUP(B7,'1970'!$D$2:$L$32,9,0)</f>
        <v>0.15065990000000001</v>
      </c>
      <c r="N7" s="85">
        <f t="shared" si="5"/>
        <v>7</v>
      </c>
      <c r="O7" s="26">
        <f>+VLOOKUP(B7,'1960'!$D$2:$L$32,9,0)</f>
        <v>8.0977542857142856E-2</v>
      </c>
      <c r="P7" s="85">
        <f t="shared" si="6"/>
        <v>12</v>
      </c>
      <c r="Q7" s="26">
        <f>+VLOOKUP(B7,'1950'!$D$2:$L$32,9,0)</f>
        <v>8.0977542857142856E-2</v>
      </c>
      <c r="R7" s="85">
        <f t="shared" si="7"/>
        <v>12</v>
      </c>
      <c r="S7" s="86">
        <f>+VLOOKUP(B7,'Avg_1950-2005'!$D$2:$J$32,6,0)</f>
        <v>0.22800000000000001</v>
      </c>
      <c r="T7" s="87">
        <f>+VLOOKUP(B7,'Avg_1950-2005'!$D$2:$J$32,3,0)</f>
        <v>7</v>
      </c>
      <c r="U7" s="86">
        <f>+VLOOKUP(B7,'Avg_1977-2005'!$D$2:$J$32,6,0)</f>
        <v>0.31115900000000002</v>
      </c>
      <c r="V7" s="87">
        <f>+VLOOKUP(B7,'Avg_1977-2005'!$D$2:$J$32,3,0)</f>
        <v>5.5517240000000001</v>
      </c>
      <c r="X7" s="49" t="b">
        <f t="shared" si="8"/>
        <v>1</v>
      </c>
      <c r="Y7" s="49" t="b">
        <f t="shared" si="9"/>
        <v>0</v>
      </c>
      <c r="Z7" s="49" t="b">
        <f t="shared" si="10"/>
        <v>0</v>
      </c>
      <c r="AB7" s="49" t="b">
        <f t="shared" si="11"/>
        <v>1</v>
      </c>
      <c r="AC7" s="49" t="b">
        <f t="shared" si="12"/>
        <v>1</v>
      </c>
      <c r="AD7" s="49" t="b">
        <f t="shared" si="13"/>
        <v>0</v>
      </c>
      <c r="AF7" s="51" t="s">
        <v>34</v>
      </c>
      <c r="AG7" s="83">
        <f>+VLOOKUP(AF7,'2005'!$D$2:$M$32,9,0)</f>
        <v>0.44943280000000002</v>
      </c>
      <c r="AH7" s="83">
        <f>+VLOOKUP(AF7,'2000'!$D$2:$M$32,9,0)</f>
        <v>0.40998119999999999</v>
      </c>
      <c r="AI7" s="83">
        <f>+VLOOKUP(AF7,'1990'!$D$2:$M$32,9,0)</f>
        <v>0.30646050000000002</v>
      </c>
      <c r="AJ7" s="84">
        <f>+VLOOKUP(AF7,'1977'!$D$2:$M$32,9,0)</f>
        <v>0.22820412776412777</v>
      </c>
      <c r="AL7" s="41"/>
    </row>
    <row r="8" spans="2:38" x14ac:dyDescent="0.2">
      <c r="B8" s="115" t="s">
        <v>34</v>
      </c>
      <c r="C8" s="26">
        <f>+VLOOKUP(B8,'2005'!$D$2:$L$32,9,0)</f>
        <v>0.44943280000000002</v>
      </c>
      <c r="D8" s="85">
        <f t="shared" si="0"/>
        <v>3</v>
      </c>
      <c r="E8" s="26">
        <f>+VLOOKUP(B8,'2000'!$D$2:$L$32,9,0)</f>
        <v>0.40998119999999999</v>
      </c>
      <c r="F8" s="85">
        <f t="shared" si="1"/>
        <v>4</v>
      </c>
      <c r="G8" s="26">
        <f>+VLOOKUP(B8,'1990'!$D$2:$L$32,9,0)</f>
        <v>0.30646050000000002</v>
      </c>
      <c r="H8" s="85">
        <f t="shared" si="2"/>
        <v>6</v>
      </c>
      <c r="I8" s="26">
        <f>+VLOOKUP(B8,'1980'!$D$2:$L$32,9,0)</f>
        <v>0.23550940000000001</v>
      </c>
      <c r="J8" s="85">
        <f t="shared" si="3"/>
        <v>6</v>
      </c>
      <c r="K8" s="26">
        <f>+VLOOKUP(B8,'1977'!$D$2:$L$32,9,0)</f>
        <v>0.22820412776412777</v>
      </c>
      <c r="L8" s="85">
        <f t="shared" si="4"/>
        <v>6</v>
      </c>
      <c r="M8" s="26">
        <f>+VLOOKUP(B8,'1970'!$D$2:$L$32,9,0)</f>
        <v>0.20458760000000001</v>
      </c>
      <c r="N8" s="85">
        <f t="shared" si="5"/>
        <v>4</v>
      </c>
      <c r="O8" s="26">
        <f>+VLOOKUP(B8,'1960'!$D$2:$L$32,9,0)</f>
        <v>0.10201407407407408</v>
      </c>
      <c r="P8" s="85">
        <f t="shared" si="6"/>
        <v>7</v>
      </c>
      <c r="Q8" s="26">
        <f>+VLOOKUP(B8,'1950'!$D$2:$L$32,9,0)</f>
        <v>0.10201407407407408</v>
      </c>
      <c r="R8" s="85">
        <f t="shared" si="7"/>
        <v>7</v>
      </c>
      <c r="S8" s="86">
        <f>+VLOOKUP(B8,'Avg_1950-2005'!$D$2:$J$32,6,0)</f>
        <v>0.25800000000000001</v>
      </c>
      <c r="T8" s="87">
        <f>+VLOOKUP(B8,'Avg_1950-2005'!$D$2:$J$32,3,0)</f>
        <v>4.9000000000000004</v>
      </c>
      <c r="U8" s="86">
        <f>+VLOOKUP(B8,'Avg_1977-2005'!$D$2:$J$32,6,0)</f>
        <v>0.33158779999999999</v>
      </c>
      <c r="V8" s="87">
        <f>+VLOOKUP(B8,'Avg_1977-2005'!$D$2:$J$32,3,0)</f>
        <v>4.6896550000000001</v>
      </c>
      <c r="X8" s="49" t="b">
        <f t="shared" si="8"/>
        <v>1</v>
      </c>
      <c r="Y8" s="49" t="b">
        <f t="shared" si="9"/>
        <v>1</v>
      </c>
      <c r="Z8" s="49" t="b">
        <f t="shared" si="10"/>
        <v>0</v>
      </c>
      <c r="AB8" s="49" t="b">
        <f t="shared" si="11"/>
        <v>1</v>
      </c>
      <c r="AC8" s="49" t="b">
        <f t="shared" si="12"/>
        <v>1</v>
      </c>
      <c r="AD8" s="49" t="b">
        <f t="shared" si="13"/>
        <v>0</v>
      </c>
      <c r="AF8" s="51" t="s">
        <v>64</v>
      </c>
      <c r="AG8" s="83">
        <f>+VLOOKUP(AF8,'2005'!$D$2:$M$32,9,0)</f>
        <v>0.31927929999999999</v>
      </c>
      <c r="AH8" s="83">
        <f>+VLOOKUP(AF8,'2000'!$D$2:$M$32,9,0)</f>
        <v>0.29778280000000001</v>
      </c>
      <c r="AI8" s="83">
        <f>+VLOOKUP(AF8,'1990'!$D$2:$M$32,9,0)</f>
        <v>0.22553690000000001</v>
      </c>
      <c r="AJ8" s="84">
        <f>+VLOOKUP(AF8,'1977'!$D$2:$M$32,9,0)</f>
        <v>0.18333333333333332</v>
      </c>
      <c r="AL8" s="41"/>
    </row>
    <row r="9" spans="2:38" x14ac:dyDescent="0.2">
      <c r="B9" s="115" t="s">
        <v>64</v>
      </c>
      <c r="C9" s="26">
        <f>+VLOOKUP(B9,'2005'!$D$2:$L$32,9,0)</f>
        <v>0.31927929999999999</v>
      </c>
      <c r="D9" s="85">
        <f t="shared" si="0"/>
        <v>9</v>
      </c>
      <c r="E9" s="26">
        <f>+VLOOKUP(B9,'2000'!$D$2:$L$32,9,0)</f>
        <v>0.29778280000000001</v>
      </c>
      <c r="F9" s="85">
        <f t="shared" si="1"/>
        <v>9</v>
      </c>
      <c r="G9" s="26">
        <f>+VLOOKUP(B9,'1990'!$D$2:$L$32,9,0)</f>
        <v>0.22553690000000001</v>
      </c>
      <c r="H9" s="85">
        <f t="shared" si="2"/>
        <v>11</v>
      </c>
      <c r="I9" s="26">
        <f>+VLOOKUP(B9,'1980'!$D$2:$L$32,9,0)</f>
        <v>0.18717239999999999</v>
      </c>
      <c r="J9" s="85">
        <f t="shared" si="3"/>
        <v>9</v>
      </c>
      <c r="K9" s="26">
        <f>+VLOOKUP(B9,'1977'!$D$2:$L$32,9,0)</f>
        <v>0.18333333333333332</v>
      </c>
      <c r="L9" s="85">
        <f t="shared" si="4"/>
        <v>8</v>
      </c>
      <c r="M9" s="26">
        <f>+VLOOKUP(B9,'1970'!$D$2:$L$32,9,0)</f>
        <v>0.14420530000000001</v>
      </c>
      <c r="N9" s="85">
        <f t="shared" si="5"/>
        <v>8</v>
      </c>
      <c r="O9" s="26">
        <f>+VLOOKUP(B9,'1960'!$D$2:$L$32,9,0)</f>
        <v>0.21847133757961784</v>
      </c>
      <c r="P9" s="85">
        <f t="shared" si="6"/>
        <v>3</v>
      </c>
      <c r="Q9" s="26">
        <f>+VLOOKUP(B9,'1950'!$D$2:$L$32,9,0)</f>
        <v>0.21847133757961784</v>
      </c>
      <c r="R9" s="85">
        <f t="shared" si="7"/>
        <v>3</v>
      </c>
      <c r="S9" s="86">
        <f>+VLOOKUP(B9,'Avg_1950-2005'!$D$2:$J$32,6,0)</f>
        <v>0.219</v>
      </c>
      <c r="T9" s="87">
        <f>+VLOOKUP(B9,'Avg_1950-2005'!$D$2:$J$32,3,0)</f>
        <v>7.6</v>
      </c>
      <c r="U9" s="86">
        <f>+VLOOKUP(B9,'Avg_1977-2005'!$D$2:$J$32,6,0)</f>
        <v>0.24449650000000001</v>
      </c>
      <c r="V9" s="87">
        <f>+VLOOKUP(B9,'Avg_1977-2005'!$D$2:$J$32,3,0)</f>
        <v>9.8275860000000002</v>
      </c>
      <c r="X9" s="49" t="b">
        <f t="shared" si="8"/>
        <v>1</v>
      </c>
      <c r="Y9" s="49" t="b">
        <f t="shared" si="9"/>
        <v>0</v>
      </c>
      <c r="Z9" s="49" t="b">
        <f t="shared" si="10"/>
        <v>0</v>
      </c>
      <c r="AB9" s="49" t="b">
        <f t="shared" si="11"/>
        <v>1</v>
      </c>
      <c r="AC9" s="49" t="b">
        <f t="shared" si="12"/>
        <v>0</v>
      </c>
      <c r="AD9" s="49" t="b">
        <f t="shared" si="13"/>
        <v>0</v>
      </c>
      <c r="AF9" s="51" t="s">
        <v>33</v>
      </c>
      <c r="AG9" s="83">
        <f>+VLOOKUP(AF9,'2005'!$D$2:$M$32,9,0)</f>
        <v>0.32542140000000003</v>
      </c>
      <c r="AH9" s="83">
        <f>+VLOOKUP(AF9,'2000'!$D$2:$M$32,9,0)</f>
        <v>0.30569039999999997</v>
      </c>
      <c r="AI9" s="83">
        <f>+VLOOKUP(AF9,'1990'!$D$2:$M$32,9,0)</f>
        <v>0.27378330000000001</v>
      </c>
      <c r="AJ9" s="84">
        <f>+VLOOKUP(AF9,'1977'!$D$2:$M$32,9,0)</f>
        <v>0.20830555237221393</v>
      </c>
      <c r="AL9" s="41"/>
    </row>
    <row r="10" spans="2:38" x14ac:dyDescent="0.2">
      <c r="B10" s="115" t="s">
        <v>33</v>
      </c>
      <c r="C10" s="26">
        <f>+VLOOKUP(B10,'2005'!$D$2:$L$32,9,0)</f>
        <v>0.32542140000000003</v>
      </c>
      <c r="D10" s="85">
        <f t="shared" si="0"/>
        <v>8</v>
      </c>
      <c r="E10" s="26">
        <f>+VLOOKUP(B10,'2000'!$D$2:$L$32,9,0)</f>
        <v>0.30569039999999997</v>
      </c>
      <c r="F10" s="85">
        <f t="shared" si="1"/>
        <v>8</v>
      </c>
      <c r="G10" s="26">
        <f>+VLOOKUP(B10,'1990'!$D$2:$L$32,9,0)</f>
        <v>0.27378330000000001</v>
      </c>
      <c r="H10" s="85">
        <f t="shared" si="2"/>
        <v>7</v>
      </c>
      <c r="I10" s="26">
        <f>+VLOOKUP(B10,'1980'!$D$2:$L$32,9,0)</f>
        <v>0.2298905</v>
      </c>
      <c r="J10" s="85">
        <f t="shared" si="3"/>
        <v>7</v>
      </c>
      <c r="K10" s="26">
        <f>+VLOOKUP(B10,'1977'!$D$2:$L$32,9,0)</f>
        <v>0.20830555237221393</v>
      </c>
      <c r="L10" s="85">
        <f t="shared" si="4"/>
        <v>7</v>
      </c>
      <c r="M10" s="26">
        <f>+VLOOKUP(B10,'1970'!$D$2:$L$32,9,0)</f>
        <v>0.16272800000000001</v>
      </c>
      <c r="N10" s="85">
        <f t="shared" si="5"/>
        <v>6</v>
      </c>
      <c r="O10" s="26">
        <f>+VLOOKUP(B10,'1960'!$D$2:$L$32,9,0)</f>
        <v>8.3571712905630466E-2</v>
      </c>
      <c r="P10" s="85">
        <f t="shared" si="6"/>
        <v>10</v>
      </c>
      <c r="Q10" s="26">
        <f>+VLOOKUP(B10,'1950'!$D$2:$L$32,9,0)</f>
        <v>8.3571712905630466E-2</v>
      </c>
      <c r="R10" s="85">
        <f t="shared" si="7"/>
        <v>10</v>
      </c>
      <c r="S10" s="86">
        <f>+VLOOKUP(B10,'Avg_1950-2005'!$D$2:$J$32,6,0)</f>
        <v>0.21299999999999999</v>
      </c>
      <c r="T10" s="87">
        <f>+VLOOKUP(B10,'Avg_1950-2005'!$D$2:$J$32,3,0)</f>
        <v>7.3</v>
      </c>
      <c r="U10" s="86">
        <f>+VLOOKUP(B10,'Avg_1977-2005'!$D$2:$J$32,6,0)</f>
        <v>0.27643669999999998</v>
      </c>
      <c r="V10" s="87">
        <f>+VLOOKUP(B10,'Avg_1977-2005'!$D$2:$J$32,3,0)</f>
        <v>7.3448279999999997</v>
      </c>
      <c r="X10" s="49" t="b">
        <f t="shared" si="8"/>
        <v>1</v>
      </c>
      <c r="Y10" s="49" t="b">
        <f t="shared" si="9"/>
        <v>0</v>
      </c>
      <c r="Z10" s="49" t="b">
        <f t="shared" si="10"/>
        <v>0</v>
      </c>
      <c r="AB10" s="49" t="b">
        <f t="shared" si="11"/>
        <v>1</v>
      </c>
      <c r="AC10" s="49" t="b">
        <f t="shared" si="12"/>
        <v>1</v>
      </c>
      <c r="AD10" s="49" t="b">
        <f t="shared" si="13"/>
        <v>0</v>
      </c>
      <c r="AF10" s="51" t="s">
        <v>41</v>
      </c>
      <c r="AG10" s="83">
        <f>+VLOOKUP(AF10,'2005'!$D$2:$M$32,9,0)</f>
        <v>0.44130970000000003</v>
      </c>
      <c r="AH10" s="83">
        <f>+VLOOKUP(AF10,'2000'!$D$2:$M$32,9,0)</f>
        <v>0.3154013</v>
      </c>
      <c r="AI10" s="83">
        <f>+VLOOKUP(AF10,'1990'!$D$2:$M$32,9,0)</f>
        <v>0.26716760000000001</v>
      </c>
      <c r="AJ10" s="84">
        <f>+VLOOKUP(AF10,'1977'!$D$2:$M$32,9,0)</f>
        <v>0.17058823529411765</v>
      </c>
      <c r="AL10" s="41"/>
    </row>
    <row r="11" spans="2:38" x14ac:dyDescent="0.2">
      <c r="B11" s="115" t="s">
        <v>41</v>
      </c>
      <c r="C11" s="26">
        <f>+VLOOKUP(B11,'2005'!$D$2:$L$32,9,0)</f>
        <v>0.44130970000000003</v>
      </c>
      <c r="D11" s="85">
        <f t="shared" si="0"/>
        <v>5</v>
      </c>
      <c r="E11" s="26">
        <f>+VLOOKUP(B11,'2000'!$D$2:$L$32,9,0)</f>
        <v>0.3154013</v>
      </c>
      <c r="F11" s="85">
        <f t="shared" si="1"/>
        <v>7</v>
      </c>
      <c r="G11" s="26">
        <f>+VLOOKUP(B11,'1990'!$D$2:$L$32,9,0)</f>
        <v>0.26716760000000001</v>
      </c>
      <c r="H11" s="85">
        <f t="shared" si="2"/>
        <v>8</v>
      </c>
      <c r="I11" s="26">
        <f>+VLOOKUP(B11,'1980'!$D$2:$L$32,9,0)</f>
        <v>0.1758817</v>
      </c>
      <c r="J11" s="85">
        <f t="shared" si="3"/>
        <v>12</v>
      </c>
      <c r="K11" s="26">
        <f>+VLOOKUP(B11,'1977'!$D$2:$L$32,9,0)</f>
        <v>0.17058823529411765</v>
      </c>
      <c r="L11" s="85">
        <f t="shared" si="4"/>
        <v>11</v>
      </c>
      <c r="M11" s="26">
        <f>+VLOOKUP(B11,'1970'!$D$2:$L$32,9,0)</f>
        <v>0.12732499999999999</v>
      </c>
      <c r="N11" s="85">
        <f t="shared" si="5"/>
        <v>9</v>
      </c>
      <c r="O11" s="26">
        <f>+VLOOKUP(B11,'1960'!$D$2:$L$32,9,0)</f>
        <v>6.0451084598698482E-2</v>
      </c>
      <c r="P11" s="85">
        <f t="shared" si="6"/>
        <v>17</v>
      </c>
      <c r="Q11" s="26">
        <f>+VLOOKUP(B11,'1950'!$D$2:$L$32,9,0)</f>
        <v>6.0451084598698482E-2</v>
      </c>
      <c r="R11" s="85">
        <f t="shared" si="7"/>
        <v>17</v>
      </c>
      <c r="S11" s="86">
        <f>+VLOOKUP(B11,'Avg_1950-2005'!$D$2:$J$32,6,0)</f>
        <v>0.19600000000000001</v>
      </c>
      <c r="T11" s="87">
        <f>+VLOOKUP(B11,'Avg_1950-2005'!$D$2:$J$32,3,0)</f>
        <v>9.6</v>
      </c>
      <c r="U11" s="86">
        <f>+VLOOKUP(B11,'Avg_1977-2005'!$D$2:$J$32,6,0)</f>
        <v>0.27865060000000003</v>
      </c>
      <c r="V11" s="87">
        <f>+VLOOKUP(B11,'Avg_1977-2005'!$D$2:$J$32,3,0)</f>
        <v>7.6206899999999997</v>
      </c>
      <c r="X11" s="49" t="b">
        <f t="shared" si="8"/>
        <v>0</v>
      </c>
      <c r="Y11" s="49" t="b">
        <f t="shared" si="9"/>
        <v>0</v>
      </c>
      <c r="Z11" s="49" t="b">
        <f t="shared" si="10"/>
        <v>0</v>
      </c>
      <c r="AB11" s="49" t="b">
        <f t="shared" si="11"/>
        <v>1</v>
      </c>
      <c r="AC11" s="49" t="b">
        <f t="shared" si="12"/>
        <v>0</v>
      </c>
      <c r="AD11" s="49" t="b">
        <f t="shared" si="13"/>
        <v>0</v>
      </c>
      <c r="AF11" s="51" t="s">
        <v>51</v>
      </c>
      <c r="AG11" s="83">
        <f>+VLOOKUP(AF11,'2005'!$D$2:$M$32,9,0)</f>
        <v>0.28450720000000002</v>
      </c>
      <c r="AH11" s="83">
        <f>+VLOOKUP(AF11,'2000'!$D$2:$M$32,9,0)</f>
        <v>0.2496931</v>
      </c>
      <c r="AI11" s="83">
        <f>+VLOOKUP(AF11,'1990'!$D$2:$M$32,9,0)</f>
        <v>0.25619389999999997</v>
      </c>
      <c r="AJ11" s="84">
        <f>+VLOOKUP(AF11,'1977'!$D$2:$M$32,9,0)</f>
        <v>0.18092105263157895</v>
      </c>
      <c r="AL11" s="41"/>
    </row>
    <row r="12" spans="2:38" x14ac:dyDescent="0.2">
      <c r="B12" s="115" t="s">
        <v>51</v>
      </c>
      <c r="C12" s="26">
        <f>+VLOOKUP(B12,'2005'!$D$2:$L$32,9,0)</f>
        <v>0.28450720000000002</v>
      </c>
      <c r="D12" s="85">
        <f t="shared" si="0"/>
        <v>13</v>
      </c>
      <c r="E12" s="26">
        <f>+VLOOKUP(B12,'2000'!$D$2:$L$32,9,0)</f>
        <v>0.2496931</v>
      </c>
      <c r="F12" s="85">
        <f t="shared" si="1"/>
        <v>16</v>
      </c>
      <c r="G12" s="26">
        <f>+VLOOKUP(B12,'1990'!$D$2:$L$32,9,0)</f>
        <v>0.25619389999999997</v>
      </c>
      <c r="H12" s="85">
        <f t="shared" si="2"/>
        <v>9</v>
      </c>
      <c r="I12" s="26">
        <f>+VLOOKUP(B12,'1980'!$D$2:$L$32,9,0)</f>
        <v>0.19886190000000001</v>
      </c>
      <c r="J12" s="85">
        <f t="shared" si="3"/>
        <v>8</v>
      </c>
      <c r="K12" s="26">
        <f>+VLOOKUP(B12,'1977'!$D$2:$L$32,9,0)</f>
        <v>0.18092105263157895</v>
      </c>
      <c r="L12" s="85">
        <f t="shared" si="4"/>
        <v>9</v>
      </c>
      <c r="M12" s="26">
        <f>+VLOOKUP(B12,'1970'!$D$2:$L$32,9,0)</f>
        <v>0.1208259</v>
      </c>
      <c r="N12" s="85">
        <f t="shared" si="5"/>
        <v>11</v>
      </c>
      <c r="O12" s="26">
        <f>+VLOOKUP(B12,'1960'!$D$2:$L$32,9,0)</f>
        <v>8.0994447983014861E-2</v>
      </c>
      <c r="P12" s="85">
        <f t="shared" si="6"/>
        <v>11</v>
      </c>
      <c r="Q12" s="26">
        <f>+VLOOKUP(B12,'1950'!$D$2:$L$32,9,0)</f>
        <v>8.0994447983014861E-2</v>
      </c>
      <c r="R12" s="85">
        <f t="shared" si="7"/>
        <v>11</v>
      </c>
      <c r="S12" s="86">
        <f>+VLOOKUP(B12,'Avg_1950-2005'!$D$2:$J$32,6,0)</f>
        <v>0.18099999999999999</v>
      </c>
      <c r="T12" s="87">
        <f>+VLOOKUP(B12,'Avg_1950-2005'!$D$2:$J$32,3,0)</f>
        <v>10.5</v>
      </c>
      <c r="U12" s="86">
        <f>+VLOOKUP(B12,'Avg_1977-2005'!$D$2:$J$32,6,0)</f>
        <v>0.24545020000000001</v>
      </c>
      <c r="V12" s="87">
        <f>+VLOOKUP(B12,'Avg_1977-2005'!$D$2:$J$32,3,0)</f>
        <v>9.8965519999999998</v>
      </c>
      <c r="X12" s="49" t="b">
        <f t="shared" si="8"/>
        <v>0</v>
      </c>
      <c r="Y12" s="49" t="b">
        <f t="shared" si="9"/>
        <v>0</v>
      </c>
      <c r="Z12" s="49" t="b">
        <f t="shared" si="10"/>
        <v>0</v>
      </c>
      <c r="AB12" s="49" t="b">
        <f t="shared" si="11"/>
        <v>0</v>
      </c>
      <c r="AC12" s="49" t="b">
        <f t="shared" si="12"/>
        <v>0</v>
      </c>
      <c r="AD12" s="49" t="b">
        <f t="shared" si="13"/>
        <v>0</v>
      </c>
      <c r="AF12" s="51" t="s">
        <v>72</v>
      </c>
      <c r="AG12" s="83">
        <f>+VLOOKUP(AF12,'2005'!$D$2:$M$32,9,0)</f>
        <v>8.5404800000000003E-2</v>
      </c>
      <c r="AH12" s="83">
        <f>+VLOOKUP(AF12,'2000'!$D$2:$M$32,9,0)</f>
        <v>0.1136228</v>
      </c>
      <c r="AI12" s="83">
        <f>+VLOOKUP(AF12,'1990'!$D$2:$M$32,9,0)</f>
        <v>0.11565780000000001</v>
      </c>
      <c r="AJ12" s="84">
        <f>+VLOOKUP(AF12,'1977'!$D$2:$M$32,9,0)</f>
        <v>0.10090408805031446</v>
      </c>
    </row>
    <row r="13" spans="2:38" x14ac:dyDescent="0.2">
      <c r="B13" s="115" t="s">
        <v>72</v>
      </c>
      <c r="C13" s="26">
        <f>+VLOOKUP(B13,'2005'!$D$2:$L$32,9,0)</f>
        <v>8.5404800000000003E-2</v>
      </c>
      <c r="D13" s="85">
        <f t="shared" si="0"/>
        <v>31</v>
      </c>
      <c r="E13" s="26">
        <f>+VLOOKUP(B13,'2000'!$D$2:$L$32,9,0)</f>
        <v>0.1136228</v>
      </c>
      <c r="F13" s="85">
        <f t="shared" si="1"/>
        <v>29</v>
      </c>
      <c r="G13" s="26">
        <f>+VLOOKUP(B13,'1990'!$D$2:$L$32,9,0)</f>
        <v>0.11565780000000001</v>
      </c>
      <c r="H13" s="85">
        <f t="shared" si="2"/>
        <v>26</v>
      </c>
      <c r="I13" s="26">
        <f>+VLOOKUP(B13,'1980'!$D$2:$L$32,9,0)</f>
        <v>0.1062622</v>
      </c>
      <c r="J13" s="85">
        <f t="shared" si="3"/>
        <v>22</v>
      </c>
      <c r="K13" s="26">
        <f>+VLOOKUP(B13,'1977'!$D$2:$L$32,9,0)</f>
        <v>0.10090408805031446</v>
      </c>
      <c r="L13" s="85">
        <f t="shared" si="4"/>
        <v>21</v>
      </c>
      <c r="M13" s="26">
        <f>+VLOOKUP(B13,'1970'!$D$2:$L$32,9,0)</f>
        <v>7.5231400000000004E-2</v>
      </c>
      <c r="N13" s="85">
        <f t="shared" si="5"/>
        <v>17</v>
      </c>
      <c r="O13" s="26">
        <f>+VLOOKUP(B13,'1960'!$D$2:$L$32,9,0)</f>
        <v>6.5182397260273972E-2</v>
      </c>
      <c r="P13" s="85">
        <f t="shared" si="6"/>
        <v>14</v>
      </c>
      <c r="Q13" s="26">
        <f>+VLOOKUP(B13,'1950'!$D$2:$L$32,9,0)</f>
        <v>6.5182397260273972E-2</v>
      </c>
      <c r="R13" s="85">
        <f t="shared" si="7"/>
        <v>14</v>
      </c>
      <c r="S13" s="86">
        <f>+VLOOKUP(B13,'Avg_1950-2005'!$D$2:$J$32,6,0)</f>
        <v>8.7999999999999995E-2</v>
      </c>
      <c r="T13" s="87">
        <f>+VLOOKUP(B13,'Avg_1950-2005'!$D$2:$J$32,3,0)</f>
        <v>23.3</v>
      </c>
      <c r="U13" s="86">
        <f>+VLOOKUP(B13,'Avg_1977-2005'!$D$2:$J$32,6,0)</f>
        <v>0.1074201</v>
      </c>
      <c r="V13" s="87">
        <f>+VLOOKUP(B13,'Avg_1977-2005'!$D$2:$J$32,3,0)</f>
        <v>26.68966</v>
      </c>
      <c r="X13" s="49" t="b">
        <f t="shared" si="8"/>
        <v>0</v>
      </c>
      <c r="Y13" s="49" t="b">
        <f t="shared" si="9"/>
        <v>0</v>
      </c>
      <c r="Z13" s="49" t="b">
        <f t="shared" si="10"/>
        <v>0</v>
      </c>
      <c r="AB13" s="49" t="b">
        <f t="shared" si="11"/>
        <v>0</v>
      </c>
      <c r="AC13" s="49" t="b">
        <f t="shared" si="12"/>
        <v>0</v>
      </c>
      <c r="AD13" s="49" t="b">
        <f t="shared" si="13"/>
        <v>0</v>
      </c>
      <c r="AF13" s="51" t="s">
        <v>32</v>
      </c>
      <c r="AG13" s="83">
        <f>+VLOOKUP(AF13,'2005'!$D$2:$M$32,9,0)</f>
        <v>0.31170730000000002</v>
      </c>
      <c r="AH13" s="83">
        <f>+VLOOKUP(AF13,'2000'!$D$2:$M$32,9,0)</f>
        <v>0.2731594</v>
      </c>
      <c r="AI13" s="83">
        <f>+VLOOKUP(AF13,'1990'!$D$2:$M$32,9,0)</f>
        <v>0.2221012</v>
      </c>
      <c r="AJ13" s="84">
        <f>+VLOOKUP(AF13,'1977'!$D$2:$M$32,9,0)</f>
        <v>0.1596045197740113</v>
      </c>
    </row>
    <row r="14" spans="2:38" x14ac:dyDescent="0.2">
      <c r="B14" s="115" t="s">
        <v>32</v>
      </c>
      <c r="C14" s="26">
        <f>+VLOOKUP(B14,'2005'!$D$2:$L$32,9,0)</f>
        <v>0.31170730000000002</v>
      </c>
      <c r="D14" s="85">
        <f t="shared" si="0"/>
        <v>10</v>
      </c>
      <c r="E14" s="26">
        <f>+VLOOKUP(B14,'2000'!$D$2:$L$32,9,0)</f>
        <v>0.2731594</v>
      </c>
      <c r="F14" s="85">
        <f t="shared" si="1"/>
        <v>13</v>
      </c>
      <c r="G14" s="26">
        <f>+VLOOKUP(B14,'1990'!$D$2:$L$32,9,0)</f>
        <v>0.2221012</v>
      </c>
      <c r="H14" s="85">
        <f t="shared" si="2"/>
        <v>12</v>
      </c>
      <c r="I14" s="26">
        <f>+VLOOKUP(B14,'1980'!$D$2:$L$32,9,0)</f>
        <v>0.1842732</v>
      </c>
      <c r="J14" s="85">
        <f t="shared" si="3"/>
        <v>11</v>
      </c>
      <c r="K14" s="26">
        <f>+VLOOKUP(B14,'1977'!$D$2:$L$32,9,0)</f>
        <v>0.1596045197740113</v>
      </c>
      <c r="L14" s="85">
        <f t="shared" si="4"/>
        <v>12</v>
      </c>
      <c r="M14" s="26">
        <f>+VLOOKUP(B14,'1970'!$D$2:$L$32,9,0)</f>
        <v>9.5499700000000007E-2</v>
      </c>
      <c r="N14" s="85">
        <f t="shared" si="5"/>
        <v>12</v>
      </c>
      <c r="O14" s="26">
        <f>+VLOOKUP(B14,'1960'!$D$2:$L$32,9,0)</f>
        <v>7.0135829959514173E-2</v>
      </c>
      <c r="P14" s="85">
        <f t="shared" si="6"/>
        <v>13</v>
      </c>
      <c r="Q14" s="26">
        <f>+VLOOKUP(B14,'1950'!$D$2:$L$32,9,0)</f>
        <v>7.0135829959514173E-2</v>
      </c>
      <c r="R14" s="85">
        <f t="shared" si="7"/>
        <v>13</v>
      </c>
      <c r="S14" s="86">
        <f>+VLOOKUP(B14,'Avg_1950-2005'!$D$2:$J$32,6,0)</f>
        <v>0.16800000000000001</v>
      </c>
      <c r="T14" s="87">
        <f>+VLOOKUP(B14,'Avg_1950-2005'!$D$2:$J$32,3,0)</f>
        <v>12</v>
      </c>
      <c r="U14" s="86">
        <f>+VLOOKUP(B14,'Avg_1977-2005'!$D$2:$J$32,6,0)</f>
        <v>0.23594409999999999</v>
      </c>
      <c r="V14" s="87">
        <f>+VLOOKUP(B14,'Avg_1977-2005'!$D$2:$J$32,3,0)</f>
        <v>10.862069999999999</v>
      </c>
      <c r="X14" s="49" t="b">
        <f t="shared" si="8"/>
        <v>1</v>
      </c>
      <c r="Y14" s="49" t="b">
        <f t="shared" si="9"/>
        <v>0</v>
      </c>
      <c r="Z14" s="49" t="b">
        <f t="shared" si="10"/>
        <v>0</v>
      </c>
      <c r="AB14" s="49" t="b">
        <f t="shared" si="11"/>
        <v>1</v>
      </c>
      <c r="AC14" s="49" t="b">
        <f t="shared" si="12"/>
        <v>0</v>
      </c>
      <c r="AD14" s="49" t="b">
        <f t="shared" si="13"/>
        <v>0</v>
      </c>
      <c r="AF14" s="51" t="s">
        <v>45</v>
      </c>
      <c r="AG14" s="83">
        <f>+VLOOKUP(AF14,'2005'!$D$2:$M$32,9,0)</f>
        <v>0.30184290000000003</v>
      </c>
      <c r="AH14" s="83">
        <f>+VLOOKUP(AF14,'2000'!$D$2:$M$32,9,0)</f>
        <v>0.2845509</v>
      </c>
      <c r="AI14" s="83">
        <f>+VLOOKUP(AF14,'1990'!$D$2:$M$32,9,0)</f>
        <v>0.20372109999999999</v>
      </c>
      <c r="AJ14" s="84">
        <f>+VLOOKUP(AF14,'1977'!$D$2:$M$32,9,0)</f>
        <v>0.12391307984790874</v>
      </c>
    </row>
    <row r="15" spans="2:38" x14ac:dyDescent="0.2">
      <c r="B15" s="115" t="s">
        <v>45</v>
      </c>
      <c r="C15" s="26">
        <f>+VLOOKUP(B15,'2005'!$D$2:$L$32,9,0)</f>
        <v>0.30184290000000003</v>
      </c>
      <c r="D15" s="85">
        <f t="shared" si="0"/>
        <v>12</v>
      </c>
      <c r="E15" s="26">
        <f>+VLOOKUP(B15,'2000'!$D$2:$L$32,9,0)</f>
        <v>0.2845509</v>
      </c>
      <c r="F15" s="85">
        <f t="shared" si="1"/>
        <v>11</v>
      </c>
      <c r="G15" s="26">
        <f>+VLOOKUP(B15,'1990'!$D$2:$L$32,9,0)</f>
        <v>0.20372109999999999</v>
      </c>
      <c r="H15" s="85">
        <f t="shared" si="2"/>
        <v>15</v>
      </c>
      <c r="I15" s="26">
        <f>+VLOOKUP(B15,'1980'!$D$2:$L$32,9,0)</f>
        <v>0.1438593</v>
      </c>
      <c r="J15" s="85">
        <f t="shared" si="3"/>
        <v>16</v>
      </c>
      <c r="K15" s="26">
        <f>+VLOOKUP(B15,'1977'!$D$2:$L$32,9,0)</f>
        <v>0.12391307984790874</v>
      </c>
      <c r="L15" s="85">
        <f t="shared" si="4"/>
        <v>15</v>
      </c>
      <c r="M15" s="26">
        <f>+VLOOKUP(B15,'1970'!$D$2:$L$32,9,0)</f>
        <v>8.9791499999999996E-2</v>
      </c>
      <c r="N15" s="85">
        <f t="shared" si="5"/>
        <v>13</v>
      </c>
      <c r="O15" s="26">
        <f>+VLOOKUP(B15,'1960'!$D$2:$L$32,9,0)</f>
        <v>5.4867584745762712E-2</v>
      </c>
      <c r="P15" s="85">
        <f t="shared" si="6"/>
        <v>21</v>
      </c>
      <c r="Q15" s="26">
        <f>+VLOOKUP(B15,'1950'!$D$2:$L$32,9,0)</f>
        <v>5.4867584745762712E-2</v>
      </c>
      <c r="R15" s="85">
        <f t="shared" si="7"/>
        <v>21</v>
      </c>
      <c r="S15" s="86">
        <f>+VLOOKUP(B15,'Avg_1950-2005'!$D$2:$J$32,6,0)</f>
        <v>0.15</v>
      </c>
      <c r="T15" s="87">
        <f>+VLOOKUP(B15,'Avg_1950-2005'!$D$2:$J$32,3,0)</f>
        <v>15.2</v>
      </c>
      <c r="U15" s="86">
        <f>+VLOOKUP(B15,'Avg_1977-2005'!$D$2:$J$32,6,0)</f>
        <v>0.21366350000000001</v>
      </c>
      <c r="V15" s="87">
        <f>+VLOOKUP(B15,'Avg_1977-2005'!$D$2:$J$32,3,0)</f>
        <v>13.758620000000001</v>
      </c>
      <c r="X15" s="49" t="b">
        <f t="shared" si="8"/>
        <v>0</v>
      </c>
      <c r="Y15" s="49" t="b">
        <f t="shared" si="9"/>
        <v>0</v>
      </c>
      <c r="Z15" s="49" t="b">
        <f t="shared" si="10"/>
        <v>0</v>
      </c>
      <c r="AB15" s="49" t="b">
        <f t="shared" si="11"/>
        <v>0</v>
      </c>
      <c r="AC15" s="49" t="b">
        <f t="shared" si="12"/>
        <v>0</v>
      </c>
      <c r="AD15" s="49" t="b">
        <f t="shared" si="13"/>
        <v>0</v>
      </c>
      <c r="AF15" s="51" t="s">
        <v>70</v>
      </c>
      <c r="AG15" s="83">
        <f>+VLOOKUP(AF15,'2005'!$D$2:$M$32,9,0)</f>
        <v>0.25666519999999998</v>
      </c>
      <c r="AH15" s="83">
        <f>+VLOOKUP(AF15,'2000'!$D$2:$M$32,9,0)</f>
        <v>0.27437479999999997</v>
      </c>
      <c r="AI15" s="83">
        <f>+VLOOKUP(AF15,'1990'!$D$2:$M$32,9,0)</f>
        <v>0.2111719</v>
      </c>
      <c r="AJ15" s="84">
        <f>+VLOOKUP(AF15,'1977'!$D$2:$M$32,9,0)</f>
        <v>0.17446808510638298</v>
      </c>
    </row>
    <row r="16" spans="2:38" x14ac:dyDescent="0.2">
      <c r="B16" s="115" t="s">
        <v>70</v>
      </c>
      <c r="C16" s="26">
        <f>+VLOOKUP(B16,'2005'!$D$2:$L$32,9,0)</f>
        <v>0.25666519999999998</v>
      </c>
      <c r="D16" s="85">
        <f t="shared" si="0"/>
        <v>16</v>
      </c>
      <c r="E16" s="26">
        <f>+VLOOKUP(B16,'2000'!$D$2:$L$32,9,0)</f>
        <v>0.27437479999999997</v>
      </c>
      <c r="F16" s="85">
        <f t="shared" si="1"/>
        <v>12</v>
      </c>
      <c r="G16" s="26">
        <f>+VLOOKUP(B16,'1990'!$D$2:$L$32,9,0)</f>
        <v>0.2111719</v>
      </c>
      <c r="H16" s="85">
        <f t="shared" si="2"/>
        <v>13</v>
      </c>
      <c r="I16" s="26">
        <f>+VLOOKUP(B16,'1980'!$D$2:$L$32,9,0)</f>
        <v>0.18457299999999999</v>
      </c>
      <c r="J16" s="85">
        <f t="shared" si="3"/>
        <v>10</v>
      </c>
      <c r="K16" s="26">
        <f>+VLOOKUP(B16,'1977'!$D$2:$L$32,9,0)</f>
        <v>0.17446808510638298</v>
      </c>
      <c r="L16" s="85">
        <f t="shared" si="4"/>
        <v>10</v>
      </c>
      <c r="M16" s="26">
        <f>+VLOOKUP(B16,'1970'!$D$2:$L$32,9,0)</f>
        <v>0.1244378</v>
      </c>
      <c r="N16" s="85">
        <f t="shared" si="5"/>
        <v>10</v>
      </c>
      <c r="O16" s="26">
        <f>+VLOOKUP(B16,'1960'!$D$2:$L$32,9,0)</f>
        <v>9.6902177777777779E-2</v>
      </c>
      <c r="P16" s="85">
        <f t="shared" si="6"/>
        <v>9</v>
      </c>
      <c r="Q16" s="26">
        <f>+VLOOKUP(B16,'1950'!$D$2:$L$32,9,0)</f>
        <v>9.6902177777777779E-2</v>
      </c>
      <c r="R16" s="85">
        <f t="shared" si="7"/>
        <v>9</v>
      </c>
      <c r="S16" s="86">
        <f>+VLOOKUP(B16,'Avg_1950-2005'!$D$2:$J$32,6,0)</f>
        <v>0.17399999999999999</v>
      </c>
      <c r="T16" s="87">
        <f>+VLOOKUP(B16,'Avg_1950-2005'!$D$2:$J$32,3,0)</f>
        <v>11</v>
      </c>
      <c r="U16" s="86">
        <f>+VLOOKUP(B16,'Avg_1977-2005'!$D$2:$J$32,6,0)</f>
        <v>0.219888</v>
      </c>
      <c r="V16" s="87">
        <f>+VLOOKUP(B16,'Avg_1977-2005'!$D$2:$J$32,3,0)</f>
        <v>12.89655</v>
      </c>
      <c r="X16" s="49" t="b">
        <f t="shared" si="8"/>
        <v>0</v>
      </c>
      <c r="Y16" s="49" t="b">
        <f t="shared" si="9"/>
        <v>0</v>
      </c>
      <c r="Z16" s="49" t="b">
        <f t="shared" si="10"/>
        <v>0</v>
      </c>
      <c r="AB16" s="49" t="b">
        <f t="shared" si="11"/>
        <v>0</v>
      </c>
      <c r="AC16" s="49" t="b">
        <f t="shared" si="12"/>
        <v>0</v>
      </c>
      <c r="AD16" s="49" t="b">
        <f t="shared" si="13"/>
        <v>0</v>
      </c>
      <c r="AF16" s="51" t="s">
        <v>25</v>
      </c>
      <c r="AG16" s="83">
        <f>+VLOOKUP(AF16,'2005'!$D$2:$M$32,9,0)</f>
        <v>0.22852819999999999</v>
      </c>
      <c r="AH16" s="83">
        <f>+VLOOKUP(AF16,'2000'!$D$2:$M$32,9,0)</f>
        <v>0.18011959999999999</v>
      </c>
      <c r="AI16" s="83">
        <f>+VLOOKUP(AF16,'1990'!$D$2:$M$32,9,0)</f>
        <v>0.18970809999999999</v>
      </c>
      <c r="AJ16" s="84">
        <f>+VLOOKUP(AF16,'1977'!$D$2:$M$32,9,0)</f>
        <v>0.13286142028985506</v>
      </c>
    </row>
    <row r="17" spans="2:36" x14ac:dyDescent="0.2">
      <c r="B17" s="115" t="s">
        <v>25</v>
      </c>
      <c r="C17" s="26">
        <f>+VLOOKUP(B17,'2005'!$D$2:$L$32,9,0)</f>
        <v>0.22852819999999999</v>
      </c>
      <c r="D17" s="85">
        <f t="shared" si="0"/>
        <v>18</v>
      </c>
      <c r="E17" s="26">
        <f>+VLOOKUP(B17,'2000'!$D$2:$L$32,9,0)</f>
        <v>0.18011959999999999</v>
      </c>
      <c r="F17" s="85">
        <f t="shared" si="1"/>
        <v>18</v>
      </c>
      <c r="G17" s="26">
        <f>+VLOOKUP(B17,'1990'!$D$2:$L$32,9,0)</f>
        <v>0.18970809999999999</v>
      </c>
      <c r="H17" s="85">
        <f t="shared" si="2"/>
        <v>17</v>
      </c>
      <c r="I17" s="26">
        <f>+VLOOKUP(B17,'1980'!$D$2:$L$32,9,0)</f>
        <v>0.13913790000000001</v>
      </c>
      <c r="J17" s="85">
        <f t="shared" si="3"/>
        <v>17</v>
      </c>
      <c r="K17" s="26">
        <f>+VLOOKUP(B17,'1977'!$D$2:$L$32,9,0)</f>
        <v>0.13286142028985506</v>
      </c>
      <c r="L17" s="85">
        <f t="shared" si="4"/>
        <v>14</v>
      </c>
      <c r="M17" s="26">
        <f>+VLOOKUP(B17,'1970'!$D$2:$L$32,9,0)</f>
        <v>8.6091200000000007E-2</v>
      </c>
      <c r="N17" s="85">
        <f t="shared" si="5"/>
        <v>15</v>
      </c>
      <c r="O17" s="26">
        <f>+VLOOKUP(B17,'1960'!$D$2:$L$32,9,0)</f>
        <v>5.6336345609065155E-2</v>
      </c>
      <c r="P17" s="85">
        <f t="shared" si="6"/>
        <v>20</v>
      </c>
      <c r="Q17" s="26">
        <f>+VLOOKUP(B17,'1950'!$D$2:$L$32,9,0)</f>
        <v>5.6336345609065155E-2</v>
      </c>
      <c r="R17" s="85">
        <f t="shared" si="7"/>
        <v>20</v>
      </c>
      <c r="S17" s="86">
        <f>+VLOOKUP(B17,'Avg_1950-2005'!$D$2:$J$32,6,0)</f>
        <v>0.13300000000000001</v>
      </c>
      <c r="T17" s="87">
        <f>+VLOOKUP(B17,'Avg_1950-2005'!$D$2:$J$32,3,0)</f>
        <v>16.2</v>
      </c>
      <c r="U17" s="86">
        <f>+VLOOKUP(B17,'Avg_1977-2005'!$D$2:$J$32,6,0)</f>
        <v>0.1826209</v>
      </c>
      <c r="V17" s="87">
        <f>+VLOOKUP(B17,'Avg_1977-2005'!$D$2:$J$32,3,0)</f>
        <v>16.172409999999999</v>
      </c>
      <c r="X17" s="49" t="b">
        <f t="shared" si="8"/>
        <v>0</v>
      </c>
      <c r="Y17" s="49" t="b">
        <f t="shared" si="9"/>
        <v>0</v>
      </c>
      <c r="Z17" s="49" t="b">
        <f t="shared" si="10"/>
        <v>0</v>
      </c>
      <c r="AB17" s="49" t="b">
        <f t="shared" si="11"/>
        <v>0</v>
      </c>
      <c r="AC17" s="49" t="b">
        <f t="shared" si="12"/>
        <v>0</v>
      </c>
      <c r="AD17" s="49" t="b">
        <f t="shared" si="13"/>
        <v>0</v>
      </c>
      <c r="AF17" s="51" t="s">
        <v>52</v>
      </c>
      <c r="AG17" s="83">
        <f>+VLOOKUP(AF17,'2005'!$D$2:$M$32,9,0)</f>
        <v>0.20455209999999999</v>
      </c>
      <c r="AH17" s="83">
        <f>+VLOOKUP(AF17,'2000'!$D$2:$M$32,9,0)</f>
        <v>0.18649789999999999</v>
      </c>
      <c r="AI17" s="83">
        <f>+VLOOKUP(AF17,'1990'!$D$2:$M$32,9,0)</f>
        <v>0.16740769999999999</v>
      </c>
      <c r="AJ17" s="84">
        <f>+VLOOKUP(AF17,'1977'!$D$2:$M$32,9,0)</f>
        <v>0.11906354515050167</v>
      </c>
    </row>
    <row r="18" spans="2:36" x14ac:dyDescent="0.2">
      <c r="B18" s="115" t="s">
        <v>52</v>
      </c>
      <c r="C18" s="26">
        <f>+VLOOKUP(B18,'2005'!$D$2:$L$32,9,0)</f>
        <v>0.20455209999999999</v>
      </c>
      <c r="D18" s="85">
        <f t="shared" si="0"/>
        <v>19</v>
      </c>
      <c r="E18" s="26">
        <f>+VLOOKUP(B18,'2000'!$D$2:$L$32,9,0)</f>
        <v>0.18649789999999999</v>
      </c>
      <c r="F18" s="85">
        <f t="shared" si="1"/>
        <v>17</v>
      </c>
      <c r="G18" s="26">
        <f>+VLOOKUP(B18,'1990'!$D$2:$L$32,9,0)</f>
        <v>0.16740769999999999</v>
      </c>
      <c r="H18" s="85">
        <f t="shared" si="2"/>
        <v>18</v>
      </c>
      <c r="I18" s="26">
        <f>+VLOOKUP(B18,'1980'!$D$2:$L$32,9,0)</f>
        <v>0.13315979999999999</v>
      </c>
      <c r="J18" s="85">
        <f t="shared" si="3"/>
        <v>18</v>
      </c>
      <c r="K18" s="26">
        <f>+VLOOKUP(B18,'1977'!$D$2:$L$32,9,0)</f>
        <v>0.11906354515050167</v>
      </c>
      <c r="L18" s="85">
        <f t="shared" si="4"/>
        <v>17</v>
      </c>
      <c r="M18" s="26">
        <f>+VLOOKUP(B18,'1970'!$D$2:$L$32,9,0)</f>
        <v>7.2954099999999994E-2</v>
      </c>
      <c r="N18" s="85">
        <f t="shared" si="5"/>
        <v>19</v>
      </c>
      <c r="O18" s="26">
        <f>+VLOOKUP(B18,'1960'!$D$2:$L$32,9,0)</f>
        <v>6.1160714285714284E-2</v>
      </c>
      <c r="P18" s="85">
        <f t="shared" si="6"/>
        <v>16</v>
      </c>
      <c r="Q18" s="26">
        <f>+VLOOKUP(B18,'1950'!$D$2:$L$32,9,0)</f>
        <v>6.1160714285714284E-2</v>
      </c>
      <c r="R18" s="85">
        <f t="shared" si="7"/>
        <v>16</v>
      </c>
      <c r="S18" s="86">
        <f>+VLOOKUP(B18,'Avg_1950-2005'!$D$2:$J$32,6,0)</f>
        <v>0.11799999999999999</v>
      </c>
      <c r="T18" s="87">
        <f>+VLOOKUP(B18,'Avg_1950-2005'!$D$2:$J$32,3,0)</f>
        <v>19</v>
      </c>
      <c r="U18" s="86">
        <f>+VLOOKUP(B18,'Avg_1977-2005'!$D$2:$J$32,6,0)</f>
        <v>0.1637583</v>
      </c>
      <c r="V18" s="87">
        <f>+VLOOKUP(B18,'Avg_1977-2005'!$D$2:$J$32,3,0)</f>
        <v>18.034479999999999</v>
      </c>
      <c r="X18" s="49" t="b">
        <f t="shared" si="8"/>
        <v>0</v>
      </c>
      <c r="Y18" s="49" t="b">
        <f t="shared" si="9"/>
        <v>0</v>
      </c>
      <c r="Z18" s="49" t="b">
        <f t="shared" si="10"/>
        <v>0</v>
      </c>
      <c r="AB18" s="49" t="b">
        <f t="shared" si="11"/>
        <v>0</v>
      </c>
      <c r="AC18" s="49" t="b">
        <f t="shared" si="12"/>
        <v>0</v>
      </c>
      <c r="AD18" s="49" t="b">
        <f t="shared" si="13"/>
        <v>0</v>
      </c>
      <c r="AF18" s="51" t="s">
        <v>47</v>
      </c>
      <c r="AG18" s="83">
        <f>+VLOOKUP(AF18,'2005'!$D$2:$M$32,9,0)</f>
        <v>0.27589320000000001</v>
      </c>
      <c r="AH18" s="83">
        <f>+VLOOKUP(AF18,'2000'!$D$2:$M$32,9,0)</f>
        <v>0.26171260000000002</v>
      </c>
      <c r="AI18" s="83">
        <f>+VLOOKUP(AF18,'1990'!$D$2:$M$32,9,0)</f>
        <v>0.23504929999999999</v>
      </c>
      <c r="AJ18" s="84">
        <f>+VLOOKUP(AF18,'1977'!$D$2:$M$32,9,0)</f>
        <v>0.13322995780590718</v>
      </c>
    </row>
    <row r="19" spans="2:36" x14ac:dyDescent="0.2">
      <c r="B19" s="115" t="s">
        <v>47</v>
      </c>
      <c r="C19" s="26">
        <f>+VLOOKUP(B19,'2005'!$D$2:$L$32,9,0)</f>
        <v>0.27589320000000001</v>
      </c>
      <c r="D19" s="85">
        <f t="shared" si="0"/>
        <v>14</v>
      </c>
      <c r="E19" s="26">
        <f>+VLOOKUP(B19,'2000'!$D$2:$L$32,9,0)</f>
        <v>0.26171260000000002</v>
      </c>
      <c r="F19" s="85">
        <f t="shared" si="1"/>
        <v>14</v>
      </c>
      <c r="G19" s="26">
        <f>+VLOOKUP(B19,'1990'!$D$2:$L$32,9,0)</f>
        <v>0.23504929999999999</v>
      </c>
      <c r="H19" s="85">
        <f t="shared" si="2"/>
        <v>10</v>
      </c>
      <c r="I19" s="26">
        <f>+VLOOKUP(B19,'1980'!$D$2:$L$32,9,0)</f>
        <v>0.1619449</v>
      </c>
      <c r="J19" s="85">
        <f t="shared" si="3"/>
        <v>13</v>
      </c>
      <c r="K19" s="26">
        <f>+VLOOKUP(B19,'1977'!$D$2:$L$32,9,0)</f>
        <v>0.13322995780590718</v>
      </c>
      <c r="L19" s="85">
        <f t="shared" si="4"/>
        <v>13</v>
      </c>
      <c r="M19" s="26">
        <f>+VLOOKUP(B19,'1970'!$D$2:$L$32,9,0)</f>
        <v>7.7429300000000006E-2</v>
      </c>
      <c r="N19" s="85">
        <f t="shared" si="5"/>
        <v>16</v>
      </c>
      <c r="O19" s="26">
        <f>+VLOOKUP(B19,'1960'!$D$2:$L$32,9,0)</f>
        <v>9.8499132947976881E-2</v>
      </c>
      <c r="P19" s="85">
        <f t="shared" si="6"/>
        <v>8</v>
      </c>
      <c r="Q19" s="26">
        <f>+VLOOKUP(B19,'1950'!$D$2:$L$32,9,0)</f>
        <v>9.8499132947976881E-2</v>
      </c>
      <c r="R19" s="85">
        <f t="shared" si="7"/>
        <v>8</v>
      </c>
      <c r="S19" s="86">
        <f>+VLOOKUP(B19,'Avg_1950-2005'!$D$2:$J$32,6,0)</f>
        <v>0.16200000000000001</v>
      </c>
      <c r="T19" s="87">
        <f>+VLOOKUP(B19,'Avg_1950-2005'!$D$2:$J$32,3,0)</f>
        <v>12.1</v>
      </c>
      <c r="U19" s="86">
        <f>+VLOOKUP(B19,'Avg_1977-2005'!$D$2:$J$32,6,0)</f>
        <v>0.22008639999999999</v>
      </c>
      <c r="V19" s="87">
        <f>+VLOOKUP(B19,'Avg_1977-2005'!$D$2:$J$32,3,0)</f>
        <v>12.65517</v>
      </c>
      <c r="X19" s="49" t="b">
        <f t="shared" si="8"/>
        <v>0</v>
      </c>
      <c r="Y19" s="49" t="b">
        <f t="shared" si="9"/>
        <v>0</v>
      </c>
      <c r="Z19" s="49" t="b">
        <f t="shared" si="10"/>
        <v>0</v>
      </c>
      <c r="AB19" s="49" t="b">
        <f t="shared" si="11"/>
        <v>1</v>
      </c>
      <c r="AC19" s="49" t="b">
        <f t="shared" si="12"/>
        <v>0</v>
      </c>
      <c r="AD19" s="49" t="b">
        <f t="shared" si="13"/>
        <v>0</v>
      </c>
      <c r="AF19" s="51" t="s">
        <v>43</v>
      </c>
      <c r="AG19" s="83">
        <f>+VLOOKUP(AF19,'2005'!$D$2:$M$32,9,0)</f>
        <v>0.25955410000000001</v>
      </c>
      <c r="AH19" s="83">
        <f>+VLOOKUP(AF19,'2000'!$D$2:$M$32,9,0)</f>
        <v>0.26117610000000002</v>
      </c>
      <c r="AI19" s="83">
        <f>+VLOOKUP(AF19,'1990'!$D$2:$M$32,9,0)</f>
        <v>0.19928299999999999</v>
      </c>
      <c r="AJ19" s="84">
        <f>+VLOOKUP(AF19,'1977'!$D$2:$M$32,9,0)</f>
        <v>0.11509958024691358</v>
      </c>
    </row>
    <row r="20" spans="2:36" x14ac:dyDescent="0.2">
      <c r="B20" s="115" t="s">
        <v>43</v>
      </c>
      <c r="C20" s="26">
        <f>+VLOOKUP(B20,'2005'!$D$2:$L$32,9,0)</f>
        <v>0.25955410000000001</v>
      </c>
      <c r="D20" s="85">
        <f t="shared" si="0"/>
        <v>15</v>
      </c>
      <c r="E20" s="26">
        <f>+VLOOKUP(B20,'2000'!$D$2:$L$32,9,0)</f>
        <v>0.26117610000000002</v>
      </c>
      <c r="F20" s="85">
        <f t="shared" si="1"/>
        <v>15</v>
      </c>
      <c r="G20" s="26">
        <f>+VLOOKUP(B20,'1990'!$D$2:$L$32,9,0)</f>
        <v>0.19928299999999999</v>
      </c>
      <c r="H20" s="85">
        <f t="shared" si="2"/>
        <v>16</v>
      </c>
      <c r="I20" s="26">
        <f>+VLOOKUP(B20,'1980'!$D$2:$L$32,9,0)</f>
        <v>0.14601439999999999</v>
      </c>
      <c r="J20" s="85">
        <f t="shared" si="3"/>
        <v>15</v>
      </c>
      <c r="K20" s="26">
        <f>+VLOOKUP(B20,'1977'!$D$2:$L$32,9,0)</f>
        <v>0.11509958024691358</v>
      </c>
      <c r="L20" s="85">
        <f t="shared" si="4"/>
        <v>18</v>
      </c>
      <c r="M20" s="26">
        <f>+VLOOKUP(B20,'1970'!$D$2:$L$32,9,0)</f>
        <v>8.9360800000000004E-2</v>
      </c>
      <c r="N20" s="85">
        <f t="shared" si="5"/>
        <v>14</v>
      </c>
      <c r="O20" s="26">
        <f>+VLOOKUP(B20,'1960'!$D$2:$L$32,9,0)</f>
        <v>4.444738486842105E-2</v>
      </c>
      <c r="P20" s="85">
        <f t="shared" si="6"/>
        <v>24</v>
      </c>
      <c r="Q20" s="26">
        <f>+VLOOKUP(B20,'1950'!$D$2:$L$32,9,0)</f>
        <v>4.444738486842105E-2</v>
      </c>
      <c r="R20" s="85">
        <f t="shared" si="7"/>
        <v>24</v>
      </c>
      <c r="S20" s="86">
        <f>+VLOOKUP(B20,'Avg_1950-2005'!$D$2:$J$32,6,0)</f>
        <v>0.14099999999999999</v>
      </c>
      <c r="T20" s="87">
        <f>+VLOOKUP(B20,'Avg_1950-2005'!$D$2:$J$32,3,0)</f>
        <v>16.399999999999999</v>
      </c>
      <c r="U20" s="86">
        <f>+VLOOKUP(B20,'Avg_1977-2005'!$D$2:$J$32,6,0)</f>
        <v>0.19891239999999999</v>
      </c>
      <c r="V20" s="87">
        <f>+VLOOKUP(B20,'Avg_1977-2005'!$D$2:$J$32,3,0)</f>
        <v>15.827590000000001</v>
      </c>
      <c r="X20" s="49" t="b">
        <f t="shared" si="8"/>
        <v>0</v>
      </c>
      <c r="Y20" s="49" t="b">
        <f t="shared" si="9"/>
        <v>0</v>
      </c>
      <c r="Z20" s="49" t="b">
        <f t="shared" si="10"/>
        <v>0</v>
      </c>
      <c r="AB20" s="49" t="b">
        <f t="shared" si="11"/>
        <v>0</v>
      </c>
      <c r="AC20" s="49" t="b">
        <f t="shared" si="12"/>
        <v>0</v>
      </c>
      <c r="AD20" s="49" t="b">
        <f t="shared" si="13"/>
        <v>0</v>
      </c>
      <c r="AF20" s="51" t="s">
        <v>39</v>
      </c>
      <c r="AG20" s="83">
        <f>+VLOOKUP(AF20,'2005'!$D$2:$M$32,9,0)</f>
        <v>0.23724590000000001</v>
      </c>
      <c r="AH20" s="83">
        <f>+VLOOKUP(AF20,'2000'!$D$2:$M$32,9,0)</f>
        <v>0.1754782</v>
      </c>
      <c r="AI20" s="83">
        <f>+VLOOKUP(AF20,'1990'!$D$2:$M$32,9,0)</f>
        <v>0.1474193</v>
      </c>
      <c r="AJ20" s="84">
        <f>+VLOOKUP(AF20,'1977'!$D$2:$M$32,9,0)</f>
        <v>0.10702902017291066</v>
      </c>
    </row>
    <row r="21" spans="2:36" x14ac:dyDescent="0.2">
      <c r="B21" s="115" t="s">
        <v>39</v>
      </c>
      <c r="C21" s="26">
        <f>+VLOOKUP(B21,'2005'!$D$2:$L$32,9,0)</f>
        <v>0.23724590000000001</v>
      </c>
      <c r="D21" s="85">
        <f t="shared" si="0"/>
        <v>17</v>
      </c>
      <c r="E21" s="26">
        <f>+VLOOKUP(B21,'2000'!$D$2:$L$32,9,0)</f>
        <v>0.1754782</v>
      </c>
      <c r="F21" s="85">
        <f t="shared" si="1"/>
        <v>19</v>
      </c>
      <c r="G21" s="26">
        <f>+VLOOKUP(B21,'1990'!$D$2:$L$32,9,0)</f>
        <v>0.1474193</v>
      </c>
      <c r="H21" s="85">
        <f t="shared" si="2"/>
        <v>20</v>
      </c>
      <c r="I21" s="26">
        <f>+VLOOKUP(B21,'1980'!$D$2:$L$32,9,0)</f>
        <v>0.1106592</v>
      </c>
      <c r="J21" s="85">
        <f t="shared" si="3"/>
        <v>20</v>
      </c>
      <c r="K21" s="26">
        <f>+VLOOKUP(B21,'1977'!$D$2:$L$32,9,0)</f>
        <v>0.10702902017291066</v>
      </c>
      <c r="L21" s="85">
        <f t="shared" si="4"/>
        <v>19</v>
      </c>
      <c r="M21" s="26">
        <f>+VLOOKUP(B21,'1970'!$D$2:$L$32,9,0)</f>
        <v>7.4984300000000004E-2</v>
      </c>
      <c r="N21" s="85">
        <f t="shared" si="5"/>
        <v>18</v>
      </c>
      <c r="O21" s="26">
        <f>+VLOOKUP(B21,'1960'!$D$2:$L$32,9,0)</f>
        <v>6.1391108433734937E-2</v>
      </c>
      <c r="P21" s="85">
        <f t="shared" si="6"/>
        <v>15</v>
      </c>
      <c r="Q21" s="26">
        <f>+VLOOKUP(B21,'1950'!$D$2:$L$32,9,0)</f>
        <v>6.1391108433734937E-2</v>
      </c>
      <c r="R21" s="85">
        <f t="shared" si="7"/>
        <v>15</v>
      </c>
      <c r="S21" s="86">
        <f>+VLOOKUP(B21,'Avg_1950-2005'!$D$2:$J$32,6,0)</f>
        <v>0.11899999999999999</v>
      </c>
      <c r="T21" s="87">
        <f>+VLOOKUP(B21,'Avg_1950-2005'!$D$2:$J$32,3,0)</f>
        <v>18</v>
      </c>
      <c r="U21" s="86">
        <f>+VLOOKUP(B21,'Avg_1977-2005'!$D$2:$J$32,6,0)</f>
        <v>0.15865119999999999</v>
      </c>
      <c r="V21" s="87">
        <f>+VLOOKUP(B21,'Avg_1977-2005'!$D$2:$J$32,3,0)</f>
        <v>18.862069999999999</v>
      </c>
      <c r="X21" s="49" t="b">
        <f t="shared" si="8"/>
        <v>0</v>
      </c>
      <c r="Y21" s="49" t="b">
        <f t="shared" si="9"/>
        <v>0</v>
      </c>
      <c r="Z21" s="49" t="b">
        <f t="shared" si="10"/>
        <v>0</v>
      </c>
      <c r="AB21" s="49" t="b">
        <f t="shared" si="11"/>
        <v>0</v>
      </c>
      <c r="AC21" s="49" t="b">
        <f t="shared" si="12"/>
        <v>0</v>
      </c>
      <c r="AD21" s="49" t="b">
        <f t="shared" si="13"/>
        <v>0</v>
      </c>
      <c r="AF21" s="51" t="s">
        <v>57</v>
      </c>
      <c r="AG21" s="83">
        <f>+VLOOKUP(AF21,'2005'!$D$2:$M$32,9,0)</f>
        <v>0.30990960000000001</v>
      </c>
      <c r="AH21" s="83">
        <f>+VLOOKUP(AF21,'2000'!$D$2:$M$32,9,0)</f>
        <v>0.28942649999999998</v>
      </c>
      <c r="AI21" s="83">
        <f>+VLOOKUP(AF21,'1990'!$D$2:$M$32,9,0)</f>
        <v>0.21088689999999999</v>
      </c>
      <c r="AJ21" s="84">
        <f>+VLOOKUP(AF21,'1977'!$D$2:$M$32,9,0)</f>
        <v>0.12141280353200883</v>
      </c>
    </row>
    <row r="22" spans="2:36" x14ac:dyDescent="0.2">
      <c r="B22" s="115" t="s">
        <v>57</v>
      </c>
      <c r="C22" s="26">
        <f>+VLOOKUP(B22,'2005'!$D$2:$L$32,9,0)</f>
        <v>0.30990960000000001</v>
      </c>
      <c r="D22" s="85">
        <f t="shared" si="0"/>
        <v>11</v>
      </c>
      <c r="E22" s="26">
        <f>+VLOOKUP(B22,'2000'!$D$2:$L$32,9,0)</f>
        <v>0.28942649999999998</v>
      </c>
      <c r="F22" s="85">
        <f t="shared" si="1"/>
        <v>10</v>
      </c>
      <c r="G22" s="26">
        <f>+VLOOKUP(B22,'1990'!$D$2:$L$32,9,0)</f>
        <v>0.21088689999999999</v>
      </c>
      <c r="H22" s="85">
        <f t="shared" si="2"/>
        <v>14</v>
      </c>
      <c r="I22" s="26">
        <f>+VLOOKUP(B22,'1980'!$D$2:$L$32,9,0)</f>
        <v>0.14804249999999999</v>
      </c>
      <c r="J22" s="85">
        <f t="shared" si="3"/>
        <v>14</v>
      </c>
      <c r="K22" s="26">
        <f>+VLOOKUP(B22,'1977'!$D$2:$L$32,9,0)</f>
        <v>0.12141280353200883</v>
      </c>
      <c r="L22" s="85">
        <f t="shared" si="4"/>
        <v>16</v>
      </c>
      <c r="M22" s="26">
        <f>+VLOOKUP(B22,'1970'!$D$2:$L$32,9,0)</f>
        <v>6.1840199999999998E-2</v>
      </c>
      <c r="N22" s="85">
        <f t="shared" si="5"/>
        <v>23</v>
      </c>
      <c r="O22" s="26">
        <f>+VLOOKUP(B22,'1960'!$D$2:$L$32,9,0)</f>
        <v>5.7692880733944955E-2</v>
      </c>
      <c r="P22" s="85">
        <f t="shared" si="6"/>
        <v>18</v>
      </c>
      <c r="Q22" s="26">
        <f>+VLOOKUP(B22,'1950'!$D$2:$L$32,9,0)</f>
        <v>5.7692880733944955E-2</v>
      </c>
      <c r="R22" s="85">
        <f t="shared" si="7"/>
        <v>18</v>
      </c>
      <c r="S22" s="86">
        <f>+VLOOKUP(B22,'Avg_1950-2005'!$D$2:$J$32,6,0)</f>
        <v>0.14799999999999999</v>
      </c>
      <c r="T22" s="87">
        <f>+VLOOKUP(B22,'Avg_1950-2005'!$D$2:$J$32,3,0)</f>
        <v>15.6</v>
      </c>
      <c r="U22" s="86">
        <f>+VLOOKUP(B22,'Avg_1977-2005'!$D$2:$J$32,6,0)</f>
        <v>0.21612229999999999</v>
      </c>
      <c r="V22" s="87">
        <f>+VLOOKUP(B22,'Avg_1977-2005'!$D$2:$J$32,3,0)</f>
        <v>13.31034</v>
      </c>
      <c r="X22" s="49" t="b">
        <f t="shared" si="8"/>
        <v>0</v>
      </c>
      <c r="Y22" s="49" t="b">
        <f t="shared" si="9"/>
        <v>0</v>
      </c>
      <c r="Z22" s="49" t="b">
        <f t="shared" si="10"/>
        <v>0</v>
      </c>
      <c r="AB22" s="49" t="b">
        <f t="shared" si="11"/>
        <v>0</v>
      </c>
      <c r="AC22" s="49" t="b">
        <f t="shared" si="12"/>
        <v>0</v>
      </c>
      <c r="AD22" s="49" t="b">
        <f t="shared" si="13"/>
        <v>0</v>
      </c>
      <c r="AF22" s="51" t="s">
        <v>27</v>
      </c>
      <c r="AG22" s="83">
        <f>+VLOOKUP(AF22,'2005'!$D$2:$M$32,9,0)</f>
        <v>0.1776887</v>
      </c>
      <c r="AH22" s="83">
        <f>+VLOOKUP(AF22,'2000'!$D$2:$M$32,9,0)</f>
        <v>0.16334589999999999</v>
      </c>
      <c r="AI22" s="83">
        <f>+VLOOKUP(AF22,'1990'!$D$2:$M$32,9,0)</f>
        <v>0.13731309999999999</v>
      </c>
      <c r="AJ22" s="84">
        <f>+VLOOKUP(AF22,'1977'!$D$2:$M$32,9,0)</f>
        <v>9.4668224431818188E-2</v>
      </c>
    </row>
    <row r="23" spans="2:36" x14ac:dyDescent="0.2">
      <c r="B23" s="115" t="s">
        <v>27</v>
      </c>
      <c r="C23" s="26">
        <f>+VLOOKUP(B23,'2005'!$D$2:$L$32,9,0)</f>
        <v>0.1776887</v>
      </c>
      <c r="D23" s="85">
        <f t="shared" si="0"/>
        <v>20</v>
      </c>
      <c r="E23" s="26">
        <f>+VLOOKUP(B23,'2000'!$D$2:$L$32,9,0)</f>
        <v>0.16334589999999999</v>
      </c>
      <c r="F23" s="85">
        <f t="shared" si="1"/>
        <v>21</v>
      </c>
      <c r="G23" s="26">
        <f>+VLOOKUP(B23,'1990'!$D$2:$L$32,9,0)</f>
        <v>0.13731309999999999</v>
      </c>
      <c r="H23" s="85">
        <f t="shared" si="2"/>
        <v>22</v>
      </c>
      <c r="I23" s="26">
        <f>+VLOOKUP(B23,'1980'!$D$2:$L$32,9,0)</f>
        <v>0.1079642</v>
      </c>
      <c r="J23" s="85">
        <f t="shared" si="3"/>
        <v>21</v>
      </c>
      <c r="K23" s="26">
        <f>+VLOOKUP(B23,'1977'!$D$2:$L$32,9,0)</f>
        <v>9.4668224431818188E-2</v>
      </c>
      <c r="L23" s="85">
        <f t="shared" si="4"/>
        <v>22</v>
      </c>
      <c r="M23" s="26">
        <f>+VLOOKUP(B23,'1970'!$D$2:$L$32,9,0)</f>
        <v>6.3356300000000004E-2</v>
      </c>
      <c r="N23" s="85">
        <f t="shared" si="5"/>
        <v>22</v>
      </c>
      <c r="O23" s="26">
        <f>+VLOOKUP(B23,'1960'!$D$2:$L$32,9,0)</f>
        <v>5.4106163849154745E-2</v>
      </c>
      <c r="P23" s="85">
        <f t="shared" si="6"/>
        <v>22</v>
      </c>
      <c r="Q23" s="26">
        <f>+VLOOKUP(B23,'1950'!$D$2:$L$32,9,0)</f>
        <v>5.4106163849154745E-2</v>
      </c>
      <c r="R23" s="85">
        <f t="shared" si="7"/>
        <v>22</v>
      </c>
      <c r="S23" s="86">
        <f>+VLOOKUP(B23,'Avg_1950-2005'!$D$2:$J$32,6,0)</f>
        <v>0.10199999999999999</v>
      </c>
      <c r="T23" s="87">
        <f>+VLOOKUP(B23,'Avg_1950-2005'!$D$2:$J$32,3,0)</f>
        <v>22</v>
      </c>
      <c r="U23" s="86">
        <f>+VLOOKUP(B23,'Avg_1977-2005'!$D$2:$J$32,6,0)</f>
        <v>0.1413518</v>
      </c>
      <c r="V23" s="87">
        <f>+VLOOKUP(B23,'Avg_1977-2005'!$D$2:$J$32,3,0)</f>
        <v>21.37931</v>
      </c>
      <c r="X23" s="49" t="b">
        <f t="shared" si="8"/>
        <v>0</v>
      </c>
      <c r="Y23" s="49" t="b">
        <f t="shared" si="9"/>
        <v>0</v>
      </c>
      <c r="Z23" s="49" t="b">
        <f t="shared" si="10"/>
        <v>0</v>
      </c>
      <c r="AB23" s="49" t="b">
        <f t="shared" si="11"/>
        <v>0</v>
      </c>
      <c r="AC23" s="49" t="b">
        <f t="shared" si="12"/>
        <v>0</v>
      </c>
      <c r="AD23" s="49" t="b">
        <f t="shared" si="13"/>
        <v>0</v>
      </c>
      <c r="AF23" s="51" t="s">
        <v>35</v>
      </c>
      <c r="AG23" s="83">
        <f>+VLOOKUP(AF23,'2005'!$D$2:$M$32,9,0)</f>
        <v>0.16069919999999999</v>
      </c>
      <c r="AH23" s="83">
        <f>+VLOOKUP(AF23,'2000'!$D$2:$M$32,9,0)</f>
        <v>0.14521809999999999</v>
      </c>
      <c r="AI23" s="83">
        <f>+VLOOKUP(AF23,'1990'!$D$2:$M$32,9,0)</f>
        <v>0.1221918</v>
      </c>
      <c r="AJ23" s="84">
        <f>+VLOOKUP(AF23,'1977'!$D$2:$M$32,9,0)</f>
        <v>9.1707046413502108E-2</v>
      </c>
    </row>
    <row r="24" spans="2:36" x14ac:dyDescent="0.2">
      <c r="B24" s="115" t="s">
        <v>35</v>
      </c>
      <c r="C24" s="26">
        <f>+VLOOKUP(B24,'2005'!$D$2:$L$32,9,0)</f>
        <v>0.16069919999999999</v>
      </c>
      <c r="D24" s="85">
        <f t="shared" si="0"/>
        <v>22</v>
      </c>
      <c r="E24" s="26">
        <f>+VLOOKUP(B24,'2000'!$D$2:$L$32,9,0)</f>
        <v>0.14521809999999999</v>
      </c>
      <c r="F24" s="85">
        <f t="shared" si="1"/>
        <v>23</v>
      </c>
      <c r="G24" s="26">
        <f>+VLOOKUP(B24,'1990'!$D$2:$L$32,9,0)</f>
        <v>0.1221918</v>
      </c>
      <c r="H24" s="85">
        <f t="shared" si="2"/>
        <v>23</v>
      </c>
      <c r="I24" s="26">
        <f>+VLOOKUP(B24,'1980'!$D$2:$L$32,9,0)</f>
        <v>0.10298450000000001</v>
      </c>
      <c r="J24" s="85">
        <f t="shared" si="3"/>
        <v>23</v>
      </c>
      <c r="K24" s="26">
        <f>+VLOOKUP(B24,'1977'!$D$2:$L$32,9,0)</f>
        <v>9.1707046413502108E-2</v>
      </c>
      <c r="L24" s="85">
        <f t="shared" si="4"/>
        <v>23</v>
      </c>
      <c r="M24" s="26">
        <f>+VLOOKUP(B24,'1970'!$D$2:$L$32,9,0)</f>
        <v>5.3741700000000003E-2</v>
      </c>
      <c r="N24" s="85">
        <f t="shared" si="5"/>
        <v>25</v>
      </c>
      <c r="O24" s="26">
        <f>+VLOOKUP(B24,'1960'!$D$2:$L$32,9,0)</f>
        <v>0.12300205357142857</v>
      </c>
      <c r="P24" s="85">
        <f t="shared" si="6"/>
        <v>6</v>
      </c>
      <c r="Q24" s="26">
        <f>+VLOOKUP(B24,'1950'!$D$2:$L$32,9,0)</f>
        <v>0.12300205357142857</v>
      </c>
      <c r="R24" s="85">
        <f t="shared" si="7"/>
        <v>6</v>
      </c>
      <c r="S24" s="86">
        <f>+VLOOKUP(B24,'Avg_1950-2005'!$D$2:$J$32,6,0)</f>
        <v>0.10299999999999999</v>
      </c>
      <c r="T24" s="87">
        <f>+VLOOKUP(B24,'Avg_1950-2005'!$D$2:$J$32,3,0)</f>
        <v>20.7</v>
      </c>
      <c r="U24" s="86">
        <f>+VLOOKUP(B24,'Avg_1977-2005'!$D$2:$J$32,6,0)</f>
        <v>0.12780359999999999</v>
      </c>
      <c r="V24" s="87">
        <f>+VLOOKUP(B24,'Avg_1977-2005'!$D$2:$J$32,3,0)</f>
        <v>23.482759999999999</v>
      </c>
      <c r="X24" s="49" t="b">
        <f t="shared" si="8"/>
        <v>0</v>
      </c>
      <c r="Y24" s="49" t="b">
        <f t="shared" si="9"/>
        <v>0</v>
      </c>
      <c r="Z24" s="49" t="b">
        <f t="shared" si="10"/>
        <v>0</v>
      </c>
      <c r="AB24" s="49" t="b">
        <f t="shared" si="11"/>
        <v>0</v>
      </c>
      <c r="AC24" s="49" t="b">
        <f t="shared" si="12"/>
        <v>0</v>
      </c>
      <c r="AD24" s="49" t="b">
        <f t="shared" si="13"/>
        <v>0</v>
      </c>
      <c r="AF24" s="51" t="s">
        <v>50</v>
      </c>
      <c r="AG24" s="83">
        <f>+VLOOKUP(AF24,'2005'!$D$2:$M$32,9,0)</f>
        <v>0.1279797</v>
      </c>
      <c r="AH24" s="83">
        <f>+VLOOKUP(AF24,'2000'!$D$2:$M$32,9,0)</f>
        <v>0.16006870000000001</v>
      </c>
      <c r="AI24" s="83">
        <f>+VLOOKUP(AF24,'1990'!$D$2:$M$32,9,0)</f>
        <v>0.1452215</v>
      </c>
      <c r="AJ24" s="84">
        <f>+VLOOKUP(AF24,'1977'!$D$2:$M$32,9,0)</f>
        <v>0.10232712809917355</v>
      </c>
    </row>
    <row r="25" spans="2:36" x14ac:dyDescent="0.2">
      <c r="B25" s="115" t="s">
        <v>50</v>
      </c>
      <c r="C25" s="26">
        <f>+VLOOKUP(B25,'2005'!$D$2:$L$32,9,0)</f>
        <v>0.1279797</v>
      </c>
      <c r="D25" s="85">
        <f t="shared" si="0"/>
        <v>28</v>
      </c>
      <c r="E25" s="26">
        <f>+VLOOKUP(B25,'2000'!$D$2:$L$32,9,0)</f>
        <v>0.16006870000000001</v>
      </c>
      <c r="F25" s="85">
        <f t="shared" si="1"/>
        <v>22</v>
      </c>
      <c r="G25" s="26">
        <f>+VLOOKUP(B25,'1990'!$D$2:$L$32,9,0)</f>
        <v>0.1452215</v>
      </c>
      <c r="H25" s="85">
        <f t="shared" si="2"/>
        <v>21</v>
      </c>
      <c r="I25" s="26">
        <f>+VLOOKUP(B25,'1980'!$D$2:$L$32,9,0)</f>
        <v>0.11672689999999999</v>
      </c>
      <c r="J25" s="85">
        <f t="shared" si="3"/>
        <v>19</v>
      </c>
      <c r="K25" s="26">
        <f>+VLOOKUP(B25,'1977'!$D$2:$L$32,9,0)</f>
        <v>0.10232712809917355</v>
      </c>
      <c r="L25" s="85">
        <f t="shared" si="4"/>
        <v>20</v>
      </c>
      <c r="M25" s="26">
        <f>+VLOOKUP(B25,'1970'!$D$2:$L$32,9,0)</f>
        <v>6.6365099999999996E-2</v>
      </c>
      <c r="N25" s="85">
        <f t="shared" si="5"/>
        <v>21</v>
      </c>
      <c r="O25" s="26">
        <f>+VLOOKUP(B25,'1960'!$D$2:$L$32,9,0)</f>
        <v>5.6924608433734938E-2</v>
      </c>
      <c r="P25" s="85">
        <f t="shared" si="6"/>
        <v>19</v>
      </c>
      <c r="Q25" s="26">
        <f>+VLOOKUP(B25,'1950'!$D$2:$L$32,9,0)</f>
        <v>5.6924608433734938E-2</v>
      </c>
      <c r="R25" s="85">
        <f t="shared" si="7"/>
        <v>19</v>
      </c>
      <c r="S25" s="86">
        <f>+VLOOKUP(B25,'Avg_1950-2005'!$D$2:$J$32,6,0)</f>
        <v>0.10100000000000001</v>
      </c>
      <c r="T25" s="87">
        <f>+VLOOKUP(B25,'Avg_1950-2005'!$D$2:$J$32,3,0)</f>
        <v>22</v>
      </c>
      <c r="U25" s="86">
        <f>+VLOOKUP(B25,'Avg_1977-2005'!$D$2:$J$32,6,0)</f>
        <v>0.13676959999999999</v>
      </c>
      <c r="V25" s="87">
        <f>+VLOOKUP(B25,'Avg_1977-2005'!$D$2:$J$32,3,0)</f>
        <v>21.827590000000001</v>
      </c>
      <c r="X25" s="49" t="b">
        <f t="shared" si="8"/>
        <v>0</v>
      </c>
      <c r="Y25" s="49" t="b">
        <f t="shared" si="9"/>
        <v>0</v>
      </c>
      <c r="Z25" s="49" t="b">
        <f t="shared" si="10"/>
        <v>0</v>
      </c>
      <c r="AB25" s="49" t="b">
        <f t="shared" si="11"/>
        <v>0</v>
      </c>
      <c r="AC25" s="49" t="b">
        <f t="shared" si="12"/>
        <v>0</v>
      </c>
      <c r="AD25" s="49" t="b">
        <f t="shared" si="13"/>
        <v>0</v>
      </c>
      <c r="AF25" s="51" t="s">
        <v>38</v>
      </c>
      <c r="AG25" s="83">
        <f>+VLOOKUP(AF25,'2005'!$D$2:$M$32,9,0)</f>
        <v>0.1477686</v>
      </c>
      <c r="AH25" s="83">
        <f>+VLOOKUP(AF25,'2000'!$D$2:$M$32,9,0)</f>
        <v>0.13557079999999999</v>
      </c>
      <c r="AI25" s="83">
        <f>+VLOOKUP(AF25,'1990'!$D$2:$M$32,9,0)</f>
        <v>0.1199215</v>
      </c>
      <c r="AJ25" s="84">
        <f>+VLOOKUP(AF25,'1977'!$D$2:$M$32,9,0)</f>
        <v>8.0075693693693689E-2</v>
      </c>
    </row>
    <row r="26" spans="2:36" x14ac:dyDescent="0.2">
      <c r="B26" s="115" t="s">
        <v>38</v>
      </c>
      <c r="C26" s="26">
        <f>+VLOOKUP(B26,'2005'!$D$2:$L$32,9,0)</f>
        <v>0.1477686</v>
      </c>
      <c r="D26" s="85">
        <f t="shared" si="0"/>
        <v>25</v>
      </c>
      <c r="E26" s="26">
        <f>+VLOOKUP(B26,'2000'!$D$2:$L$32,9,0)</f>
        <v>0.13557079999999999</v>
      </c>
      <c r="F26" s="85">
        <f t="shared" si="1"/>
        <v>25</v>
      </c>
      <c r="G26" s="26">
        <f>+VLOOKUP(B26,'1990'!$D$2:$L$32,9,0)</f>
        <v>0.1199215</v>
      </c>
      <c r="H26" s="85">
        <f t="shared" si="2"/>
        <v>24</v>
      </c>
      <c r="I26" s="26">
        <f>+VLOOKUP(B26,'1980'!$D$2:$L$32,9,0)</f>
        <v>8.9990700000000007E-2</v>
      </c>
      <c r="J26" s="85">
        <f t="shared" si="3"/>
        <v>27</v>
      </c>
      <c r="K26" s="26">
        <f>+VLOOKUP(B26,'1977'!$D$2:$L$32,9,0)</f>
        <v>8.0075693693693689E-2</v>
      </c>
      <c r="L26" s="85">
        <f t="shared" si="4"/>
        <v>27</v>
      </c>
      <c r="M26" s="26">
        <f>+VLOOKUP(B26,'1970'!$D$2:$L$32,9,0)</f>
        <v>6.80201E-2</v>
      </c>
      <c r="N26" s="85">
        <f t="shared" si="5"/>
        <v>20</v>
      </c>
      <c r="O26" s="26">
        <f>+VLOOKUP(B26,'1960'!$D$2:$L$32,9,0)</f>
        <v>4.1651760259179264E-2</v>
      </c>
      <c r="P26" s="85">
        <f t="shared" si="6"/>
        <v>25</v>
      </c>
      <c r="Q26" s="26">
        <f>+VLOOKUP(B26,'1950'!$D$2:$L$32,9,0)</f>
        <v>4.1651760259179264E-2</v>
      </c>
      <c r="R26" s="85">
        <f t="shared" si="7"/>
        <v>25</v>
      </c>
      <c r="S26" s="86">
        <f>+VLOOKUP(B26,'Avg_1950-2005'!$D$2:$J$32,6,0)</f>
        <v>9.1999999999999998E-2</v>
      </c>
      <c r="T26" s="87">
        <f>+VLOOKUP(B26,'Avg_1950-2005'!$D$2:$J$32,3,0)</f>
        <v>23.8</v>
      </c>
      <c r="U26" s="86">
        <f>+VLOOKUP(B26,'Avg_1977-2005'!$D$2:$J$32,6,0)</f>
        <v>0.1186642</v>
      </c>
      <c r="V26" s="87">
        <f>+VLOOKUP(B26,'Avg_1977-2005'!$D$2:$J$32,3,0)</f>
        <v>25.62069</v>
      </c>
      <c r="X26" s="49" t="b">
        <f t="shared" si="8"/>
        <v>0</v>
      </c>
      <c r="Y26" s="49" t="b">
        <f t="shared" si="9"/>
        <v>0</v>
      </c>
      <c r="Z26" s="49" t="b">
        <f t="shared" si="10"/>
        <v>0</v>
      </c>
      <c r="AB26" s="49" t="b">
        <f t="shared" si="11"/>
        <v>0</v>
      </c>
      <c r="AC26" s="49" t="b">
        <f t="shared" si="12"/>
        <v>0</v>
      </c>
      <c r="AD26" s="49" t="b">
        <f t="shared" si="13"/>
        <v>0</v>
      </c>
      <c r="AF26" s="51" t="s">
        <v>54</v>
      </c>
      <c r="AG26" s="83">
        <f>+VLOOKUP(AF26,'2005'!$D$2:$M$32,9,0)</f>
        <v>0.13472329999999999</v>
      </c>
      <c r="AH26" s="83">
        <f>+VLOOKUP(AF26,'2000'!$D$2:$M$32,9,0)</f>
        <v>0.11521770000000001</v>
      </c>
      <c r="AI26" s="83">
        <f>+VLOOKUP(AF26,'1990'!$D$2:$M$32,9,0)</f>
        <v>0.1133516</v>
      </c>
      <c r="AJ26" s="84">
        <f>+VLOOKUP(AF26,'1977'!$D$2:$M$32,9,0)</f>
        <v>0.08</v>
      </c>
    </row>
    <row r="27" spans="2:36" x14ac:dyDescent="0.2">
      <c r="B27" s="115" t="s">
        <v>54</v>
      </c>
      <c r="C27" s="26">
        <f>+VLOOKUP(B27,'2005'!$D$2:$L$32,9,0)</f>
        <v>0.13472329999999999</v>
      </c>
      <c r="D27" s="85">
        <f t="shared" si="0"/>
        <v>27</v>
      </c>
      <c r="E27" s="26">
        <f>+VLOOKUP(B27,'2000'!$D$2:$L$32,9,0)</f>
        <v>0.11521770000000001</v>
      </c>
      <c r="F27" s="85">
        <f t="shared" si="1"/>
        <v>28</v>
      </c>
      <c r="G27" s="26">
        <f>+VLOOKUP(B27,'1990'!$D$2:$L$32,9,0)</f>
        <v>0.1133516</v>
      </c>
      <c r="H27" s="85">
        <f t="shared" si="2"/>
        <v>29</v>
      </c>
      <c r="I27" s="26">
        <f>+VLOOKUP(B27,'1980'!$D$2:$L$32,9,0)</f>
        <v>8.8457900000000006E-2</v>
      </c>
      <c r="J27" s="85">
        <f t="shared" si="3"/>
        <v>28</v>
      </c>
      <c r="K27" s="26">
        <f>+VLOOKUP(B27,'1977'!$D$2:$L$32,9,0)</f>
        <v>0.08</v>
      </c>
      <c r="L27" s="85">
        <f t="shared" si="4"/>
        <v>28</v>
      </c>
      <c r="M27" s="26">
        <f>+VLOOKUP(B27,'1970'!$D$2:$L$32,9,0)</f>
        <v>3.7729600000000002E-2</v>
      </c>
      <c r="N27" s="85">
        <f t="shared" si="5"/>
        <v>29</v>
      </c>
      <c r="O27" s="26">
        <f>+VLOOKUP(B27,'1960'!$D$2:$L$32,9,0)</f>
        <v>2.4818965896589659E-2</v>
      </c>
      <c r="P27" s="85">
        <f t="shared" si="6"/>
        <v>28</v>
      </c>
      <c r="Q27" s="26">
        <f>+VLOOKUP(B27,'1950'!$D$2:$L$32,9,0)</f>
        <v>2.4818965896589659E-2</v>
      </c>
      <c r="R27" s="85">
        <f t="shared" si="7"/>
        <v>28</v>
      </c>
      <c r="S27" s="86">
        <f>+VLOOKUP(B27,'Avg_1950-2005'!$D$2:$J$32,6,0)</f>
        <v>7.1999999999999995E-2</v>
      </c>
      <c r="T27" s="87">
        <f>+VLOOKUP(B27,'Avg_1950-2005'!$D$2:$J$32,3,0)</f>
        <v>28.1</v>
      </c>
      <c r="U27" s="86">
        <f>+VLOOKUP(B27,'Avg_1977-2005'!$D$2:$J$32,6,0)</f>
        <v>0.1091053</v>
      </c>
      <c r="V27" s="87">
        <f>+VLOOKUP(B27,'Avg_1977-2005'!$D$2:$J$32,3,0)</f>
        <v>27.206900000000001</v>
      </c>
      <c r="X27" s="49" t="b">
        <f t="shared" si="8"/>
        <v>0</v>
      </c>
      <c r="Y27" s="49" t="b">
        <f t="shared" si="9"/>
        <v>0</v>
      </c>
      <c r="Z27" s="49" t="b">
        <f t="shared" si="10"/>
        <v>0</v>
      </c>
      <c r="AB27" s="49" t="b">
        <f t="shared" si="11"/>
        <v>0</v>
      </c>
      <c r="AC27" s="49" t="b">
        <f t="shared" si="12"/>
        <v>0</v>
      </c>
      <c r="AD27" s="49" t="b">
        <f t="shared" si="13"/>
        <v>0</v>
      </c>
      <c r="AF27" s="51" t="s">
        <v>36</v>
      </c>
      <c r="AG27" s="83">
        <f>+VLOOKUP(AF27,'2005'!$D$2:$M$32,9,0)</f>
        <v>0.1660645</v>
      </c>
      <c r="AH27" s="83">
        <f>+VLOOKUP(AF27,'2000'!$D$2:$M$32,9,0)</f>
        <v>0.1440623</v>
      </c>
      <c r="AI27" s="83">
        <f>+VLOOKUP(AF27,'1990'!$D$2:$M$32,9,0)</f>
        <v>0.1184443</v>
      </c>
      <c r="AJ27" s="84">
        <f>+VLOOKUP(AF27,'1977'!$D$2:$M$32,9,0)</f>
        <v>8.150651260504202E-2</v>
      </c>
    </row>
    <row r="28" spans="2:36" x14ac:dyDescent="0.2">
      <c r="B28" s="115" t="s">
        <v>36</v>
      </c>
      <c r="C28" s="26">
        <f>+VLOOKUP(B28,'2005'!$D$2:$L$32,9,0)</f>
        <v>0.1660645</v>
      </c>
      <c r="D28" s="85">
        <f t="shared" si="0"/>
        <v>21</v>
      </c>
      <c r="E28" s="26">
        <f>+VLOOKUP(B28,'2000'!$D$2:$L$32,9,0)</f>
        <v>0.1440623</v>
      </c>
      <c r="F28" s="85">
        <f t="shared" si="1"/>
        <v>24</v>
      </c>
      <c r="G28" s="26">
        <f>+VLOOKUP(B28,'1990'!$D$2:$L$32,9,0)</f>
        <v>0.1184443</v>
      </c>
      <c r="H28" s="85">
        <f t="shared" si="2"/>
        <v>25</v>
      </c>
      <c r="I28" s="26">
        <f>+VLOOKUP(B28,'1980'!$D$2:$L$32,9,0)</f>
        <v>9.70829E-2</v>
      </c>
      <c r="J28" s="85">
        <f t="shared" si="3"/>
        <v>25</v>
      </c>
      <c r="K28" s="26">
        <f>+VLOOKUP(B28,'1977'!$D$2:$L$32,9,0)</f>
        <v>8.150651260504202E-2</v>
      </c>
      <c r="L28" s="85">
        <f t="shared" si="4"/>
        <v>26</v>
      </c>
      <c r="M28" s="26">
        <f>+VLOOKUP(B28,'1970'!$D$2:$L$32,9,0)</f>
        <v>5.4386799999999999E-2</v>
      </c>
      <c r="N28" s="85">
        <f t="shared" si="5"/>
        <v>24</v>
      </c>
      <c r="O28" s="26">
        <f>+VLOOKUP(B28,'1960'!$D$2:$L$32,9,0)</f>
        <v>4.551082352941177E-2</v>
      </c>
      <c r="P28" s="85">
        <f t="shared" si="6"/>
        <v>23</v>
      </c>
      <c r="Q28" s="26">
        <f>+VLOOKUP(B28,'1950'!$D$2:$L$32,9,0)</f>
        <v>4.551082352941177E-2</v>
      </c>
      <c r="R28" s="85">
        <f t="shared" si="7"/>
        <v>23</v>
      </c>
      <c r="S28" s="86">
        <f>+VLOOKUP(B28,'Avg_1950-2005'!$D$2:$J$32,6,0)</f>
        <v>9.0999999999999998E-2</v>
      </c>
      <c r="T28" s="87">
        <f>+VLOOKUP(B28,'Avg_1950-2005'!$D$2:$J$32,3,0)</f>
        <v>24</v>
      </c>
      <c r="U28" s="86">
        <f>+VLOOKUP(B28,'Avg_1977-2005'!$D$2:$J$32,6,0)</f>
        <v>0.1240323</v>
      </c>
      <c r="V28" s="87">
        <f>+VLOOKUP(B28,'Avg_1977-2005'!$D$2:$J$32,3,0)</f>
        <v>24.206900000000001</v>
      </c>
      <c r="X28" s="49" t="b">
        <f t="shared" si="8"/>
        <v>0</v>
      </c>
      <c r="Y28" s="49" t="b">
        <f t="shared" si="9"/>
        <v>0</v>
      </c>
      <c r="Z28" s="49" t="b">
        <f t="shared" si="10"/>
        <v>0</v>
      </c>
      <c r="AB28" s="49" t="b">
        <f t="shared" si="11"/>
        <v>0</v>
      </c>
      <c r="AC28" s="49" t="b">
        <f t="shared" si="12"/>
        <v>0</v>
      </c>
      <c r="AD28" s="49" t="b">
        <f t="shared" si="13"/>
        <v>0</v>
      </c>
      <c r="AF28" s="51" t="s">
        <v>49</v>
      </c>
      <c r="AG28" s="83">
        <f>+VLOOKUP(AF28,'2005'!$D$2:$M$32,9,0)</f>
        <v>0.11200400000000001</v>
      </c>
      <c r="AH28" s="83">
        <f>+VLOOKUP(AF28,'2000'!$D$2:$M$32,9,0)</f>
        <v>0.1062053</v>
      </c>
      <c r="AI28" s="83">
        <f>+VLOOKUP(AF28,'1990'!$D$2:$M$32,9,0)</f>
        <v>0.11395669999999999</v>
      </c>
      <c r="AJ28" s="84">
        <f>+VLOOKUP(AF28,'1977'!$D$2:$M$32,9,0)</f>
        <v>8.2142857142857142E-2</v>
      </c>
    </row>
    <row r="29" spans="2:36" x14ac:dyDescent="0.2">
      <c r="B29" s="115" t="s">
        <v>49</v>
      </c>
      <c r="C29" s="26">
        <f>+VLOOKUP(B29,'2005'!$D$2:$L$32,9,0)</f>
        <v>0.11200400000000001</v>
      </c>
      <c r="D29" s="85">
        <f t="shared" si="0"/>
        <v>30</v>
      </c>
      <c r="E29" s="26">
        <f>+VLOOKUP(B29,'2000'!$D$2:$L$32,9,0)</f>
        <v>0.1062053</v>
      </c>
      <c r="F29" s="85">
        <f t="shared" si="1"/>
        <v>30</v>
      </c>
      <c r="G29" s="26">
        <f>+VLOOKUP(B29,'1990'!$D$2:$L$32,9,0)</f>
        <v>0.11395669999999999</v>
      </c>
      <c r="H29" s="85">
        <f t="shared" si="2"/>
        <v>28</v>
      </c>
      <c r="I29" s="26">
        <f>+VLOOKUP(B29,'1980'!$D$2:$L$32,9,0)</f>
        <v>9.6102300000000002E-2</v>
      </c>
      <c r="J29" s="85">
        <f t="shared" si="3"/>
        <v>26</v>
      </c>
      <c r="K29" s="26">
        <f>+VLOOKUP(B29,'1977'!$D$2:$L$32,9,0)</f>
        <v>8.2142857142857142E-2</v>
      </c>
      <c r="L29" s="85">
        <f t="shared" si="4"/>
        <v>25</v>
      </c>
      <c r="M29" s="26">
        <f>+VLOOKUP(B29,'1970'!$D$2:$L$32,9,0)</f>
        <v>4.2403900000000001E-2</v>
      </c>
      <c r="N29" s="85">
        <f t="shared" si="5"/>
        <v>27</v>
      </c>
      <c r="O29" s="26">
        <f>+VLOOKUP(B29,'1960'!$D$2:$L$32,9,0)</f>
        <v>3.687775182481752E-2</v>
      </c>
      <c r="P29" s="85">
        <f t="shared" si="6"/>
        <v>26</v>
      </c>
      <c r="Q29" s="26">
        <f>+VLOOKUP(B29,'1950'!$D$2:$L$32,9,0)</f>
        <v>3.687775182481752E-2</v>
      </c>
      <c r="R29" s="85">
        <f t="shared" si="7"/>
        <v>26</v>
      </c>
      <c r="S29" s="86">
        <f>+VLOOKUP(B29,'Avg_1950-2005'!$D$2:$J$32,6,0)</f>
        <v>7.6999999999999999E-2</v>
      </c>
      <c r="T29" s="87">
        <f>+VLOOKUP(B29,'Avg_1950-2005'!$D$2:$J$32,3,0)</f>
        <v>27.2</v>
      </c>
      <c r="U29" s="86">
        <f>+VLOOKUP(B29,'Avg_1977-2005'!$D$2:$J$32,6,0)</f>
        <v>0.1061039</v>
      </c>
      <c r="V29" s="87">
        <f>+VLOOKUP(B29,'Avg_1977-2005'!$D$2:$J$32,3,0)</f>
        <v>28</v>
      </c>
      <c r="X29" s="49" t="b">
        <f t="shared" si="8"/>
        <v>0</v>
      </c>
      <c r="Y29" s="49" t="b">
        <f t="shared" si="9"/>
        <v>0</v>
      </c>
      <c r="Z29" s="49" t="b">
        <f t="shared" si="10"/>
        <v>0</v>
      </c>
      <c r="AB29" s="49" t="b">
        <f t="shared" si="11"/>
        <v>0</v>
      </c>
      <c r="AC29" s="49" t="b">
        <f t="shared" si="12"/>
        <v>0</v>
      </c>
      <c r="AD29" s="49" t="b">
        <f t="shared" si="13"/>
        <v>0</v>
      </c>
      <c r="AF29" s="51" t="s">
        <v>56</v>
      </c>
      <c r="AG29" s="83">
        <f>+VLOOKUP(AF29,'2005'!$D$2:$M$32,9,0)</f>
        <v>0.15075669999999999</v>
      </c>
      <c r="AH29" s="83">
        <f>+VLOOKUP(AF29,'2000'!$D$2:$M$32,9,0)</f>
        <v>0.16660539999999999</v>
      </c>
      <c r="AI29" s="83">
        <f>+VLOOKUP(AF29,'1990'!$D$2:$M$32,9,0)</f>
        <v>0.15233260000000001</v>
      </c>
      <c r="AJ29" s="84">
        <f>+VLOOKUP(AF29,'1977'!$D$2:$M$32,9,0)</f>
        <v>8.7549973214285717E-2</v>
      </c>
    </row>
    <row r="30" spans="2:36" x14ac:dyDescent="0.2">
      <c r="B30" s="115" t="s">
        <v>56</v>
      </c>
      <c r="C30" s="26">
        <f>+VLOOKUP(B30,'2005'!$D$2:$L$32,9,0)</f>
        <v>0.15075669999999999</v>
      </c>
      <c r="D30" s="85">
        <f t="shared" si="0"/>
        <v>23</v>
      </c>
      <c r="E30" s="26">
        <f>+VLOOKUP(B30,'2000'!$D$2:$L$32,9,0)</f>
        <v>0.16660539999999999</v>
      </c>
      <c r="F30" s="85">
        <f t="shared" si="1"/>
        <v>20</v>
      </c>
      <c r="G30" s="26">
        <f>+VLOOKUP(B30,'1990'!$D$2:$L$32,9,0)</f>
        <v>0.15233260000000001</v>
      </c>
      <c r="H30" s="85">
        <f t="shared" si="2"/>
        <v>19</v>
      </c>
      <c r="I30" s="26">
        <f>+VLOOKUP(B30,'1980'!$D$2:$L$32,9,0)</f>
        <v>0.101962</v>
      </c>
      <c r="J30" s="85">
        <f t="shared" si="3"/>
        <v>24</v>
      </c>
      <c r="K30" s="26">
        <f>+VLOOKUP(B30,'1977'!$D$2:$L$32,9,0)</f>
        <v>8.7549973214285717E-2</v>
      </c>
      <c r="L30" s="85">
        <f t="shared" si="4"/>
        <v>24</v>
      </c>
      <c r="M30" s="26">
        <f>+VLOOKUP(B30,'1970'!$D$2:$L$32,9,0)</f>
        <v>4.8969499999999999E-2</v>
      </c>
      <c r="N30" s="85">
        <f t="shared" si="5"/>
        <v>26</v>
      </c>
      <c r="O30" s="26">
        <f>+VLOOKUP(B30,'1960'!$D$2:$L$32,9,0)</f>
        <v>2.8928886956521738E-2</v>
      </c>
      <c r="P30" s="85">
        <f t="shared" si="6"/>
        <v>27</v>
      </c>
      <c r="Q30" s="26">
        <f>+VLOOKUP(B30,'1950'!$D$2:$L$32,9,0)</f>
        <v>2.8928886956521738E-2</v>
      </c>
      <c r="R30" s="85">
        <f t="shared" si="7"/>
        <v>27</v>
      </c>
      <c r="S30" s="86">
        <f>+VLOOKUP(B30,'Avg_1950-2005'!$D$2:$J$32,6,0)</f>
        <v>0.10100000000000001</v>
      </c>
      <c r="T30" s="87">
        <f>+VLOOKUP(B30,'Avg_1950-2005'!$D$2:$J$32,3,0)</f>
        <v>22.9</v>
      </c>
      <c r="U30" s="86">
        <f>+VLOOKUP(B30,'Avg_1977-2005'!$D$2:$J$32,6,0)</f>
        <v>0.143565</v>
      </c>
      <c r="V30" s="87">
        <f>+VLOOKUP(B30,'Avg_1977-2005'!$D$2:$J$32,3,0)</f>
        <v>20.896550000000001</v>
      </c>
      <c r="X30" s="49" t="b">
        <f t="shared" si="8"/>
        <v>0</v>
      </c>
      <c r="Y30" s="49" t="b">
        <f t="shared" si="9"/>
        <v>0</v>
      </c>
      <c r="Z30" s="49" t="b">
        <f t="shared" si="10"/>
        <v>0</v>
      </c>
      <c r="AB30" s="49" t="b">
        <f t="shared" si="11"/>
        <v>0</v>
      </c>
      <c r="AC30" s="49" t="b">
        <f t="shared" si="12"/>
        <v>0</v>
      </c>
      <c r="AD30" s="49" t="b">
        <f t="shared" si="13"/>
        <v>0</v>
      </c>
      <c r="AF30" s="51" t="s">
        <v>23</v>
      </c>
      <c r="AG30" s="83">
        <f>+VLOOKUP(AF30,'2005'!$D$2:$M$32,9,0)</f>
        <v>0.15065229999999999</v>
      </c>
      <c r="AH30" s="83">
        <f>+VLOOKUP(AF30,'2000'!$D$2:$M$32,9,0)</f>
        <v>0.1316157</v>
      </c>
      <c r="AI30" s="83">
        <f>+VLOOKUP(AF30,'1990'!$D$2:$M$32,9,0)</f>
        <v>0.1147103</v>
      </c>
      <c r="AJ30" s="84">
        <f>+VLOOKUP(AF30,'1977'!$D$2:$M$32,9,0)</f>
        <v>7.5776397515527949E-2</v>
      </c>
    </row>
    <row r="31" spans="2:36" x14ac:dyDescent="0.2">
      <c r="B31" s="115" t="s">
        <v>23</v>
      </c>
      <c r="C31" s="26">
        <f>+VLOOKUP(B31,'2005'!$D$2:$L$32,9,0)</f>
        <v>0.15065229999999999</v>
      </c>
      <c r="D31" s="85">
        <f t="shared" si="0"/>
        <v>24</v>
      </c>
      <c r="E31" s="26">
        <f>+VLOOKUP(B31,'2000'!$D$2:$L$32,9,0)</f>
        <v>0.1316157</v>
      </c>
      <c r="F31" s="85">
        <f t="shared" si="1"/>
        <v>26</v>
      </c>
      <c r="G31" s="26">
        <f>+VLOOKUP(B31,'1990'!$D$2:$L$32,9,0)</f>
        <v>0.1147103</v>
      </c>
      <c r="H31" s="85">
        <f t="shared" si="2"/>
        <v>27</v>
      </c>
      <c r="I31" s="26">
        <f>+VLOOKUP(B31,'1980'!$D$2:$L$32,9,0)</f>
        <v>8.2752000000000006E-2</v>
      </c>
      <c r="J31" s="85">
        <f t="shared" si="3"/>
        <v>29</v>
      </c>
      <c r="K31" s="26">
        <f>+VLOOKUP(B31,'1977'!$D$2:$L$32,9,0)</f>
        <v>7.5776397515527949E-2</v>
      </c>
      <c r="L31" s="85">
        <f t="shared" si="4"/>
        <v>29</v>
      </c>
      <c r="M31" s="26">
        <f>+VLOOKUP(B31,'1970'!$D$2:$L$32,9,0)</f>
        <v>3.0347599999999999E-2</v>
      </c>
      <c r="N31" s="85">
        <f t="shared" si="5"/>
        <v>30</v>
      </c>
      <c r="O31" s="26">
        <f>+VLOOKUP(B31,'1960'!$D$2:$L$32,9,0)</f>
        <v>2.0380515151515153E-2</v>
      </c>
      <c r="P31" s="85">
        <f t="shared" si="6"/>
        <v>29</v>
      </c>
      <c r="Q31" s="26">
        <f>+VLOOKUP(B31,'1950'!$D$2:$L$32,9,0)</f>
        <v>2.0380515151515153E-2</v>
      </c>
      <c r="R31" s="85">
        <f t="shared" si="7"/>
        <v>29</v>
      </c>
      <c r="S31" s="86">
        <f>+VLOOKUP(B31,'Avg_1950-2005'!$D$2:$J$32,6,0)</f>
        <v>7.4999999999999997E-2</v>
      </c>
      <c r="T31" s="87">
        <f>+VLOOKUP(B31,'Avg_1950-2005'!$D$2:$J$32,3,0)</f>
        <v>27.8</v>
      </c>
      <c r="U31" s="86">
        <f>+VLOOKUP(B31,'Avg_1977-2005'!$D$2:$J$32,6,0)</f>
        <v>0.117067</v>
      </c>
      <c r="V31" s="87">
        <f>+VLOOKUP(B31,'Avg_1977-2005'!$D$2:$J$32,3,0)</f>
        <v>26.172409999999999</v>
      </c>
      <c r="X31" s="49" t="b">
        <f t="shared" si="8"/>
        <v>0</v>
      </c>
      <c r="Y31" s="49" t="b">
        <f t="shared" si="9"/>
        <v>0</v>
      </c>
      <c r="Z31" s="49" t="b">
        <f t="shared" si="10"/>
        <v>0</v>
      </c>
      <c r="AB31" s="49" t="b">
        <f t="shared" si="11"/>
        <v>0</v>
      </c>
      <c r="AC31" s="49" t="b">
        <f t="shared" si="12"/>
        <v>0</v>
      </c>
      <c r="AD31" s="49" t="b">
        <f t="shared" si="13"/>
        <v>0</v>
      </c>
      <c r="AF31" s="51" t="s">
        <v>30</v>
      </c>
      <c r="AG31" s="83">
        <f>+VLOOKUP(AF31,'2005'!$D$2:$M$32,9,0)</f>
        <v>0.12701190000000001</v>
      </c>
      <c r="AH31" s="83">
        <f>+VLOOKUP(AF31,'2000'!$D$2:$M$32,9,0)</f>
        <v>9.9336499999999994E-2</v>
      </c>
      <c r="AI31" s="83">
        <f>+VLOOKUP(AF31,'1990'!$D$2:$M$32,9,0)</f>
        <v>8.2472299999999998E-2</v>
      </c>
      <c r="AJ31" s="84">
        <f>+VLOOKUP(AF31,'1977'!$D$2:$M$32,9,0)</f>
        <v>5.6205584725536994E-2</v>
      </c>
    </row>
    <row r="32" spans="2:36" x14ac:dyDescent="0.2">
      <c r="B32" s="115" t="s">
        <v>30</v>
      </c>
      <c r="C32" s="26">
        <f>+VLOOKUP(B32,'2005'!$D$2:$L$32,9,0)</f>
        <v>0.12701190000000001</v>
      </c>
      <c r="D32" s="85">
        <f t="shared" si="0"/>
        <v>29</v>
      </c>
      <c r="E32" s="26">
        <f>+VLOOKUP(B32,'2000'!$D$2:$L$32,9,0)</f>
        <v>9.9336499999999994E-2</v>
      </c>
      <c r="F32" s="85">
        <f t="shared" si="1"/>
        <v>31</v>
      </c>
      <c r="G32" s="26">
        <f>+VLOOKUP(B32,'1990'!$D$2:$L$32,9,0)</f>
        <v>8.2472299999999998E-2</v>
      </c>
      <c r="H32" s="85">
        <f t="shared" si="2"/>
        <v>30</v>
      </c>
      <c r="I32" s="26">
        <f>+VLOOKUP(B32,'1980'!$D$2:$L$32,9,0)</f>
        <v>6.5581E-2</v>
      </c>
      <c r="J32" s="85">
        <f t="shared" si="3"/>
        <v>30</v>
      </c>
      <c r="K32" s="26">
        <f>+VLOOKUP(B32,'1977'!$D$2:$L$32,9,0)</f>
        <v>5.6205584725536994E-2</v>
      </c>
      <c r="L32" s="85">
        <f t="shared" si="4"/>
        <v>30</v>
      </c>
      <c r="M32" s="26">
        <f>+VLOOKUP(B32,'1970'!$D$2:$L$32,9,0)</f>
        <v>4.2187099999999998E-2</v>
      </c>
      <c r="N32" s="85">
        <f t="shared" si="5"/>
        <v>28</v>
      </c>
      <c r="O32" s="26">
        <f>+VLOOKUP(B32,'1960'!$D$2:$L$32,9,0)</f>
        <v>1.8442411904761907E-2</v>
      </c>
      <c r="P32" s="85">
        <f t="shared" si="6"/>
        <v>30</v>
      </c>
      <c r="Q32" s="26">
        <f>+VLOOKUP(B32,'1950'!$D$2:$L$32,9,0)</f>
        <v>1.8442411904761907E-2</v>
      </c>
      <c r="R32" s="85">
        <f t="shared" si="7"/>
        <v>30</v>
      </c>
      <c r="S32" s="86">
        <f>+VLOOKUP(B32,'Avg_1950-2005'!$D$2:$J$32,6,0)</f>
        <v>0.06</v>
      </c>
      <c r="T32" s="87">
        <f>+VLOOKUP(B32,'Avg_1950-2005'!$D$2:$J$32,3,0)</f>
        <v>29.6</v>
      </c>
      <c r="U32" s="86">
        <f>+VLOOKUP(B32,'Avg_1977-2005'!$D$2:$J$32,6,0)</f>
        <v>8.6452200000000007E-2</v>
      </c>
      <c r="V32" s="87">
        <f>+VLOOKUP(B32,'Avg_1977-2005'!$D$2:$J$32,3,0)</f>
        <v>30.206900000000001</v>
      </c>
      <c r="X32" s="49" t="b">
        <f t="shared" si="8"/>
        <v>0</v>
      </c>
      <c r="Y32" s="49" t="b">
        <f t="shared" si="9"/>
        <v>0</v>
      </c>
      <c r="Z32" s="49" t="b">
        <f t="shared" si="10"/>
        <v>0</v>
      </c>
      <c r="AB32" s="49" t="b">
        <f t="shared" si="11"/>
        <v>0</v>
      </c>
      <c r="AC32" s="49" t="b">
        <f t="shared" si="12"/>
        <v>0</v>
      </c>
      <c r="AD32" s="49" t="b">
        <f t="shared" si="13"/>
        <v>0</v>
      </c>
      <c r="AF32" s="56" t="s">
        <v>29</v>
      </c>
      <c r="AG32" s="88">
        <f>+VLOOKUP(AF32,'2005'!$D$2:$M$32,9,0)</f>
        <v>0.137235</v>
      </c>
      <c r="AH32" s="88">
        <f>+VLOOKUP(AF32,'2000'!$D$2:$M$32,9,0)</f>
        <v>0.12109490000000001</v>
      </c>
      <c r="AI32" s="88">
        <f>+VLOOKUP(AF32,'1990'!$D$2:$M$32,9,0)</f>
        <v>7.6784400000000003E-2</v>
      </c>
      <c r="AJ32" s="89">
        <f>+VLOOKUP(AF32,'1977'!$D$2:$M$32,9,0)</f>
        <v>4.3750999999999998E-2</v>
      </c>
    </row>
    <row r="33" spans="2:36" x14ac:dyDescent="0.2">
      <c r="B33" s="116" t="s">
        <v>29</v>
      </c>
      <c r="C33" s="26">
        <f>+VLOOKUP(B33,'2005'!$D$2:$L$32,9,0)</f>
        <v>0.137235</v>
      </c>
      <c r="D33" s="90">
        <f t="shared" si="0"/>
        <v>26</v>
      </c>
      <c r="E33" s="26">
        <f>+VLOOKUP(B33,'2000'!$D$2:$L$32,9,0)</f>
        <v>0.12109490000000001</v>
      </c>
      <c r="F33" s="90">
        <f t="shared" si="1"/>
        <v>27</v>
      </c>
      <c r="G33" s="26">
        <f>+VLOOKUP(B33,'1990'!$D$2:$L$32,9,0)</f>
        <v>7.6784400000000003E-2</v>
      </c>
      <c r="H33" s="90">
        <f t="shared" si="2"/>
        <v>31</v>
      </c>
      <c r="I33" s="26">
        <f>+VLOOKUP(B33,'1980'!$D$2:$L$32,9,0)</f>
        <v>5.2425399999999997E-2</v>
      </c>
      <c r="J33" s="85">
        <f t="shared" si="3"/>
        <v>31</v>
      </c>
      <c r="K33" s="26">
        <f>+VLOOKUP(B33,'1977'!$D$2:$L$32,9,0)</f>
        <v>4.3750999999999998E-2</v>
      </c>
      <c r="L33" s="90">
        <f t="shared" si="4"/>
        <v>31</v>
      </c>
      <c r="M33" s="26">
        <f>+VLOOKUP(B33,'1970'!$D$2:$L$32,9,0)</f>
        <v>2.70426E-2</v>
      </c>
      <c r="N33" s="90">
        <f t="shared" si="5"/>
        <v>31</v>
      </c>
      <c r="O33" s="26">
        <f>+VLOOKUP(B33,'1960'!$D$2:$L$32,9,0)</f>
        <v>1.4427780126849895E-2</v>
      </c>
      <c r="P33" s="90">
        <f t="shared" si="6"/>
        <v>31</v>
      </c>
      <c r="Q33" s="26">
        <f>+VLOOKUP(B33,'1950'!$D$2:$L$32,9,0)</f>
        <v>1.4427780126849895E-2</v>
      </c>
      <c r="R33" s="90">
        <f t="shared" si="7"/>
        <v>31</v>
      </c>
      <c r="S33" s="86">
        <f>+VLOOKUP(B33,'Avg_1950-2005'!$D$2:$J$32,6,0)</f>
        <v>5.7000000000000002E-2</v>
      </c>
      <c r="T33" s="91">
        <f>+VLOOKUP(B33,'Avg_1950-2005'!$D$2:$J$32,3,0)</f>
        <v>30.2</v>
      </c>
      <c r="U33" s="86">
        <f>+VLOOKUP(B33,'Avg_1977-2005'!$D$2:$J$32,6,0)</f>
        <v>8.7920999999999999E-2</v>
      </c>
      <c r="V33" s="91">
        <f>+VLOOKUP(B33,'Avg_1977-2005'!$D$2:$J$32,3,0)</f>
        <v>29.586210000000001</v>
      </c>
      <c r="X33" s="50" t="b">
        <f t="shared" si="8"/>
        <v>0</v>
      </c>
      <c r="Y33" s="50" t="b">
        <f t="shared" si="9"/>
        <v>0</v>
      </c>
      <c r="Z33" s="50" t="b">
        <f t="shared" si="10"/>
        <v>0</v>
      </c>
      <c r="AB33" s="50" t="b">
        <f t="shared" si="11"/>
        <v>0</v>
      </c>
      <c r="AC33" s="50" t="b">
        <f t="shared" si="12"/>
        <v>0</v>
      </c>
      <c r="AD33" s="50" t="b">
        <f t="shared" si="13"/>
        <v>0</v>
      </c>
      <c r="AF33" s="61" t="s">
        <v>80</v>
      </c>
      <c r="AG33" s="62">
        <f>+AVERAGE(AG2:AG32)</f>
        <v>0.26474559677419357</v>
      </c>
      <c r="AH33" s="62">
        <f>+AVERAGE(AH2:AH32)</f>
        <v>0.24493505161290324</v>
      </c>
      <c r="AI33" s="62">
        <f>+AVERAGE(AI2:AI32)</f>
        <v>0.2136392290322581</v>
      </c>
      <c r="AJ33" s="63">
        <f>+AVERAGE(AJ2:AJ32)</f>
        <v>0.1567197488446575</v>
      </c>
    </row>
    <row r="34" spans="2:36" x14ac:dyDescent="0.2">
      <c r="B34" s="119" t="s">
        <v>80</v>
      </c>
      <c r="C34" s="92">
        <f>+AVERAGE(C3:C33)</f>
        <v>0.26474559677419357</v>
      </c>
      <c r="D34" s="66"/>
      <c r="E34" s="92">
        <f>+AVERAGE(E3:E33)</f>
        <v>0.24493505161290324</v>
      </c>
      <c r="F34" s="66"/>
      <c r="G34" s="92">
        <f>+AVERAGE(G3:G33)</f>
        <v>0.2136392290322581</v>
      </c>
      <c r="H34" s="66"/>
      <c r="I34" s="92">
        <f>+AVERAGE(I3:I33)</f>
        <v>0.17052062580645161</v>
      </c>
      <c r="J34" s="66"/>
      <c r="K34" s="92">
        <f>+AVERAGE(K3:K33)</f>
        <v>0.1567197488446575</v>
      </c>
      <c r="L34" s="66"/>
      <c r="M34" s="92">
        <f>+AVERAGE(M3:M33)</f>
        <v>0.11454107096774192</v>
      </c>
      <c r="N34" s="66"/>
      <c r="O34" s="92">
        <f>+AVERAGE(O3:O33)</f>
        <v>8.6299990803764798E-2</v>
      </c>
      <c r="P34" s="66"/>
      <c r="Q34" s="92">
        <f>+AVERAGE(Q3:Q33)</f>
        <v>8.6299990803764798E-2</v>
      </c>
      <c r="R34" s="66"/>
      <c r="S34" s="92">
        <f>+AVERAGE(S3:S33)</f>
        <v>0.16341935483870967</v>
      </c>
      <c r="T34" s="66" t="s">
        <v>81</v>
      </c>
      <c r="U34" s="92">
        <f>+AVERAGE(U3:U33)</f>
        <v>0.21329983225806448</v>
      </c>
      <c r="V34" s="66" t="s">
        <v>81</v>
      </c>
      <c r="X34" s="67"/>
      <c r="Y34" s="67"/>
      <c r="Z34" s="67"/>
      <c r="AF34" s="68" t="s">
        <v>89</v>
      </c>
      <c r="AG34" s="2">
        <f>+PERCENTILE(AG2:AG32,0.1)</f>
        <v>0.1279797</v>
      </c>
      <c r="AH34" s="2">
        <f>+PERCENTILE(AH2:AH32,0.1)</f>
        <v>0.11521770000000001</v>
      </c>
      <c r="AI34" s="2">
        <f>+PERCENTILE(AI2:AI32,0.1)</f>
        <v>0.11395669999999999</v>
      </c>
      <c r="AJ34" s="69">
        <f>+PERCENTILE(AJ2:AJ32,0.1)</f>
        <v>0.08</v>
      </c>
    </row>
    <row r="35" spans="2:36" x14ac:dyDescent="0.2">
      <c r="B35" s="120" t="s">
        <v>89</v>
      </c>
      <c r="C35" s="93">
        <f>+PERCENTILE(C3:C33,0.1)</f>
        <v>0.1279797</v>
      </c>
      <c r="D35" s="72"/>
      <c r="E35" s="93">
        <f>+PERCENTILE(E3:E33,0.1)</f>
        <v>0.11521770000000001</v>
      </c>
      <c r="F35" s="72"/>
      <c r="G35" s="93">
        <f>+PERCENTILE(G3:G33,0.1)</f>
        <v>0.11395669999999999</v>
      </c>
      <c r="H35" s="72"/>
      <c r="I35" s="93">
        <f>+PERCENTILE(I3:I33,0.1)</f>
        <v>8.8457900000000006E-2</v>
      </c>
      <c r="J35" s="72"/>
      <c r="K35" s="93">
        <f>+PERCENTILE(K3:K33,0.1)</f>
        <v>0.08</v>
      </c>
      <c r="L35" s="72"/>
      <c r="M35" s="93">
        <f>+PERCENTILE(M3:M33,0.1)</f>
        <v>4.2187099999999998E-2</v>
      </c>
      <c r="N35" s="72"/>
      <c r="O35" s="93">
        <f>+PERCENTILE(O3:O33,0.1)</f>
        <v>2.4818965896589659E-2</v>
      </c>
      <c r="P35" s="72"/>
      <c r="Q35" s="93">
        <f>+PERCENTILE(Q3:Q33,0.1)</f>
        <v>2.4818965896589659E-2</v>
      </c>
      <c r="R35" s="72"/>
      <c r="S35" s="93">
        <f>+PERCENTILE(S3:S33,0.1)</f>
        <v>7.4999999999999997E-2</v>
      </c>
      <c r="T35" s="72" t="s">
        <v>81</v>
      </c>
      <c r="U35" s="93">
        <f>+PERCENTILE(U3:U33,0.1)</f>
        <v>0.1074201</v>
      </c>
      <c r="V35" s="72" t="s">
        <v>81</v>
      </c>
      <c r="X35" s="73"/>
      <c r="Y35" s="73"/>
      <c r="Z35" s="73"/>
      <c r="AF35" s="68" t="s">
        <v>90</v>
      </c>
      <c r="AG35" s="2">
        <f>+PERCENTILE(AG2:AG32,0.25)</f>
        <v>0.15070449999999999</v>
      </c>
      <c r="AH35" s="2">
        <f>+PERCENTILE(AH2:AH32,0.25)</f>
        <v>0.1446402</v>
      </c>
      <c r="AI35" s="2">
        <f>+PERCENTILE(AI2:AI32,0.25)</f>
        <v>0.12105665</v>
      </c>
      <c r="AJ35" s="69">
        <f>+PERCENTILE(AJ2:AJ32,0.25)</f>
        <v>8.962850981389392E-2</v>
      </c>
    </row>
    <row r="36" spans="2:36" x14ac:dyDescent="0.2">
      <c r="B36" s="120" t="s">
        <v>90</v>
      </c>
      <c r="C36" s="93">
        <f>+PERCENTILE(C3:C33,0.25)</f>
        <v>0.15070449999999999</v>
      </c>
      <c r="D36" s="72"/>
      <c r="E36" s="93">
        <f>+PERCENTILE(E3:E33,0.25)</f>
        <v>0.1446402</v>
      </c>
      <c r="F36" s="72"/>
      <c r="G36" s="93">
        <f>+PERCENTILE(G3:G33,0.25)</f>
        <v>0.12105665</v>
      </c>
      <c r="H36" s="72"/>
      <c r="I36" s="93">
        <f>+PERCENTILE(I3:I33,0.25)</f>
        <v>0.10247325</v>
      </c>
      <c r="J36" s="72"/>
      <c r="K36" s="93">
        <f>+PERCENTILE(K3:K33,0.25)</f>
        <v>8.962850981389392E-2</v>
      </c>
      <c r="L36" s="72"/>
      <c r="M36" s="93">
        <f>+PERCENTILE(M3:M33,0.25)</f>
        <v>5.8113499999999998E-2</v>
      </c>
      <c r="N36" s="72"/>
      <c r="O36" s="93">
        <f>+PERCENTILE(O3:O33,0.25)</f>
        <v>4.497910419891641E-2</v>
      </c>
      <c r="P36" s="72"/>
      <c r="Q36" s="93">
        <f>+PERCENTILE(Q3:Q33,0.25)</f>
        <v>4.497910419891641E-2</v>
      </c>
      <c r="R36" s="72"/>
      <c r="S36" s="93">
        <f>+PERCENTILE(S3:S33,0.25)</f>
        <v>9.6500000000000002E-2</v>
      </c>
      <c r="T36" s="72" t="s">
        <v>81</v>
      </c>
      <c r="U36" s="93">
        <f>+PERCENTILE(U3:U33,0.25)</f>
        <v>0.12591795</v>
      </c>
      <c r="V36" s="72" t="s">
        <v>81</v>
      </c>
      <c r="X36" s="73"/>
      <c r="Y36" s="73"/>
      <c r="Z36" s="73"/>
      <c r="AF36" s="68" t="s">
        <v>91</v>
      </c>
      <c r="AG36" s="2">
        <f>+MEDIAN(AG2:AG32)</f>
        <v>0.25666519999999998</v>
      </c>
      <c r="AH36" s="2">
        <f>+MEDIAN(AH2:AH32)</f>
        <v>0.2496931</v>
      </c>
      <c r="AI36" s="2">
        <f>+MEDIAN(AI2:AI32)</f>
        <v>0.19928299999999999</v>
      </c>
      <c r="AJ36" s="69">
        <f>+MEDIAN(AJ2:AJ32)</f>
        <v>0.12141280353200883</v>
      </c>
    </row>
    <row r="37" spans="2:36" x14ac:dyDescent="0.2">
      <c r="B37" s="120" t="s">
        <v>91</v>
      </c>
      <c r="C37" s="93">
        <f>+MEDIAN(C3:C33)</f>
        <v>0.25666519999999998</v>
      </c>
      <c r="D37" s="72"/>
      <c r="E37" s="93">
        <f>+MEDIAN(E3:E33)</f>
        <v>0.2496931</v>
      </c>
      <c r="F37" s="72"/>
      <c r="G37" s="93">
        <f>+MEDIAN(G3:G33)</f>
        <v>0.19928299999999999</v>
      </c>
      <c r="H37" s="72"/>
      <c r="I37" s="93">
        <f>+MEDIAN(I3:I33)</f>
        <v>0.1438593</v>
      </c>
      <c r="J37" s="72"/>
      <c r="K37" s="93">
        <f>+MEDIAN(K3:K33)</f>
        <v>0.12141280353200883</v>
      </c>
      <c r="L37" s="72"/>
      <c r="M37" s="93">
        <f>+MEDIAN(M3:M33)</f>
        <v>7.7429300000000006E-2</v>
      </c>
      <c r="N37" s="72"/>
      <c r="O37" s="93">
        <f>+MEDIAN(O3:O33)</f>
        <v>6.1160714285714284E-2</v>
      </c>
      <c r="P37" s="72"/>
      <c r="Q37" s="93">
        <f>+MEDIAN(Q3:Q33)</f>
        <v>6.1160714285714284E-2</v>
      </c>
      <c r="R37" s="72"/>
      <c r="S37" s="93">
        <f>+MEDIAN(S3:S33)</f>
        <v>0.14099999999999999</v>
      </c>
      <c r="T37" s="72" t="s">
        <v>81</v>
      </c>
      <c r="U37" s="93">
        <f>+MEDIAN(U3:U33)</f>
        <v>0.19891239999999999</v>
      </c>
      <c r="V37" s="72" t="s">
        <v>81</v>
      </c>
      <c r="X37" s="73"/>
      <c r="Y37" s="73"/>
      <c r="Z37" s="73"/>
      <c r="AF37" s="68" t="s">
        <v>92</v>
      </c>
      <c r="AG37" s="2">
        <f>+PERCENTILE(AG2:AG32,0.75)</f>
        <v>0.32235035000000001</v>
      </c>
      <c r="AH37" s="2">
        <f>+PERCENTILE(AH2:AH32,0.75)</f>
        <v>0.30173660000000002</v>
      </c>
      <c r="AI37" s="2">
        <f>+PERCENTILE(AI2:AI32,0.75)</f>
        <v>0.26168075000000002</v>
      </c>
      <c r="AJ37" s="69">
        <f>+PERCENTILE(AJ2:AJ32,0.75)</f>
        <v>0.18212719298245614</v>
      </c>
    </row>
    <row r="38" spans="2:36" x14ac:dyDescent="0.2">
      <c r="B38" s="120" t="s">
        <v>92</v>
      </c>
      <c r="C38" s="93">
        <f>+PERCENTILE(C3:C33,0.75)</f>
        <v>0.32235035000000001</v>
      </c>
      <c r="D38" s="72"/>
      <c r="E38" s="93">
        <f>+PERCENTILE(E3:E33,0.75)</f>
        <v>0.30173660000000002</v>
      </c>
      <c r="F38" s="72"/>
      <c r="G38" s="93">
        <f>+PERCENTILE(G3:G33,0.75)</f>
        <v>0.26168075000000002</v>
      </c>
      <c r="H38" s="72"/>
      <c r="I38" s="93">
        <f>+PERCENTILE(I3:I33,0.75)</f>
        <v>0.19301715</v>
      </c>
      <c r="J38" s="72"/>
      <c r="K38" s="93">
        <f>+PERCENTILE(K3:K33,0.75)</f>
        <v>0.18212719298245614</v>
      </c>
      <c r="L38" s="72"/>
      <c r="M38" s="93">
        <f>+PERCENTILE(M3:M33,0.75)</f>
        <v>0.13576515</v>
      </c>
      <c r="N38" s="72"/>
      <c r="O38" s="93">
        <f>+PERCENTILE(O3:O33,0.75)</f>
        <v>9.7700655362877337E-2</v>
      </c>
      <c r="P38" s="72"/>
      <c r="Q38" s="93">
        <f>+PERCENTILE(Q3:Q33,0.75)</f>
        <v>9.7700655362877337E-2</v>
      </c>
      <c r="R38" s="72"/>
      <c r="S38" s="93">
        <f>+PERCENTILE(S3:S33,0.75)</f>
        <v>0.20450000000000002</v>
      </c>
      <c r="T38" s="72" t="s">
        <v>81</v>
      </c>
      <c r="U38" s="93">
        <f>+PERCENTILE(U3:U33,0.75)</f>
        <v>0.26094344999999997</v>
      </c>
      <c r="V38" s="72" t="s">
        <v>81</v>
      </c>
      <c r="X38" s="73"/>
      <c r="Y38" s="73"/>
      <c r="Z38" s="73"/>
      <c r="AF38" s="74" t="s">
        <v>93</v>
      </c>
      <c r="AG38" s="75">
        <f>+PERCENTILE(AG2:AG32,0.9)</f>
        <v>0.44603530000000002</v>
      </c>
      <c r="AH38" s="75">
        <f>+PERCENTILE(AH2:AH32,0.9)</f>
        <v>0.40998119999999999</v>
      </c>
      <c r="AI38" s="75">
        <f>+PERCENTILE(AI2:AI32,0.9)</f>
        <v>0.33934569999999997</v>
      </c>
      <c r="AJ38" s="76">
        <f>+PERCENTILE(AJ2:AJ32,0.9)</f>
        <v>0.25899280575539568</v>
      </c>
    </row>
    <row r="39" spans="2:36" x14ac:dyDescent="0.2">
      <c r="B39" s="121" t="s">
        <v>93</v>
      </c>
      <c r="C39" s="94">
        <f>+PERCENTILE(C3:C33,0.9)</f>
        <v>0.44603530000000002</v>
      </c>
      <c r="D39" s="79"/>
      <c r="E39" s="94">
        <f>+PERCENTILE(E3:E33,0.9)</f>
        <v>0.40998119999999999</v>
      </c>
      <c r="F39" s="79"/>
      <c r="G39" s="94">
        <f>+PERCENTILE(G3:G33,0.9)</f>
        <v>0.33934569999999997</v>
      </c>
      <c r="H39" s="79"/>
      <c r="I39" s="94">
        <f>+PERCENTILE(I3:I33,0.9)</f>
        <v>0.27599659999999998</v>
      </c>
      <c r="J39" s="79"/>
      <c r="K39" s="94">
        <f>+PERCENTILE(K3:K33,0.9)</f>
        <v>0.25899280575539568</v>
      </c>
      <c r="L39" s="79"/>
      <c r="M39" s="94">
        <f>+PERCENTILE(M3:M33,0.9)</f>
        <v>0.20458760000000001</v>
      </c>
      <c r="N39" s="79"/>
      <c r="O39" s="94">
        <f>+PERCENTILE(O3:O33,0.9)</f>
        <v>0.17560975609756097</v>
      </c>
      <c r="P39" s="79"/>
      <c r="Q39" s="94">
        <f>+PERCENTILE(Q3:Q33,0.9)</f>
        <v>0.17560975609756097</v>
      </c>
      <c r="R39" s="79"/>
      <c r="S39" s="94">
        <f>+PERCENTILE(S3:S33,0.9)</f>
        <v>0.27100000000000002</v>
      </c>
      <c r="T39" s="79" t="s">
        <v>81</v>
      </c>
      <c r="U39" s="94">
        <f>+PERCENTILE(U3:U33,0.9)</f>
        <v>0.33158779999999999</v>
      </c>
      <c r="V39" s="79" t="s">
        <v>81</v>
      </c>
      <c r="X39" s="73"/>
      <c r="Y39" s="73"/>
      <c r="Z39" s="73"/>
    </row>
  </sheetData>
  <mergeCells count="13">
    <mergeCell ref="B1:B2"/>
    <mergeCell ref="C1:D1"/>
    <mergeCell ref="E1:F1"/>
    <mergeCell ref="G1:H1"/>
    <mergeCell ref="I1:J1"/>
    <mergeCell ref="U1:V1"/>
    <mergeCell ref="X1:Z1"/>
    <mergeCell ref="AB1:AD1"/>
    <mergeCell ref="K1:L1"/>
    <mergeCell ref="M1:N1"/>
    <mergeCell ref="O1:P1"/>
    <mergeCell ref="Q1:R1"/>
    <mergeCell ref="S1:T1"/>
  </mergeCells>
  <conditionalFormatting sqref="AA34:AK38 AA2:AA33 AE33:AK33 AK2:AK32 AE2:AF32 AG6:AJ32">
    <cfRule type="cellIs" priority="2" operator="equal">
      <formula>1</formula>
    </cfRule>
  </conditionalFormatting>
  <conditionalFormatting sqref="AK2:AK32 AE2:AF32 AA2:AA32 AG6:AJ32">
    <cfRule type="cellIs" priority="3" operator="equal">
      <formula>1</formula>
    </cfRule>
  </conditionalFormatting>
  <conditionalFormatting sqref="X3:Z34 AB2:AD33">
    <cfRule type="cellIs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2A6099"/>
  </sheetPr>
  <dimension ref="B1:AL39"/>
  <sheetViews>
    <sheetView zoomScaleNormal="100" workbookViewId="0">
      <selection activeCell="B1" sqref="B1:B2"/>
    </sheetView>
  </sheetViews>
  <sheetFormatPr defaultColWidth="9" defaultRowHeight="12.75" x14ac:dyDescent="0.2"/>
  <cols>
    <col min="2" max="2" width="24" customWidth="1"/>
    <col min="3" max="3" width="12.140625" customWidth="1"/>
    <col min="4" max="4" width="5.7109375" customWidth="1"/>
    <col min="6" max="6" width="5.7109375" customWidth="1"/>
    <col min="8" max="8" width="5.7109375" customWidth="1"/>
    <col min="9" max="9" width="11.5703125" customWidth="1"/>
    <col min="10" max="10" width="5.7109375" customWidth="1"/>
    <col min="11" max="11" width="11.5703125" customWidth="1"/>
    <col min="12" max="12" width="5.7109375" customWidth="1"/>
    <col min="13" max="13" width="11.5703125" customWidth="1"/>
    <col min="15" max="15" width="11.5703125" customWidth="1"/>
    <col min="17" max="17" width="11.5703125" customWidth="1"/>
    <col min="18" max="18" width="5.7109375" customWidth="1"/>
    <col min="19" max="22" width="11.5703125" customWidth="1"/>
    <col min="23" max="23" width="3.85546875" customWidth="1"/>
    <col min="24" max="26" width="16.42578125" customWidth="1"/>
    <col min="27" max="27" width="3.85546875" customWidth="1"/>
    <col min="28" max="30" width="16.42578125" customWidth="1"/>
    <col min="31" max="31" width="3.85546875" customWidth="1"/>
    <col min="32" max="32" width="12.140625" customWidth="1"/>
    <col min="37" max="37" width="3.28515625" customWidth="1"/>
    <col min="38" max="38" width="8.85546875" style="1" customWidth="1"/>
  </cols>
  <sheetData>
    <row r="1" spans="2:38" ht="12.75" customHeight="1" x14ac:dyDescent="0.2">
      <c r="B1" s="114" t="s">
        <v>81</v>
      </c>
      <c r="C1" s="112">
        <v>2005</v>
      </c>
      <c r="D1" s="112"/>
      <c r="E1" s="112">
        <v>2000</v>
      </c>
      <c r="F1" s="112"/>
      <c r="G1" s="112">
        <v>1990</v>
      </c>
      <c r="H1" s="112"/>
      <c r="I1" s="112">
        <v>1980</v>
      </c>
      <c r="J1" s="112"/>
      <c r="K1" s="112">
        <v>1977</v>
      </c>
      <c r="L1" s="112"/>
      <c r="M1" s="112">
        <v>1970</v>
      </c>
      <c r="N1" s="112"/>
      <c r="O1" s="112">
        <v>1960</v>
      </c>
      <c r="P1" s="112"/>
      <c r="Q1" s="112">
        <v>1950</v>
      </c>
      <c r="R1" s="112"/>
      <c r="S1" s="110" t="s">
        <v>82</v>
      </c>
      <c r="T1" s="110"/>
      <c r="U1" s="112" t="s">
        <v>83</v>
      </c>
      <c r="V1" s="112"/>
      <c r="X1" s="113" t="s">
        <v>82</v>
      </c>
      <c r="Y1" s="113"/>
      <c r="Z1" s="113" t="s">
        <v>84</v>
      </c>
      <c r="AB1" s="113" t="s">
        <v>83</v>
      </c>
      <c r="AC1" s="113"/>
      <c r="AD1" s="113" t="s">
        <v>84</v>
      </c>
      <c r="AF1" s="33"/>
      <c r="AG1" s="34">
        <v>2005</v>
      </c>
      <c r="AH1" s="34">
        <v>2000</v>
      </c>
      <c r="AI1" s="34">
        <v>1990</v>
      </c>
      <c r="AJ1" s="35">
        <v>1977</v>
      </c>
    </row>
    <row r="2" spans="2:38" ht="25.5" x14ac:dyDescent="0.2">
      <c r="B2" s="114"/>
      <c r="C2" s="36" t="s">
        <v>85</v>
      </c>
      <c r="D2" s="37" t="s">
        <v>86</v>
      </c>
      <c r="E2" s="36" t="s">
        <v>85</v>
      </c>
      <c r="F2" s="37" t="s">
        <v>86</v>
      </c>
      <c r="G2" s="36" t="s">
        <v>85</v>
      </c>
      <c r="H2" s="37" t="s">
        <v>86</v>
      </c>
      <c r="I2" s="36" t="s">
        <v>85</v>
      </c>
      <c r="J2" s="37" t="s">
        <v>86</v>
      </c>
      <c r="K2" s="36" t="s">
        <v>85</v>
      </c>
      <c r="L2" s="37" t="s">
        <v>86</v>
      </c>
      <c r="M2" s="36" t="s">
        <v>85</v>
      </c>
      <c r="N2" s="37" t="s">
        <v>86</v>
      </c>
      <c r="O2" s="36" t="s">
        <v>85</v>
      </c>
      <c r="P2" s="37" t="s">
        <v>86</v>
      </c>
      <c r="Q2" s="36" t="s">
        <v>85</v>
      </c>
      <c r="R2" s="37" t="s">
        <v>86</v>
      </c>
      <c r="S2" s="36" t="s">
        <v>85</v>
      </c>
      <c r="T2" s="95" t="s">
        <v>86</v>
      </c>
      <c r="U2" s="36" t="s">
        <v>85</v>
      </c>
      <c r="V2" s="37" t="s">
        <v>86</v>
      </c>
      <c r="X2" s="32" t="s">
        <v>87</v>
      </c>
      <c r="Y2" s="32" t="s">
        <v>88</v>
      </c>
      <c r="Z2" s="32" t="s">
        <v>84</v>
      </c>
      <c r="AB2" s="32" t="s">
        <v>87</v>
      </c>
      <c r="AC2" s="32" t="s">
        <v>88</v>
      </c>
      <c r="AD2" s="32" t="s">
        <v>84</v>
      </c>
      <c r="AF2" s="38" t="s">
        <v>66</v>
      </c>
      <c r="AG2" s="39">
        <f>+VLOOKUP(AF2,'2005'!$D$2:$M$32,10,0)</f>
        <v>0.63175720000000002</v>
      </c>
      <c r="AH2" s="39">
        <f>+VLOOKUP(AF2,'2000'!$D$2:$M$32,10,0)</f>
        <v>0.61062369999999999</v>
      </c>
      <c r="AI2" s="39">
        <f>+VLOOKUP(AF2,'1990'!$D$2:$M$32,10,0)</f>
        <v>0.58774130000000002</v>
      </c>
      <c r="AJ2" s="40">
        <f>+VLOOKUP(AF2,'1977'!$D$2:$M$32,10,0)</f>
        <v>0.56336543693595731</v>
      </c>
      <c r="AL2" s="41"/>
    </row>
    <row r="3" spans="2:38" x14ac:dyDescent="0.2">
      <c r="B3" s="42" t="s">
        <v>66</v>
      </c>
      <c r="C3" s="21">
        <f>+VLOOKUP(B3,'2005'!$D$2:$M$32,10,0)</f>
        <v>0.63175720000000002</v>
      </c>
      <c r="D3" s="81">
        <f t="shared" ref="D3:D33" si="0">+RANK(C3,$C$3:$C$33)</f>
        <v>1</v>
      </c>
      <c r="E3" s="21">
        <f>+VLOOKUP(B3,'2000'!$D$2:$M$32,10,0)</f>
        <v>0.61062369999999999</v>
      </c>
      <c r="F3" s="81">
        <f t="shared" ref="F3:F33" si="1">+RANK(E3,$E$3:$E$33)</f>
        <v>1</v>
      </c>
      <c r="G3" s="21">
        <f>+VLOOKUP(B3,'1990'!$D$2:$M$32,10,0)</f>
        <v>0.58774130000000002</v>
      </c>
      <c r="H3" s="81">
        <f t="shared" ref="H3:H33" si="2">+RANK(G3,$G$3:$G$33)</f>
        <v>1</v>
      </c>
      <c r="I3" s="21">
        <f>+VLOOKUP(B3,'1980'!$D$2:$M$32,10,0)</f>
        <v>0.56158940000000002</v>
      </c>
      <c r="J3" s="81">
        <f t="shared" ref="J3:J33" si="3">+RANK(I3,$I$3:$I$33)</f>
        <v>1</v>
      </c>
      <c r="K3" s="21">
        <f>+VLOOKUP(B3,'1977'!$D$2:$M$32,10,0)</f>
        <v>0.56336543693595731</v>
      </c>
      <c r="L3" s="81">
        <f t="shared" ref="L3:L33" si="4">+RANK(K3,$K$3:$K$33)</f>
        <v>1</v>
      </c>
      <c r="M3" s="21">
        <f>+VLOOKUP(B3,'1970'!$D$2:$M$32,10,0)</f>
        <v>0.55763929999999995</v>
      </c>
      <c r="N3" s="81">
        <f t="shared" ref="N3:N33" si="5">+RANK(M3,$M$3:$M$33)</f>
        <v>1</v>
      </c>
      <c r="O3" s="96">
        <f>+VLOOKUP(B3,'1960'!$D$2:$M$32,10,0)</f>
        <v>0.29237328590961986</v>
      </c>
      <c r="P3" s="81">
        <f t="shared" ref="P3:P33" si="6">+RANK(O3,$O$3:$O$33)</f>
        <v>1</v>
      </c>
      <c r="Q3" s="21">
        <f>+VLOOKUP(B3,'1950'!$D$2:$M$32,10,0)</f>
        <v>0.29237328590961986</v>
      </c>
      <c r="R3" s="81">
        <f t="shared" ref="R3:R33" si="7">+RANK(Q3,$Q$3:$Q$33)</f>
        <v>1</v>
      </c>
      <c r="S3" s="97">
        <f>+VLOOKUP(B3,'Avg_1950-2005'!$D$2:$J$32,7,0)</f>
        <v>0.50800000000000001</v>
      </c>
      <c r="T3" s="98">
        <f>+VLOOKUP(B3,'Avg_1950-2005'!$D$2:$J$32,4,0)</f>
        <v>1.2</v>
      </c>
      <c r="U3" s="97">
        <f>+VLOOKUP(B3,'Avg_1977-2005'!$D$2:$J$32,7,0)</f>
        <v>0.5789782</v>
      </c>
      <c r="V3" s="98">
        <f>+VLOOKUP(B3,'Avg_1977-2005'!$D$2:$J$32,4,0)</f>
        <v>1.7931029999999999</v>
      </c>
      <c r="X3" s="46" t="b">
        <f t="shared" ref="X3:X33" si="8">+AND((C3&gt;C$37),(E3&gt;E$37),(G3&gt;G$37),(K3&gt;$K$37),(I3&gt;$I$37),(M3&gt;$M$37),(O3&gt;$O$37),(Q3&gt;$Q$37))</f>
        <v>1</v>
      </c>
      <c r="Y3" s="46" t="b">
        <f t="shared" ref="Y3:Y33" si="9">+AND((C3&gt;C$38),(E3&gt;E$38),(G3&gt;G$38),(K3&gt;$K$38),(I3&gt;$I$38),(M3&gt;$M$38),(O3&gt;$O$38),(Q3&gt;$Q$38))</f>
        <v>1</v>
      </c>
      <c r="Z3" s="46" t="b">
        <f t="shared" ref="Z3:Z33" si="10">+AND((C3&gt;C$39),(E3&gt;E$39),(G3&gt;G$39),(K3&gt;$K$39),(I3&gt;$I$39),(M3&gt;$M$39),(O3&gt;$O$39),(Q3&gt;$Q$39))</f>
        <v>1</v>
      </c>
      <c r="AB3" s="46" t="b">
        <f t="shared" ref="AB3:AB33" si="11">+AND((C3&gt;C$37),(E3&gt;E$37),(G3&gt;G$37),(K3&gt;$K$37),(I3&gt;$I$37))</f>
        <v>1</v>
      </c>
      <c r="AC3" s="46" t="b">
        <f t="shared" ref="AC3:AC33" si="12">+AND((C3&gt;C$38),(E3&gt;E$38),(G3&gt;G$38),(K3&gt;$K$38),(I3&gt;$I$38))</f>
        <v>1</v>
      </c>
      <c r="AD3" s="46" t="b">
        <f t="shared" ref="AD3:AD33" si="13">+AND((C3&gt;C$39),(E3&gt;E$39),(G3&gt;G$39),(K3&gt;$K$39),(I3&gt;$I$39))</f>
        <v>1</v>
      </c>
      <c r="AF3" s="47" t="s">
        <v>68</v>
      </c>
      <c r="AG3" s="48">
        <f>+VLOOKUP(AF3,'2005'!$D$2:$M$32,10,0)</f>
        <v>0.3488967</v>
      </c>
      <c r="AH3" s="48">
        <f>+VLOOKUP(AF3,'2000'!$D$2:$M$32,10,0)</f>
        <v>0.3237216</v>
      </c>
      <c r="AI3" s="48">
        <f>+VLOOKUP(AF3,'1990'!$D$2:$M$32,10,0)</f>
        <v>0.29048689999999999</v>
      </c>
      <c r="AJ3" s="23">
        <f>+VLOOKUP(AF3,'1977'!$D$2:$M$32,10,0)</f>
        <v>0.24023157894736843</v>
      </c>
      <c r="AL3" s="41"/>
    </row>
    <row r="4" spans="2:38" x14ac:dyDescent="0.2">
      <c r="B4" s="42" t="s">
        <v>68</v>
      </c>
      <c r="C4" s="21">
        <f>+VLOOKUP(B4,'2005'!$D$2:$M$32,10,0)</f>
        <v>0.3488967</v>
      </c>
      <c r="D4" s="81">
        <f t="shared" si="0"/>
        <v>7</v>
      </c>
      <c r="E4" s="21">
        <f>+VLOOKUP(B4,'2000'!$D$2:$M$32,10,0)</f>
        <v>0.3237216</v>
      </c>
      <c r="F4" s="81">
        <f t="shared" si="1"/>
        <v>5</v>
      </c>
      <c r="G4" s="21">
        <f>+VLOOKUP(B4,'1990'!$D$2:$M$32,10,0)</f>
        <v>0.29048689999999999</v>
      </c>
      <c r="H4" s="81">
        <f t="shared" si="2"/>
        <v>5</v>
      </c>
      <c r="I4" s="21">
        <f>+VLOOKUP(B4,'1980'!$D$2:$M$32,10,0)</f>
        <v>0.2571639</v>
      </c>
      <c r="J4" s="81">
        <f t="shared" si="3"/>
        <v>3</v>
      </c>
      <c r="K4" s="21">
        <f>+VLOOKUP(B4,'1977'!$D$2:$M$32,10,0)</f>
        <v>0.24023157894736843</v>
      </c>
      <c r="L4" s="81">
        <f t="shared" si="4"/>
        <v>3</v>
      </c>
      <c r="M4" s="21">
        <f>+VLOOKUP(B4,'1970'!$D$2:$M$32,10,0)</f>
        <v>0.1795117</v>
      </c>
      <c r="N4" s="81">
        <f t="shared" si="5"/>
        <v>4</v>
      </c>
      <c r="O4" s="96">
        <f>+VLOOKUP(B4,'1960'!$D$2:$M$32,10,0)</f>
        <v>0.22885247515204343</v>
      </c>
      <c r="P4" s="81">
        <f t="shared" si="6"/>
        <v>2</v>
      </c>
      <c r="Q4" s="21">
        <f>+VLOOKUP(B4,'1950'!$D$2:$M$32,10,0)</f>
        <v>0.22885247515204343</v>
      </c>
      <c r="R4" s="81">
        <f t="shared" si="7"/>
        <v>2</v>
      </c>
      <c r="S4" s="97">
        <f>+VLOOKUP(B4,'Avg_1950-2005'!$D$2:$J$32,7,0)</f>
        <v>0.26100000000000001</v>
      </c>
      <c r="T4" s="98">
        <f>+VLOOKUP(B4,'Avg_1950-2005'!$D$2:$J$32,4,0)</f>
        <v>3.8</v>
      </c>
      <c r="U4" s="97">
        <f>+VLOOKUP(B4,'Avg_1977-2005'!$D$2:$J$32,7,0)</f>
        <v>0.29408640000000003</v>
      </c>
      <c r="V4" s="98">
        <f>+VLOOKUP(B4,'Avg_1977-2005'!$D$2:$J$32,4,0)</f>
        <v>5.2758620000000001</v>
      </c>
      <c r="X4" s="49" t="b">
        <f t="shared" si="8"/>
        <v>1</v>
      </c>
      <c r="Y4" s="49" t="b">
        <f t="shared" si="9"/>
        <v>1</v>
      </c>
      <c r="Z4" s="49" t="b">
        <f t="shared" si="10"/>
        <v>0</v>
      </c>
      <c r="AB4" s="49" t="b">
        <f t="shared" si="11"/>
        <v>1</v>
      </c>
      <c r="AC4" s="49" t="b">
        <f t="shared" si="12"/>
        <v>1</v>
      </c>
      <c r="AD4" s="49" t="b">
        <f t="shared" si="13"/>
        <v>0</v>
      </c>
      <c r="AF4" s="47" t="s">
        <v>62</v>
      </c>
      <c r="AG4" s="48">
        <f>+VLOOKUP(AF4,'2005'!$D$2:$M$32,10,0)</f>
        <v>0.40460740000000001</v>
      </c>
      <c r="AH4" s="48">
        <f>+VLOOKUP(AF4,'2000'!$D$2:$M$32,10,0)</f>
        <v>0.40022940000000001</v>
      </c>
      <c r="AI4" s="48">
        <f>+VLOOKUP(AF4,'1990'!$D$2:$M$32,10,0)</f>
        <v>0.38495220000000002</v>
      </c>
      <c r="AJ4" s="23">
        <f>+VLOOKUP(AF4,'1977'!$D$2:$M$32,10,0)</f>
        <v>0.28499410622911692</v>
      </c>
      <c r="AL4" s="41"/>
    </row>
    <row r="5" spans="2:38" x14ac:dyDescent="0.2">
      <c r="B5" s="42" t="s">
        <v>62</v>
      </c>
      <c r="C5" s="21">
        <f>+VLOOKUP(B5,'2005'!$D$2:$M$32,10,0)</f>
        <v>0.40460740000000001</v>
      </c>
      <c r="D5" s="81">
        <f t="shared" si="0"/>
        <v>5</v>
      </c>
      <c r="E5" s="21">
        <f>+VLOOKUP(B5,'2000'!$D$2:$M$32,10,0)</f>
        <v>0.40022940000000001</v>
      </c>
      <c r="F5" s="81">
        <f t="shared" si="1"/>
        <v>3</v>
      </c>
      <c r="G5" s="21">
        <f>+VLOOKUP(B5,'1990'!$D$2:$M$32,10,0)</f>
        <v>0.38495220000000002</v>
      </c>
      <c r="H5" s="81">
        <f t="shared" si="2"/>
        <v>2</v>
      </c>
      <c r="I5" s="21">
        <f>+VLOOKUP(B5,'1980'!$D$2:$M$32,10,0)</f>
        <v>0.31544860000000002</v>
      </c>
      <c r="J5" s="81">
        <f t="shared" si="3"/>
        <v>2</v>
      </c>
      <c r="K5" s="21">
        <f>+VLOOKUP(B5,'1977'!$D$2:$M$32,10,0)</f>
        <v>0.28499410622911692</v>
      </c>
      <c r="L5" s="81">
        <f t="shared" si="4"/>
        <v>2</v>
      </c>
      <c r="M5" s="21">
        <f>+VLOOKUP(B5,'1970'!$D$2:$M$32,10,0)</f>
        <v>0.2200471</v>
      </c>
      <c r="N5" s="81">
        <f t="shared" si="5"/>
        <v>2</v>
      </c>
      <c r="O5" s="96">
        <f>+VLOOKUP(B5,'1960'!$D$2:$M$32,10,0)</f>
        <v>0.1829059299742064</v>
      </c>
      <c r="P5" s="81">
        <f t="shared" si="6"/>
        <v>4</v>
      </c>
      <c r="Q5" s="21">
        <f>+VLOOKUP(B5,'1950'!$D$2:$M$32,10,0)</f>
        <v>0.1829059299742064</v>
      </c>
      <c r="R5" s="81">
        <f t="shared" si="7"/>
        <v>4</v>
      </c>
      <c r="S5" s="97">
        <f>+VLOOKUP(B5,'Avg_1950-2005'!$D$2:$J$32,7,0)</f>
        <v>0.28999999999999998</v>
      </c>
      <c r="T5" s="98">
        <f>+VLOOKUP(B5,'Avg_1950-2005'!$D$2:$J$32,4,0)</f>
        <v>2.9</v>
      </c>
      <c r="U5" s="97">
        <f>+VLOOKUP(B5,'Avg_1977-2005'!$D$2:$J$32,7,0)</f>
        <v>0.36979640000000003</v>
      </c>
      <c r="V5" s="98">
        <f>+VLOOKUP(B5,'Avg_1977-2005'!$D$2:$J$32,4,0)</f>
        <v>2.3103449999999999</v>
      </c>
      <c r="X5" s="49" t="b">
        <f t="shared" si="8"/>
        <v>1</v>
      </c>
      <c r="Y5" s="49" t="b">
        <f t="shared" si="9"/>
        <v>1</v>
      </c>
      <c r="Z5" s="49" t="b">
        <f t="shared" si="10"/>
        <v>0</v>
      </c>
      <c r="AB5" s="49" t="b">
        <f t="shared" si="11"/>
        <v>1</v>
      </c>
      <c r="AC5" s="49" t="b">
        <f t="shared" si="12"/>
        <v>1</v>
      </c>
      <c r="AD5" s="49" t="b">
        <f t="shared" si="13"/>
        <v>0</v>
      </c>
      <c r="AF5" s="47" t="s">
        <v>59</v>
      </c>
      <c r="AG5" s="48">
        <f>+VLOOKUP(AF5,'2005'!$D$2:$M$32,10,0)</f>
        <v>0.42201699999999998</v>
      </c>
      <c r="AH5" s="48">
        <f>+VLOOKUP(AF5,'2000'!$D$2:$M$32,10,0)</f>
        <v>0.40556239999999999</v>
      </c>
      <c r="AI5" s="48">
        <f>+VLOOKUP(AF5,'1990'!$D$2:$M$32,10,0)</f>
        <v>0.33714480000000002</v>
      </c>
      <c r="AJ5" s="23">
        <f>+VLOOKUP(AF5,'1977'!$D$2:$M$32,10,0)</f>
        <v>0.21795524187930559</v>
      </c>
      <c r="AL5" s="41"/>
    </row>
    <row r="6" spans="2:38" x14ac:dyDescent="0.2">
      <c r="B6" s="42" t="s">
        <v>59</v>
      </c>
      <c r="C6" s="21">
        <f>+VLOOKUP(B6,'2005'!$D$2:$M$32,10,0)</f>
        <v>0.42201699999999998</v>
      </c>
      <c r="D6" s="81">
        <f t="shared" si="0"/>
        <v>3</v>
      </c>
      <c r="E6" s="21">
        <f>+VLOOKUP(B6,'2000'!$D$2:$M$32,10,0)</f>
        <v>0.40556239999999999</v>
      </c>
      <c r="F6" s="81">
        <f t="shared" si="1"/>
        <v>2</v>
      </c>
      <c r="G6" s="21">
        <f>+VLOOKUP(B6,'1990'!$D$2:$M$32,10,0)</f>
        <v>0.33714480000000002</v>
      </c>
      <c r="H6" s="81">
        <f t="shared" si="2"/>
        <v>3</v>
      </c>
      <c r="I6" s="21">
        <f>+VLOOKUP(B6,'1980'!$D$2:$M$32,10,0)</f>
        <v>0.22717029999999999</v>
      </c>
      <c r="J6" s="81">
        <f t="shared" si="3"/>
        <v>5</v>
      </c>
      <c r="K6" s="21">
        <f>+VLOOKUP(B6,'1977'!$D$2:$M$32,10,0)</f>
        <v>0.21795524187930559</v>
      </c>
      <c r="L6" s="81">
        <f t="shared" si="4"/>
        <v>5</v>
      </c>
      <c r="M6" s="21">
        <f>+VLOOKUP(B6,'1970'!$D$2:$M$32,10,0)</f>
        <v>0.16452530000000001</v>
      </c>
      <c r="N6" s="81">
        <f t="shared" si="5"/>
        <v>5</v>
      </c>
      <c r="O6" s="96">
        <f>+VLOOKUP(B6,'1960'!$D$2:$M$32,10,0)</f>
        <v>0.14254962065607818</v>
      </c>
      <c r="P6" s="81">
        <f t="shared" si="6"/>
        <v>5</v>
      </c>
      <c r="Q6" s="21">
        <f>+VLOOKUP(B6,'1950'!$D$2:$M$32,10,0)</f>
        <v>0.14254962065607818</v>
      </c>
      <c r="R6" s="81">
        <f t="shared" si="7"/>
        <v>5</v>
      </c>
      <c r="S6" s="97">
        <f>+VLOOKUP(B6,'Avg_1950-2005'!$D$2:$J$32,7,0)</f>
        <v>0.245</v>
      </c>
      <c r="T6" s="98">
        <f>+VLOOKUP(B6,'Avg_1950-2005'!$D$2:$J$32,4,0)</f>
        <v>4.5999999999999996</v>
      </c>
      <c r="U6" s="97">
        <f>+VLOOKUP(B6,'Avg_1977-2005'!$D$2:$J$32,7,0)</f>
        <v>0.3174516</v>
      </c>
      <c r="V6" s="98">
        <f>+VLOOKUP(B6,'Avg_1977-2005'!$D$2:$J$32,4,0)</f>
        <v>4.3793100000000003</v>
      </c>
      <c r="X6" s="50" t="b">
        <f t="shared" si="8"/>
        <v>1</v>
      </c>
      <c r="Y6" s="50" t="b">
        <f t="shared" si="9"/>
        <v>1</v>
      </c>
      <c r="Z6" s="50" t="b">
        <f t="shared" si="10"/>
        <v>0</v>
      </c>
      <c r="AB6" s="50" t="b">
        <f t="shared" si="11"/>
        <v>1</v>
      </c>
      <c r="AC6" s="50" t="b">
        <f t="shared" si="12"/>
        <v>1</v>
      </c>
      <c r="AD6" s="50" t="b">
        <f t="shared" si="13"/>
        <v>0</v>
      </c>
      <c r="AF6" s="51" t="s">
        <v>60</v>
      </c>
      <c r="AG6" s="52">
        <f>+VLOOKUP(AF6,'2005'!$D$2:$M$32,10,0)</f>
        <v>0.35364489999999998</v>
      </c>
      <c r="AH6" s="52">
        <f>+VLOOKUP(AF6,'2000'!$D$2:$M$32,10,0)</f>
        <v>0.31690030000000002</v>
      </c>
      <c r="AI6" s="52">
        <f>+VLOOKUP(AF6,'1990'!$D$2:$M$32,10,0)</f>
        <v>0.31218570000000001</v>
      </c>
      <c r="AJ6" s="28">
        <f>+VLOOKUP(AF6,'1977'!$D$2:$M$32,10,0)</f>
        <v>0.23289034847044141</v>
      </c>
      <c r="AL6" s="41"/>
    </row>
    <row r="7" spans="2:38" x14ac:dyDescent="0.2">
      <c r="B7" s="115" t="s">
        <v>60</v>
      </c>
      <c r="C7" s="26">
        <f>+VLOOKUP(B7,'2005'!$D$2:$M$32,10,0)</f>
        <v>0.35364489999999998</v>
      </c>
      <c r="D7" s="85">
        <f t="shared" si="0"/>
        <v>6</v>
      </c>
      <c r="E7" s="26">
        <f>+VLOOKUP(B7,'2000'!$D$2:$M$32,10,0)</f>
        <v>0.31690030000000002</v>
      </c>
      <c r="F7" s="85">
        <f t="shared" si="1"/>
        <v>6</v>
      </c>
      <c r="G7" s="26">
        <f>+VLOOKUP(B7,'1990'!$D$2:$M$32,10,0)</f>
        <v>0.31218570000000001</v>
      </c>
      <c r="H7" s="85">
        <f t="shared" si="2"/>
        <v>4</v>
      </c>
      <c r="I7" s="26">
        <f>+VLOOKUP(B7,'1980'!$D$2:$M$32,10,0)</f>
        <v>0.25092569999999997</v>
      </c>
      <c r="J7" s="85">
        <f t="shared" si="3"/>
        <v>4</v>
      </c>
      <c r="K7" s="26">
        <f>+VLOOKUP(B7,'1977'!$D$2:$M$32,10,0)</f>
        <v>0.23289034847044141</v>
      </c>
      <c r="L7" s="85">
        <f t="shared" si="4"/>
        <v>4</v>
      </c>
      <c r="M7" s="26">
        <f>+VLOOKUP(B7,'1970'!$D$2:$M$32,10,0)</f>
        <v>0.13197539999999999</v>
      </c>
      <c r="N7" s="85">
        <f t="shared" si="5"/>
        <v>8</v>
      </c>
      <c r="O7" s="99">
        <f>+VLOOKUP(B7,'1960'!$D$2:$M$32,10,0)</f>
        <v>6.9319135741781307E-2</v>
      </c>
      <c r="P7" s="85">
        <f t="shared" si="6"/>
        <v>12</v>
      </c>
      <c r="Q7" s="26">
        <f>+VLOOKUP(B7,'1950'!$D$2:$M$32,10,0)</f>
        <v>6.9319135741781307E-2</v>
      </c>
      <c r="R7" s="85">
        <f t="shared" si="7"/>
        <v>12</v>
      </c>
      <c r="S7" s="86">
        <f>+VLOOKUP(B7,'Avg_1950-2005'!$D$2:$J$32,7,0)</f>
        <v>0.20799999999999999</v>
      </c>
      <c r="T7" s="87">
        <f>+VLOOKUP(B7,'Avg_1950-2005'!$D$2:$J$32,4,0)</f>
        <v>7.1</v>
      </c>
      <c r="U7" s="86">
        <f>+VLOOKUP(B7,'Avg_1977-2005'!$D$2:$J$32,7,0)</f>
        <v>0.28623460000000001</v>
      </c>
      <c r="V7" s="87">
        <f>+VLOOKUP(B7,'Avg_1977-2005'!$D$2:$J$32,4,0)</f>
        <v>5.6551720000000003</v>
      </c>
      <c r="X7" s="49" t="b">
        <f t="shared" si="8"/>
        <v>1</v>
      </c>
      <c r="Y7" s="49" t="b">
        <f t="shared" si="9"/>
        <v>0</v>
      </c>
      <c r="Z7" s="49" t="b">
        <f t="shared" si="10"/>
        <v>0</v>
      </c>
      <c r="AB7" s="49" t="b">
        <f t="shared" si="11"/>
        <v>1</v>
      </c>
      <c r="AC7" s="49" t="b">
        <f t="shared" si="12"/>
        <v>1</v>
      </c>
      <c r="AD7" s="49" t="b">
        <f t="shared" si="13"/>
        <v>0</v>
      </c>
      <c r="AF7" s="51" t="s">
        <v>34</v>
      </c>
      <c r="AG7" s="52">
        <f>+VLOOKUP(AF7,'2005'!$D$2:$M$32,10,0)</f>
        <v>0.42725410000000003</v>
      </c>
      <c r="AH7" s="52">
        <f>+VLOOKUP(AF7,'2000'!$D$2:$M$32,10,0)</f>
        <v>0.38799630000000002</v>
      </c>
      <c r="AI7" s="52">
        <f>+VLOOKUP(AF7,'1990'!$D$2:$M$32,10,0)</f>
        <v>0.28501739999999998</v>
      </c>
      <c r="AJ7" s="28">
        <f>+VLOOKUP(AF7,'1977'!$D$2:$M$32,10,0)</f>
        <v>0.20641974508433145</v>
      </c>
      <c r="AL7" s="41"/>
    </row>
    <row r="8" spans="2:38" x14ac:dyDescent="0.2">
      <c r="B8" s="115" t="s">
        <v>34</v>
      </c>
      <c r="C8" s="26">
        <f>+VLOOKUP(B8,'2005'!$D$2:$M$32,10,0)</f>
        <v>0.42725410000000003</v>
      </c>
      <c r="D8" s="85">
        <f t="shared" si="0"/>
        <v>2</v>
      </c>
      <c r="E8" s="26">
        <f>+VLOOKUP(B8,'2000'!$D$2:$M$32,10,0)</f>
        <v>0.38799630000000002</v>
      </c>
      <c r="F8" s="85">
        <f t="shared" si="1"/>
        <v>4</v>
      </c>
      <c r="G8" s="26">
        <f>+VLOOKUP(B8,'1990'!$D$2:$M$32,10,0)</f>
        <v>0.28501739999999998</v>
      </c>
      <c r="H8" s="85">
        <f t="shared" si="2"/>
        <v>6</v>
      </c>
      <c r="I8" s="26">
        <f>+VLOOKUP(B8,'1980'!$D$2:$M$32,10,0)</f>
        <v>0.2135637</v>
      </c>
      <c r="J8" s="85">
        <f t="shared" si="3"/>
        <v>7</v>
      </c>
      <c r="K8" s="26">
        <f>+VLOOKUP(B8,'1977'!$D$2:$M$32,10,0)</f>
        <v>0.20641974508433145</v>
      </c>
      <c r="L8" s="85">
        <f t="shared" si="4"/>
        <v>6</v>
      </c>
      <c r="M8" s="26">
        <f>+VLOOKUP(B8,'1970'!$D$2:$M$32,10,0)</f>
        <v>0.18482699999999999</v>
      </c>
      <c r="N8" s="85">
        <f t="shared" si="5"/>
        <v>3</v>
      </c>
      <c r="O8" s="99">
        <f>+VLOOKUP(B8,'1960'!$D$2:$M$32,10,0)</f>
        <v>9.118141767517543E-2</v>
      </c>
      <c r="P8" s="85">
        <f t="shared" si="6"/>
        <v>8</v>
      </c>
      <c r="Q8" s="26">
        <f>+VLOOKUP(B8,'1950'!$D$2:$M$32,10,0)</f>
        <v>9.118141767517543E-2</v>
      </c>
      <c r="R8" s="85">
        <f t="shared" si="7"/>
        <v>8</v>
      </c>
      <c r="S8" s="86">
        <f>+VLOOKUP(B8,'Avg_1950-2005'!$D$2:$J$32,7,0)</f>
        <v>0.23799999999999999</v>
      </c>
      <c r="T8" s="87">
        <f>+VLOOKUP(B8,'Avg_1950-2005'!$D$2:$J$32,4,0)</f>
        <v>4.8</v>
      </c>
      <c r="U8" s="86">
        <f>+VLOOKUP(B8,'Avg_1977-2005'!$D$2:$J$32,7,0)</f>
        <v>0.30962800000000001</v>
      </c>
      <c r="V8" s="87">
        <f>+VLOOKUP(B8,'Avg_1977-2005'!$D$2:$J$32,4,0)</f>
        <v>4.6896550000000001</v>
      </c>
      <c r="X8" s="49" t="b">
        <f t="shared" si="8"/>
        <v>1</v>
      </c>
      <c r="Y8" s="49" t="b">
        <f t="shared" si="9"/>
        <v>1</v>
      </c>
      <c r="Z8" s="49" t="b">
        <f t="shared" si="10"/>
        <v>0</v>
      </c>
      <c r="AB8" s="49" t="b">
        <f t="shared" si="11"/>
        <v>1</v>
      </c>
      <c r="AC8" s="49" t="b">
        <f t="shared" si="12"/>
        <v>1</v>
      </c>
      <c r="AD8" s="49" t="b">
        <f t="shared" si="13"/>
        <v>0</v>
      </c>
      <c r="AF8" s="51" t="s">
        <v>64</v>
      </c>
      <c r="AG8" s="52">
        <f>+VLOOKUP(AF8,'2005'!$D$2:$M$32,10,0)</f>
        <v>0.2963152</v>
      </c>
      <c r="AH8" s="52">
        <f>+VLOOKUP(AF8,'2000'!$D$2:$M$32,10,0)</f>
        <v>0.27425820000000001</v>
      </c>
      <c r="AI8" s="52">
        <f>+VLOOKUP(AF8,'1990'!$D$2:$M$32,10,0)</f>
        <v>0.2076173</v>
      </c>
      <c r="AJ8" s="28">
        <f>+VLOOKUP(AF8,'1977'!$D$2:$M$32,10,0)</f>
        <v>0.16600072672316549</v>
      </c>
      <c r="AL8" s="41"/>
    </row>
    <row r="9" spans="2:38" x14ac:dyDescent="0.2">
      <c r="B9" s="115" t="s">
        <v>64</v>
      </c>
      <c r="C9" s="26">
        <f>+VLOOKUP(B9,'2005'!$D$2:$M$32,10,0)</f>
        <v>0.2963152</v>
      </c>
      <c r="D9" s="85">
        <f t="shared" si="0"/>
        <v>11</v>
      </c>
      <c r="E9" s="26">
        <f>+VLOOKUP(B9,'2000'!$D$2:$M$32,10,0)</f>
        <v>0.27425820000000001</v>
      </c>
      <c r="F9" s="85">
        <f t="shared" si="1"/>
        <v>9</v>
      </c>
      <c r="G9" s="26">
        <f>+VLOOKUP(B9,'1990'!$D$2:$M$32,10,0)</f>
        <v>0.2076173</v>
      </c>
      <c r="H9" s="85">
        <f t="shared" si="2"/>
        <v>11</v>
      </c>
      <c r="I9" s="26">
        <f>+VLOOKUP(B9,'1980'!$D$2:$M$32,10,0)</f>
        <v>0.1690596</v>
      </c>
      <c r="J9" s="85">
        <f t="shared" si="3"/>
        <v>9</v>
      </c>
      <c r="K9" s="26">
        <f>+VLOOKUP(B9,'1977'!$D$2:$M$32,10,0)</f>
        <v>0.16600072672316549</v>
      </c>
      <c r="L9" s="85">
        <f t="shared" si="4"/>
        <v>8</v>
      </c>
      <c r="M9" s="26">
        <f>+VLOOKUP(B9,'1970'!$D$2:$M$32,10,0)</f>
        <v>0.13564950000000001</v>
      </c>
      <c r="N9" s="85">
        <f t="shared" si="5"/>
        <v>7</v>
      </c>
      <c r="O9" s="99">
        <f>+VLOOKUP(B9,'1960'!$D$2:$M$32,10,0)</f>
        <v>0.19210601918980821</v>
      </c>
      <c r="P9" s="85">
        <f t="shared" si="6"/>
        <v>3</v>
      </c>
      <c r="Q9" s="26">
        <f>+VLOOKUP(B9,'1950'!$D$2:$M$32,10,0)</f>
        <v>0.19210601918980821</v>
      </c>
      <c r="R9" s="85">
        <f t="shared" si="7"/>
        <v>3</v>
      </c>
      <c r="S9" s="86">
        <f>+VLOOKUP(B9,'Avg_1950-2005'!$D$2:$J$32,7,0)</f>
        <v>0.2</v>
      </c>
      <c r="T9" s="87">
        <f>+VLOOKUP(B9,'Avg_1950-2005'!$D$2:$J$32,4,0)</f>
        <v>7.9</v>
      </c>
      <c r="U9" s="86">
        <f>+VLOOKUP(B9,'Avg_1977-2005'!$D$2:$J$32,7,0)</f>
        <v>0.22361349999999999</v>
      </c>
      <c r="V9" s="87">
        <f>+VLOOKUP(B9,'Avg_1977-2005'!$D$2:$J$32,4,0)</f>
        <v>10.413790000000001</v>
      </c>
      <c r="X9" s="49" t="b">
        <f t="shared" si="8"/>
        <v>1</v>
      </c>
      <c r="Y9" s="49" t="b">
        <f t="shared" si="9"/>
        <v>0</v>
      </c>
      <c r="Z9" s="49" t="b">
        <f t="shared" si="10"/>
        <v>0</v>
      </c>
      <c r="AB9" s="49" t="b">
        <f t="shared" si="11"/>
        <v>1</v>
      </c>
      <c r="AC9" s="49" t="b">
        <f t="shared" si="12"/>
        <v>0</v>
      </c>
      <c r="AD9" s="49" t="b">
        <f t="shared" si="13"/>
        <v>0</v>
      </c>
      <c r="AF9" s="51" t="s">
        <v>33</v>
      </c>
      <c r="AG9" s="52">
        <f>+VLOOKUP(AF9,'2005'!$D$2:$M$32,10,0)</f>
        <v>0.31268849999999998</v>
      </c>
      <c r="AH9" s="52">
        <f>+VLOOKUP(AF9,'2000'!$D$2:$M$32,10,0)</f>
        <v>0.29479650000000002</v>
      </c>
      <c r="AI9" s="52">
        <f>+VLOOKUP(AF9,'1990'!$D$2:$M$32,10,0)</f>
        <v>0.26390649999999999</v>
      </c>
      <c r="AJ9" s="28">
        <f>+VLOOKUP(AF9,'1977'!$D$2:$M$32,10,0)</f>
        <v>0.19792160867931435</v>
      </c>
      <c r="AL9" s="41"/>
    </row>
    <row r="10" spans="2:38" x14ac:dyDescent="0.2">
      <c r="B10" s="115" t="s">
        <v>33</v>
      </c>
      <c r="C10" s="26">
        <f>+VLOOKUP(B10,'2005'!$D$2:$M$32,10,0)</f>
        <v>0.31268849999999998</v>
      </c>
      <c r="D10" s="85">
        <f t="shared" si="0"/>
        <v>8</v>
      </c>
      <c r="E10" s="26">
        <f>+VLOOKUP(B10,'2000'!$D$2:$M$32,10,0)</f>
        <v>0.29479650000000002</v>
      </c>
      <c r="F10" s="85">
        <f t="shared" si="1"/>
        <v>8</v>
      </c>
      <c r="G10" s="26">
        <f>+VLOOKUP(B10,'1990'!$D$2:$M$32,10,0)</f>
        <v>0.26390649999999999</v>
      </c>
      <c r="H10" s="85">
        <f t="shared" si="2"/>
        <v>7</v>
      </c>
      <c r="I10" s="26">
        <f>+VLOOKUP(B10,'1980'!$D$2:$M$32,10,0)</f>
        <v>0.2175464</v>
      </c>
      <c r="J10" s="85">
        <f t="shared" si="3"/>
        <v>6</v>
      </c>
      <c r="K10" s="26">
        <f>+VLOOKUP(B10,'1977'!$D$2:$M$32,10,0)</f>
        <v>0.19792160867931435</v>
      </c>
      <c r="L10" s="85">
        <f t="shared" si="4"/>
        <v>7</v>
      </c>
      <c r="M10" s="26">
        <f>+VLOOKUP(B10,'1970'!$D$2:$M$32,10,0)</f>
        <v>0.1545945</v>
      </c>
      <c r="N10" s="85">
        <f t="shared" si="5"/>
        <v>6</v>
      </c>
      <c r="O10" s="99">
        <f>+VLOOKUP(B10,'1960'!$D$2:$M$32,10,0)</f>
        <v>7.6483013678141087E-2</v>
      </c>
      <c r="P10" s="85">
        <f t="shared" si="6"/>
        <v>10</v>
      </c>
      <c r="Q10" s="26">
        <f>+VLOOKUP(B10,'1950'!$D$2:$M$32,10,0)</f>
        <v>7.6483013678141087E-2</v>
      </c>
      <c r="R10" s="85">
        <f t="shared" si="7"/>
        <v>10</v>
      </c>
      <c r="S10" s="86">
        <f>+VLOOKUP(B10,'Avg_1950-2005'!$D$2:$J$32,7,0)</f>
        <v>0.20300000000000001</v>
      </c>
      <c r="T10" s="87">
        <f>+VLOOKUP(B10,'Avg_1950-2005'!$D$2:$J$32,4,0)</f>
        <v>7</v>
      </c>
      <c r="U10" s="86">
        <f>+VLOOKUP(B10,'Avg_1977-2005'!$D$2:$J$32,7,0)</f>
        <v>0.26528960000000001</v>
      </c>
      <c r="V10" s="87">
        <f>+VLOOKUP(B10,'Avg_1977-2005'!$D$2:$J$32,4,0)</f>
        <v>6.7931030000000003</v>
      </c>
      <c r="X10" s="49" t="b">
        <f t="shared" si="8"/>
        <v>1</v>
      </c>
      <c r="Y10" s="49" t="b">
        <f t="shared" si="9"/>
        <v>0</v>
      </c>
      <c r="Z10" s="49" t="b">
        <f t="shared" si="10"/>
        <v>0</v>
      </c>
      <c r="AB10" s="49" t="b">
        <f t="shared" si="11"/>
        <v>1</v>
      </c>
      <c r="AC10" s="49" t="b">
        <f t="shared" si="12"/>
        <v>1</v>
      </c>
      <c r="AD10" s="49" t="b">
        <f t="shared" si="13"/>
        <v>0</v>
      </c>
      <c r="AF10" s="51" t="s">
        <v>41</v>
      </c>
      <c r="AG10" s="52">
        <f>+VLOOKUP(AF10,'2005'!$D$2:$M$32,10,0)</f>
        <v>0.41834100000000002</v>
      </c>
      <c r="AH10" s="52">
        <f>+VLOOKUP(AF10,'2000'!$D$2:$M$32,10,0)</f>
        <v>0.29569020000000001</v>
      </c>
      <c r="AI10" s="52">
        <f>+VLOOKUP(AF10,'1990'!$D$2:$M$32,10,0)</f>
        <v>0.2474856</v>
      </c>
      <c r="AJ10" s="28">
        <f>+VLOOKUP(AF10,'1977'!$D$2:$M$32,10,0)</f>
        <v>0.15266621349695461</v>
      </c>
      <c r="AL10" s="41"/>
    </row>
    <row r="11" spans="2:38" x14ac:dyDescent="0.2">
      <c r="B11" s="115" t="s">
        <v>41</v>
      </c>
      <c r="C11" s="26">
        <f>+VLOOKUP(B11,'2005'!$D$2:$M$32,10,0)</f>
        <v>0.41834100000000002</v>
      </c>
      <c r="D11" s="85">
        <f t="shared" si="0"/>
        <v>4</v>
      </c>
      <c r="E11" s="26">
        <f>+VLOOKUP(B11,'2000'!$D$2:$M$32,10,0)</f>
        <v>0.29569020000000001</v>
      </c>
      <c r="F11" s="85">
        <f t="shared" si="1"/>
        <v>7</v>
      </c>
      <c r="G11" s="26">
        <f>+VLOOKUP(B11,'1990'!$D$2:$M$32,10,0)</f>
        <v>0.2474856</v>
      </c>
      <c r="H11" s="85">
        <f t="shared" si="2"/>
        <v>8</v>
      </c>
      <c r="I11" s="26">
        <f>+VLOOKUP(B11,'1980'!$D$2:$M$32,10,0)</f>
        <v>0.1587962</v>
      </c>
      <c r="J11" s="85">
        <f t="shared" si="3"/>
        <v>12</v>
      </c>
      <c r="K11" s="26">
        <f>+VLOOKUP(B11,'1977'!$D$2:$M$32,10,0)</f>
        <v>0.15266621349695461</v>
      </c>
      <c r="L11" s="85">
        <f t="shared" si="4"/>
        <v>11</v>
      </c>
      <c r="M11" s="26">
        <f>+VLOOKUP(B11,'1970'!$D$2:$M$32,10,0)</f>
        <v>0.112511</v>
      </c>
      <c r="N11" s="85">
        <f t="shared" si="5"/>
        <v>10</v>
      </c>
      <c r="O11" s="99">
        <f>+VLOOKUP(B11,'1960'!$D$2:$M$32,10,0)</f>
        <v>5.339390040686972E-2</v>
      </c>
      <c r="P11" s="85">
        <f t="shared" si="6"/>
        <v>17</v>
      </c>
      <c r="Q11" s="26">
        <f>+VLOOKUP(B11,'1950'!$D$2:$M$32,10,0)</f>
        <v>5.339390040686972E-2</v>
      </c>
      <c r="R11" s="85">
        <f t="shared" si="7"/>
        <v>17</v>
      </c>
      <c r="S11" s="86">
        <f>+VLOOKUP(B11,'Avg_1950-2005'!$D$2:$J$32,7,0)</f>
        <v>0.18</v>
      </c>
      <c r="T11" s="87">
        <f>+VLOOKUP(B11,'Avg_1950-2005'!$D$2:$J$32,4,0)</f>
        <v>9.6999999999999993</v>
      </c>
      <c r="U11" s="86">
        <f>+VLOOKUP(B11,'Avg_1977-2005'!$D$2:$J$32,7,0)</f>
        <v>0.25888600000000001</v>
      </c>
      <c r="V11" s="87">
        <f>+VLOOKUP(B11,'Avg_1977-2005'!$D$2:$J$32,4,0)</f>
        <v>7.7931030000000003</v>
      </c>
      <c r="X11" s="49" t="b">
        <f t="shared" si="8"/>
        <v>0</v>
      </c>
      <c r="Y11" s="49" t="b">
        <f t="shared" si="9"/>
        <v>0</v>
      </c>
      <c r="Z11" s="49" t="b">
        <f t="shared" si="10"/>
        <v>0</v>
      </c>
      <c r="AB11" s="49" t="b">
        <f t="shared" si="11"/>
        <v>1</v>
      </c>
      <c r="AC11" s="49" t="b">
        <f t="shared" si="12"/>
        <v>0</v>
      </c>
      <c r="AD11" s="49" t="b">
        <f t="shared" si="13"/>
        <v>0</v>
      </c>
      <c r="AF11" s="51" t="s">
        <v>51</v>
      </c>
      <c r="AG11" s="52">
        <f>+VLOOKUP(AF11,'2005'!$D$2:$M$32,10,0)</f>
        <v>0.269007</v>
      </c>
      <c r="AH11" s="52">
        <f>+VLOOKUP(AF11,'2000'!$D$2:$M$32,10,0)</f>
        <v>0.23425360000000001</v>
      </c>
      <c r="AI11" s="52">
        <f>+VLOOKUP(AF11,'1990'!$D$2:$M$32,10,0)</f>
        <v>0.23856250000000001</v>
      </c>
      <c r="AJ11" s="28">
        <f>+VLOOKUP(AF11,'1977'!$D$2:$M$32,10,0)</f>
        <v>0.16469099010473931</v>
      </c>
      <c r="AL11" s="41"/>
    </row>
    <row r="12" spans="2:38" x14ac:dyDescent="0.2">
      <c r="B12" s="115" t="s">
        <v>51</v>
      </c>
      <c r="C12" s="26">
        <f>+VLOOKUP(B12,'2005'!$D$2:$M$32,10,0)</f>
        <v>0.269007</v>
      </c>
      <c r="D12" s="85">
        <f t="shared" si="0"/>
        <v>13</v>
      </c>
      <c r="E12" s="26">
        <f>+VLOOKUP(B12,'2000'!$D$2:$M$32,10,0)</f>
        <v>0.23425360000000001</v>
      </c>
      <c r="F12" s="85">
        <f t="shared" si="1"/>
        <v>16</v>
      </c>
      <c r="G12" s="26">
        <f>+VLOOKUP(B12,'1990'!$D$2:$M$32,10,0)</f>
        <v>0.23856250000000001</v>
      </c>
      <c r="H12" s="85">
        <f t="shared" si="2"/>
        <v>9</v>
      </c>
      <c r="I12" s="26">
        <f>+VLOOKUP(B12,'1980'!$D$2:$M$32,10,0)</f>
        <v>0.18159819999999999</v>
      </c>
      <c r="J12" s="85">
        <f t="shared" si="3"/>
        <v>8</v>
      </c>
      <c r="K12" s="26">
        <f>+VLOOKUP(B12,'1977'!$D$2:$M$32,10,0)</f>
        <v>0.16469099010473931</v>
      </c>
      <c r="L12" s="85">
        <f t="shared" si="4"/>
        <v>9</v>
      </c>
      <c r="M12" s="26">
        <f>+VLOOKUP(B12,'1970'!$D$2:$M$32,10,0)</f>
        <v>0.1086005</v>
      </c>
      <c r="N12" s="85">
        <f t="shared" si="5"/>
        <v>11</v>
      </c>
      <c r="O12" s="99">
        <f>+VLOOKUP(B12,'1960'!$D$2:$M$32,10,0)</f>
        <v>7.2917359282307914E-2</v>
      </c>
      <c r="P12" s="85">
        <f t="shared" si="6"/>
        <v>11</v>
      </c>
      <c r="Q12" s="26">
        <f>+VLOOKUP(B12,'1950'!$D$2:$M$32,10,0)</f>
        <v>7.2917359282307914E-2</v>
      </c>
      <c r="R12" s="85">
        <f t="shared" si="7"/>
        <v>11</v>
      </c>
      <c r="S12" s="86">
        <f>+VLOOKUP(B12,'Avg_1950-2005'!$D$2:$J$32,7,0)</f>
        <v>0.16700000000000001</v>
      </c>
      <c r="T12" s="87">
        <f>+VLOOKUP(B12,'Avg_1950-2005'!$D$2:$J$32,4,0)</f>
        <v>10.4</v>
      </c>
      <c r="U12" s="86">
        <f>+VLOOKUP(B12,'Avg_1977-2005'!$D$2:$J$32,7,0)</f>
        <v>0.22874330000000001</v>
      </c>
      <c r="V12" s="87">
        <f>+VLOOKUP(B12,'Avg_1977-2005'!$D$2:$J$32,4,0)</f>
        <v>9.862069</v>
      </c>
      <c r="X12" s="49" t="b">
        <f t="shared" si="8"/>
        <v>0</v>
      </c>
      <c r="Y12" s="49" t="b">
        <f t="shared" si="9"/>
        <v>0</v>
      </c>
      <c r="Z12" s="49" t="b">
        <f t="shared" si="10"/>
        <v>0</v>
      </c>
      <c r="AB12" s="49" t="b">
        <f t="shared" si="11"/>
        <v>0</v>
      </c>
      <c r="AC12" s="49" t="b">
        <f t="shared" si="12"/>
        <v>0</v>
      </c>
      <c r="AD12" s="49" t="b">
        <f t="shared" si="13"/>
        <v>0</v>
      </c>
      <c r="AF12" s="51" t="s">
        <v>72</v>
      </c>
      <c r="AG12" s="52">
        <f>+VLOOKUP(AF12,'2005'!$D$2:$M$32,10,0)</f>
        <v>7.7865599999999993E-2</v>
      </c>
      <c r="AH12" s="52">
        <f>+VLOOKUP(AF12,'2000'!$D$2:$M$32,10,0)</f>
        <v>0.1021248</v>
      </c>
      <c r="AI12" s="52">
        <f>+VLOOKUP(AF12,'1990'!$D$2:$M$32,10,0)</f>
        <v>9.4193700000000005E-2</v>
      </c>
      <c r="AJ12" s="28">
        <f>+VLOOKUP(AF12,'1977'!$D$2:$M$32,10,0)</f>
        <v>5.6602183203289282E-2</v>
      </c>
    </row>
    <row r="13" spans="2:38" x14ac:dyDescent="0.2">
      <c r="B13" s="115" t="s">
        <v>72</v>
      </c>
      <c r="C13" s="26">
        <f>+VLOOKUP(B13,'2005'!$D$2:$M$32,10,0)</f>
        <v>7.7865599999999993E-2</v>
      </c>
      <c r="D13" s="85">
        <f t="shared" si="0"/>
        <v>31</v>
      </c>
      <c r="E13" s="26">
        <f>+VLOOKUP(B13,'2000'!$D$2:$M$32,10,0)</f>
        <v>0.1021248</v>
      </c>
      <c r="F13" s="85">
        <f t="shared" si="1"/>
        <v>28</v>
      </c>
      <c r="G13" s="26">
        <f>+VLOOKUP(B13,'1990'!$D$2:$M$32,10,0)</f>
        <v>9.4193700000000005E-2</v>
      </c>
      <c r="H13" s="85">
        <f t="shared" si="2"/>
        <v>28</v>
      </c>
      <c r="I13" s="26">
        <f>+VLOOKUP(B13,'1980'!$D$2:$M$32,10,0)</f>
        <v>6.8563899999999997E-2</v>
      </c>
      <c r="J13" s="85">
        <f t="shared" si="3"/>
        <v>28</v>
      </c>
      <c r="K13" s="26">
        <f>+VLOOKUP(B13,'1977'!$D$2:$M$32,10,0)</f>
        <v>5.6602183203289282E-2</v>
      </c>
      <c r="L13" s="85">
        <f t="shared" si="4"/>
        <v>29</v>
      </c>
      <c r="M13" s="26">
        <f>+VLOOKUP(B13,'1970'!$D$2:$M$32,10,0)</f>
        <v>3.34577E-2</v>
      </c>
      <c r="N13" s="85">
        <f t="shared" si="5"/>
        <v>28</v>
      </c>
      <c r="O13" s="99">
        <f>+VLOOKUP(B13,'1960'!$D$2:$M$32,10,0)</f>
        <v>2.3963574441704605E-2</v>
      </c>
      <c r="P13" s="85">
        <f t="shared" si="6"/>
        <v>27</v>
      </c>
      <c r="Q13" s="26">
        <f>+VLOOKUP(B13,'1950'!$D$2:$M$32,10,0)</f>
        <v>2.3963574441704605E-2</v>
      </c>
      <c r="R13" s="85">
        <f t="shared" si="7"/>
        <v>27</v>
      </c>
      <c r="S13" s="86">
        <f>+VLOOKUP(B13,'Avg_1950-2005'!$D$2:$J$32,7,0)</f>
        <v>5.8000000000000003E-2</v>
      </c>
      <c r="T13" s="87">
        <f>+VLOOKUP(B13,'Avg_1950-2005'!$D$2:$J$32,4,0)</f>
        <v>28.6</v>
      </c>
      <c r="U13" s="86">
        <f>+VLOOKUP(B13,'Avg_1977-2005'!$D$2:$J$32,7,0)</f>
        <v>8.4917000000000006E-2</v>
      </c>
      <c r="V13" s="87">
        <f>+VLOOKUP(B13,'Avg_1977-2005'!$D$2:$J$32,4,0)</f>
        <v>28.862069999999999</v>
      </c>
      <c r="X13" s="49" t="b">
        <f t="shared" si="8"/>
        <v>0</v>
      </c>
      <c r="Y13" s="49" t="b">
        <f t="shared" si="9"/>
        <v>0</v>
      </c>
      <c r="Z13" s="49" t="b">
        <f t="shared" si="10"/>
        <v>0</v>
      </c>
      <c r="AB13" s="49" t="b">
        <f t="shared" si="11"/>
        <v>0</v>
      </c>
      <c r="AC13" s="49" t="b">
        <f t="shared" si="12"/>
        <v>0</v>
      </c>
      <c r="AD13" s="49" t="b">
        <f t="shared" si="13"/>
        <v>0</v>
      </c>
      <c r="AF13" s="51" t="s">
        <v>32</v>
      </c>
      <c r="AG13" s="52">
        <f>+VLOOKUP(AF13,'2005'!$D$2:$M$32,10,0)</f>
        <v>0.2980641</v>
      </c>
      <c r="AH13" s="52">
        <f>+VLOOKUP(AF13,'2000'!$D$2:$M$32,10,0)</f>
        <v>0.25877739999999999</v>
      </c>
      <c r="AI13" s="52">
        <f>+VLOOKUP(AF13,'1990'!$D$2:$M$32,10,0)</f>
        <v>0.20533419999999999</v>
      </c>
      <c r="AJ13" s="28">
        <f>+VLOOKUP(AF13,'1977'!$D$2:$M$32,10,0)</f>
        <v>0.13989003028966079</v>
      </c>
    </row>
    <row r="14" spans="2:38" x14ac:dyDescent="0.2">
      <c r="B14" s="115" t="s">
        <v>32</v>
      </c>
      <c r="C14" s="26">
        <f>+VLOOKUP(B14,'2005'!$D$2:$M$32,10,0)</f>
        <v>0.2980641</v>
      </c>
      <c r="D14" s="85">
        <f t="shared" si="0"/>
        <v>10</v>
      </c>
      <c r="E14" s="26">
        <f>+VLOOKUP(B14,'2000'!$D$2:$M$32,10,0)</f>
        <v>0.25877739999999999</v>
      </c>
      <c r="F14" s="85">
        <f t="shared" si="1"/>
        <v>12</v>
      </c>
      <c r="G14" s="26">
        <f>+VLOOKUP(B14,'1990'!$D$2:$M$32,10,0)</f>
        <v>0.20533419999999999</v>
      </c>
      <c r="H14" s="85">
        <f t="shared" si="2"/>
        <v>12</v>
      </c>
      <c r="I14" s="26">
        <f>+VLOOKUP(B14,'1980'!$D$2:$M$32,10,0)</f>
        <v>0.16180890000000001</v>
      </c>
      <c r="J14" s="85">
        <f t="shared" si="3"/>
        <v>11</v>
      </c>
      <c r="K14" s="26">
        <f>+VLOOKUP(B14,'1977'!$D$2:$M$32,10,0)</f>
        <v>0.13989003028966079</v>
      </c>
      <c r="L14" s="85">
        <f t="shared" si="4"/>
        <v>12</v>
      </c>
      <c r="M14" s="26">
        <f>+VLOOKUP(B14,'1970'!$D$2:$M$32,10,0)</f>
        <v>8.2215700000000003E-2</v>
      </c>
      <c r="N14" s="85">
        <f t="shared" si="5"/>
        <v>13</v>
      </c>
      <c r="O14" s="99">
        <f>+VLOOKUP(B14,'1960'!$D$2:$M$32,10,0)</f>
        <v>6.0207376739479866E-2</v>
      </c>
      <c r="P14" s="85">
        <f t="shared" si="6"/>
        <v>13</v>
      </c>
      <c r="Q14" s="26">
        <f>+VLOOKUP(B14,'1950'!$D$2:$M$32,10,0)</f>
        <v>6.0207376739479866E-2</v>
      </c>
      <c r="R14" s="85">
        <f t="shared" si="7"/>
        <v>13</v>
      </c>
      <c r="S14" s="86">
        <f>+VLOOKUP(B14,'Avg_1950-2005'!$D$2:$J$32,7,0)</f>
        <v>0.153</v>
      </c>
      <c r="T14" s="87">
        <f>+VLOOKUP(B14,'Avg_1950-2005'!$D$2:$J$32,4,0)</f>
        <v>12.3</v>
      </c>
      <c r="U14" s="86">
        <f>+VLOOKUP(B14,'Avg_1977-2005'!$D$2:$J$32,7,0)</f>
        <v>0.2189797</v>
      </c>
      <c r="V14" s="87">
        <f>+VLOOKUP(B14,'Avg_1977-2005'!$D$2:$J$32,4,0)</f>
        <v>10.793100000000001</v>
      </c>
      <c r="X14" s="49" t="b">
        <f t="shared" si="8"/>
        <v>1</v>
      </c>
      <c r="Y14" s="49" t="b">
        <f t="shared" si="9"/>
        <v>0</v>
      </c>
      <c r="Z14" s="49" t="b">
        <f t="shared" si="10"/>
        <v>0</v>
      </c>
      <c r="AB14" s="49" t="b">
        <f t="shared" si="11"/>
        <v>1</v>
      </c>
      <c r="AC14" s="49" t="b">
        <f t="shared" si="12"/>
        <v>0</v>
      </c>
      <c r="AD14" s="49" t="b">
        <f t="shared" si="13"/>
        <v>0</v>
      </c>
      <c r="AF14" s="51" t="s">
        <v>45</v>
      </c>
      <c r="AG14" s="52">
        <f>+VLOOKUP(AF14,'2005'!$D$2:$M$32,10,0)</f>
        <v>0.2836978</v>
      </c>
      <c r="AH14" s="52">
        <f>+VLOOKUP(AF14,'2000'!$D$2:$M$32,10,0)</f>
        <v>0.26427119999999998</v>
      </c>
      <c r="AI14" s="52">
        <f>+VLOOKUP(AF14,'1990'!$D$2:$M$32,10,0)</f>
        <v>0.18555959999999999</v>
      </c>
      <c r="AJ14" s="28">
        <f>+VLOOKUP(AF14,'1977'!$D$2:$M$32,10,0)</f>
        <v>0.10816123798160318</v>
      </c>
    </row>
    <row r="15" spans="2:38" x14ac:dyDescent="0.2">
      <c r="B15" s="115" t="s">
        <v>45</v>
      </c>
      <c r="C15" s="26">
        <f>+VLOOKUP(B15,'2005'!$D$2:$M$32,10,0)</f>
        <v>0.2836978</v>
      </c>
      <c r="D15" s="85">
        <f t="shared" si="0"/>
        <v>12</v>
      </c>
      <c r="E15" s="26">
        <f>+VLOOKUP(B15,'2000'!$D$2:$M$32,10,0)</f>
        <v>0.26427119999999998</v>
      </c>
      <c r="F15" s="85">
        <f t="shared" si="1"/>
        <v>11</v>
      </c>
      <c r="G15" s="26">
        <f>+VLOOKUP(B15,'1990'!$D$2:$M$32,10,0)</f>
        <v>0.18555959999999999</v>
      </c>
      <c r="H15" s="85">
        <f t="shared" si="2"/>
        <v>17</v>
      </c>
      <c r="I15" s="26">
        <f>+VLOOKUP(B15,'1980'!$D$2:$M$32,10,0)</f>
        <v>0.1266342</v>
      </c>
      <c r="J15" s="85">
        <f t="shared" si="3"/>
        <v>17</v>
      </c>
      <c r="K15" s="26">
        <f>+VLOOKUP(B15,'1977'!$D$2:$M$32,10,0)</f>
        <v>0.10816123798160318</v>
      </c>
      <c r="L15" s="85">
        <f t="shared" si="4"/>
        <v>16</v>
      </c>
      <c r="M15" s="26">
        <f>+VLOOKUP(B15,'1970'!$D$2:$M$32,10,0)</f>
        <v>7.7485600000000002E-2</v>
      </c>
      <c r="N15" s="85">
        <f t="shared" si="5"/>
        <v>15</v>
      </c>
      <c r="O15" s="99">
        <f>+VLOOKUP(B15,'1960'!$D$2:$M$32,10,0)</f>
        <v>4.7703221261162311E-2</v>
      </c>
      <c r="P15" s="85">
        <f t="shared" si="6"/>
        <v>20</v>
      </c>
      <c r="Q15" s="26">
        <f>+VLOOKUP(B15,'1950'!$D$2:$M$32,10,0)</f>
        <v>4.7703221261162311E-2</v>
      </c>
      <c r="R15" s="85">
        <f t="shared" si="7"/>
        <v>20</v>
      </c>
      <c r="S15" s="86">
        <f>+VLOOKUP(B15,'Avg_1950-2005'!$D$2:$J$32,7,0)</f>
        <v>0.13500000000000001</v>
      </c>
      <c r="T15" s="87">
        <f>+VLOOKUP(B15,'Avg_1950-2005'!$D$2:$J$32,4,0)</f>
        <v>16</v>
      </c>
      <c r="U15" s="86">
        <f>+VLOOKUP(B15,'Avg_1977-2005'!$D$2:$J$32,7,0)</f>
        <v>0.19553899999999999</v>
      </c>
      <c r="V15" s="87">
        <f>+VLOOKUP(B15,'Avg_1977-2005'!$D$2:$J$32,4,0)</f>
        <v>14.62069</v>
      </c>
      <c r="X15" s="49" t="b">
        <f t="shared" si="8"/>
        <v>0</v>
      </c>
      <c r="Y15" s="49" t="b">
        <f t="shared" si="9"/>
        <v>0</v>
      </c>
      <c r="Z15" s="49" t="b">
        <f t="shared" si="10"/>
        <v>0</v>
      </c>
      <c r="AB15" s="49" t="b">
        <f t="shared" si="11"/>
        <v>0</v>
      </c>
      <c r="AC15" s="49" t="b">
        <f t="shared" si="12"/>
        <v>0</v>
      </c>
      <c r="AD15" s="49" t="b">
        <f t="shared" si="13"/>
        <v>0</v>
      </c>
      <c r="AF15" s="51" t="s">
        <v>70</v>
      </c>
      <c r="AG15" s="52">
        <f>+VLOOKUP(AF15,'2005'!$D$2:$M$32,10,0)</f>
        <v>0.2401044</v>
      </c>
      <c r="AH15" s="52">
        <f>+VLOOKUP(AF15,'2000'!$D$2:$M$32,10,0)</f>
        <v>0.25285950000000001</v>
      </c>
      <c r="AI15" s="52">
        <f>+VLOOKUP(AF15,'1990'!$D$2:$M$32,10,0)</f>
        <v>0.19233</v>
      </c>
      <c r="AJ15" s="28">
        <f>+VLOOKUP(AF15,'1977'!$D$2:$M$32,10,0)</f>
        <v>0.15766290561836557</v>
      </c>
    </row>
    <row r="16" spans="2:38" x14ac:dyDescent="0.2">
      <c r="B16" s="115" t="s">
        <v>70</v>
      </c>
      <c r="C16" s="26">
        <f>+VLOOKUP(B16,'2005'!$D$2:$M$32,10,0)</f>
        <v>0.2401044</v>
      </c>
      <c r="D16" s="85">
        <f t="shared" si="0"/>
        <v>16</v>
      </c>
      <c r="E16" s="26">
        <f>+VLOOKUP(B16,'2000'!$D$2:$M$32,10,0)</f>
        <v>0.25285950000000001</v>
      </c>
      <c r="F16" s="85">
        <f t="shared" si="1"/>
        <v>13</v>
      </c>
      <c r="G16" s="26">
        <f>+VLOOKUP(B16,'1990'!$D$2:$M$32,10,0)</f>
        <v>0.19233</v>
      </c>
      <c r="H16" s="85">
        <f t="shared" si="2"/>
        <v>14</v>
      </c>
      <c r="I16" s="26">
        <f>+VLOOKUP(B16,'1980'!$D$2:$M$32,10,0)</f>
        <v>0.1667998</v>
      </c>
      <c r="J16" s="85">
        <f t="shared" si="3"/>
        <v>10</v>
      </c>
      <c r="K16" s="26">
        <f>+VLOOKUP(B16,'1977'!$D$2:$M$32,10,0)</f>
        <v>0.15766290561836557</v>
      </c>
      <c r="L16" s="85">
        <f t="shared" si="4"/>
        <v>10</v>
      </c>
      <c r="M16" s="26">
        <f>+VLOOKUP(B16,'1970'!$D$2:$M$32,10,0)</f>
        <v>0.1173838</v>
      </c>
      <c r="N16" s="85">
        <f t="shared" si="5"/>
        <v>9</v>
      </c>
      <c r="O16" s="99">
        <f>+VLOOKUP(B16,'1960'!$D$2:$M$32,10,0)</f>
        <v>9.05371282873179E-2</v>
      </c>
      <c r="P16" s="85">
        <f t="shared" si="6"/>
        <v>9</v>
      </c>
      <c r="Q16" s="26">
        <f>+VLOOKUP(B16,'1950'!$D$2:$M$32,10,0)</f>
        <v>9.05371282873179E-2</v>
      </c>
      <c r="R16" s="85">
        <f t="shared" si="7"/>
        <v>9</v>
      </c>
      <c r="S16" s="86">
        <f>+VLOOKUP(B16,'Avg_1950-2005'!$D$2:$J$32,7,0)</f>
        <v>0.161</v>
      </c>
      <c r="T16" s="87">
        <f>+VLOOKUP(B16,'Avg_1950-2005'!$D$2:$J$32,4,0)</f>
        <v>11.1</v>
      </c>
      <c r="U16" s="86">
        <f>+VLOOKUP(B16,'Avg_1977-2005'!$D$2:$J$32,7,0)</f>
        <v>0.2018606</v>
      </c>
      <c r="V16" s="87">
        <f>+VLOOKUP(B16,'Avg_1977-2005'!$D$2:$J$32,4,0)</f>
        <v>13.241379999999999</v>
      </c>
      <c r="X16" s="49" t="b">
        <f t="shared" si="8"/>
        <v>0</v>
      </c>
      <c r="Y16" s="49" t="b">
        <f t="shared" si="9"/>
        <v>0</v>
      </c>
      <c r="Z16" s="49" t="b">
        <f t="shared" si="10"/>
        <v>0</v>
      </c>
      <c r="AB16" s="49" t="b">
        <f t="shared" si="11"/>
        <v>0</v>
      </c>
      <c r="AC16" s="49" t="b">
        <f t="shared" si="12"/>
        <v>0</v>
      </c>
      <c r="AD16" s="49" t="b">
        <f t="shared" si="13"/>
        <v>0</v>
      </c>
      <c r="AF16" s="51" t="s">
        <v>25</v>
      </c>
      <c r="AG16" s="52">
        <f>+VLOOKUP(AF16,'2005'!$D$2:$M$32,10,0)</f>
        <v>0.229431</v>
      </c>
      <c r="AH16" s="52">
        <f>+VLOOKUP(AF16,'2000'!$D$2:$M$32,10,0)</f>
        <v>0.18155279999999999</v>
      </c>
      <c r="AI16" s="52">
        <f>+VLOOKUP(AF16,'1990'!$D$2:$M$32,10,0)</f>
        <v>0.19073280000000001</v>
      </c>
      <c r="AJ16" s="28">
        <f>+VLOOKUP(AF16,'1977'!$D$2:$M$32,10,0)</f>
        <v>0.129887246646125</v>
      </c>
    </row>
    <row r="17" spans="2:36" x14ac:dyDescent="0.2">
      <c r="B17" s="115" t="s">
        <v>25</v>
      </c>
      <c r="C17" s="26">
        <f>+VLOOKUP(B17,'2005'!$D$2:$M$32,10,0)</f>
        <v>0.229431</v>
      </c>
      <c r="D17" s="85">
        <f t="shared" si="0"/>
        <v>17</v>
      </c>
      <c r="E17" s="26">
        <f>+VLOOKUP(B17,'2000'!$D$2:$M$32,10,0)</f>
        <v>0.18155279999999999</v>
      </c>
      <c r="F17" s="85">
        <f t="shared" si="1"/>
        <v>17</v>
      </c>
      <c r="G17" s="26">
        <f>+VLOOKUP(B17,'1990'!$D$2:$M$32,10,0)</f>
        <v>0.19073280000000001</v>
      </c>
      <c r="H17" s="85">
        <f t="shared" si="2"/>
        <v>15</v>
      </c>
      <c r="I17" s="26">
        <f>+VLOOKUP(B17,'1980'!$D$2:$M$32,10,0)</f>
        <v>0.135597</v>
      </c>
      <c r="J17" s="85">
        <f t="shared" si="3"/>
        <v>16</v>
      </c>
      <c r="K17" s="26">
        <f>+VLOOKUP(B17,'1977'!$D$2:$M$32,10,0)</f>
        <v>0.129887246646125</v>
      </c>
      <c r="L17" s="85">
        <f t="shared" si="4"/>
        <v>13</v>
      </c>
      <c r="M17" s="26">
        <f>+VLOOKUP(B17,'1970'!$D$2:$M$32,10,0)</f>
        <v>8.3370100000000003E-2</v>
      </c>
      <c r="N17" s="85">
        <f t="shared" si="5"/>
        <v>12</v>
      </c>
      <c r="O17" s="99">
        <f>+VLOOKUP(B17,'1960'!$D$2:$M$32,10,0)</f>
        <v>5.1353606765562596E-2</v>
      </c>
      <c r="P17" s="85">
        <f t="shared" si="6"/>
        <v>18</v>
      </c>
      <c r="Q17" s="26">
        <f>+VLOOKUP(B17,'1950'!$D$2:$M$32,10,0)</f>
        <v>5.1353606765562596E-2</v>
      </c>
      <c r="R17" s="85">
        <f t="shared" si="7"/>
        <v>18</v>
      </c>
      <c r="S17" s="86">
        <f>+VLOOKUP(B17,'Avg_1950-2005'!$D$2:$J$32,7,0)</f>
        <v>0.13100000000000001</v>
      </c>
      <c r="T17" s="87">
        <f>+VLOOKUP(B17,'Avg_1950-2005'!$D$2:$J$32,4,0)</f>
        <v>15</v>
      </c>
      <c r="U17" s="86">
        <f>+VLOOKUP(B17,'Avg_1977-2005'!$D$2:$J$32,7,0)</f>
        <v>0.18264</v>
      </c>
      <c r="V17" s="87">
        <f>+VLOOKUP(B17,'Avg_1977-2005'!$D$2:$J$32,4,0)</f>
        <v>15.206899999999999</v>
      </c>
      <c r="X17" s="49" t="b">
        <f t="shared" si="8"/>
        <v>0</v>
      </c>
      <c r="Y17" s="49" t="b">
        <f t="shared" si="9"/>
        <v>0</v>
      </c>
      <c r="Z17" s="49" t="b">
        <f t="shared" si="10"/>
        <v>0</v>
      </c>
      <c r="AB17" s="49" t="b">
        <f t="shared" si="11"/>
        <v>0</v>
      </c>
      <c r="AC17" s="49" t="b">
        <f t="shared" si="12"/>
        <v>0</v>
      </c>
      <c r="AD17" s="49" t="b">
        <f t="shared" si="13"/>
        <v>0</v>
      </c>
      <c r="AF17" s="51" t="s">
        <v>52</v>
      </c>
      <c r="AG17" s="52">
        <f>+VLOOKUP(AF17,'2005'!$D$2:$M$32,10,0)</f>
        <v>0.17801220000000001</v>
      </c>
      <c r="AH17" s="52">
        <f>+VLOOKUP(AF17,'2000'!$D$2:$M$32,10,0)</f>
        <v>0.15870780000000001</v>
      </c>
      <c r="AI17" s="52">
        <f>+VLOOKUP(AF17,'1990'!$D$2:$M$32,10,0)</f>
        <v>0.1419077</v>
      </c>
      <c r="AJ17" s="28">
        <f>+VLOOKUP(AF17,'1977'!$D$2:$M$32,10,0)</f>
        <v>9.8535242718446603E-2</v>
      </c>
    </row>
    <row r="18" spans="2:36" x14ac:dyDescent="0.2">
      <c r="B18" s="115" t="s">
        <v>52</v>
      </c>
      <c r="C18" s="26">
        <f>+VLOOKUP(B18,'2005'!$D$2:$M$32,10,0)</f>
        <v>0.17801220000000001</v>
      </c>
      <c r="D18" s="85">
        <f t="shared" si="0"/>
        <v>19</v>
      </c>
      <c r="E18" s="26">
        <f>+VLOOKUP(B18,'2000'!$D$2:$M$32,10,0)</f>
        <v>0.15870780000000001</v>
      </c>
      <c r="F18" s="85">
        <f t="shared" si="1"/>
        <v>20</v>
      </c>
      <c r="G18" s="26">
        <f>+VLOOKUP(B18,'1990'!$D$2:$M$32,10,0)</f>
        <v>0.1419077</v>
      </c>
      <c r="H18" s="85">
        <f t="shared" si="2"/>
        <v>19</v>
      </c>
      <c r="I18" s="26">
        <f>+VLOOKUP(B18,'1980'!$D$2:$M$32,10,0)</f>
        <v>0.11064640000000001</v>
      </c>
      <c r="J18" s="85">
        <f t="shared" si="3"/>
        <v>18</v>
      </c>
      <c r="K18" s="26">
        <f>+VLOOKUP(B18,'1977'!$D$2:$M$32,10,0)</f>
        <v>9.8535242718446603E-2</v>
      </c>
      <c r="L18" s="85">
        <f t="shared" si="4"/>
        <v>19</v>
      </c>
      <c r="M18" s="26">
        <f>+VLOOKUP(B18,'1970'!$D$2:$M$32,10,0)</f>
        <v>5.8798400000000001E-2</v>
      </c>
      <c r="N18" s="85">
        <f t="shared" si="5"/>
        <v>19</v>
      </c>
      <c r="O18" s="99">
        <f>+VLOOKUP(B18,'1960'!$D$2:$M$32,10,0)</f>
        <v>5.4172925133540807E-2</v>
      </c>
      <c r="P18" s="85">
        <f t="shared" si="6"/>
        <v>16</v>
      </c>
      <c r="Q18" s="26">
        <f>+VLOOKUP(B18,'1950'!$D$2:$M$32,10,0)</f>
        <v>5.4172925133540807E-2</v>
      </c>
      <c r="R18" s="85">
        <f t="shared" si="7"/>
        <v>16</v>
      </c>
      <c r="S18" s="86">
        <f>+VLOOKUP(B18,'Avg_1950-2005'!$D$2:$J$32,7,0)</f>
        <v>9.9000000000000005E-2</v>
      </c>
      <c r="T18" s="87">
        <f>+VLOOKUP(B18,'Avg_1950-2005'!$D$2:$J$32,4,0)</f>
        <v>20</v>
      </c>
      <c r="U18" s="86">
        <f>+VLOOKUP(B18,'Avg_1977-2005'!$D$2:$J$32,7,0)</f>
        <v>0.1392108</v>
      </c>
      <c r="V18" s="87">
        <f>+VLOOKUP(B18,'Avg_1977-2005'!$D$2:$J$32,4,0)</f>
        <v>19.482759999999999</v>
      </c>
      <c r="X18" s="49" t="b">
        <f t="shared" si="8"/>
        <v>0</v>
      </c>
      <c r="Y18" s="49" t="b">
        <f t="shared" si="9"/>
        <v>0</v>
      </c>
      <c r="Z18" s="49" t="b">
        <f t="shared" si="10"/>
        <v>0</v>
      </c>
      <c r="AB18" s="49" t="b">
        <f t="shared" si="11"/>
        <v>0</v>
      </c>
      <c r="AC18" s="49" t="b">
        <f t="shared" si="12"/>
        <v>0</v>
      </c>
      <c r="AD18" s="49" t="b">
        <f t="shared" si="13"/>
        <v>0</v>
      </c>
      <c r="AF18" s="51" t="s">
        <v>47</v>
      </c>
      <c r="AG18" s="52">
        <f>+VLOOKUP(AF18,'2005'!$D$2:$M$32,10,0)</f>
        <v>0.26514389999999999</v>
      </c>
      <c r="AH18" s="52">
        <f>+VLOOKUP(AF18,'2000'!$D$2:$M$32,10,0)</f>
        <v>0.24728829999999999</v>
      </c>
      <c r="AI18" s="52">
        <f>+VLOOKUP(AF18,'1990'!$D$2:$M$32,10,0)</f>
        <v>0.22415019999999999</v>
      </c>
      <c r="AJ18" s="28">
        <f>+VLOOKUP(AF18,'1977'!$D$2:$M$32,10,0)</f>
        <v>0.12666239075970515</v>
      </c>
    </row>
    <row r="19" spans="2:36" x14ac:dyDescent="0.2">
      <c r="B19" s="115" t="s">
        <v>47</v>
      </c>
      <c r="C19" s="26">
        <f>+VLOOKUP(B19,'2005'!$D$2:$M$32,10,0)</f>
        <v>0.26514389999999999</v>
      </c>
      <c r="D19" s="85">
        <f t="shared" si="0"/>
        <v>14</v>
      </c>
      <c r="E19" s="26">
        <f>+VLOOKUP(B19,'2000'!$D$2:$M$32,10,0)</f>
        <v>0.24728829999999999</v>
      </c>
      <c r="F19" s="85">
        <f t="shared" si="1"/>
        <v>15</v>
      </c>
      <c r="G19" s="26">
        <f>+VLOOKUP(B19,'1990'!$D$2:$M$32,10,0)</f>
        <v>0.22415019999999999</v>
      </c>
      <c r="H19" s="85">
        <f t="shared" si="2"/>
        <v>10</v>
      </c>
      <c r="I19" s="26">
        <f>+VLOOKUP(B19,'1980'!$D$2:$M$32,10,0)</f>
        <v>0.15381230000000001</v>
      </c>
      <c r="J19" s="85">
        <f t="shared" si="3"/>
        <v>13</v>
      </c>
      <c r="K19" s="26">
        <f>+VLOOKUP(B19,'1977'!$D$2:$M$32,10,0)</f>
        <v>0.12666239075970515</v>
      </c>
      <c r="L19" s="85">
        <f t="shared" si="4"/>
        <v>14</v>
      </c>
      <c r="M19" s="26">
        <f>+VLOOKUP(B19,'1970'!$D$2:$M$32,10,0)</f>
        <v>7.3287500000000005E-2</v>
      </c>
      <c r="N19" s="85">
        <f t="shared" si="5"/>
        <v>16</v>
      </c>
      <c r="O19" s="99">
        <f>+VLOOKUP(B19,'1960'!$D$2:$M$32,10,0)</f>
        <v>9.3217055730332163E-2</v>
      </c>
      <c r="P19" s="85">
        <f t="shared" si="6"/>
        <v>7</v>
      </c>
      <c r="Q19" s="26">
        <f>+VLOOKUP(B19,'1950'!$D$2:$M$32,10,0)</f>
        <v>9.3217055730332163E-2</v>
      </c>
      <c r="R19" s="85">
        <f t="shared" si="7"/>
        <v>7</v>
      </c>
      <c r="S19" s="86">
        <f>+VLOOKUP(B19,'Avg_1950-2005'!$D$2:$J$32,7,0)</f>
        <v>0.154</v>
      </c>
      <c r="T19" s="87">
        <f>+VLOOKUP(B19,'Avg_1950-2005'!$D$2:$J$32,4,0)</f>
        <v>11.9</v>
      </c>
      <c r="U19" s="86">
        <f>+VLOOKUP(B19,'Avg_1977-2005'!$D$2:$J$32,7,0)</f>
        <v>0.20924590000000001</v>
      </c>
      <c r="V19" s="87">
        <f>+VLOOKUP(B19,'Avg_1977-2005'!$D$2:$J$32,4,0)</f>
        <v>12.517239999999999</v>
      </c>
      <c r="X19" s="49" t="b">
        <f t="shared" si="8"/>
        <v>0</v>
      </c>
      <c r="Y19" s="49" t="b">
        <f t="shared" si="9"/>
        <v>0</v>
      </c>
      <c r="Z19" s="49" t="b">
        <f t="shared" si="10"/>
        <v>0</v>
      </c>
      <c r="AB19" s="49" t="b">
        <f t="shared" si="11"/>
        <v>1</v>
      </c>
      <c r="AC19" s="49" t="b">
        <f t="shared" si="12"/>
        <v>0</v>
      </c>
      <c r="AD19" s="49" t="b">
        <f t="shared" si="13"/>
        <v>0</v>
      </c>
      <c r="AF19" s="51" t="s">
        <v>43</v>
      </c>
      <c r="AG19" s="52">
        <f>+VLOOKUP(AF19,'2005'!$D$2:$M$32,10,0)</f>
        <v>0.25026959999999998</v>
      </c>
      <c r="AH19" s="52">
        <f>+VLOOKUP(AF19,'2000'!$D$2:$M$32,10,0)</f>
        <v>0.24906529999999999</v>
      </c>
      <c r="AI19" s="52">
        <f>+VLOOKUP(AF19,'1990'!$D$2:$M$32,10,0)</f>
        <v>0.18892249999999999</v>
      </c>
      <c r="AJ19" s="28">
        <f>+VLOOKUP(AF19,'1977'!$D$2:$M$32,10,0)</f>
        <v>0.10602085788547536</v>
      </c>
    </row>
    <row r="20" spans="2:36" x14ac:dyDescent="0.2">
      <c r="B20" s="115" t="s">
        <v>43</v>
      </c>
      <c r="C20" s="26">
        <f>+VLOOKUP(B20,'2005'!$D$2:$M$32,10,0)</f>
        <v>0.25026959999999998</v>
      </c>
      <c r="D20" s="85">
        <f t="shared" si="0"/>
        <v>15</v>
      </c>
      <c r="E20" s="26">
        <f>+VLOOKUP(B20,'2000'!$D$2:$M$32,10,0)</f>
        <v>0.24906529999999999</v>
      </c>
      <c r="F20" s="85">
        <f t="shared" si="1"/>
        <v>14</v>
      </c>
      <c r="G20" s="26">
        <f>+VLOOKUP(B20,'1990'!$D$2:$M$32,10,0)</f>
        <v>0.18892249999999999</v>
      </c>
      <c r="H20" s="85">
        <f t="shared" si="2"/>
        <v>16</v>
      </c>
      <c r="I20" s="26">
        <f>+VLOOKUP(B20,'1980'!$D$2:$M$32,10,0)</f>
        <v>0.13578950000000001</v>
      </c>
      <c r="J20" s="85">
        <f t="shared" si="3"/>
        <v>15</v>
      </c>
      <c r="K20" s="26">
        <f>+VLOOKUP(B20,'1977'!$D$2:$M$32,10,0)</f>
        <v>0.10602085788547536</v>
      </c>
      <c r="L20" s="85">
        <f t="shared" si="4"/>
        <v>17</v>
      </c>
      <c r="M20" s="26">
        <f>+VLOOKUP(B20,'1970'!$D$2:$M$32,10,0)</f>
        <v>8.1916500000000003E-2</v>
      </c>
      <c r="N20" s="85">
        <f t="shared" si="5"/>
        <v>14</v>
      </c>
      <c r="O20" s="99">
        <f>+VLOOKUP(B20,'1960'!$D$2:$M$32,10,0)</f>
        <v>4.0079915446264276E-2</v>
      </c>
      <c r="P20" s="85">
        <f t="shared" si="6"/>
        <v>23</v>
      </c>
      <c r="Q20" s="26">
        <f>+VLOOKUP(B20,'1950'!$D$2:$M$32,10,0)</f>
        <v>4.0079915446264276E-2</v>
      </c>
      <c r="R20" s="85">
        <f t="shared" si="7"/>
        <v>23</v>
      </c>
      <c r="S20" s="86">
        <f>+VLOOKUP(B20,'Avg_1950-2005'!$D$2:$J$32,7,0)</f>
        <v>0.13200000000000001</v>
      </c>
      <c r="T20" s="87">
        <f>+VLOOKUP(B20,'Avg_1950-2005'!$D$2:$J$32,4,0)</f>
        <v>16</v>
      </c>
      <c r="U20" s="86">
        <f>+VLOOKUP(B20,'Avg_1977-2005'!$D$2:$J$32,7,0)</f>
        <v>0.18835089999999999</v>
      </c>
      <c r="V20" s="87">
        <f>+VLOOKUP(B20,'Avg_1977-2005'!$D$2:$J$32,4,0)</f>
        <v>15.34483</v>
      </c>
      <c r="X20" s="49" t="b">
        <f t="shared" si="8"/>
        <v>0</v>
      </c>
      <c r="Y20" s="49" t="b">
        <f t="shared" si="9"/>
        <v>0</v>
      </c>
      <c r="Z20" s="49" t="b">
        <f t="shared" si="10"/>
        <v>0</v>
      </c>
      <c r="AB20" s="49" t="b">
        <f t="shared" si="11"/>
        <v>0</v>
      </c>
      <c r="AC20" s="49" t="b">
        <f t="shared" si="12"/>
        <v>0</v>
      </c>
      <c r="AD20" s="49" t="b">
        <f t="shared" si="13"/>
        <v>0</v>
      </c>
      <c r="AF20" s="51" t="s">
        <v>39</v>
      </c>
      <c r="AG20" s="52">
        <f>+VLOOKUP(AF20,'2005'!$D$2:$M$32,10,0)</f>
        <v>0.22539770000000001</v>
      </c>
      <c r="AH20" s="52">
        <f>+VLOOKUP(AF20,'2000'!$D$2:$M$32,10,0)</f>
        <v>0.16609879999999999</v>
      </c>
      <c r="AI20" s="52">
        <f>+VLOOKUP(AF20,'1990'!$D$2:$M$32,10,0)</f>
        <v>0.13876959999999999</v>
      </c>
      <c r="AJ20" s="28">
        <f>+VLOOKUP(AF20,'1977'!$D$2:$M$32,10,0)</f>
        <v>9.8555554986697255E-2</v>
      </c>
    </row>
    <row r="21" spans="2:36" x14ac:dyDescent="0.2">
      <c r="B21" s="115" t="s">
        <v>39</v>
      </c>
      <c r="C21" s="26">
        <f>+VLOOKUP(B21,'2005'!$D$2:$M$32,10,0)</f>
        <v>0.22539770000000001</v>
      </c>
      <c r="D21" s="85">
        <f t="shared" si="0"/>
        <v>18</v>
      </c>
      <c r="E21" s="26">
        <f>+VLOOKUP(B21,'2000'!$D$2:$M$32,10,0)</f>
        <v>0.16609879999999999</v>
      </c>
      <c r="F21" s="85">
        <f t="shared" si="1"/>
        <v>19</v>
      </c>
      <c r="G21" s="26">
        <f>+VLOOKUP(B21,'1990'!$D$2:$M$32,10,0)</f>
        <v>0.13876959999999999</v>
      </c>
      <c r="H21" s="85">
        <f t="shared" si="2"/>
        <v>20</v>
      </c>
      <c r="I21" s="26">
        <f>+VLOOKUP(B21,'1980'!$D$2:$M$32,10,0)</f>
        <v>0.1019356</v>
      </c>
      <c r="J21" s="85">
        <f t="shared" si="3"/>
        <v>19</v>
      </c>
      <c r="K21" s="26">
        <f>+VLOOKUP(B21,'1977'!$D$2:$M$32,10,0)</f>
        <v>9.8555554986697255E-2</v>
      </c>
      <c r="L21" s="85">
        <f t="shared" si="4"/>
        <v>18</v>
      </c>
      <c r="M21" s="26">
        <f>+VLOOKUP(B21,'1970'!$D$2:$M$32,10,0)</f>
        <v>6.8563499999999999E-2</v>
      </c>
      <c r="N21" s="85">
        <f t="shared" si="5"/>
        <v>17</v>
      </c>
      <c r="O21" s="99">
        <f>+VLOOKUP(B21,'1960'!$D$2:$M$32,10,0)</f>
        <v>5.6203527186813318E-2</v>
      </c>
      <c r="P21" s="85">
        <f t="shared" si="6"/>
        <v>14</v>
      </c>
      <c r="Q21" s="26">
        <f>+VLOOKUP(B21,'1950'!$D$2:$M$32,10,0)</f>
        <v>5.6203527186813318E-2</v>
      </c>
      <c r="R21" s="85">
        <f t="shared" si="7"/>
        <v>14</v>
      </c>
      <c r="S21" s="86">
        <f>+VLOOKUP(B21,'Avg_1950-2005'!$D$2:$J$32,7,0)</f>
        <v>0.111</v>
      </c>
      <c r="T21" s="87">
        <f>+VLOOKUP(B21,'Avg_1950-2005'!$D$2:$J$32,4,0)</f>
        <v>17.399999999999999</v>
      </c>
      <c r="U21" s="86">
        <f>+VLOOKUP(B21,'Avg_1977-2005'!$D$2:$J$32,7,0)</f>
        <v>0.14913689999999999</v>
      </c>
      <c r="V21" s="87">
        <f>+VLOOKUP(B21,'Avg_1977-2005'!$D$2:$J$32,4,0)</f>
        <v>18.724139999999998</v>
      </c>
      <c r="X21" s="49" t="b">
        <f t="shared" si="8"/>
        <v>0</v>
      </c>
      <c r="Y21" s="49" t="b">
        <f t="shared" si="9"/>
        <v>0</v>
      </c>
      <c r="Z21" s="49" t="b">
        <f t="shared" si="10"/>
        <v>0</v>
      </c>
      <c r="AB21" s="49" t="b">
        <f t="shared" si="11"/>
        <v>0</v>
      </c>
      <c r="AC21" s="49" t="b">
        <f t="shared" si="12"/>
        <v>0</v>
      </c>
      <c r="AD21" s="49" t="b">
        <f t="shared" si="13"/>
        <v>0</v>
      </c>
      <c r="AF21" s="51" t="s">
        <v>57</v>
      </c>
      <c r="AG21" s="52">
        <f>+VLOOKUP(AF21,'2005'!$D$2:$M$32,10,0)</f>
        <v>0.2989656</v>
      </c>
      <c r="AH21" s="52">
        <f>+VLOOKUP(AF21,'2000'!$D$2:$M$32,10,0)</f>
        <v>0.2729164</v>
      </c>
      <c r="AI21" s="52">
        <f>+VLOOKUP(AF21,'1990'!$D$2:$M$32,10,0)</f>
        <v>0.1982556</v>
      </c>
      <c r="AJ21" s="28">
        <f>+VLOOKUP(AF21,'1977'!$D$2:$M$32,10,0)</f>
        <v>0.11318021380490452</v>
      </c>
    </row>
    <row r="22" spans="2:36" x14ac:dyDescent="0.2">
      <c r="B22" s="115" t="s">
        <v>57</v>
      </c>
      <c r="C22" s="26">
        <f>+VLOOKUP(B22,'2005'!$D$2:$M$32,10,0)</f>
        <v>0.2989656</v>
      </c>
      <c r="D22" s="85">
        <f t="shared" si="0"/>
        <v>9</v>
      </c>
      <c r="E22" s="26">
        <f>+VLOOKUP(B22,'2000'!$D$2:$M$32,10,0)</f>
        <v>0.2729164</v>
      </c>
      <c r="F22" s="85">
        <f t="shared" si="1"/>
        <v>10</v>
      </c>
      <c r="G22" s="26">
        <f>+VLOOKUP(B22,'1990'!$D$2:$M$32,10,0)</f>
        <v>0.1982556</v>
      </c>
      <c r="H22" s="85">
        <f t="shared" si="2"/>
        <v>13</v>
      </c>
      <c r="I22" s="26">
        <f>+VLOOKUP(B22,'1980'!$D$2:$M$32,10,0)</f>
        <v>0.1378895</v>
      </c>
      <c r="J22" s="85">
        <f t="shared" si="3"/>
        <v>14</v>
      </c>
      <c r="K22" s="26">
        <f>+VLOOKUP(B22,'1977'!$D$2:$M$32,10,0)</f>
        <v>0.11318021380490452</v>
      </c>
      <c r="L22" s="85">
        <f t="shared" si="4"/>
        <v>15</v>
      </c>
      <c r="M22" s="26">
        <f>+VLOOKUP(B22,'1970'!$D$2:$M$32,10,0)</f>
        <v>5.74625E-2</v>
      </c>
      <c r="N22" s="85">
        <f t="shared" si="5"/>
        <v>20</v>
      </c>
      <c r="O22" s="99">
        <f>+VLOOKUP(B22,'1960'!$D$2:$M$32,10,0)</f>
        <v>5.4698907557355979E-2</v>
      </c>
      <c r="P22" s="85">
        <f t="shared" si="6"/>
        <v>15</v>
      </c>
      <c r="Q22" s="26">
        <f>+VLOOKUP(B22,'1950'!$D$2:$M$32,10,0)</f>
        <v>5.4698907557355979E-2</v>
      </c>
      <c r="R22" s="85">
        <f t="shared" si="7"/>
        <v>15</v>
      </c>
      <c r="S22" s="86">
        <f>+VLOOKUP(B22,'Avg_1950-2005'!$D$2:$J$32,7,0)</f>
        <v>0.13900000000000001</v>
      </c>
      <c r="T22" s="87">
        <f>+VLOOKUP(B22,'Avg_1950-2005'!$D$2:$J$32,4,0)</f>
        <v>15</v>
      </c>
      <c r="U22" s="86">
        <f>+VLOOKUP(B22,'Avg_1977-2005'!$D$2:$J$32,7,0)</f>
        <v>0.20431469999999999</v>
      </c>
      <c r="V22" s="87">
        <f>+VLOOKUP(B22,'Avg_1977-2005'!$D$2:$J$32,4,0)</f>
        <v>12.89655</v>
      </c>
      <c r="X22" s="49" t="b">
        <f t="shared" si="8"/>
        <v>0</v>
      </c>
      <c r="Y22" s="49" t="b">
        <f t="shared" si="9"/>
        <v>0</v>
      </c>
      <c r="Z22" s="49" t="b">
        <f t="shared" si="10"/>
        <v>0</v>
      </c>
      <c r="AB22" s="49" t="b">
        <f t="shared" si="11"/>
        <v>1</v>
      </c>
      <c r="AC22" s="49" t="b">
        <f t="shared" si="12"/>
        <v>0</v>
      </c>
      <c r="AD22" s="49" t="b">
        <f t="shared" si="13"/>
        <v>0</v>
      </c>
      <c r="AF22" s="51" t="s">
        <v>27</v>
      </c>
      <c r="AG22" s="52">
        <f>+VLOOKUP(AF22,'2005'!$D$2:$M$32,10,0)</f>
        <v>0.1613898</v>
      </c>
      <c r="AH22" s="52">
        <f>+VLOOKUP(AF22,'2000'!$D$2:$M$32,10,0)</f>
        <v>0.1464308</v>
      </c>
      <c r="AI22" s="52">
        <f>+VLOOKUP(AF22,'1990'!$D$2:$M$32,10,0)</f>
        <v>0.1216127</v>
      </c>
      <c r="AJ22" s="28">
        <f>+VLOOKUP(AF22,'1977'!$D$2:$M$32,10,0)</f>
        <v>8.1941443408281606E-2</v>
      </c>
    </row>
    <row r="23" spans="2:36" x14ac:dyDescent="0.2">
      <c r="B23" s="115" t="s">
        <v>27</v>
      </c>
      <c r="C23" s="26">
        <f>+VLOOKUP(B23,'2005'!$D$2:$M$32,10,0)</f>
        <v>0.1613898</v>
      </c>
      <c r="D23" s="85">
        <f t="shared" si="0"/>
        <v>20</v>
      </c>
      <c r="E23" s="26">
        <f>+VLOOKUP(B23,'2000'!$D$2:$M$32,10,0)</f>
        <v>0.1464308</v>
      </c>
      <c r="F23" s="85">
        <f t="shared" si="1"/>
        <v>21</v>
      </c>
      <c r="G23" s="26">
        <f>+VLOOKUP(B23,'1990'!$D$2:$M$32,10,0)</f>
        <v>0.1216127</v>
      </c>
      <c r="H23" s="85">
        <f t="shared" si="2"/>
        <v>22</v>
      </c>
      <c r="I23" s="26">
        <f>+VLOOKUP(B23,'1980'!$D$2:$M$32,10,0)</f>
        <v>9.3843399999999993E-2</v>
      </c>
      <c r="J23" s="85">
        <f t="shared" si="3"/>
        <v>22</v>
      </c>
      <c r="K23" s="26">
        <f>+VLOOKUP(B23,'1977'!$D$2:$M$32,10,0)</f>
        <v>8.1941443408281606E-2</v>
      </c>
      <c r="L23" s="85">
        <f t="shared" si="4"/>
        <v>22</v>
      </c>
      <c r="M23" s="26">
        <f>+VLOOKUP(B23,'1970'!$D$2:$M$32,10,0)</f>
        <v>5.3924699999999999E-2</v>
      </c>
      <c r="N23" s="85">
        <f t="shared" si="5"/>
        <v>22</v>
      </c>
      <c r="O23" s="99">
        <f>+VLOOKUP(B23,'1960'!$D$2:$M$32,10,0)</f>
        <v>4.6481584964767723E-2</v>
      </c>
      <c r="P23" s="85">
        <f t="shared" si="6"/>
        <v>21</v>
      </c>
      <c r="Q23" s="26">
        <f>+VLOOKUP(B23,'1950'!$D$2:$M$32,10,0)</f>
        <v>4.6481584964767723E-2</v>
      </c>
      <c r="R23" s="85">
        <f t="shared" si="7"/>
        <v>21</v>
      </c>
      <c r="S23" s="86">
        <f>+VLOOKUP(B23,'Avg_1950-2005'!$D$2:$J$32,7,0)</f>
        <v>0.09</v>
      </c>
      <c r="T23" s="87">
        <f>+VLOOKUP(B23,'Avg_1950-2005'!$D$2:$J$32,4,0)</f>
        <v>21.9</v>
      </c>
      <c r="U23" s="86">
        <f>+VLOOKUP(B23,'Avg_1977-2005'!$D$2:$J$32,7,0)</f>
        <v>0.12564449999999999</v>
      </c>
      <c r="V23" s="87">
        <f>+VLOOKUP(B23,'Avg_1977-2005'!$D$2:$J$32,4,0)</f>
        <v>21.62069</v>
      </c>
      <c r="X23" s="49" t="b">
        <f t="shared" si="8"/>
        <v>0</v>
      </c>
      <c r="Y23" s="49" t="b">
        <f t="shared" si="9"/>
        <v>0</v>
      </c>
      <c r="Z23" s="49" t="b">
        <f t="shared" si="10"/>
        <v>0</v>
      </c>
      <c r="AB23" s="49" t="b">
        <f t="shared" si="11"/>
        <v>0</v>
      </c>
      <c r="AC23" s="49" t="b">
        <f t="shared" si="12"/>
        <v>0</v>
      </c>
      <c r="AD23" s="49" t="b">
        <f t="shared" si="13"/>
        <v>0</v>
      </c>
      <c r="AF23" s="51" t="s">
        <v>35</v>
      </c>
      <c r="AG23" s="52">
        <f>+VLOOKUP(AF23,'2005'!$D$2:$M$32,10,0)</f>
        <v>0.14756630000000001</v>
      </c>
      <c r="AH23" s="52">
        <f>+VLOOKUP(AF23,'2000'!$D$2:$M$32,10,0)</f>
        <v>0.13303419999999999</v>
      </c>
      <c r="AI23" s="52">
        <f>+VLOOKUP(AF23,'1990'!$D$2:$M$32,10,0)</f>
        <v>0.1108532</v>
      </c>
      <c r="AJ23" s="28">
        <f>+VLOOKUP(AF23,'1977'!$D$2:$M$32,10,0)</f>
        <v>8.1216517618644526E-2</v>
      </c>
    </row>
    <row r="24" spans="2:36" x14ac:dyDescent="0.2">
      <c r="B24" s="115" t="s">
        <v>35</v>
      </c>
      <c r="C24" s="26">
        <f>+VLOOKUP(B24,'2005'!$D$2:$M$32,10,0)</f>
        <v>0.14756630000000001</v>
      </c>
      <c r="D24" s="85">
        <f t="shared" si="0"/>
        <v>23</v>
      </c>
      <c r="E24" s="26">
        <f>+VLOOKUP(B24,'2000'!$D$2:$M$32,10,0)</f>
        <v>0.13303419999999999</v>
      </c>
      <c r="F24" s="85">
        <f t="shared" si="1"/>
        <v>24</v>
      </c>
      <c r="G24" s="26">
        <f>+VLOOKUP(B24,'1990'!$D$2:$M$32,10,0)</f>
        <v>0.1108532</v>
      </c>
      <c r="H24" s="85">
        <f t="shared" si="2"/>
        <v>25</v>
      </c>
      <c r="I24" s="26">
        <f>+VLOOKUP(B24,'1980'!$D$2:$M$32,10,0)</f>
        <v>9.1337000000000002E-2</v>
      </c>
      <c r="J24" s="85">
        <f t="shared" si="3"/>
        <v>23</v>
      </c>
      <c r="K24" s="26">
        <f>+VLOOKUP(B24,'1977'!$D$2:$M$32,10,0)</f>
        <v>8.1216517618644526E-2</v>
      </c>
      <c r="L24" s="85">
        <f t="shared" si="4"/>
        <v>23</v>
      </c>
      <c r="M24" s="26">
        <f>+VLOOKUP(B24,'1970'!$D$2:$M$32,10,0)</f>
        <v>4.7329700000000002E-2</v>
      </c>
      <c r="N24" s="85">
        <f t="shared" si="5"/>
        <v>25</v>
      </c>
      <c r="O24" s="99">
        <f>+VLOOKUP(B24,'1960'!$D$2:$M$32,10,0)</f>
        <v>0.11132912273363493</v>
      </c>
      <c r="P24" s="85">
        <f t="shared" si="6"/>
        <v>6</v>
      </c>
      <c r="Q24" s="26">
        <f>+VLOOKUP(B24,'1950'!$D$2:$M$32,10,0)</f>
        <v>0.11132912273363493</v>
      </c>
      <c r="R24" s="85">
        <f t="shared" si="7"/>
        <v>6</v>
      </c>
      <c r="S24" s="86">
        <f>+VLOOKUP(B24,'Avg_1950-2005'!$D$2:$J$32,7,0)</f>
        <v>9.2999999999999999E-2</v>
      </c>
      <c r="T24" s="87">
        <f>+VLOOKUP(B24,'Avg_1950-2005'!$D$2:$J$32,4,0)</f>
        <v>20.7</v>
      </c>
      <c r="U24" s="86">
        <f>+VLOOKUP(B24,'Avg_1977-2005'!$D$2:$J$32,7,0)</f>
        <v>0.1158957</v>
      </c>
      <c r="V24" s="87">
        <f>+VLOOKUP(B24,'Avg_1977-2005'!$D$2:$J$32,4,0)</f>
        <v>23.758620000000001</v>
      </c>
      <c r="X24" s="49" t="b">
        <f t="shared" si="8"/>
        <v>0</v>
      </c>
      <c r="Y24" s="49" t="b">
        <f t="shared" si="9"/>
        <v>0</v>
      </c>
      <c r="Z24" s="49" t="b">
        <f t="shared" si="10"/>
        <v>0</v>
      </c>
      <c r="AB24" s="49" t="b">
        <f t="shared" si="11"/>
        <v>0</v>
      </c>
      <c r="AC24" s="49" t="b">
        <f t="shared" si="12"/>
        <v>0</v>
      </c>
      <c r="AD24" s="49" t="b">
        <f t="shared" si="13"/>
        <v>0</v>
      </c>
      <c r="AF24" s="51" t="s">
        <v>50</v>
      </c>
      <c r="AG24" s="52">
        <f>+VLOOKUP(AF24,'2005'!$D$2:$M$32,10,0)</f>
        <v>0.11897050000000001</v>
      </c>
      <c r="AH24" s="52">
        <f>+VLOOKUP(AF24,'2000'!$D$2:$M$32,10,0)</f>
        <v>0.14086180000000001</v>
      </c>
      <c r="AI24" s="52">
        <f>+VLOOKUP(AF24,'1990'!$D$2:$M$32,10,0)</f>
        <v>0.1279911</v>
      </c>
      <c r="AJ24" s="28">
        <f>+VLOOKUP(AF24,'1977'!$D$2:$M$32,10,0)</f>
        <v>8.6857407461424035E-2</v>
      </c>
    </row>
    <row r="25" spans="2:36" x14ac:dyDescent="0.2">
      <c r="B25" s="115" t="s">
        <v>50</v>
      </c>
      <c r="C25" s="26">
        <f>+VLOOKUP(B25,'2005'!$D$2:$M$32,10,0)</f>
        <v>0.11897050000000001</v>
      </c>
      <c r="D25" s="85">
        <f t="shared" si="0"/>
        <v>27</v>
      </c>
      <c r="E25" s="26">
        <f>+VLOOKUP(B25,'2000'!$D$2:$M$32,10,0)</f>
        <v>0.14086180000000001</v>
      </c>
      <c r="F25" s="85">
        <f t="shared" si="1"/>
        <v>22</v>
      </c>
      <c r="G25" s="26">
        <f>+VLOOKUP(B25,'1990'!$D$2:$M$32,10,0)</f>
        <v>0.1279911</v>
      </c>
      <c r="H25" s="85">
        <f t="shared" si="2"/>
        <v>21</v>
      </c>
      <c r="I25" s="26">
        <f>+VLOOKUP(B25,'1980'!$D$2:$M$32,10,0)</f>
        <v>9.9770600000000001E-2</v>
      </c>
      <c r="J25" s="85">
        <f t="shared" si="3"/>
        <v>20</v>
      </c>
      <c r="K25" s="26">
        <f>+VLOOKUP(B25,'1977'!$D$2:$M$32,10,0)</f>
        <v>8.6857407461424035E-2</v>
      </c>
      <c r="L25" s="85">
        <f t="shared" si="4"/>
        <v>20</v>
      </c>
      <c r="M25" s="26">
        <f>+VLOOKUP(B25,'1970'!$D$2:$M$32,10,0)</f>
        <v>5.4938800000000003E-2</v>
      </c>
      <c r="N25" s="85">
        <f t="shared" si="5"/>
        <v>21</v>
      </c>
      <c r="O25" s="99">
        <f>+VLOOKUP(B25,'1960'!$D$2:$M$32,10,0)</f>
        <v>4.9002493684161499E-2</v>
      </c>
      <c r="P25" s="85">
        <f t="shared" si="6"/>
        <v>19</v>
      </c>
      <c r="Q25" s="26">
        <f>+VLOOKUP(B25,'1950'!$D$2:$M$32,10,0)</f>
        <v>4.9002493684161499E-2</v>
      </c>
      <c r="R25" s="85">
        <f t="shared" si="7"/>
        <v>19</v>
      </c>
      <c r="S25" s="86">
        <f>+VLOOKUP(B25,'Avg_1950-2005'!$D$2:$J$32,7,0)</f>
        <v>8.6999999999999994E-2</v>
      </c>
      <c r="T25" s="87">
        <f>+VLOOKUP(B25,'Avg_1950-2005'!$D$2:$J$32,4,0)</f>
        <v>22.3</v>
      </c>
      <c r="U25" s="86">
        <f>+VLOOKUP(B25,'Avg_1977-2005'!$D$2:$J$32,7,0)</f>
        <v>0.1205017</v>
      </c>
      <c r="V25" s="87">
        <f>+VLOOKUP(B25,'Avg_1977-2005'!$D$2:$J$32,4,0)</f>
        <v>22.241379999999999</v>
      </c>
      <c r="X25" s="49" t="b">
        <f t="shared" si="8"/>
        <v>0</v>
      </c>
      <c r="Y25" s="49" t="b">
        <f t="shared" si="9"/>
        <v>0</v>
      </c>
      <c r="Z25" s="49" t="b">
        <f t="shared" si="10"/>
        <v>0</v>
      </c>
      <c r="AB25" s="49" t="b">
        <f t="shared" si="11"/>
        <v>0</v>
      </c>
      <c r="AC25" s="49" t="b">
        <f t="shared" si="12"/>
        <v>0</v>
      </c>
      <c r="AD25" s="49" t="b">
        <f t="shared" si="13"/>
        <v>0</v>
      </c>
      <c r="AF25" s="51" t="s">
        <v>38</v>
      </c>
      <c r="AG25" s="52">
        <f>+VLOOKUP(AF25,'2005'!$D$2:$M$32,10,0)</f>
        <v>0.1417746</v>
      </c>
      <c r="AH25" s="52">
        <f>+VLOOKUP(AF25,'2000'!$D$2:$M$32,10,0)</f>
        <v>0.1284719</v>
      </c>
      <c r="AI25" s="52">
        <f>+VLOOKUP(AF25,'1990'!$D$2:$M$32,10,0)</f>
        <v>0.1129404</v>
      </c>
      <c r="AJ25" s="28">
        <f>+VLOOKUP(AF25,'1977'!$D$2:$M$32,10,0)</f>
        <v>7.4157721519693742E-2</v>
      </c>
    </row>
    <row r="26" spans="2:36" x14ac:dyDescent="0.2">
      <c r="B26" s="115" t="s">
        <v>38</v>
      </c>
      <c r="C26" s="26">
        <f>+VLOOKUP(B26,'2005'!$D$2:$M$32,10,0)</f>
        <v>0.1417746</v>
      </c>
      <c r="D26" s="85">
        <f t="shared" si="0"/>
        <v>24</v>
      </c>
      <c r="E26" s="26">
        <f>+VLOOKUP(B26,'2000'!$D$2:$M$32,10,0)</f>
        <v>0.1284719</v>
      </c>
      <c r="F26" s="85">
        <f t="shared" si="1"/>
        <v>25</v>
      </c>
      <c r="G26" s="26">
        <f>+VLOOKUP(B26,'1990'!$D$2:$M$32,10,0)</f>
        <v>0.1129404</v>
      </c>
      <c r="H26" s="85">
        <f t="shared" si="2"/>
        <v>23</v>
      </c>
      <c r="I26" s="26">
        <f>+VLOOKUP(B26,'1980'!$D$2:$M$32,10,0)</f>
        <v>8.3336499999999994E-2</v>
      </c>
      <c r="J26" s="85">
        <f t="shared" si="3"/>
        <v>26</v>
      </c>
      <c r="K26" s="26">
        <f>+VLOOKUP(B26,'1977'!$D$2:$M$32,10,0)</f>
        <v>7.4157721519693742E-2</v>
      </c>
      <c r="L26" s="85">
        <f t="shared" si="4"/>
        <v>25</v>
      </c>
      <c r="M26" s="26">
        <f>+VLOOKUP(B26,'1970'!$D$2:$M$32,10,0)</f>
        <v>6.2431300000000002E-2</v>
      </c>
      <c r="N26" s="85">
        <f t="shared" si="5"/>
        <v>18</v>
      </c>
      <c r="O26" s="99">
        <f>+VLOOKUP(B26,'1960'!$D$2:$M$32,10,0)</f>
        <v>3.8046822316997873E-2</v>
      </c>
      <c r="P26" s="85">
        <f t="shared" si="6"/>
        <v>24</v>
      </c>
      <c r="Q26" s="26">
        <f>+VLOOKUP(B26,'1950'!$D$2:$M$32,10,0)</f>
        <v>3.8046822316997873E-2</v>
      </c>
      <c r="R26" s="85">
        <f t="shared" si="7"/>
        <v>24</v>
      </c>
      <c r="S26" s="86">
        <f>+VLOOKUP(B26,'Avg_1950-2005'!$D$2:$J$32,7,0)</f>
        <v>8.5999999999999993E-2</v>
      </c>
      <c r="T26" s="87">
        <f>+VLOOKUP(B26,'Avg_1950-2005'!$D$2:$J$32,4,0)</f>
        <v>22.8</v>
      </c>
      <c r="U26" s="86">
        <f>+VLOOKUP(B26,'Avg_1977-2005'!$D$2:$J$32,7,0)</f>
        <v>0.1117949</v>
      </c>
      <c r="V26" s="87">
        <f>+VLOOKUP(B26,'Avg_1977-2005'!$D$2:$J$32,4,0)</f>
        <v>24.724139999999998</v>
      </c>
      <c r="X26" s="49" t="b">
        <f t="shared" si="8"/>
        <v>0</v>
      </c>
      <c r="Y26" s="49" t="b">
        <f t="shared" si="9"/>
        <v>0</v>
      </c>
      <c r="Z26" s="49" t="b">
        <f t="shared" si="10"/>
        <v>0</v>
      </c>
      <c r="AB26" s="49" t="b">
        <f t="shared" si="11"/>
        <v>0</v>
      </c>
      <c r="AC26" s="49" t="b">
        <f t="shared" si="12"/>
        <v>0</v>
      </c>
      <c r="AD26" s="49" t="b">
        <f t="shared" si="13"/>
        <v>0</v>
      </c>
      <c r="AF26" s="51" t="s">
        <v>54</v>
      </c>
      <c r="AG26" s="52">
        <f>+VLOOKUP(AF26,'2005'!$D$2:$M$32,10,0)</f>
        <v>0.1064377</v>
      </c>
      <c r="AH26" s="52">
        <f>+VLOOKUP(AF26,'2000'!$D$2:$M$32,10,0)</f>
        <v>8.9066099999999995E-2</v>
      </c>
      <c r="AI26" s="52">
        <f>+VLOOKUP(AF26,'1990'!$D$2:$M$32,10,0)</f>
        <v>8.8940000000000005E-2</v>
      </c>
      <c r="AJ26" s="28">
        <f>+VLOOKUP(AF26,'1977'!$D$2:$M$32,10,0)</f>
        <v>6.0563204446526249E-2</v>
      </c>
    </row>
    <row r="27" spans="2:36" x14ac:dyDescent="0.2">
      <c r="B27" s="115" t="s">
        <v>54</v>
      </c>
      <c r="C27" s="26">
        <f>+VLOOKUP(B27,'2005'!$D$2:$M$32,10,0)</f>
        <v>0.1064377</v>
      </c>
      <c r="D27" s="85">
        <f t="shared" si="0"/>
        <v>29</v>
      </c>
      <c r="E27" s="26">
        <f>+VLOOKUP(B27,'2000'!$D$2:$M$32,10,0)</f>
        <v>8.9066099999999995E-2</v>
      </c>
      <c r="F27" s="85">
        <f t="shared" si="1"/>
        <v>31</v>
      </c>
      <c r="G27" s="26">
        <f>+VLOOKUP(B27,'1990'!$D$2:$M$32,10,0)</f>
        <v>8.8940000000000005E-2</v>
      </c>
      <c r="H27" s="85">
        <f t="shared" si="2"/>
        <v>29</v>
      </c>
      <c r="I27" s="26">
        <f>+VLOOKUP(B27,'1980'!$D$2:$M$32,10,0)</f>
        <v>6.7169499999999993E-2</v>
      </c>
      <c r="J27" s="85">
        <f t="shared" si="3"/>
        <v>29</v>
      </c>
      <c r="K27" s="26">
        <f>+VLOOKUP(B27,'1977'!$D$2:$M$32,10,0)</f>
        <v>6.0563204446526249E-2</v>
      </c>
      <c r="L27" s="85">
        <f t="shared" si="4"/>
        <v>28</v>
      </c>
      <c r="M27" s="26">
        <f>+VLOOKUP(B27,'1970'!$D$2:$M$32,10,0)</f>
        <v>2.9796199999999998E-2</v>
      </c>
      <c r="N27" s="85">
        <f t="shared" si="5"/>
        <v>29</v>
      </c>
      <c r="O27" s="99">
        <f>+VLOOKUP(B27,'1960'!$D$2:$M$32,10,0)</f>
        <v>2.0125467170703928E-2</v>
      </c>
      <c r="P27" s="85">
        <f t="shared" si="6"/>
        <v>28</v>
      </c>
      <c r="Q27" s="26">
        <f>+VLOOKUP(B27,'1950'!$D$2:$M$32,10,0)</f>
        <v>2.0125467170703928E-2</v>
      </c>
      <c r="R27" s="85">
        <f t="shared" si="7"/>
        <v>28</v>
      </c>
      <c r="S27" s="86">
        <f>+VLOOKUP(B27,'Avg_1950-2005'!$D$2:$J$32,7,0)</f>
        <v>5.6000000000000001E-2</v>
      </c>
      <c r="T27" s="87">
        <f>+VLOOKUP(B27,'Avg_1950-2005'!$D$2:$J$32,4,0)</f>
        <v>29.1</v>
      </c>
      <c r="U27" s="86">
        <f>+VLOOKUP(B27,'Avg_1977-2005'!$D$2:$J$32,7,0)</f>
        <v>8.5342500000000002E-2</v>
      </c>
      <c r="V27" s="87">
        <f>+VLOOKUP(B27,'Avg_1977-2005'!$D$2:$J$32,4,0)</f>
        <v>28.93103</v>
      </c>
      <c r="X27" s="49" t="b">
        <f t="shared" si="8"/>
        <v>0</v>
      </c>
      <c r="Y27" s="49" t="b">
        <f t="shared" si="9"/>
        <v>0</v>
      </c>
      <c r="Z27" s="49" t="b">
        <f t="shared" si="10"/>
        <v>0</v>
      </c>
      <c r="AB27" s="49" t="b">
        <f t="shared" si="11"/>
        <v>0</v>
      </c>
      <c r="AC27" s="49" t="b">
        <f t="shared" si="12"/>
        <v>0</v>
      </c>
      <c r="AD27" s="49" t="b">
        <f t="shared" si="13"/>
        <v>0</v>
      </c>
      <c r="AF27" s="51" t="s">
        <v>36</v>
      </c>
      <c r="AG27" s="52">
        <f>+VLOOKUP(AF27,'2005'!$D$2:$M$32,10,0)</f>
        <v>0.1588109</v>
      </c>
      <c r="AH27" s="52">
        <f>+VLOOKUP(AF27,'2000'!$D$2:$M$32,10,0)</f>
        <v>0.13626550000000001</v>
      </c>
      <c r="AI27" s="52">
        <f>+VLOOKUP(AF27,'1990'!$D$2:$M$32,10,0)</f>
        <v>0.1109653</v>
      </c>
      <c r="AJ27" s="28">
        <f>+VLOOKUP(AF27,'1977'!$D$2:$M$32,10,0)</f>
        <v>7.5163239518467637E-2</v>
      </c>
    </row>
    <row r="28" spans="2:36" x14ac:dyDescent="0.2">
      <c r="B28" s="115" t="s">
        <v>36</v>
      </c>
      <c r="C28" s="26">
        <f>+VLOOKUP(B28,'2005'!$D$2:$M$32,10,0)</f>
        <v>0.1588109</v>
      </c>
      <c r="D28" s="85">
        <f t="shared" si="0"/>
        <v>21</v>
      </c>
      <c r="E28" s="26">
        <f>+VLOOKUP(B28,'2000'!$D$2:$M$32,10,0)</f>
        <v>0.13626550000000001</v>
      </c>
      <c r="F28" s="85">
        <f t="shared" si="1"/>
        <v>23</v>
      </c>
      <c r="G28" s="26">
        <f>+VLOOKUP(B28,'1990'!$D$2:$M$32,10,0)</f>
        <v>0.1109653</v>
      </c>
      <c r="H28" s="85">
        <f t="shared" si="2"/>
        <v>24</v>
      </c>
      <c r="I28" s="26">
        <f>+VLOOKUP(B28,'1980'!$D$2:$M$32,10,0)</f>
        <v>8.9534299999999997E-2</v>
      </c>
      <c r="J28" s="85">
        <f t="shared" si="3"/>
        <v>24</v>
      </c>
      <c r="K28" s="26">
        <f>+VLOOKUP(B28,'1977'!$D$2:$M$32,10,0)</f>
        <v>7.5163239518467637E-2</v>
      </c>
      <c r="L28" s="85">
        <f t="shared" si="4"/>
        <v>24</v>
      </c>
      <c r="M28" s="26">
        <f>+VLOOKUP(B28,'1970'!$D$2:$M$32,10,0)</f>
        <v>4.9635699999999998E-2</v>
      </c>
      <c r="N28" s="85">
        <f t="shared" si="5"/>
        <v>23</v>
      </c>
      <c r="O28" s="99">
        <f>+VLOOKUP(B28,'1960'!$D$2:$M$32,10,0)</f>
        <v>4.1128075673582377E-2</v>
      </c>
      <c r="P28" s="85">
        <f t="shared" si="6"/>
        <v>22</v>
      </c>
      <c r="Q28" s="26">
        <f>+VLOOKUP(B28,'1950'!$D$2:$M$32,10,0)</f>
        <v>4.1128075673582377E-2</v>
      </c>
      <c r="R28" s="85">
        <f t="shared" si="7"/>
        <v>22</v>
      </c>
      <c r="S28" s="86">
        <f>+VLOOKUP(B28,'Avg_1950-2005'!$D$2:$J$32,7,0)</f>
        <v>8.5000000000000006E-2</v>
      </c>
      <c r="T28" s="87">
        <f>+VLOOKUP(B28,'Avg_1950-2005'!$D$2:$J$32,4,0)</f>
        <v>23.1</v>
      </c>
      <c r="U28" s="86">
        <f>+VLOOKUP(B28,'Avg_1977-2005'!$D$2:$J$32,7,0)</f>
        <v>0.1164124</v>
      </c>
      <c r="V28" s="87">
        <f>+VLOOKUP(B28,'Avg_1977-2005'!$D$2:$J$32,4,0)</f>
        <v>23.44828</v>
      </c>
      <c r="X28" s="49" t="b">
        <f t="shared" si="8"/>
        <v>0</v>
      </c>
      <c r="Y28" s="49" t="b">
        <f t="shared" si="9"/>
        <v>0</v>
      </c>
      <c r="Z28" s="49" t="b">
        <f t="shared" si="10"/>
        <v>0</v>
      </c>
      <c r="AB28" s="49" t="b">
        <f t="shared" si="11"/>
        <v>0</v>
      </c>
      <c r="AC28" s="49" t="b">
        <f t="shared" si="12"/>
        <v>0</v>
      </c>
      <c r="AD28" s="49" t="b">
        <f t="shared" si="13"/>
        <v>0</v>
      </c>
      <c r="AF28" s="51" t="s">
        <v>49</v>
      </c>
      <c r="AG28" s="52">
        <f>+VLOOKUP(AF28,'2005'!$D$2:$M$32,10,0)</f>
        <v>0.10397140000000001</v>
      </c>
      <c r="AH28" s="52">
        <f>+VLOOKUP(AF28,'2000'!$D$2:$M$32,10,0)</f>
        <v>9.7954399999999997E-2</v>
      </c>
      <c r="AI28" s="52">
        <f>+VLOOKUP(AF28,'1990'!$D$2:$M$32,10,0)</f>
        <v>0.1042144</v>
      </c>
      <c r="AJ28" s="28">
        <f>+VLOOKUP(AF28,'1977'!$D$2:$M$32,10,0)</f>
        <v>7.3979518613956588E-2</v>
      </c>
    </row>
    <row r="29" spans="2:36" x14ac:dyDescent="0.2">
      <c r="B29" s="115" t="s">
        <v>49</v>
      </c>
      <c r="C29" s="26">
        <f>+VLOOKUP(B29,'2005'!$D$2:$M$32,10,0)</f>
        <v>0.10397140000000001</v>
      </c>
      <c r="D29" s="85">
        <f t="shared" si="0"/>
        <v>30</v>
      </c>
      <c r="E29" s="26">
        <f>+VLOOKUP(B29,'2000'!$D$2:$M$32,10,0)</f>
        <v>9.7954399999999997E-2</v>
      </c>
      <c r="F29" s="85">
        <f t="shared" si="1"/>
        <v>29</v>
      </c>
      <c r="G29" s="26">
        <f>+VLOOKUP(B29,'1990'!$D$2:$M$32,10,0)</f>
        <v>0.1042144</v>
      </c>
      <c r="H29" s="85">
        <f t="shared" si="2"/>
        <v>27</v>
      </c>
      <c r="I29" s="26">
        <f>+VLOOKUP(B29,'1980'!$D$2:$M$32,10,0)</f>
        <v>8.6751400000000006E-2</v>
      </c>
      <c r="J29" s="85">
        <f t="shared" si="3"/>
        <v>25</v>
      </c>
      <c r="K29" s="26">
        <f>+VLOOKUP(B29,'1977'!$D$2:$M$32,10,0)</f>
        <v>7.3979518613956588E-2</v>
      </c>
      <c r="L29" s="85">
        <f t="shared" si="4"/>
        <v>26</v>
      </c>
      <c r="M29" s="26">
        <f>+VLOOKUP(B29,'1970'!$D$2:$M$32,10,0)</f>
        <v>3.7051899999999999E-2</v>
      </c>
      <c r="N29" s="85">
        <f t="shared" si="5"/>
        <v>27</v>
      </c>
      <c r="O29" s="99">
        <f>+VLOOKUP(B29,'1960'!$D$2:$M$32,10,0)</f>
        <v>3.3449480960335336E-2</v>
      </c>
      <c r="P29" s="85">
        <f t="shared" si="6"/>
        <v>25</v>
      </c>
      <c r="Q29" s="26">
        <f>+VLOOKUP(B29,'1950'!$D$2:$M$32,10,0)</f>
        <v>3.3449480960335336E-2</v>
      </c>
      <c r="R29" s="85">
        <f t="shared" si="7"/>
        <v>25</v>
      </c>
      <c r="S29" s="86">
        <f>+VLOOKUP(B29,'Avg_1950-2005'!$D$2:$J$32,7,0)</f>
        <v>6.9000000000000006E-2</v>
      </c>
      <c r="T29" s="87">
        <f>+VLOOKUP(B29,'Avg_1950-2005'!$D$2:$J$32,4,0)</f>
        <v>26.4</v>
      </c>
      <c r="U29" s="86">
        <f>+VLOOKUP(B29,'Avg_1977-2005'!$D$2:$J$32,7,0)</f>
        <v>9.72446E-2</v>
      </c>
      <c r="V29" s="87">
        <f>+VLOOKUP(B29,'Avg_1977-2005'!$D$2:$J$32,4,0)</f>
        <v>27.206900000000001</v>
      </c>
      <c r="X29" s="49" t="b">
        <f t="shared" si="8"/>
        <v>0</v>
      </c>
      <c r="Y29" s="49" t="b">
        <f t="shared" si="9"/>
        <v>0</v>
      </c>
      <c r="Z29" s="49" t="b">
        <f t="shared" si="10"/>
        <v>0</v>
      </c>
      <c r="AB29" s="49" t="b">
        <f t="shared" si="11"/>
        <v>0</v>
      </c>
      <c r="AC29" s="49" t="b">
        <f t="shared" si="12"/>
        <v>0</v>
      </c>
      <c r="AD29" s="49" t="b">
        <f t="shared" si="13"/>
        <v>0</v>
      </c>
      <c r="AF29" s="51" t="s">
        <v>56</v>
      </c>
      <c r="AG29" s="52">
        <f>+VLOOKUP(AF29,'2005'!$D$2:$M$32,10,0)</f>
        <v>0.1496567</v>
      </c>
      <c r="AH29" s="52">
        <f>+VLOOKUP(AF29,'2000'!$D$2:$M$32,10,0)</f>
        <v>0.1680577</v>
      </c>
      <c r="AI29" s="52">
        <f>+VLOOKUP(AF29,'1990'!$D$2:$M$32,10,0)</f>
        <v>0.15174000000000001</v>
      </c>
      <c r="AJ29" s="28">
        <f>+VLOOKUP(AF29,'1977'!$D$2:$M$32,10,0)</f>
        <v>8.6212431540286488E-2</v>
      </c>
    </row>
    <row r="30" spans="2:36" x14ac:dyDescent="0.2">
      <c r="B30" s="115" t="s">
        <v>56</v>
      </c>
      <c r="C30" s="26">
        <f>+VLOOKUP(B30,'2005'!$D$2:$M$32,10,0)</f>
        <v>0.1496567</v>
      </c>
      <c r="D30" s="85">
        <f t="shared" si="0"/>
        <v>22</v>
      </c>
      <c r="E30" s="26">
        <f>+VLOOKUP(B30,'2000'!$D$2:$M$32,10,0)</f>
        <v>0.1680577</v>
      </c>
      <c r="F30" s="85">
        <f t="shared" si="1"/>
        <v>18</v>
      </c>
      <c r="G30" s="26">
        <f>+VLOOKUP(B30,'1990'!$D$2:$M$32,10,0)</f>
        <v>0.15174000000000001</v>
      </c>
      <c r="H30" s="85">
        <f t="shared" si="2"/>
        <v>18</v>
      </c>
      <c r="I30" s="26">
        <f>+VLOOKUP(B30,'1980'!$D$2:$M$32,10,0)</f>
        <v>9.9747799999999998E-2</v>
      </c>
      <c r="J30" s="85">
        <f t="shared" si="3"/>
        <v>21</v>
      </c>
      <c r="K30" s="26">
        <f>+VLOOKUP(B30,'1977'!$D$2:$M$32,10,0)</f>
        <v>8.6212431540286488E-2</v>
      </c>
      <c r="L30" s="85">
        <f t="shared" si="4"/>
        <v>21</v>
      </c>
      <c r="M30" s="26">
        <f>+VLOOKUP(B30,'1970'!$D$2:$M$32,10,0)</f>
        <v>4.7903300000000003E-2</v>
      </c>
      <c r="N30" s="85">
        <f t="shared" si="5"/>
        <v>24</v>
      </c>
      <c r="O30" s="99">
        <f>+VLOOKUP(B30,'1960'!$D$2:$M$32,10,0)</f>
        <v>2.7524833822161122E-2</v>
      </c>
      <c r="P30" s="85">
        <f t="shared" si="6"/>
        <v>26</v>
      </c>
      <c r="Q30" s="26">
        <f>+VLOOKUP(B30,'1950'!$D$2:$M$32,10,0)</f>
        <v>2.7524833822161122E-2</v>
      </c>
      <c r="R30" s="85">
        <f t="shared" si="7"/>
        <v>26</v>
      </c>
      <c r="S30" s="86">
        <f>+VLOOKUP(B30,'Avg_1950-2005'!$D$2:$J$32,7,0)</f>
        <v>0.1</v>
      </c>
      <c r="T30" s="87">
        <f>+VLOOKUP(B30,'Avg_1950-2005'!$D$2:$J$32,4,0)</f>
        <v>21</v>
      </c>
      <c r="U30" s="86">
        <f>+VLOOKUP(B30,'Avg_1977-2005'!$D$2:$J$32,7,0)</f>
        <v>0.1432379</v>
      </c>
      <c r="V30" s="87">
        <f>+VLOOKUP(B30,'Avg_1977-2005'!$D$2:$J$32,4,0)</f>
        <v>18.93103</v>
      </c>
      <c r="X30" s="49" t="b">
        <f t="shared" si="8"/>
        <v>0</v>
      </c>
      <c r="Y30" s="49" t="b">
        <f t="shared" si="9"/>
        <v>0</v>
      </c>
      <c r="Z30" s="49" t="b">
        <f t="shared" si="10"/>
        <v>0</v>
      </c>
      <c r="AB30" s="49" t="b">
        <f t="shared" si="11"/>
        <v>0</v>
      </c>
      <c r="AC30" s="49" t="b">
        <f t="shared" si="12"/>
        <v>0</v>
      </c>
      <c r="AD30" s="49" t="b">
        <f t="shared" si="13"/>
        <v>0</v>
      </c>
      <c r="AF30" s="51" t="s">
        <v>23</v>
      </c>
      <c r="AG30" s="52">
        <f>+VLOOKUP(AF30,'2005'!$D$2:$M$32,10,0)</f>
        <v>0.1385865</v>
      </c>
      <c r="AH30" s="52">
        <f>+VLOOKUP(AF30,'2000'!$D$2:$M$32,10,0)</f>
        <v>0.1199891</v>
      </c>
      <c r="AI30" s="52">
        <f>+VLOOKUP(AF30,'1990'!$D$2:$M$32,10,0)</f>
        <v>0.1072099</v>
      </c>
      <c r="AJ30" s="28">
        <f>+VLOOKUP(AF30,'1977'!$D$2:$M$32,10,0)</f>
        <v>7.0639922335897234E-2</v>
      </c>
    </row>
    <row r="31" spans="2:36" x14ac:dyDescent="0.2">
      <c r="B31" s="115" t="s">
        <v>23</v>
      </c>
      <c r="C31" s="26">
        <f>+VLOOKUP(B31,'2005'!$D$2:$M$32,10,0)</f>
        <v>0.1385865</v>
      </c>
      <c r="D31" s="85">
        <f t="shared" si="0"/>
        <v>25</v>
      </c>
      <c r="E31" s="26">
        <f>+VLOOKUP(B31,'2000'!$D$2:$M$32,10,0)</f>
        <v>0.1199891</v>
      </c>
      <c r="F31" s="85">
        <f t="shared" si="1"/>
        <v>26</v>
      </c>
      <c r="G31" s="26">
        <f>+VLOOKUP(B31,'1990'!$D$2:$M$32,10,0)</f>
        <v>0.1072099</v>
      </c>
      <c r="H31" s="85">
        <f t="shared" si="2"/>
        <v>26</v>
      </c>
      <c r="I31" s="26">
        <f>+VLOOKUP(B31,'1980'!$D$2:$M$32,10,0)</f>
        <v>7.7543600000000004E-2</v>
      </c>
      <c r="J31" s="85">
        <f t="shared" si="3"/>
        <v>27</v>
      </c>
      <c r="K31" s="26">
        <f>+VLOOKUP(B31,'1977'!$D$2:$M$32,10,0)</f>
        <v>7.0639922335897234E-2</v>
      </c>
      <c r="L31" s="85">
        <f t="shared" si="4"/>
        <v>27</v>
      </c>
      <c r="M31" s="26">
        <f>+VLOOKUP(B31,'1970'!$D$2:$M$32,10,0)</f>
        <v>2.8448500000000002E-2</v>
      </c>
      <c r="N31" s="85">
        <f t="shared" si="5"/>
        <v>30</v>
      </c>
      <c r="O31" s="99">
        <f>+VLOOKUP(B31,'1960'!$D$2:$M$32,10,0)</f>
        <v>1.8914739596282541E-2</v>
      </c>
      <c r="P31" s="85">
        <f t="shared" si="6"/>
        <v>29</v>
      </c>
      <c r="Q31" s="26">
        <f>+VLOOKUP(B31,'1950'!$D$2:$M$32,10,0)</f>
        <v>1.8914739596282541E-2</v>
      </c>
      <c r="R31" s="85">
        <f t="shared" si="7"/>
        <v>29</v>
      </c>
      <c r="S31" s="86">
        <f>+VLOOKUP(B31,'Avg_1950-2005'!$D$2:$J$32,7,0)</f>
        <v>6.9000000000000006E-2</v>
      </c>
      <c r="T31" s="87">
        <f>+VLOOKUP(B31,'Avg_1950-2005'!$D$2:$J$32,4,0)</f>
        <v>26.8</v>
      </c>
      <c r="U31" s="86">
        <f>+VLOOKUP(B31,'Avg_1977-2005'!$D$2:$J$32,7,0)</f>
        <v>0.108835</v>
      </c>
      <c r="V31" s="87">
        <f>+VLOOKUP(B31,'Avg_1977-2005'!$D$2:$J$32,4,0)</f>
        <v>25.275860000000002</v>
      </c>
      <c r="X31" s="49" t="b">
        <f t="shared" si="8"/>
        <v>0</v>
      </c>
      <c r="Y31" s="49" t="b">
        <f t="shared" si="9"/>
        <v>0</v>
      </c>
      <c r="Z31" s="49" t="b">
        <f t="shared" si="10"/>
        <v>0</v>
      </c>
      <c r="AB31" s="49" t="b">
        <f t="shared" si="11"/>
        <v>0</v>
      </c>
      <c r="AC31" s="49" t="b">
        <f t="shared" si="12"/>
        <v>0</v>
      </c>
      <c r="AD31" s="49" t="b">
        <f t="shared" si="13"/>
        <v>0</v>
      </c>
      <c r="AF31" s="51" t="s">
        <v>30</v>
      </c>
      <c r="AG31" s="52">
        <f>+VLOOKUP(AF31,'2005'!$D$2:$M$32,10,0)</f>
        <v>0.11841740000000001</v>
      </c>
      <c r="AH31" s="52">
        <f>+VLOOKUP(AF31,'2000'!$D$2:$M$32,10,0)</f>
        <v>9.3092999999999995E-2</v>
      </c>
      <c r="AI31" s="52">
        <f>+VLOOKUP(AF31,'1990'!$D$2:$M$32,10,0)</f>
        <v>7.5752799999999995E-2</v>
      </c>
      <c r="AJ31" s="28">
        <f>+VLOOKUP(AF31,'1977'!$D$2:$M$32,10,0)</f>
        <v>5.0287668558425737E-2</v>
      </c>
    </row>
    <row r="32" spans="2:36" x14ac:dyDescent="0.2">
      <c r="B32" s="115" t="s">
        <v>30</v>
      </c>
      <c r="C32" s="26">
        <f>+VLOOKUP(B32,'2005'!$D$2:$M$32,10,0)</f>
        <v>0.11841740000000001</v>
      </c>
      <c r="D32" s="85">
        <f t="shared" si="0"/>
        <v>28</v>
      </c>
      <c r="E32" s="26">
        <f>+VLOOKUP(B32,'2000'!$D$2:$M$32,10,0)</f>
        <v>9.3092999999999995E-2</v>
      </c>
      <c r="F32" s="85">
        <f t="shared" si="1"/>
        <v>30</v>
      </c>
      <c r="G32" s="26">
        <f>+VLOOKUP(B32,'1990'!$D$2:$M$32,10,0)</f>
        <v>7.5752799999999995E-2</v>
      </c>
      <c r="H32" s="85">
        <f t="shared" si="2"/>
        <v>30</v>
      </c>
      <c r="I32" s="26">
        <f>+VLOOKUP(B32,'1980'!$D$2:$M$32,10,0)</f>
        <v>5.8629500000000001E-2</v>
      </c>
      <c r="J32" s="85">
        <f t="shared" si="3"/>
        <v>30</v>
      </c>
      <c r="K32" s="26">
        <f>+VLOOKUP(B32,'1977'!$D$2:$M$32,10,0)</f>
        <v>5.0287668558425737E-2</v>
      </c>
      <c r="L32" s="85">
        <f t="shared" si="4"/>
        <v>30</v>
      </c>
      <c r="M32" s="26">
        <f>+VLOOKUP(B32,'1970'!$D$2:$M$32,10,0)</f>
        <v>3.7780500000000002E-2</v>
      </c>
      <c r="N32" s="85">
        <f t="shared" si="5"/>
        <v>26</v>
      </c>
      <c r="O32" s="99">
        <f>+VLOOKUP(B32,'1960'!$D$2:$M$32,10,0)</f>
        <v>1.5960848639004856E-2</v>
      </c>
      <c r="P32" s="85">
        <f t="shared" si="6"/>
        <v>30</v>
      </c>
      <c r="Q32" s="26">
        <f>+VLOOKUP(B32,'1950'!$D$2:$M$32,10,0)</f>
        <v>1.5960848639004856E-2</v>
      </c>
      <c r="R32" s="85">
        <f t="shared" si="7"/>
        <v>30</v>
      </c>
      <c r="S32" s="86">
        <f>+VLOOKUP(B32,'Avg_1950-2005'!$D$2:$J$32,7,0)</f>
        <v>5.5E-2</v>
      </c>
      <c r="T32" s="87">
        <f>+VLOOKUP(B32,'Avg_1950-2005'!$D$2:$J$32,4,0)</f>
        <v>29.2</v>
      </c>
      <c r="U32" s="86">
        <f>+VLOOKUP(B32,'Avg_1977-2005'!$D$2:$J$32,7,0)</f>
        <v>7.9627100000000006E-2</v>
      </c>
      <c r="V32" s="87">
        <f>+VLOOKUP(B32,'Avg_1977-2005'!$D$2:$J$32,4,0)</f>
        <v>29.93103</v>
      </c>
      <c r="X32" s="49" t="b">
        <f t="shared" si="8"/>
        <v>0</v>
      </c>
      <c r="Y32" s="49" t="b">
        <f t="shared" si="9"/>
        <v>0</v>
      </c>
      <c r="Z32" s="49" t="b">
        <f t="shared" si="10"/>
        <v>0</v>
      </c>
      <c r="AB32" s="49" t="b">
        <f t="shared" si="11"/>
        <v>0</v>
      </c>
      <c r="AC32" s="49" t="b">
        <f t="shared" si="12"/>
        <v>0</v>
      </c>
      <c r="AD32" s="49" t="b">
        <f t="shared" si="13"/>
        <v>0</v>
      </c>
      <c r="AF32" s="56" t="s">
        <v>29</v>
      </c>
      <c r="AG32" s="57">
        <f>+VLOOKUP(AF32,'2005'!$D$2:$M$32,10,0)</f>
        <v>0.13253760000000001</v>
      </c>
      <c r="AH32" s="57">
        <f>+VLOOKUP(AF32,'2000'!$D$2:$M$32,10,0)</f>
        <v>0.11512020000000001</v>
      </c>
      <c r="AI32" s="57">
        <f>+VLOOKUP(AF32,'1990'!$D$2:$M$32,10,0)</f>
        <v>7.1377899999999994E-2</v>
      </c>
      <c r="AJ32" s="58">
        <f>+VLOOKUP(AF32,'1977'!$D$2:$M$32,10,0)</f>
        <v>3.8796609659461356E-2</v>
      </c>
    </row>
    <row r="33" spans="2:36" x14ac:dyDescent="0.2">
      <c r="B33" s="116" t="s">
        <v>29</v>
      </c>
      <c r="C33" s="26">
        <f>+VLOOKUP(B33,'2005'!$D$2:$M$32,10,0)</f>
        <v>0.13253760000000001</v>
      </c>
      <c r="D33" s="90">
        <f t="shared" si="0"/>
        <v>26</v>
      </c>
      <c r="E33" s="26">
        <f>+VLOOKUP(B33,'2000'!$D$2:$M$32,10,0)</f>
        <v>0.11512020000000001</v>
      </c>
      <c r="F33" s="90">
        <f t="shared" si="1"/>
        <v>27</v>
      </c>
      <c r="G33" s="26">
        <f>+VLOOKUP(B33,'1990'!$D$2:$M$32,10,0)</f>
        <v>7.1377899999999994E-2</v>
      </c>
      <c r="H33" s="90">
        <f t="shared" si="2"/>
        <v>31</v>
      </c>
      <c r="I33" s="26">
        <f>+VLOOKUP(B33,'1980'!$D$2:$M$32,10,0)</f>
        <v>4.6916899999999997E-2</v>
      </c>
      <c r="J33" s="85">
        <f t="shared" si="3"/>
        <v>31</v>
      </c>
      <c r="K33" s="26">
        <f>+VLOOKUP(B33,'1977'!$D$2:$M$32,10,0)</f>
        <v>3.8796609659461356E-2</v>
      </c>
      <c r="L33" s="90">
        <f t="shared" si="4"/>
        <v>31</v>
      </c>
      <c r="M33" s="26">
        <f>+VLOOKUP(B33,'1970'!$D$2:$M$32,10,0)</f>
        <v>2.3273499999999999E-2</v>
      </c>
      <c r="N33" s="90">
        <f t="shared" si="5"/>
        <v>31</v>
      </c>
      <c r="O33" s="99">
        <f>+VLOOKUP(B33,'1960'!$D$2:$M$32,10,0)</f>
        <v>1.3182842552601935E-2</v>
      </c>
      <c r="P33" s="90">
        <f t="shared" si="6"/>
        <v>31</v>
      </c>
      <c r="Q33" s="26">
        <f>+VLOOKUP(B33,'1950'!$D$2:$M$32,10,0)</f>
        <v>1.3182842552601935E-2</v>
      </c>
      <c r="R33" s="90">
        <f t="shared" si="7"/>
        <v>31</v>
      </c>
      <c r="S33" s="86">
        <f>+VLOOKUP(B33,'Avg_1950-2005'!$D$2:$J$32,7,0)</f>
        <v>5.1999999999999998E-2</v>
      </c>
      <c r="T33" s="87">
        <f>+VLOOKUP(B33,'Avg_1950-2005'!$D$2:$J$32,4,0)</f>
        <v>30</v>
      </c>
      <c r="U33" s="86">
        <f>+VLOOKUP(B33,'Avg_1977-2005'!$D$2:$J$32,7,0)</f>
        <v>8.2099199999999997E-2</v>
      </c>
      <c r="V33" s="87">
        <f>+VLOOKUP(B33,'Avg_1977-2005'!$D$2:$J$32,4,0)</f>
        <v>29.275860000000002</v>
      </c>
      <c r="X33" s="50" t="b">
        <f t="shared" si="8"/>
        <v>0</v>
      </c>
      <c r="Y33" s="50" t="b">
        <f t="shared" si="9"/>
        <v>0</v>
      </c>
      <c r="Z33" s="50" t="b">
        <f t="shared" si="10"/>
        <v>0</v>
      </c>
      <c r="AB33" s="50" t="b">
        <f t="shared" si="11"/>
        <v>0</v>
      </c>
      <c r="AC33" s="50" t="b">
        <f t="shared" si="12"/>
        <v>0</v>
      </c>
      <c r="AD33" s="50" t="b">
        <f t="shared" si="13"/>
        <v>0</v>
      </c>
      <c r="AF33" s="61" t="s">
        <v>80</v>
      </c>
      <c r="AG33" s="62">
        <f>+AVERAGE(AG2:AG32)</f>
        <v>0.24869678387096775</v>
      </c>
      <c r="AH33" s="62">
        <f>+AVERAGE(AH2:AH32)</f>
        <v>0.22793674838709677</v>
      </c>
      <c r="AI33" s="62">
        <f>+AVERAGE(AI2:AI32)</f>
        <v>0.19673721935483876</v>
      </c>
      <c r="AJ33" s="63">
        <f>+AVERAGE(AJ2:AJ32)</f>
        <v>0.14006804984277527</v>
      </c>
    </row>
    <row r="34" spans="2:36" x14ac:dyDescent="0.2">
      <c r="B34" s="64" t="s">
        <v>80</v>
      </c>
      <c r="C34" s="92">
        <f>+AVERAGE(C3:C33)</f>
        <v>0.24869678387096775</v>
      </c>
      <c r="D34" s="66" t="s">
        <v>81</v>
      </c>
      <c r="E34" s="92">
        <f>+AVERAGE(E3:E33)</f>
        <v>0.22793674838709677</v>
      </c>
      <c r="F34" s="66" t="s">
        <v>81</v>
      </c>
      <c r="G34" s="92">
        <f>+AVERAGE(G3:G33)</f>
        <v>0.19673721935483876</v>
      </c>
      <c r="H34" s="66" t="s">
        <v>81</v>
      </c>
      <c r="I34" s="92">
        <f>+AVERAGE(I3:I33)</f>
        <v>0.15312643870967746</v>
      </c>
      <c r="J34" s="66" t="s">
        <v>81</v>
      </c>
      <c r="K34" s="92">
        <f>+AVERAGE(K3:K33)</f>
        <v>0.14006804984277527</v>
      </c>
      <c r="L34" s="66" t="s">
        <v>81</v>
      </c>
      <c r="M34" s="92">
        <f>+AVERAGE(M3:M33)</f>
        <v>0.10181731290322585</v>
      </c>
      <c r="N34" s="66" t="s">
        <v>81</v>
      </c>
      <c r="O34" s="92">
        <f>+AVERAGE(O3:O33)</f>
        <v>7.7076313171929048E-2</v>
      </c>
      <c r="P34" s="66" t="s">
        <v>81</v>
      </c>
      <c r="Q34" s="92">
        <f>+AVERAGE(Q3:Q33)</f>
        <v>7.7076313171929048E-2</v>
      </c>
      <c r="R34" s="66" t="s">
        <v>81</v>
      </c>
      <c r="S34" s="100">
        <f>+AVERAGE(S3:S33)</f>
        <v>0.14887096774193542</v>
      </c>
      <c r="T34" s="66" t="s">
        <v>81</v>
      </c>
      <c r="U34" s="100">
        <f>+AVERAGE(U3:U33)</f>
        <v>0.19656576129032258</v>
      </c>
      <c r="V34" s="66" t="s">
        <v>81</v>
      </c>
      <c r="X34" s="67"/>
      <c r="Y34" s="67"/>
      <c r="Z34" s="67"/>
      <c r="AF34" s="68" t="s">
        <v>89</v>
      </c>
      <c r="AG34" s="2">
        <f>+PERCENTILE(AG2:AG32,0.1)</f>
        <v>0.11841740000000001</v>
      </c>
      <c r="AH34" s="2">
        <f>+PERCENTILE(AH2:AH32,0.1)</f>
        <v>0.1021248</v>
      </c>
      <c r="AI34" s="2">
        <f>+PERCENTILE(AI2:AI32,0.1)</f>
        <v>9.4193700000000005E-2</v>
      </c>
      <c r="AJ34" s="69">
        <f>+PERCENTILE(AJ2:AJ32,0.1)</f>
        <v>6.0563204446526249E-2</v>
      </c>
    </row>
    <row r="35" spans="2:36" x14ac:dyDescent="0.2">
      <c r="B35" s="70" t="s">
        <v>89</v>
      </c>
      <c r="C35" s="93">
        <f>+PERCENTILE(C3:C33,0.1)</f>
        <v>0.11841740000000001</v>
      </c>
      <c r="D35" s="72" t="s">
        <v>81</v>
      </c>
      <c r="E35" s="93">
        <f>+PERCENTILE(E3:E33,0.1)</f>
        <v>0.1021248</v>
      </c>
      <c r="F35" s="72" t="s">
        <v>81</v>
      </c>
      <c r="G35" s="93">
        <f>+PERCENTILE(G3:G33,0.1)</f>
        <v>9.4193700000000005E-2</v>
      </c>
      <c r="H35" s="72" t="s">
        <v>81</v>
      </c>
      <c r="I35" s="93">
        <f>+PERCENTILE(I3:I33,0.1)</f>
        <v>6.8563899999999997E-2</v>
      </c>
      <c r="J35" s="72" t="s">
        <v>81</v>
      </c>
      <c r="K35" s="93">
        <f>+PERCENTILE(K3:K33,0.1)</f>
        <v>6.0563204446526249E-2</v>
      </c>
      <c r="L35" s="72" t="s">
        <v>81</v>
      </c>
      <c r="M35" s="93">
        <f>+PERCENTILE(M3:M33,0.1)</f>
        <v>3.34577E-2</v>
      </c>
      <c r="N35" s="72" t="s">
        <v>81</v>
      </c>
      <c r="O35" s="93">
        <f>+PERCENTILE(O3:O33,0.1)</f>
        <v>2.0125467170703928E-2</v>
      </c>
      <c r="P35" s="72" t="s">
        <v>81</v>
      </c>
      <c r="Q35" s="93">
        <f>+PERCENTILE(Q3:Q33,0.1)</f>
        <v>2.0125467170703928E-2</v>
      </c>
      <c r="R35" s="72" t="s">
        <v>81</v>
      </c>
      <c r="S35" s="101">
        <f>+PERCENTILE(S3:S33,0.1)</f>
        <v>5.8000000000000003E-2</v>
      </c>
      <c r="T35" s="72" t="s">
        <v>81</v>
      </c>
      <c r="U35" s="101">
        <f>+PERCENTILE(U3:U33,0.1)</f>
        <v>8.5342500000000002E-2</v>
      </c>
      <c r="V35" s="72" t="s">
        <v>81</v>
      </c>
      <c r="X35" s="73"/>
      <c r="Y35" s="73"/>
      <c r="Z35" s="73"/>
      <c r="AF35" s="68" t="s">
        <v>90</v>
      </c>
      <c r="AG35" s="2">
        <f>+PERCENTILE(AG2:AG32,0.25)</f>
        <v>0.14467045000000001</v>
      </c>
      <c r="AH35" s="2">
        <f>+PERCENTILE(AH2:AH32,0.25)</f>
        <v>0.13464985000000002</v>
      </c>
      <c r="AI35" s="2">
        <f>+PERCENTILE(AI2:AI32,0.25)</f>
        <v>0.11195284999999999</v>
      </c>
      <c r="AJ35" s="69">
        <f>+PERCENTILE(AJ2:AJ32,0.25)</f>
        <v>7.8189878568556082E-2</v>
      </c>
    </row>
    <row r="36" spans="2:36" x14ac:dyDescent="0.2">
      <c r="B36" s="70" t="s">
        <v>90</v>
      </c>
      <c r="C36" s="93">
        <f>+PERCENTILE(C3:C33,0.25)</f>
        <v>0.14467045000000001</v>
      </c>
      <c r="D36" s="72" t="s">
        <v>81</v>
      </c>
      <c r="E36" s="93">
        <f>+PERCENTILE(E3:E33,0.25)</f>
        <v>0.13464985000000002</v>
      </c>
      <c r="F36" s="72" t="s">
        <v>81</v>
      </c>
      <c r="G36" s="93">
        <f>+PERCENTILE(G3:G33,0.25)</f>
        <v>0.11195284999999999</v>
      </c>
      <c r="H36" s="72" t="s">
        <v>81</v>
      </c>
      <c r="I36" s="93">
        <f>+PERCENTILE(I3:I33,0.25)</f>
        <v>9.0435650000000006E-2</v>
      </c>
      <c r="J36" s="72" t="s">
        <v>81</v>
      </c>
      <c r="K36" s="93">
        <f>+PERCENTILE(K3:K33,0.25)</f>
        <v>7.8189878568556082E-2</v>
      </c>
      <c r="L36" s="72" t="s">
        <v>81</v>
      </c>
      <c r="M36" s="93">
        <f>+PERCENTILE(M3:M33,0.25)</f>
        <v>4.87695E-2</v>
      </c>
      <c r="N36" s="72" t="s">
        <v>81</v>
      </c>
      <c r="O36" s="93">
        <f>+PERCENTILE(O3:O33,0.25)</f>
        <v>3.9063368881631075E-2</v>
      </c>
      <c r="P36" s="72" t="s">
        <v>81</v>
      </c>
      <c r="Q36" s="93">
        <f>+PERCENTILE(Q3:Q33,0.25)</f>
        <v>3.9063368881631075E-2</v>
      </c>
      <c r="R36" s="72" t="s">
        <v>81</v>
      </c>
      <c r="S36" s="101">
        <f>+PERCENTILE(S3:S33,0.25)</f>
        <v>8.6499999999999994E-2</v>
      </c>
      <c r="T36" s="72" t="s">
        <v>81</v>
      </c>
      <c r="U36" s="101">
        <f>+PERCENTILE(U3:U33,0.25)</f>
        <v>0.11615405000000001</v>
      </c>
      <c r="V36" s="72" t="s">
        <v>81</v>
      </c>
      <c r="X36" s="73"/>
      <c r="Y36" s="73"/>
      <c r="Z36" s="73"/>
      <c r="AF36" s="68" t="s">
        <v>91</v>
      </c>
      <c r="AG36" s="2">
        <f>+MEDIAN(AG2:AG32)</f>
        <v>0.2401044</v>
      </c>
      <c r="AH36" s="2">
        <f>+MEDIAN(AH2:AH32)</f>
        <v>0.23425360000000001</v>
      </c>
      <c r="AI36" s="2">
        <f>+MEDIAN(AI2:AI32)</f>
        <v>0.18892249999999999</v>
      </c>
      <c r="AJ36" s="69">
        <f>+MEDIAN(AJ2:AJ32)</f>
        <v>0.10816123798160318</v>
      </c>
    </row>
    <row r="37" spans="2:36" x14ac:dyDescent="0.2">
      <c r="B37" s="70" t="s">
        <v>91</v>
      </c>
      <c r="C37" s="93">
        <f>+MEDIAN(C3:C33)</f>
        <v>0.2401044</v>
      </c>
      <c r="D37" s="72" t="s">
        <v>81</v>
      </c>
      <c r="E37" s="93">
        <f>+MEDIAN(E3:E33)</f>
        <v>0.23425360000000001</v>
      </c>
      <c r="F37" s="72" t="s">
        <v>81</v>
      </c>
      <c r="G37" s="93">
        <f>+MEDIAN(G3:G33)</f>
        <v>0.18892249999999999</v>
      </c>
      <c r="H37" s="72" t="s">
        <v>81</v>
      </c>
      <c r="I37" s="93">
        <f>+MEDIAN(I3:I33)</f>
        <v>0.135597</v>
      </c>
      <c r="J37" s="72" t="s">
        <v>81</v>
      </c>
      <c r="K37" s="93">
        <f>+MEDIAN(K3:K33)</f>
        <v>0.10816123798160318</v>
      </c>
      <c r="L37" s="72" t="s">
        <v>81</v>
      </c>
      <c r="M37" s="93">
        <f>+MEDIAN(M3:M33)</f>
        <v>7.3287500000000005E-2</v>
      </c>
      <c r="N37" s="72" t="s">
        <v>81</v>
      </c>
      <c r="O37" s="93">
        <f>+MEDIAN(O3:O33)</f>
        <v>5.4172925133540807E-2</v>
      </c>
      <c r="P37" s="72" t="s">
        <v>81</v>
      </c>
      <c r="Q37" s="93">
        <f>+MEDIAN(Q3:Q33)</f>
        <v>5.4172925133540807E-2</v>
      </c>
      <c r="R37" s="72" t="s">
        <v>81</v>
      </c>
      <c r="S37" s="101">
        <f>+MEDIAN(S3:S33)</f>
        <v>0.13200000000000001</v>
      </c>
      <c r="T37" s="72" t="s">
        <v>81</v>
      </c>
      <c r="U37" s="101">
        <f>+MEDIAN(U3:U33)</f>
        <v>0.18835089999999999</v>
      </c>
      <c r="V37" s="72" t="s">
        <v>81</v>
      </c>
      <c r="X37" s="73"/>
      <c r="Y37" s="73"/>
      <c r="Z37" s="73"/>
      <c r="AF37" s="68" t="s">
        <v>92</v>
      </c>
      <c r="AG37" s="2">
        <f>+PERCENTILE(AG2:AG32,0.75)</f>
        <v>0.30582704999999999</v>
      </c>
      <c r="AH37" s="2">
        <f>+PERCENTILE(AH2:AH32,0.75)</f>
        <v>0.28452735000000001</v>
      </c>
      <c r="AI37" s="2">
        <f>+PERCENTILE(AI2:AI32,0.75)</f>
        <v>0.24302404999999999</v>
      </c>
      <c r="AJ37" s="69">
        <f>+PERCENTILE(AJ2:AJ32,0.75)</f>
        <v>0.16534585841395238</v>
      </c>
    </row>
    <row r="38" spans="2:36" x14ac:dyDescent="0.2">
      <c r="B38" s="70" t="s">
        <v>92</v>
      </c>
      <c r="C38" s="93">
        <f>+PERCENTILE(C3:C33,0.75)</f>
        <v>0.30582704999999999</v>
      </c>
      <c r="D38" s="72" t="s">
        <v>81</v>
      </c>
      <c r="E38" s="93">
        <f>+PERCENTILE(E3:E33,0.75)</f>
        <v>0.28452735000000001</v>
      </c>
      <c r="F38" s="72" t="s">
        <v>81</v>
      </c>
      <c r="G38" s="93">
        <f>+PERCENTILE(G3:G33,0.75)</f>
        <v>0.24302404999999999</v>
      </c>
      <c r="H38" s="72" t="s">
        <v>81</v>
      </c>
      <c r="I38" s="93">
        <f>+PERCENTILE(I3:I33,0.75)</f>
        <v>0.17532890000000001</v>
      </c>
      <c r="J38" s="72" t="s">
        <v>81</v>
      </c>
      <c r="K38" s="93">
        <f>+PERCENTILE(K3:K33,0.75)</f>
        <v>0.16534585841395238</v>
      </c>
      <c r="L38" s="72" t="s">
        <v>81</v>
      </c>
      <c r="M38" s="93">
        <f>+PERCENTILE(M3:M33,0.75)</f>
        <v>0.1246796</v>
      </c>
      <c r="N38" s="72" t="s">
        <v>81</v>
      </c>
      <c r="O38" s="93">
        <f>+PERCENTILE(O3:O33,0.75)</f>
        <v>9.0859272981246658E-2</v>
      </c>
      <c r="P38" s="72" t="s">
        <v>81</v>
      </c>
      <c r="Q38" s="93">
        <f>+PERCENTILE(Q3:Q33,0.75)</f>
        <v>9.0859272981246658E-2</v>
      </c>
      <c r="R38" s="72" t="s">
        <v>81</v>
      </c>
      <c r="S38" s="101">
        <f>+PERCENTILE(S3:S33,0.75)</f>
        <v>0.19</v>
      </c>
      <c r="T38" s="72" t="s">
        <v>81</v>
      </c>
      <c r="U38" s="101">
        <f>+PERCENTILE(U3:U33,0.75)</f>
        <v>0.24381465000000002</v>
      </c>
      <c r="V38" s="72" t="s">
        <v>81</v>
      </c>
      <c r="X38" s="73"/>
      <c r="Y38" s="73"/>
      <c r="Z38" s="73"/>
      <c r="AF38" s="74" t="s">
        <v>93</v>
      </c>
      <c r="AG38" s="75">
        <f>+PERCENTILE(AG2:AG32,0.9)</f>
        <v>0.41834100000000002</v>
      </c>
      <c r="AH38" s="75">
        <f>+PERCENTILE(AH2:AH32,0.9)</f>
        <v>0.38799630000000002</v>
      </c>
      <c r="AI38" s="75">
        <f>+PERCENTILE(AI2:AI32,0.9)</f>
        <v>0.31218570000000001</v>
      </c>
      <c r="AJ38" s="76">
        <f>+PERCENTILE(AJ2:AJ32,0.9)</f>
        <v>0.23289034847044141</v>
      </c>
    </row>
    <row r="39" spans="2:36" x14ac:dyDescent="0.2">
      <c r="B39" s="77" t="s">
        <v>93</v>
      </c>
      <c r="C39" s="94">
        <f>+PERCENTILE(C3:C33,0.9)</f>
        <v>0.41834100000000002</v>
      </c>
      <c r="D39" s="79" t="s">
        <v>81</v>
      </c>
      <c r="E39" s="94">
        <f>+PERCENTILE(E3:E33,0.9)</f>
        <v>0.38799630000000002</v>
      </c>
      <c r="F39" s="79" t="s">
        <v>81</v>
      </c>
      <c r="G39" s="94">
        <f>+PERCENTILE(G3:G33,0.9)</f>
        <v>0.31218570000000001</v>
      </c>
      <c r="H39" s="79" t="s">
        <v>81</v>
      </c>
      <c r="I39" s="94">
        <f>+PERCENTILE(I3:I33,0.9)</f>
        <v>0.25092569999999997</v>
      </c>
      <c r="J39" s="79" t="s">
        <v>81</v>
      </c>
      <c r="K39" s="94">
        <f>+PERCENTILE(K3:K33,0.9)</f>
        <v>0.23289034847044141</v>
      </c>
      <c r="L39" s="79" t="s">
        <v>81</v>
      </c>
      <c r="M39" s="94">
        <f>+PERCENTILE(M3:M33,0.9)</f>
        <v>0.1795117</v>
      </c>
      <c r="N39" s="79" t="s">
        <v>81</v>
      </c>
      <c r="O39" s="94">
        <f>+PERCENTILE(O3:O33,0.9)</f>
        <v>0.1829059299742064</v>
      </c>
      <c r="P39" s="79" t="s">
        <v>81</v>
      </c>
      <c r="Q39" s="94">
        <f>+PERCENTILE(Q3:Q33,0.9)</f>
        <v>0.1829059299742064</v>
      </c>
      <c r="R39" s="79" t="s">
        <v>81</v>
      </c>
      <c r="S39" s="102">
        <f>+PERCENTILE(S3:S33,0.9)</f>
        <v>0.245</v>
      </c>
      <c r="T39" s="79" t="s">
        <v>81</v>
      </c>
      <c r="U39" s="102">
        <f>+PERCENTILE(U3:U33,0.9)</f>
        <v>0.30962800000000001</v>
      </c>
      <c r="V39" s="79" t="s">
        <v>81</v>
      </c>
      <c r="X39" s="73"/>
      <c r="Y39" s="73"/>
      <c r="Z39" s="73"/>
    </row>
  </sheetData>
  <mergeCells count="13">
    <mergeCell ref="B1:B2"/>
    <mergeCell ref="C1:D1"/>
    <mergeCell ref="E1:F1"/>
    <mergeCell ref="G1:H1"/>
    <mergeCell ref="I1:J1"/>
    <mergeCell ref="U1:V1"/>
    <mergeCell ref="X1:Z1"/>
    <mergeCell ref="AB1:AD1"/>
    <mergeCell ref="K1:L1"/>
    <mergeCell ref="M1:N1"/>
    <mergeCell ref="O1:P1"/>
    <mergeCell ref="Q1:R1"/>
    <mergeCell ref="S1:T1"/>
  </mergeCells>
  <conditionalFormatting sqref="AA34:AK38 AA33 AE33:AK33">
    <cfRule type="cellIs" priority="2" operator="equal">
      <formula>1</formula>
    </cfRule>
  </conditionalFormatting>
  <conditionalFormatting sqref="AK2:AK32 AE2:AF32 AA2:AA32">
    <cfRule type="cellIs" priority="3" operator="equal">
      <formula>1</formula>
    </cfRule>
  </conditionalFormatting>
  <conditionalFormatting sqref="AK2:AK32 AE2:AF32 AA2:AA32">
    <cfRule type="cellIs" priority="4" operator="equal">
      <formula>1</formula>
    </cfRule>
  </conditionalFormatting>
  <conditionalFormatting sqref="X3:Z34 AB2:AD33">
    <cfRule type="cellIs" priority="5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40"/>
  <sheetViews>
    <sheetView tabSelected="1" zoomScale="85" zoomScaleNormal="85" workbookViewId="0">
      <selection activeCell="B4" sqref="B4:B34"/>
    </sheetView>
  </sheetViews>
  <sheetFormatPr defaultColWidth="11.5703125" defaultRowHeight="12.75" x14ac:dyDescent="0.2"/>
  <cols>
    <col min="2" max="2" width="67.85546875" customWidth="1"/>
  </cols>
  <sheetData>
    <row r="1" spans="2:8" x14ac:dyDescent="0.2">
      <c r="B1" s="103" t="s">
        <v>94</v>
      </c>
      <c r="C1" s="110" t="s">
        <v>83</v>
      </c>
      <c r="D1" s="110"/>
      <c r="E1" s="110" t="s">
        <v>83</v>
      </c>
      <c r="F1" s="110"/>
      <c r="G1" s="110" t="s">
        <v>83</v>
      </c>
      <c r="H1" s="110"/>
    </row>
    <row r="2" spans="2:8" x14ac:dyDescent="0.2">
      <c r="B2" s="104"/>
      <c r="C2" s="110" t="s">
        <v>95</v>
      </c>
      <c r="D2" s="110"/>
      <c r="E2" s="110" t="s">
        <v>96</v>
      </c>
      <c r="F2" s="110"/>
      <c r="G2" s="110" t="s">
        <v>97</v>
      </c>
      <c r="H2" s="110"/>
    </row>
    <row r="3" spans="2:8" x14ac:dyDescent="0.2">
      <c r="B3" s="104"/>
      <c r="C3" s="36" t="s">
        <v>85</v>
      </c>
      <c r="D3" s="37" t="s">
        <v>86</v>
      </c>
      <c r="E3" s="36" t="s">
        <v>85</v>
      </c>
      <c r="F3" s="37" t="s">
        <v>86</v>
      </c>
      <c r="G3" s="36" t="s">
        <v>85</v>
      </c>
      <c r="H3" s="37" t="s">
        <v>86</v>
      </c>
    </row>
    <row r="4" spans="2:8" x14ac:dyDescent="0.2">
      <c r="B4" s="118" t="s">
        <v>66</v>
      </c>
      <c r="C4" s="105" t="s">
        <v>98</v>
      </c>
      <c r="D4" s="45">
        <v>1.6</v>
      </c>
      <c r="E4" s="43">
        <f>+VLOOKUP(B4,Hours!$B$3:$V$39,20,0)</f>
        <v>0.63605540000000005</v>
      </c>
      <c r="F4" s="45">
        <f>+VLOOKUP(B4,Hours!$B$3:$V$39,21,0)</f>
        <v>1.7931029999999999</v>
      </c>
      <c r="G4" s="43">
        <f>+VLOOKUP(B4,Employment!$B$3:$V$39,20,0)</f>
        <v>0.5789782</v>
      </c>
      <c r="H4" s="45">
        <f>+VLOOKUP(B4,Employment!$B$3:$V$39,21,0)</f>
        <v>1.7931029999999999</v>
      </c>
    </row>
    <row r="5" spans="2:8" x14ac:dyDescent="0.2">
      <c r="B5" s="118" t="s">
        <v>62</v>
      </c>
      <c r="C5" s="105" t="s">
        <v>99</v>
      </c>
      <c r="D5" s="45">
        <v>2.4</v>
      </c>
      <c r="E5" s="43">
        <f>+VLOOKUP(B5,Hours!$B$3:$V$39,20,0)</f>
        <v>0.40600399999999998</v>
      </c>
      <c r="F5" s="45">
        <f>+VLOOKUP(B5,Hours!$B$3:$V$39,21,0)</f>
        <v>2.2413789999999998</v>
      </c>
      <c r="G5" s="43">
        <f>+VLOOKUP(B5,Employment!$B$3:$V$39,20,0)</f>
        <v>0.36979640000000003</v>
      </c>
      <c r="H5" s="45">
        <f>+VLOOKUP(B5,Employment!$B$3:$V$39,21,0)</f>
        <v>2.3103449999999999</v>
      </c>
    </row>
    <row r="6" spans="2:8" x14ac:dyDescent="0.2">
      <c r="B6" s="118" t="s">
        <v>59</v>
      </c>
      <c r="C6" s="105" t="s">
        <v>100</v>
      </c>
      <c r="D6" s="45">
        <v>3.3</v>
      </c>
      <c r="E6" s="43">
        <f>+VLOOKUP(B6,Hours!$B$3:$V$39,20,0)</f>
        <v>0.34716170000000002</v>
      </c>
      <c r="F6" s="45">
        <f>+VLOOKUP(B6,Hours!$B$3:$V$39,21,0)</f>
        <v>4.2068969999999997</v>
      </c>
      <c r="G6" s="43">
        <f>+VLOOKUP(B6,Employment!$B$3:$V$39,20,0)</f>
        <v>0.3174516</v>
      </c>
      <c r="H6" s="45">
        <f>+VLOOKUP(B6,Employment!$B$3:$V$39,21,0)</f>
        <v>4.3793100000000003</v>
      </c>
    </row>
    <row r="7" spans="2:8" x14ac:dyDescent="0.2">
      <c r="B7" s="118" t="s">
        <v>68</v>
      </c>
      <c r="C7" s="105" t="s">
        <v>101</v>
      </c>
      <c r="D7" s="45">
        <v>4.5</v>
      </c>
      <c r="E7" s="43">
        <f>+VLOOKUP(B7,Hours!$B$3:$V$39,20,0)</f>
        <v>0.3193898</v>
      </c>
      <c r="F7" s="45">
        <f>+VLOOKUP(B7,Hours!$B$3:$V$39,21,0)</f>
        <v>5.1724139999999998</v>
      </c>
      <c r="G7" s="43">
        <f>+VLOOKUP(B7,Employment!$B$3:$V$39,20,0)</f>
        <v>0.29408640000000003</v>
      </c>
      <c r="H7" s="45">
        <f>+VLOOKUP(B7,Employment!$B$3:$V$39,21,0)</f>
        <v>5.2758620000000001</v>
      </c>
    </row>
    <row r="8" spans="2:8" x14ac:dyDescent="0.2">
      <c r="B8" s="115" t="s">
        <v>34</v>
      </c>
      <c r="C8" s="106" t="s">
        <v>102</v>
      </c>
      <c r="D8" s="55">
        <v>5.0999999999999996</v>
      </c>
      <c r="E8" s="53">
        <f>+VLOOKUP(B8,Hours!$B$3:$V$39,20,0)</f>
        <v>0.33158779999999999</v>
      </c>
      <c r="F8" s="55">
        <f>+VLOOKUP(B8,Hours!$B$3:$V$39,21,0)</f>
        <v>4.6896550000000001</v>
      </c>
      <c r="G8" s="53">
        <f>+VLOOKUP(B8,Employment!$B$3:$V$39,20,0)</f>
        <v>0.30962800000000001</v>
      </c>
      <c r="H8" s="55">
        <f>+VLOOKUP(B8,Employment!$B$3:$V$39,21,0)</f>
        <v>4.6896550000000001</v>
      </c>
    </row>
    <row r="9" spans="2:8" x14ac:dyDescent="0.2">
      <c r="B9" s="115" t="s">
        <v>60</v>
      </c>
      <c r="C9" s="106" t="s">
        <v>103</v>
      </c>
      <c r="D9" s="55">
        <v>5.8</v>
      </c>
      <c r="E9" s="53">
        <f>+VLOOKUP(B9,Hours!$B$3:$V$39,20,0)</f>
        <v>0.31115900000000002</v>
      </c>
      <c r="F9" s="55">
        <f>+VLOOKUP(B9,Hours!$B$3:$V$39,21,0)</f>
        <v>5.5517240000000001</v>
      </c>
      <c r="G9" s="53">
        <f>+VLOOKUP(B9,Employment!$B$3:$V$39,20,0)</f>
        <v>0.28623460000000001</v>
      </c>
      <c r="H9" s="55">
        <f>+VLOOKUP(B9,Employment!$B$3:$V$39,21,0)</f>
        <v>5.6551720000000003</v>
      </c>
    </row>
    <row r="10" spans="2:8" x14ac:dyDescent="0.2">
      <c r="B10" s="115" t="s">
        <v>41</v>
      </c>
      <c r="C10" s="106" t="s">
        <v>104</v>
      </c>
      <c r="D10" s="55">
        <v>7.3</v>
      </c>
      <c r="E10" s="53">
        <f>+VLOOKUP(B10,Hours!$B$3:$V$39,20,0)</f>
        <v>0.27865060000000003</v>
      </c>
      <c r="F10" s="55">
        <f>+VLOOKUP(B10,Hours!$B$3:$V$39,21,0)</f>
        <v>7.6206899999999997</v>
      </c>
      <c r="G10" s="53">
        <f>+VLOOKUP(B10,Employment!$B$3:$V$39,20,0)</f>
        <v>0.25888600000000001</v>
      </c>
      <c r="H10" s="55">
        <f>+VLOOKUP(B10,Employment!$B$3:$V$39,21,0)</f>
        <v>7.7931030000000003</v>
      </c>
    </row>
    <row r="11" spans="2:8" x14ac:dyDescent="0.2">
      <c r="B11" s="115" t="s">
        <v>64</v>
      </c>
      <c r="C11" s="106" t="s">
        <v>105</v>
      </c>
      <c r="D11" s="55">
        <v>8.1</v>
      </c>
      <c r="E11" s="53">
        <f>+VLOOKUP(B11,Hours!$B$3:$V$39,20,0)</f>
        <v>0.24449650000000001</v>
      </c>
      <c r="F11" s="55">
        <f>+VLOOKUP(B11,Hours!$B$3:$V$39,21,0)</f>
        <v>9.8275860000000002</v>
      </c>
      <c r="G11" s="53">
        <f>+VLOOKUP(B11,Employment!$B$3:$V$39,20,0)</f>
        <v>0.22361349999999999</v>
      </c>
      <c r="H11" s="55">
        <f>+VLOOKUP(B11,Employment!$B$3:$V$39,21,0)</f>
        <v>10.413790000000001</v>
      </c>
    </row>
    <row r="12" spans="2:8" x14ac:dyDescent="0.2">
      <c r="B12" s="115" t="s">
        <v>33</v>
      </c>
      <c r="C12" s="106" t="s">
        <v>106</v>
      </c>
      <c r="D12" s="55">
        <v>8.6</v>
      </c>
      <c r="E12" s="53">
        <f>+VLOOKUP(B12,Hours!$B$3:$V$39,20,0)</f>
        <v>0.27643669999999998</v>
      </c>
      <c r="F12" s="55">
        <f>+VLOOKUP(B12,Hours!$B$3:$V$39,21,0)</f>
        <v>7.3448279999999997</v>
      </c>
      <c r="G12" s="53">
        <f>+VLOOKUP(B12,Employment!$B$3:$V$39,20,0)</f>
        <v>0.26528960000000001</v>
      </c>
      <c r="H12" s="55">
        <f>+VLOOKUP(B12,Employment!$B$3:$V$39,21,0)</f>
        <v>6.7931030000000003</v>
      </c>
    </row>
    <row r="13" spans="2:8" x14ac:dyDescent="0.2">
      <c r="B13" s="115" t="s">
        <v>51</v>
      </c>
      <c r="C13" s="106" t="s">
        <v>107</v>
      </c>
      <c r="D13" s="55">
        <v>10.199999999999999</v>
      </c>
      <c r="E13" s="53">
        <f>+VLOOKUP(B13,Hours!$B$3:$V$39,20,0)</f>
        <v>0.24545020000000001</v>
      </c>
      <c r="F13" s="55">
        <f>+VLOOKUP(B13,Hours!$B$3:$V$39,21,0)</f>
        <v>9.8965519999999998</v>
      </c>
      <c r="G13" s="53">
        <f>+VLOOKUP(B13,Employment!$B$3:$V$39,20,0)</f>
        <v>0.22874330000000001</v>
      </c>
      <c r="H13" s="55">
        <f>+VLOOKUP(B13,Employment!$B$3:$V$39,21,0)</f>
        <v>9.862069</v>
      </c>
    </row>
    <row r="14" spans="2:8" x14ac:dyDescent="0.2">
      <c r="B14" s="115" t="s">
        <v>32</v>
      </c>
      <c r="C14" s="106" t="s">
        <v>108</v>
      </c>
      <c r="D14" s="55">
        <v>11.3</v>
      </c>
      <c r="E14" s="53">
        <f>+VLOOKUP(B14,Hours!$B$3:$V$39,20,0)</f>
        <v>0.23594409999999999</v>
      </c>
      <c r="F14" s="55">
        <f>+VLOOKUP(B14,Hours!$B$3:$V$39,21,0)</f>
        <v>10.862069999999999</v>
      </c>
      <c r="G14" s="53">
        <f>+VLOOKUP(B14,Employment!$B$3:$V$39,20,0)</f>
        <v>0.2189797</v>
      </c>
      <c r="H14" s="55">
        <f>+VLOOKUP(B14,Employment!$B$3:$V$39,21,0)</f>
        <v>10.793100000000001</v>
      </c>
    </row>
    <row r="15" spans="2:8" x14ac:dyDescent="0.2">
      <c r="B15" s="115" t="s">
        <v>45</v>
      </c>
      <c r="C15" s="106" t="s">
        <v>109</v>
      </c>
      <c r="D15" s="55">
        <v>11.4</v>
      </c>
      <c r="E15" s="53">
        <f>+VLOOKUP(B15,Hours!$B$3:$V$39,20,0)</f>
        <v>0.21366350000000001</v>
      </c>
      <c r="F15" s="55">
        <f>+VLOOKUP(B15,Hours!$B$3:$V$39,21,0)</f>
        <v>13.758620000000001</v>
      </c>
      <c r="G15" s="53">
        <f>+VLOOKUP(B15,Employment!$B$3:$V$39,20,0)</f>
        <v>0.19553899999999999</v>
      </c>
      <c r="H15" s="55">
        <f>+VLOOKUP(B15,Employment!$B$3:$V$39,21,0)</f>
        <v>14.62069</v>
      </c>
    </row>
    <row r="16" spans="2:8" x14ac:dyDescent="0.2">
      <c r="B16" s="115" t="s">
        <v>25</v>
      </c>
      <c r="C16" s="106" t="s">
        <v>110</v>
      </c>
      <c r="D16" s="55">
        <v>13.8</v>
      </c>
      <c r="E16" s="53">
        <f>+VLOOKUP(B16,Hours!$B$3:$V$39,20,0)</f>
        <v>0.1826209</v>
      </c>
      <c r="F16" s="55">
        <f>+VLOOKUP(B16,Hours!$B$3:$V$39,21,0)</f>
        <v>16.172409999999999</v>
      </c>
      <c r="G16" s="53">
        <f>+VLOOKUP(B16,Employment!$B$3:$V$39,20,0)</f>
        <v>0.18264</v>
      </c>
      <c r="H16" s="55">
        <f>+VLOOKUP(B16,Employment!$B$3:$V$39,21,0)</f>
        <v>15.206899999999999</v>
      </c>
    </row>
    <row r="17" spans="2:8" x14ac:dyDescent="0.2">
      <c r="B17" s="115" t="s">
        <v>70</v>
      </c>
      <c r="C17" s="106" t="s">
        <v>111</v>
      </c>
      <c r="D17" s="55">
        <v>14.3</v>
      </c>
      <c r="E17" s="53">
        <f>+VLOOKUP(B17,Hours!$B$3:$V$39,20,0)</f>
        <v>0.219888</v>
      </c>
      <c r="F17" s="55">
        <f>+VLOOKUP(B17,Hours!$B$3:$V$39,21,0)</f>
        <v>12.89655</v>
      </c>
      <c r="G17" s="53">
        <f>+VLOOKUP(B17,Employment!$B$3:$V$39,20,0)</f>
        <v>0.2018606</v>
      </c>
      <c r="H17" s="55">
        <f>+VLOOKUP(B17,Employment!$B$3:$V$39,21,0)</f>
        <v>13.241379999999999</v>
      </c>
    </row>
    <row r="18" spans="2:8" x14ac:dyDescent="0.2">
      <c r="B18" s="115" t="s">
        <v>47</v>
      </c>
      <c r="C18" s="106" t="s">
        <v>112</v>
      </c>
      <c r="D18" s="55">
        <v>15.2</v>
      </c>
      <c r="E18" s="53">
        <f>+VLOOKUP(B18,Hours!$B$3:$V$39,20,0)</f>
        <v>0.22008639999999999</v>
      </c>
      <c r="F18" s="55">
        <f>+VLOOKUP(B18,Hours!$B$3:$V$39,21,0)</f>
        <v>12.65517</v>
      </c>
      <c r="G18" s="53">
        <f>+VLOOKUP(B18,Employment!$B$3:$V$39,20,0)</f>
        <v>0.20924590000000001</v>
      </c>
      <c r="H18" s="55">
        <f>+VLOOKUP(B18,Employment!$B$3:$V$39,21,0)</f>
        <v>12.517239999999999</v>
      </c>
    </row>
    <row r="19" spans="2:8" x14ac:dyDescent="0.2">
      <c r="B19" s="115" t="s">
        <v>43</v>
      </c>
      <c r="C19" s="106" t="s">
        <v>113</v>
      </c>
      <c r="D19" s="55">
        <v>15.6</v>
      </c>
      <c r="E19" s="53">
        <f>+VLOOKUP(B19,Hours!$B$3:$V$39,20,0)</f>
        <v>0.19891239999999999</v>
      </c>
      <c r="F19" s="55">
        <f>+VLOOKUP(B19,Hours!$B$3:$V$39,21,0)</f>
        <v>15.827590000000001</v>
      </c>
      <c r="G19" s="53">
        <f>+VLOOKUP(B19,Employment!$B$3:$V$39,20,0)</f>
        <v>0.18835089999999999</v>
      </c>
      <c r="H19" s="55">
        <f>+VLOOKUP(B19,Employment!$B$3:$V$39,21,0)</f>
        <v>15.34483</v>
      </c>
    </row>
    <row r="20" spans="2:8" x14ac:dyDescent="0.2">
      <c r="B20" s="115" t="s">
        <v>57</v>
      </c>
      <c r="C20" s="106" t="s">
        <v>114</v>
      </c>
      <c r="D20" s="55">
        <v>17.100000000000001</v>
      </c>
      <c r="E20" s="53">
        <f>+VLOOKUP(B20,Hours!$B$3:$V$39,20,0)</f>
        <v>0.21612229999999999</v>
      </c>
      <c r="F20" s="55">
        <f>+VLOOKUP(B20,Hours!$B$3:$V$39,21,0)</f>
        <v>13.31034</v>
      </c>
      <c r="G20" s="53">
        <f>+VLOOKUP(B20,Employment!$B$3:$V$39,20,0)</f>
        <v>0.20431469999999999</v>
      </c>
      <c r="H20" s="55">
        <f>+VLOOKUP(B20,Employment!$B$3:$V$39,21,0)</f>
        <v>12.89655</v>
      </c>
    </row>
    <row r="21" spans="2:8" x14ac:dyDescent="0.2">
      <c r="B21" s="115" t="s">
        <v>52</v>
      </c>
      <c r="C21" s="106" t="s">
        <v>115</v>
      </c>
      <c r="D21" s="55">
        <v>17.899999999999999</v>
      </c>
      <c r="E21" s="53">
        <f>+VLOOKUP(B21,Hours!$B$3:$V$39,20,0)</f>
        <v>0.1637583</v>
      </c>
      <c r="F21" s="55">
        <f>+VLOOKUP(B21,Hours!$B$3:$V$39,21,0)</f>
        <v>18.034479999999999</v>
      </c>
      <c r="G21" s="53">
        <f>+VLOOKUP(B21,Employment!$B$3:$V$39,20,0)</f>
        <v>0.1392108</v>
      </c>
      <c r="H21" s="55">
        <f>+VLOOKUP(B21,Employment!$B$3:$V$39,21,0)</f>
        <v>19.482759999999999</v>
      </c>
    </row>
    <row r="22" spans="2:8" x14ac:dyDescent="0.2">
      <c r="B22" s="115" t="s">
        <v>39</v>
      </c>
      <c r="C22" s="106" t="s">
        <v>116</v>
      </c>
      <c r="D22" s="55">
        <v>18.7</v>
      </c>
      <c r="E22" s="53">
        <f>+VLOOKUP(B22,Hours!$B$3:$V$39,20,0)</f>
        <v>0.15865119999999999</v>
      </c>
      <c r="F22" s="55">
        <f>+VLOOKUP(B22,Hours!$B$3:$V$39,21,0)</f>
        <v>18.862069999999999</v>
      </c>
      <c r="G22" s="53">
        <f>+VLOOKUP(B22,Employment!$B$3:$V$39,20,0)</f>
        <v>0.14913689999999999</v>
      </c>
      <c r="H22" s="55">
        <f>+VLOOKUP(B22,Employment!$B$3:$V$39,21,0)</f>
        <v>18.724139999999998</v>
      </c>
    </row>
    <row r="23" spans="2:8" x14ac:dyDescent="0.2">
      <c r="B23" s="115" t="s">
        <v>27</v>
      </c>
      <c r="C23" s="106" t="s">
        <v>117</v>
      </c>
      <c r="D23" s="55">
        <v>20.100000000000001</v>
      </c>
      <c r="E23" s="53">
        <f>+VLOOKUP(B23,Hours!$B$3:$V$39,20,0)</f>
        <v>0.1413518</v>
      </c>
      <c r="F23" s="55">
        <f>+VLOOKUP(B23,Hours!$B$3:$V$39,21,0)</f>
        <v>21.37931</v>
      </c>
      <c r="G23" s="53">
        <f>+VLOOKUP(B23,Employment!$B$3:$V$39,20,0)</f>
        <v>0.12564449999999999</v>
      </c>
      <c r="H23" s="55">
        <f>+VLOOKUP(B23,Employment!$B$3:$V$39,21,0)</f>
        <v>21.62069</v>
      </c>
    </row>
    <row r="24" spans="2:8" x14ac:dyDescent="0.2">
      <c r="B24" s="115" t="s">
        <v>35</v>
      </c>
      <c r="C24" s="106" t="s">
        <v>118</v>
      </c>
      <c r="D24" s="55">
        <v>22.5</v>
      </c>
      <c r="E24" s="53">
        <f>+VLOOKUP(B24,Hours!$B$3:$V$39,20,0)</f>
        <v>0.12780359999999999</v>
      </c>
      <c r="F24" s="55">
        <f>+VLOOKUP(B24,Hours!$B$3:$V$39,21,0)</f>
        <v>23.482759999999999</v>
      </c>
      <c r="G24" s="53">
        <f>+VLOOKUP(B24,Employment!$B$3:$V$39,20,0)</f>
        <v>0.1158957</v>
      </c>
      <c r="H24" s="55">
        <f>+VLOOKUP(B24,Employment!$B$3:$V$39,21,0)</f>
        <v>23.758620000000001</v>
      </c>
    </row>
    <row r="25" spans="2:8" x14ac:dyDescent="0.2">
      <c r="B25" s="115" t="s">
        <v>56</v>
      </c>
      <c r="C25" s="106" t="s">
        <v>119</v>
      </c>
      <c r="D25" s="55">
        <v>23.1</v>
      </c>
      <c r="E25" s="53">
        <f>+VLOOKUP(B25,Hours!$B$3:$V$39,20,0)</f>
        <v>0.143565</v>
      </c>
      <c r="F25" s="55">
        <f>+VLOOKUP(B25,Hours!$B$3:$V$39,21,0)</f>
        <v>20.896550000000001</v>
      </c>
      <c r="G25" s="53">
        <f>+VLOOKUP(B25,Employment!$B$3:$V$39,20,0)</f>
        <v>0.1432379</v>
      </c>
      <c r="H25" s="55">
        <f>+VLOOKUP(B25,Employment!$B$3:$V$39,21,0)</f>
        <v>18.93103</v>
      </c>
    </row>
    <row r="26" spans="2:8" x14ac:dyDescent="0.2">
      <c r="B26" s="115" t="s">
        <v>36</v>
      </c>
      <c r="C26" s="106" t="s">
        <v>120</v>
      </c>
      <c r="D26" s="55">
        <v>24.4</v>
      </c>
      <c r="E26" s="53">
        <f>+VLOOKUP(B26,Hours!$B$3:$V$39,20,0)</f>
        <v>0.1240323</v>
      </c>
      <c r="F26" s="55">
        <f>+VLOOKUP(B26,Hours!$B$3:$V$39,21,0)</f>
        <v>24.206900000000001</v>
      </c>
      <c r="G26" s="53">
        <f>+VLOOKUP(B26,Employment!$B$3:$V$39,20,0)</f>
        <v>0.1164124</v>
      </c>
      <c r="H26" s="55">
        <f>+VLOOKUP(B26,Employment!$B$3:$V$39,21,0)</f>
        <v>23.44828</v>
      </c>
    </row>
    <row r="27" spans="2:8" x14ac:dyDescent="0.2">
      <c r="B27" s="115" t="s">
        <v>23</v>
      </c>
      <c r="C27" s="106" t="s">
        <v>121</v>
      </c>
      <c r="D27" s="55">
        <v>24.9</v>
      </c>
      <c r="E27" s="53">
        <f>+VLOOKUP(B27,Hours!$B$3:$V$39,20,0)</f>
        <v>0.117067</v>
      </c>
      <c r="F27" s="55">
        <f>+VLOOKUP(B27,Hours!$B$3:$V$39,21,0)</f>
        <v>26.172409999999999</v>
      </c>
      <c r="G27" s="53">
        <f>+VLOOKUP(B27,Employment!$B$3:$V$39,20,0)</f>
        <v>0.108835</v>
      </c>
      <c r="H27" s="55">
        <f>+VLOOKUP(B27,Employment!$B$3:$V$39,21,0)</f>
        <v>25.275860000000002</v>
      </c>
    </row>
    <row r="28" spans="2:8" x14ac:dyDescent="0.2">
      <c r="B28" s="115" t="s">
        <v>50</v>
      </c>
      <c r="C28" s="106" t="s">
        <v>122</v>
      </c>
      <c r="D28" s="55">
        <v>25</v>
      </c>
      <c r="E28" s="53">
        <f>+VLOOKUP(B28,Hours!$B$3:$V$39,20,0)</f>
        <v>0.13676959999999999</v>
      </c>
      <c r="F28" s="55">
        <f>+VLOOKUP(B28,Hours!$B$3:$V$39,21,0)</f>
        <v>21.827590000000001</v>
      </c>
      <c r="G28" s="53">
        <f>+VLOOKUP(B28,Employment!$B$3:$V$39,20,0)</f>
        <v>0.1205017</v>
      </c>
      <c r="H28" s="55">
        <f>+VLOOKUP(B28,Employment!$B$3:$V$39,21,0)</f>
        <v>22.241379999999999</v>
      </c>
    </row>
    <row r="29" spans="2:8" x14ac:dyDescent="0.2">
      <c r="B29" s="115" t="s">
        <v>72</v>
      </c>
      <c r="C29" s="106" t="s">
        <v>123</v>
      </c>
      <c r="D29" s="55">
        <v>25.3</v>
      </c>
      <c r="E29" s="53">
        <f>+VLOOKUP(B29,Hours!$B$3:$V$39,20,0)</f>
        <v>0.1074201</v>
      </c>
      <c r="F29" s="55">
        <f>+VLOOKUP(B29,Hours!$B$3:$V$39,21,0)</f>
        <v>26.68966</v>
      </c>
      <c r="G29" s="53">
        <f>+VLOOKUP(B29,Employment!$B$3:$V$39,20,0)</f>
        <v>8.4917000000000006E-2</v>
      </c>
      <c r="H29" s="55">
        <f>+VLOOKUP(B29,Employment!$B$3:$V$39,21,0)</f>
        <v>28.862069999999999</v>
      </c>
    </row>
    <row r="30" spans="2:8" x14ac:dyDescent="0.2">
      <c r="B30" s="115" t="s">
        <v>38</v>
      </c>
      <c r="C30" s="106" t="s">
        <v>124</v>
      </c>
      <c r="D30" s="55">
        <v>25.7</v>
      </c>
      <c r="E30" s="53">
        <f>+VLOOKUP(B30,Hours!$B$3:$V$39,20,0)</f>
        <v>0.1186642</v>
      </c>
      <c r="F30" s="55">
        <f>+VLOOKUP(B30,Hours!$B$3:$V$39,21,0)</f>
        <v>25.62069</v>
      </c>
      <c r="G30" s="53">
        <f>+VLOOKUP(B30,Employment!$B$3:$V$39,20,0)</f>
        <v>0.1117949</v>
      </c>
      <c r="H30" s="55">
        <f>+VLOOKUP(B30,Employment!$B$3:$V$39,21,0)</f>
        <v>24.724139999999998</v>
      </c>
    </row>
    <row r="31" spans="2:8" x14ac:dyDescent="0.2">
      <c r="B31" s="116" t="s">
        <v>29</v>
      </c>
      <c r="C31" s="106" t="s">
        <v>125</v>
      </c>
      <c r="D31" s="60">
        <v>26.5</v>
      </c>
      <c r="E31" s="53">
        <f>+VLOOKUP(B31,Hours!$B$3:$V$39,20,0)</f>
        <v>8.7920999999999999E-2</v>
      </c>
      <c r="F31" s="60">
        <f>+VLOOKUP(B31,Hours!$B$3:$V$39,21,0)</f>
        <v>29.586210000000001</v>
      </c>
      <c r="G31" s="53">
        <f>+VLOOKUP(B31,Employment!$B$3:$V$39,20,0)</f>
        <v>8.2099199999999997E-2</v>
      </c>
      <c r="H31" s="60">
        <f>+VLOOKUP(B31,Employment!$B$3:$V$39,21,0)</f>
        <v>29.275860000000002</v>
      </c>
    </row>
    <row r="32" spans="2:8" x14ac:dyDescent="0.2">
      <c r="B32" s="115" t="s">
        <v>54</v>
      </c>
      <c r="C32" s="106" t="s">
        <v>126</v>
      </c>
      <c r="D32" s="55">
        <v>27.4</v>
      </c>
      <c r="E32" s="53">
        <f>+VLOOKUP(B32,Hours!$B$3:$V$39,20,0)</f>
        <v>0.1091053</v>
      </c>
      <c r="F32" s="55">
        <f>+VLOOKUP(B32,Hours!$B$3:$V$39,21,0)</f>
        <v>27.206900000000001</v>
      </c>
      <c r="G32" s="53">
        <f>+VLOOKUP(B32,Employment!$B$3:$V$39,20,0)</f>
        <v>8.5342500000000002E-2</v>
      </c>
      <c r="H32" s="55">
        <f>+VLOOKUP(B32,Employment!$B$3:$V$39,21,0)</f>
        <v>28.93103</v>
      </c>
    </row>
    <row r="33" spans="2:8" x14ac:dyDescent="0.2">
      <c r="B33" s="115" t="s">
        <v>49</v>
      </c>
      <c r="C33" s="106" t="s">
        <v>127</v>
      </c>
      <c r="D33" s="55">
        <v>29.3</v>
      </c>
      <c r="E33" s="53">
        <f>+VLOOKUP(B33,Hours!$B$3:$V$39,20,0)</f>
        <v>0.1061039</v>
      </c>
      <c r="F33" s="55">
        <f>+VLOOKUP(B33,Hours!$B$3:$V$39,21,0)</f>
        <v>28</v>
      </c>
      <c r="G33" s="53">
        <f>+VLOOKUP(B33,Employment!$B$3:$V$39,20,0)</f>
        <v>9.72446E-2</v>
      </c>
      <c r="H33" s="55">
        <f>+VLOOKUP(B33,Employment!$B$3:$V$39,21,0)</f>
        <v>27.206900000000001</v>
      </c>
    </row>
    <row r="34" spans="2:8" x14ac:dyDescent="0.2">
      <c r="B34" s="115" t="s">
        <v>30</v>
      </c>
      <c r="C34" s="106" t="s">
        <v>128</v>
      </c>
      <c r="D34" s="55">
        <v>29.5</v>
      </c>
      <c r="E34" s="53">
        <f>+VLOOKUP(B34,Hours!$B$3:$V$39,20,0)</f>
        <v>8.6452200000000007E-2</v>
      </c>
      <c r="F34" s="55">
        <f>+VLOOKUP(B34,Hours!$B$3:$V$39,21,0)</f>
        <v>30.206900000000001</v>
      </c>
      <c r="G34" s="53">
        <f>+VLOOKUP(B34,Employment!$B$3:$V$39,20,0)</f>
        <v>7.9627100000000006E-2</v>
      </c>
      <c r="H34" s="55">
        <f>+VLOOKUP(B34,Employment!$B$3:$V$39,21,0)</f>
        <v>29.93103</v>
      </c>
    </row>
    <row r="35" spans="2:8" x14ac:dyDescent="0.2">
      <c r="B35" s="64" t="s">
        <v>80</v>
      </c>
      <c r="C35" s="107" t="s">
        <v>129</v>
      </c>
      <c r="D35" s="66" t="s">
        <v>81</v>
      </c>
      <c r="E35" s="65">
        <f>+VLOOKUP(B35,Hours!$B$3:$V$39,20,0)</f>
        <v>0.21329983225806448</v>
      </c>
      <c r="F35" s="66" t="str">
        <f>+VLOOKUP(B35,Hours!$B$3:$V$39,21,0)</f>
        <v>-</v>
      </c>
      <c r="G35" s="65">
        <f>+VLOOKUP(B35,Employment!$B$3:$V$39,20,0)</f>
        <v>0.19656576129032258</v>
      </c>
      <c r="H35" s="66" t="str">
        <f>+VLOOKUP(B35,Employment!$B$3:$V$39,21,0)</f>
        <v>-</v>
      </c>
    </row>
    <row r="36" spans="2:8" x14ac:dyDescent="0.2">
      <c r="B36" s="70" t="s">
        <v>89</v>
      </c>
      <c r="C36" s="108" t="s">
        <v>123</v>
      </c>
      <c r="D36" s="72" t="s">
        <v>81</v>
      </c>
      <c r="E36" s="71">
        <f>+VLOOKUP(B36,Hours!$B$3:$V$39,20,0)</f>
        <v>0.1074201</v>
      </c>
      <c r="F36" s="72" t="str">
        <f>+VLOOKUP(B36,Hours!$B$3:$V$39,21,0)</f>
        <v>-</v>
      </c>
      <c r="G36" s="71">
        <f>+VLOOKUP(B36,Employment!$B$3:$V$39,20,0)</f>
        <v>8.5342500000000002E-2</v>
      </c>
      <c r="H36" s="72" t="str">
        <f>+VLOOKUP(B36,Employment!$B$3:$V$39,21,0)</f>
        <v>-</v>
      </c>
    </row>
    <row r="37" spans="2:8" x14ac:dyDescent="0.2">
      <c r="B37" s="70" t="s">
        <v>90</v>
      </c>
      <c r="C37" s="108" t="s">
        <v>130</v>
      </c>
      <c r="D37" s="72" t="s">
        <v>81</v>
      </c>
      <c r="E37" s="71">
        <f>+VLOOKUP(B37,Hours!$B$3:$V$39,20,0)</f>
        <v>0.12591795</v>
      </c>
      <c r="F37" s="72" t="str">
        <f>+VLOOKUP(B37,Hours!$B$3:$V$39,21,0)</f>
        <v>-</v>
      </c>
      <c r="G37" s="71">
        <f>+VLOOKUP(B37,Employment!$B$3:$V$39,20,0)</f>
        <v>0.11615405000000001</v>
      </c>
      <c r="H37" s="72" t="str">
        <f>+VLOOKUP(B37,Employment!$B$3:$V$39,21,0)</f>
        <v>-</v>
      </c>
    </row>
    <row r="38" spans="2:8" x14ac:dyDescent="0.2">
      <c r="B38" s="70" t="s">
        <v>91</v>
      </c>
      <c r="C38" s="108" t="s">
        <v>113</v>
      </c>
      <c r="D38" s="72" t="s">
        <v>81</v>
      </c>
      <c r="E38" s="71">
        <f>+VLOOKUP(B38,Hours!$B$3:$V$39,20,0)</f>
        <v>0.19891239999999999</v>
      </c>
      <c r="F38" s="72" t="str">
        <f>+VLOOKUP(B38,Hours!$B$3:$V$39,21,0)</f>
        <v>-</v>
      </c>
      <c r="G38" s="71">
        <f>+VLOOKUP(B38,Employment!$B$3:$V$39,20,0)</f>
        <v>0.18835089999999999</v>
      </c>
      <c r="H38" s="72" t="str">
        <f>+VLOOKUP(B38,Employment!$B$3:$V$39,21,0)</f>
        <v>-</v>
      </c>
    </row>
    <row r="39" spans="2:8" x14ac:dyDescent="0.2">
      <c r="B39" s="70" t="s">
        <v>92</v>
      </c>
      <c r="C39" s="108" t="s">
        <v>131</v>
      </c>
      <c r="D39" s="72" t="s">
        <v>81</v>
      </c>
      <c r="E39" s="71">
        <f>+VLOOKUP(B39,Hours!$B$3:$V$39,20,0)</f>
        <v>0.26094344999999997</v>
      </c>
      <c r="F39" s="72" t="str">
        <f>+VLOOKUP(B39,Hours!$B$3:$V$39,21,0)</f>
        <v>-</v>
      </c>
      <c r="G39" s="71">
        <f>+VLOOKUP(B39,Employment!$B$3:$V$39,20,0)</f>
        <v>0.24381465000000002</v>
      </c>
      <c r="H39" s="72" t="str">
        <f>+VLOOKUP(B39,Employment!$B$3:$V$39,21,0)</f>
        <v>-</v>
      </c>
    </row>
    <row r="40" spans="2:8" x14ac:dyDescent="0.2">
      <c r="B40" s="77" t="s">
        <v>93</v>
      </c>
      <c r="C40" s="109" t="s">
        <v>101</v>
      </c>
      <c r="D40" s="79" t="s">
        <v>81</v>
      </c>
      <c r="E40" s="78">
        <f>+VLOOKUP(B40,Hours!$B$3:$V$39,20,0)</f>
        <v>0.33158779999999999</v>
      </c>
      <c r="F40" s="79" t="str">
        <f>+VLOOKUP(B40,Hours!$B$3:$V$39,21,0)</f>
        <v>-</v>
      </c>
      <c r="G40" s="78">
        <f>+VLOOKUP(B40,Employment!$B$3:$V$39,20,0)</f>
        <v>0.30962800000000001</v>
      </c>
      <c r="H40" s="79" t="str">
        <f>+VLOOKUP(B40,Employment!$B$3:$V$39,21,0)</f>
        <v>-</v>
      </c>
    </row>
  </sheetData>
  <mergeCells count="4">
    <mergeCell ref="C1:H1"/>
    <mergeCell ref="C2:D2"/>
    <mergeCell ref="E2:F2"/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0B9F-6FA0-462E-AA0F-06F82B7B0097}">
  <dimension ref="A1:V57"/>
  <sheetViews>
    <sheetView topLeftCell="A27" workbookViewId="0">
      <selection activeCell="K29" sqref="K29:K57"/>
    </sheetView>
  </sheetViews>
  <sheetFormatPr defaultRowHeight="12.7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1950</v>
      </c>
      <c r="B2">
        <v>8</v>
      </c>
      <c r="C2">
        <v>24</v>
      </c>
      <c r="D2" t="s">
        <v>34</v>
      </c>
      <c r="E2">
        <v>6888489</v>
      </c>
      <c r="F2">
        <v>2478942</v>
      </c>
      <c r="G2">
        <v>56036.68</v>
      </c>
      <c r="H2">
        <v>40600000</v>
      </c>
      <c r="I2">
        <v>24300000</v>
      </c>
      <c r="J2">
        <v>614562.5</v>
      </c>
      <c r="K2" s="2">
        <v>0.16947880000000001</v>
      </c>
      <c r="L2" s="2">
        <v>0.1020765</v>
      </c>
      <c r="M2" s="2">
        <v>9.1181399999999996E-2</v>
      </c>
      <c r="N2" s="3">
        <v>7</v>
      </c>
      <c r="O2">
        <v>7</v>
      </c>
      <c r="P2">
        <v>8</v>
      </c>
      <c r="Q2" s="4">
        <v>5.0714290000000002</v>
      </c>
      <c r="R2" s="4">
        <v>4.875</v>
      </c>
      <c r="S2" s="4">
        <v>4.8035709999999998</v>
      </c>
      <c r="T2" s="5">
        <v>0.36250369999999998</v>
      </c>
      <c r="U2" s="5">
        <v>0.25803540000000003</v>
      </c>
      <c r="V2" s="5">
        <v>0.23824980000000001</v>
      </c>
    </row>
    <row r="3" spans="1:22" x14ac:dyDescent="0.2">
      <c r="A3">
        <v>1951</v>
      </c>
      <c r="B3">
        <v>8</v>
      </c>
      <c r="C3">
        <v>24</v>
      </c>
      <c r="D3" t="s">
        <v>34</v>
      </c>
      <c r="E3">
        <v>9029531</v>
      </c>
      <c r="F3">
        <v>2808972</v>
      </c>
      <c r="G3">
        <v>64141.72</v>
      </c>
      <c r="H3">
        <v>50600000</v>
      </c>
      <c r="I3">
        <v>27000000</v>
      </c>
      <c r="J3">
        <v>691976.1</v>
      </c>
      <c r="K3" s="2">
        <v>0.1784046</v>
      </c>
      <c r="L3" s="2">
        <v>0.10396809999999999</v>
      </c>
      <c r="M3" s="2">
        <v>9.2693499999999998E-2</v>
      </c>
      <c r="N3" s="3">
        <v>6</v>
      </c>
      <c r="O3">
        <v>7</v>
      </c>
      <c r="P3">
        <v>7</v>
      </c>
      <c r="Q3" s="4">
        <v>5.0714290000000002</v>
      </c>
      <c r="R3" s="4">
        <v>4.875</v>
      </c>
      <c r="S3" s="4">
        <v>4.8035709999999998</v>
      </c>
      <c r="T3" s="5">
        <v>0.36250369999999998</v>
      </c>
      <c r="U3" s="5">
        <v>0.25803540000000003</v>
      </c>
      <c r="V3" s="5">
        <v>0.23824980000000001</v>
      </c>
    </row>
    <row r="4" spans="1:22" x14ac:dyDescent="0.2">
      <c r="A4">
        <v>1952</v>
      </c>
      <c r="B4">
        <v>8</v>
      </c>
      <c r="C4">
        <v>24</v>
      </c>
      <c r="D4" t="s">
        <v>34</v>
      </c>
      <c r="E4">
        <v>10900000</v>
      </c>
      <c r="F4">
        <v>3168172</v>
      </c>
      <c r="G4">
        <v>72252</v>
      </c>
      <c r="H4">
        <v>55800000</v>
      </c>
      <c r="I4">
        <v>28100000</v>
      </c>
      <c r="J4">
        <v>716749.6</v>
      </c>
      <c r="K4" s="2">
        <v>0.19566220000000001</v>
      </c>
      <c r="L4" s="2">
        <v>0.1128678</v>
      </c>
      <c r="M4" s="2">
        <v>0.10080509999999999</v>
      </c>
      <c r="N4" s="3">
        <v>6</v>
      </c>
      <c r="O4">
        <v>6</v>
      </c>
      <c r="P4">
        <v>6</v>
      </c>
      <c r="Q4" s="4">
        <v>5.0714290000000002</v>
      </c>
      <c r="R4" s="4">
        <v>4.875</v>
      </c>
      <c r="S4" s="4">
        <v>4.8035709999999998</v>
      </c>
      <c r="T4" s="5">
        <v>0.36250369999999998</v>
      </c>
      <c r="U4" s="5">
        <v>0.25803540000000003</v>
      </c>
      <c r="V4" s="5">
        <v>0.23824980000000001</v>
      </c>
    </row>
    <row r="5" spans="1:22" x14ac:dyDescent="0.2">
      <c r="A5">
        <v>1953</v>
      </c>
      <c r="B5">
        <v>8</v>
      </c>
      <c r="C5">
        <v>24</v>
      </c>
      <c r="D5" t="s">
        <v>34</v>
      </c>
      <c r="E5">
        <v>13300000</v>
      </c>
      <c r="F5">
        <v>3569242</v>
      </c>
      <c r="G5">
        <v>81677.14</v>
      </c>
      <c r="H5">
        <v>62700000</v>
      </c>
      <c r="I5">
        <v>29600000</v>
      </c>
      <c r="J5">
        <v>756430.9</v>
      </c>
      <c r="K5" s="2">
        <v>0.21152119999999999</v>
      </c>
      <c r="L5" s="2">
        <v>0.12077160000000001</v>
      </c>
      <c r="M5" s="2">
        <v>0.107977</v>
      </c>
      <c r="N5" s="3">
        <v>6</v>
      </c>
      <c r="O5">
        <v>6</v>
      </c>
      <c r="P5">
        <v>6</v>
      </c>
      <c r="Q5" s="4">
        <v>5.0714290000000002</v>
      </c>
      <c r="R5" s="4">
        <v>4.875</v>
      </c>
      <c r="S5" s="4">
        <v>4.8035709999999998</v>
      </c>
      <c r="T5" s="5">
        <v>0.36250369999999998</v>
      </c>
      <c r="U5" s="5">
        <v>0.25803540000000003</v>
      </c>
      <c r="V5" s="5">
        <v>0.23824980000000001</v>
      </c>
    </row>
    <row r="6" spans="1:22" x14ac:dyDescent="0.2">
      <c r="A6">
        <v>1954</v>
      </c>
      <c r="B6">
        <v>8</v>
      </c>
      <c r="C6">
        <v>24</v>
      </c>
      <c r="D6" t="s">
        <v>34</v>
      </c>
      <c r="E6">
        <v>14600000</v>
      </c>
      <c r="F6">
        <v>3644899</v>
      </c>
      <c r="G6">
        <v>83984.04</v>
      </c>
      <c r="H6">
        <v>65200000</v>
      </c>
      <c r="I6">
        <v>28700000</v>
      </c>
      <c r="J6">
        <v>739602.3</v>
      </c>
      <c r="K6" s="2">
        <v>0.22357779999999999</v>
      </c>
      <c r="L6" s="2">
        <v>0.126856</v>
      </c>
      <c r="M6" s="2">
        <v>0.113553</v>
      </c>
      <c r="N6" s="3">
        <v>6</v>
      </c>
      <c r="O6">
        <v>6</v>
      </c>
      <c r="P6">
        <v>6</v>
      </c>
      <c r="Q6" s="4">
        <v>5.0714290000000002</v>
      </c>
      <c r="R6" s="4">
        <v>4.875</v>
      </c>
      <c r="S6" s="4">
        <v>4.8035709999999998</v>
      </c>
      <c r="T6" s="5">
        <v>0.36250369999999998</v>
      </c>
      <c r="U6" s="5">
        <v>0.25803540000000003</v>
      </c>
      <c r="V6" s="5">
        <v>0.23824980000000001</v>
      </c>
    </row>
    <row r="7" spans="1:22" x14ac:dyDescent="0.2">
      <c r="A7">
        <v>1955</v>
      </c>
      <c r="B7">
        <v>8</v>
      </c>
      <c r="C7">
        <v>24</v>
      </c>
      <c r="D7" t="s">
        <v>34</v>
      </c>
      <c r="E7">
        <v>15800000</v>
      </c>
      <c r="F7">
        <v>3861299</v>
      </c>
      <c r="G7">
        <v>87562.22</v>
      </c>
      <c r="H7">
        <v>68900000</v>
      </c>
      <c r="I7">
        <v>29900000</v>
      </c>
      <c r="J7">
        <v>758583.6</v>
      </c>
      <c r="K7" s="2">
        <v>0.22991449999999999</v>
      </c>
      <c r="L7" s="2">
        <v>0.1289255</v>
      </c>
      <c r="M7" s="2">
        <v>0.11542860000000001</v>
      </c>
      <c r="N7" s="3">
        <v>6</v>
      </c>
      <c r="O7">
        <v>6</v>
      </c>
      <c r="P7">
        <v>6</v>
      </c>
      <c r="Q7" s="4">
        <v>5.0714290000000002</v>
      </c>
      <c r="R7" s="4">
        <v>4.875</v>
      </c>
      <c r="S7" s="4">
        <v>4.8035709999999998</v>
      </c>
      <c r="T7" s="5">
        <v>0.36250369999999998</v>
      </c>
      <c r="U7" s="5">
        <v>0.25803540000000003</v>
      </c>
      <c r="V7" s="5">
        <v>0.23824980000000001</v>
      </c>
    </row>
    <row r="8" spans="1:22" x14ac:dyDescent="0.2">
      <c r="A8">
        <v>1956</v>
      </c>
      <c r="B8">
        <v>8</v>
      </c>
      <c r="C8">
        <v>24</v>
      </c>
      <c r="D8" t="s">
        <v>34</v>
      </c>
      <c r="E8">
        <v>18400000</v>
      </c>
      <c r="F8">
        <v>4125899</v>
      </c>
      <c r="G8">
        <v>94513.12</v>
      </c>
      <c r="H8">
        <v>76800000</v>
      </c>
      <c r="I8">
        <v>31000000</v>
      </c>
      <c r="J8">
        <v>792900.1</v>
      </c>
      <c r="K8" s="2">
        <v>0.23907819999999999</v>
      </c>
      <c r="L8" s="2">
        <v>0.13306870000000001</v>
      </c>
      <c r="M8" s="2">
        <v>0.11919929999999999</v>
      </c>
      <c r="N8" s="3">
        <v>6</v>
      </c>
      <c r="O8">
        <v>6</v>
      </c>
      <c r="P8">
        <v>6</v>
      </c>
      <c r="Q8" s="4">
        <v>5.0714290000000002</v>
      </c>
      <c r="R8" s="4">
        <v>4.875</v>
      </c>
      <c r="S8" s="4">
        <v>4.8035709999999998</v>
      </c>
      <c r="T8" s="5">
        <v>0.36250369999999998</v>
      </c>
      <c r="U8" s="5">
        <v>0.25803540000000003</v>
      </c>
      <c r="V8" s="5">
        <v>0.23824980000000001</v>
      </c>
    </row>
    <row r="9" spans="1:22" x14ac:dyDescent="0.2">
      <c r="A9">
        <v>1957</v>
      </c>
      <c r="B9">
        <v>8</v>
      </c>
      <c r="C9">
        <v>24</v>
      </c>
      <c r="D9" t="s">
        <v>34</v>
      </c>
      <c r="E9">
        <v>21100000</v>
      </c>
      <c r="F9">
        <v>4394993</v>
      </c>
      <c r="G9">
        <v>101550</v>
      </c>
      <c r="H9">
        <v>83500000</v>
      </c>
      <c r="I9">
        <v>31300000</v>
      </c>
      <c r="J9">
        <v>806930.7</v>
      </c>
      <c r="K9" s="2">
        <v>0.25261549999999999</v>
      </c>
      <c r="L9" s="2">
        <v>0.140343</v>
      </c>
      <c r="M9" s="2">
        <v>0.12584719999999999</v>
      </c>
      <c r="N9" s="3">
        <v>6</v>
      </c>
      <c r="O9">
        <v>6</v>
      </c>
      <c r="P9">
        <v>6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1958</v>
      </c>
      <c r="B10">
        <v>8</v>
      </c>
      <c r="C10">
        <v>24</v>
      </c>
      <c r="D10" t="s">
        <v>34</v>
      </c>
      <c r="E10">
        <v>22600000</v>
      </c>
      <c r="F10">
        <v>4501503</v>
      </c>
      <c r="G10">
        <v>104413.7</v>
      </c>
      <c r="H10">
        <v>84000000</v>
      </c>
      <c r="I10">
        <v>30000000</v>
      </c>
      <c r="J10">
        <v>773948.3</v>
      </c>
      <c r="K10" s="2">
        <v>0.26920100000000002</v>
      </c>
      <c r="L10" s="2">
        <v>0.15011579999999999</v>
      </c>
      <c r="M10" s="2">
        <v>0.13491049999999999</v>
      </c>
      <c r="N10" s="3">
        <v>6</v>
      </c>
      <c r="O10">
        <v>6</v>
      </c>
      <c r="P10">
        <v>6</v>
      </c>
      <c r="Q10" s="4">
        <v>5.0714290000000002</v>
      </c>
      <c r="R10" s="4">
        <v>4.875</v>
      </c>
      <c r="S10" s="4">
        <v>4.8035709999999998</v>
      </c>
      <c r="T10" s="5">
        <v>0.36250369999999998</v>
      </c>
      <c r="U10" s="5">
        <v>0.25803540000000003</v>
      </c>
      <c r="V10" s="5">
        <v>0.23824980000000001</v>
      </c>
    </row>
    <row r="11" spans="1:22" x14ac:dyDescent="0.2">
      <c r="A11">
        <v>1959</v>
      </c>
      <c r="B11">
        <v>8</v>
      </c>
      <c r="C11">
        <v>24</v>
      </c>
      <c r="D11" t="s">
        <v>34</v>
      </c>
      <c r="E11">
        <v>25200000</v>
      </c>
      <c r="F11">
        <v>4817932</v>
      </c>
      <c r="G11">
        <v>109457.7</v>
      </c>
      <c r="H11">
        <v>91100000</v>
      </c>
      <c r="I11">
        <v>31400000</v>
      </c>
      <c r="J11">
        <v>792085.4</v>
      </c>
      <c r="K11" s="2">
        <v>0.27612900000000001</v>
      </c>
      <c r="L11" s="2">
        <v>0.1536699</v>
      </c>
      <c r="M11" s="2">
        <v>0.13818920000000001</v>
      </c>
      <c r="N11" s="3">
        <v>6</v>
      </c>
      <c r="O11">
        <v>6</v>
      </c>
      <c r="P11">
        <v>6</v>
      </c>
      <c r="Q11" s="4">
        <v>5.0714290000000002</v>
      </c>
      <c r="R11" s="4">
        <v>4.875</v>
      </c>
      <c r="S11" s="4">
        <v>4.8035709999999998</v>
      </c>
      <c r="T11" s="5">
        <v>0.36250369999999998</v>
      </c>
      <c r="U11" s="5">
        <v>0.25803540000000003</v>
      </c>
      <c r="V11" s="5">
        <v>0.23824980000000001</v>
      </c>
    </row>
    <row r="12" spans="1:22" x14ac:dyDescent="0.2">
      <c r="A12">
        <v>1960</v>
      </c>
      <c r="B12">
        <v>8</v>
      </c>
      <c r="C12">
        <v>24</v>
      </c>
      <c r="D12" t="s">
        <v>34</v>
      </c>
      <c r="E12">
        <v>26100000</v>
      </c>
      <c r="F12">
        <v>5041968</v>
      </c>
      <c r="G12">
        <v>116208.1</v>
      </c>
      <c r="H12">
        <v>95700000</v>
      </c>
      <c r="I12">
        <v>31600000</v>
      </c>
      <c r="J12">
        <v>810476.4</v>
      </c>
      <c r="K12" s="2">
        <v>0.27301829999999999</v>
      </c>
      <c r="L12" s="2">
        <v>0.1593474</v>
      </c>
      <c r="M12" s="2">
        <v>0.14338239999999999</v>
      </c>
      <c r="N12" s="3">
        <v>6</v>
      </c>
      <c r="O12">
        <v>6</v>
      </c>
      <c r="P12">
        <v>6</v>
      </c>
      <c r="Q12" s="4">
        <v>5.0714290000000002</v>
      </c>
      <c r="R12" s="4">
        <v>4.875</v>
      </c>
      <c r="S12" s="4">
        <v>4.8035709999999998</v>
      </c>
      <c r="T12" s="5">
        <v>0.36250369999999998</v>
      </c>
      <c r="U12" s="5">
        <v>0.25803540000000003</v>
      </c>
      <c r="V12" s="5">
        <v>0.23824980000000001</v>
      </c>
    </row>
    <row r="13" spans="1:22" x14ac:dyDescent="0.2">
      <c r="A13">
        <v>1961</v>
      </c>
      <c r="B13">
        <v>8</v>
      </c>
      <c r="C13">
        <v>24</v>
      </c>
      <c r="D13" t="s">
        <v>34</v>
      </c>
      <c r="E13">
        <v>28400000</v>
      </c>
      <c r="F13">
        <v>5584936</v>
      </c>
      <c r="G13">
        <v>128436.6</v>
      </c>
      <c r="H13">
        <v>99600000</v>
      </c>
      <c r="I13">
        <v>31800000</v>
      </c>
      <c r="J13">
        <v>811222.6</v>
      </c>
      <c r="K13" s="2">
        <v>0.28483029999999998</v>
      </c>
      <c r="L13" s="2">
        <v>0.1755274</v>
      </c>
      <c r="M13" s="2">
        <v>0.15832470000000001</v>
      </c>
      <c r="N13" s="3">
        <v>5</v>
      </c>
      <c r="O13">
        <v>6</v>
      </c>
      <c r="P13">
        <v>5</v>
      </c>
      <c r="Q13" s="4">
        <v>5.0714290000000002</v>
      </c>
      <c r="R13" s="4">
        <v>4.875</v>
      </c>
      <c r="S13" s="4">
        <v>4.8035709999999998</v>
      </c>
      <c r="T13" s="5">
        <v>0.36250369999999998</v>
      </c>
      <c r="U13" s="5">
        <v>0.25803540000000003</v>
      </c>
      <c r="V13" s="5">
        <v>0.23824980000000001</v>
      </c>
    </row>
    <row r="14" spans="1:22" x14ac:dyDescent="0.2">
      <c r="A14">
        <v>1962</v>
      </c>
      <c r="B14">
        <v>8</v>
      </c>
      <c r="C14">
        <v>24</v>
      </c>
      <c r="D14" t="s">
        <v>34</v>
      </c>
      <c r="E14">
        <v>31100000</v>
      </c>
      <c r="F14">
        <v>6208703</v>
      </c>
      <c r="G14">
        <v>141897</v>
      </c>
      <c r="H14">
        <v>106000000</v>
      </c>
      <c r="I14">
        <v>32600000</v>
      </c>
      <c r="J14">
        <v>823707.1</v>
      </c>
      <c r="K14" s="2">
        <v>0.29401480000000002</v>
      </c>
      <c r="L14" s="2">
        <v>0.1905733</v>
      </c>
      <c r="M14" s="2">
        <v>0.17226630000000001</v>
      </c>
      <c r="N14" s="3">
        <v>3</v>
      </c>
      <c r="O14">
        <v>4</v>
      </c>
      <c r="P14">
        <v>4</v>
      </c>
      <c r="Q14" s="4">
        <v>5.0714290000000002</v>
      </c>
      <c r="R14" s="4">
        <v>4.875</v>
      </c>
      <c r="S14" s="4">
        <v>4.8035709999999998</v>
      </c>
      <c r="T14" s="5">
        <v>0.36250369999999998</v>
      </c>
      <c r="U14" s="5">
        <v>0.25803540000000003</v>
      </c>
      <c r="V14" s="5">
        <v>0.23824980000000001</v>
      </c>
    </row>
    <row r="15" spans="1:22" x14ac:dyDescent="0.2">
      <c r="A15">
        <v>1963</v>
      </c>
      <c r="B15">
        <v>8</v>
      </c>
      <c r="C15">
        <v>24</v>
      </c>
      <c r="D15" t="s">
        <v>34</v>
      </c>
      <c r="E15">
        <v>33700000</v>
      </c>
      <c r="F15">
        <v>6821631</v>
      </c>
      <c r="G15">
        <v>156942.70000000001</v>
      </c>
      <c r="H15">
        <v>111000000</v>
      </c>
      <c r="I15">
        <v>33200000</v>
      </c>
      <c r="J15">
        <v>842726.8</v>
      </c>
      <c r="K15" s="2">
        <v>0.30244510000000002</v>
      </c>
      <c r="L15" s="2">
        <v>0.20561450000000001</v>
      </c>
      <c r="M15" s="2">
        <v>0.18623200000000001</v>
      </c>
      <c r="N15" s="3">
        <v>3</v>
      </c>
      <c r="O15">
        <v>3</v>
      </c>
      <c r="P15">
        <v>3</v>
      </c>
      <c r="Q15" s="4">
        <v>5.0714290000000002</v>
      </c>
      <c r="R15" s="4">
        <v>4.875</v>
      </c>
      <c r="S15" s="4">
        <v>4.8035709999999998</v>
      </c>
      <c r="T15" s="5">
        <v>0.36250369999999998</v>
      </c>
      <c r="U15" s="5">
        <v>0.25803540000000003</v>
      </c>
      <c r="V15" s="5">
        <v>0.23824980000000001</v>
      </c>
    </row>
    <row r="16" spans="1:22" x14ac:dyDescent="0.2">
      <c r="A16">
        <v>1964</v>
      </c>
      <c r="B16">
        <v>8</v>
      </c>
      <c r="C16">
        <v>24</v>
      </c>
      <c r="D16" t="s">
        <v>34</v>
      </c>
      <c r="E16">
        <v>37200000</v>
      </c>
      <c r="F16">
        <v>7453981</v>
      </c>
      <c r="G16">
        <v>171412.7</v>
      </c>
      <c r="H16">
        <v>118000000</v>
      </c>
      <c r="I16">
        <v>33800000</v>
      </c>
      <c r="J16">
        <v>855100.7</v>
      </c>
      <c r="K16" s="2">
        <v>0.31428240000000002</v>
      </c>
      <c r="L16" s="2">
        <v>0.2208271</v>
      </c>
      <c r="M16" s="2">
        <v>0.200459</v>
      </c>
      <c r="N16" s="3">
        <v>2</v>
      </c>
      <c r="O16">
        <v>3</v>
      </c>
      <c r="P16">
        <v>3</v>
      </c>
      <c r="Q16" s="4">
        <v>5.0714290000000002</v>
      </c>
      <c r="R16" s="4">
        <v>4.875</v>
      </c>
      <c r="S16" s="4">
        <v>4.8035709999999998</v>
      </c>
      <c r="T16" s="5">
        <v>0.36250369999999998</v>
      </c>
      <c r="U16" s="5">
        <v>0.25803540000000003</v>
      </c>
      <c r="V16" s="5">
        <v>0.23824980000000001</v>
      </c>
    </row>
    <row r="17" spans="1:22" x14ac:dyDescent="0.2">
      <c r="A17">
        <v>1965</v>
      </c>
      <c r="B17">
        <v>8</v>
      </c>
      <c r="C17">
        <v>24</v>
      </c>
      <c r="D17" t="s">
        <v>34</v>
      </c>
      <c r="E17">
        <v>41100000</v>
      </c>
      <c r="F17">
        <v>7839062</v>
      </c>
      <c r="G17">
        <v>179102.7</v>
      </c>
      <c r="H17">
        <v>127000000</v>
      </c>
      <c r="I17">
        <v>35300000</v>
      </c>
      <c r="J17">
        <v>889698.1</v>
      </c>
      <c r="K17" s="2">
        <v>0.32494509999999999</v>
      </c>
      <c r="L17" s="2">
        <v>0.2220847</v>
      </c>
      <c r="M17" s="2">
        <v>0.20130719999999999</v>
      </c>
      <c r="N17" s="3">
        <v>3</v>
      </c>
      <c r="O17">
        <v>3</v>
      </c>
      <c r="P17">
        <v>3</v>
      </c>
      <c r="Q17" s="4">
        <v>5.0714290000000002</v>
      </c>
      <c r="R17" s="4">
        <v>4.875</v>
      </c>
      <c r="S17" s="4">
        <v>4.8035709999999998</v>
      </c>
      <c r="T17" s="5">
        <v>0.36250369999999998</v>
      </c>
      <c r="U17" s="5">
        <v>0.25803540000000003</v>
      </c>
      <c r="V17" s="5">
        <v>0.23824980000000001</v>
      </c>
    </row>
    <row r="18" spans="1:22" x14ac:dyDescent="0.2">
      <c r="A18">
        <v>1966</v>
      </c>
      <c r="B18">
        <v>8</v>
      </c>
      <c r="C18">
        <v>24</v>
      </c>
      <c r="D18" t="s">
        <v>34</v>
      </c>
      <c r="E18">
        <v>48800000</v>
      </c>
      <c r="F18">
        <v>9116117</v>
      </c>
      <c r="G18">
        <v>208862.8</v>
      </c>
      <c r="H18">
        <v>142000000</v>
      </c>
      <c r="I18">
        <v>37700000</v>
      </c>
      <c r="J18">
        <v>950209.3</v>
      </c>
      <c r="K18" s="2">
        <v>0.34290130000000002</v>
      </c>
      <c r="L18" s="2">
        <v>0.24194289999999999</v>
      </c>
      <c r="M18" s="2">
        <v>0.21980710000000001</v>
      </c>
      <c r="N18" s="3">
        <v>2</v>
      </c>
      <c r="O18">
        <v>3</v>
      </c>
      <c r="P18">
        <v>2</v>
      </c>
      <c r="Q18" s="4">
        <v>5.0714290000000002</v>
      </c>
      <c r="R18" s="4">
        <v>4.875</v>
      </c>
      <c r="S18" s="4">
        <v>4.8035709999999998</v>
      </c>
      <c r="T18" s="5">
        <v>0.36250369999999998</v>
      </c>
      <c r="U18" s="5">
        <v>0.25803540000000003</v>
      </c>
      <c r="V18" s="5">
        <v>0.23824980000000001</v>
      </c>
    </row>
    <row r="19" spans="1:22" x14ac:dyDescent="0.2">
      <c r="A19">
        <v>1967</v>
      </c>
      <c r="B19">
        <v>8</v>
      </c>
      <c r="C19">
        <v>24</v>
      </c>
      <c r="D19" t="s">
        <v>34</v>
      </c>
      <c r="E19">
        <v>54300000</v>
      </c>
      <c r="F19">
        <v>9776470</v>
      </c>
      <c r="G19">
        <v>226243.6</v>
      </c>
      <c r="H19">
        <v>153000000</v>
      </c>
      <c r="I19">
        <v>38900000</v>
      </c>
      <c r="J19">
        <v>988761.59999999998</v>
      </c>
      <c r="K19" s="2">
        <v>0.3552806</v>
      </c>
      <c r="L19" s="2">
        <v>0.25142560000000003</v>
      </c>
      <c r="M19" s="2">
        <v>0.22881509999999999</v>
      </c>
      <c r="N19" s="3">
        <v>2</v>
      </c>
      <c r="O19">
        <v>2</v>
      </c>
      <c r="P19">
        <v>2</v>
      </c>
      <c r="Q19" s="4">
        <v>5.0714290000000002</v>
      </c>
      <c r="R19" s="4">
        <v>4.875</v>
      </c>
      <c r="S19" s="4">
        <v>4.8035709999999998</v>
      </c>
      <c r="T19" s="5">
        <v>0.36250369999999998</v>
      </c>
      <c r="U19" s="5">
        <v>0.25803540000000003</v>
      </c>
      <c r="V19" s="5">
        <v>0.23824980000000001</v>
      </c>
    </row>
    <row r="20" spans="1:22" x14ac:dyDescent="0.2">
      <c r="A20">
        <v>1968</v>
      </c>
      <c r="B20">
        <v>8</v>
      </c>
      <c r="C20">
        <v>24</v>
      </c>
      <c r="D20" t="s">
        <v>34</v>
      </c>
      <c r="E20">
        <v>45900000</v>
      </c>
      <c r="F20">
        <v>7944319</v>
      </c>
      <c r="G20">
        <v>183881.3</v>
      </c>
      <c r="H20">
        <v>168000000</v>
      </c>
      <c r="I20">
        <v>39900000</v>
      </c>
      <c r="J20">
        <v>1021350</v>
      </c>
      <c r="K20" s="2">
        <v>0.27316089999999998</v>
      </c>
      <c r="L20" s="2">
        <v>0.19930500000000001</v>
      </c>
      <c r="M20" s="2">
        <v>0.18003759999999999</v>
      </c>
      <c r="N20" s="3">
        <v>5</v>
      </c>
      <c r="O20">
        <v>5</v>
      </c>
      <c r="P20">
        <v>4</v>
      </c>
      <c r="Q20" s="4">
        <v>5.0714290000000002</v>
      </c>
      <c r="R20" s="4">
        <v>4.875</v>
      </c>
      <c r="S20" s="4">
        <v>4.8035709999999998</v>
      </c>
      <c r="T20" s="5">
        <v>0.36250369999999998</v>
      </c>
      <c r="U20" s="5">
        <v>0.25803540000000003</v>
      </c>
      <c r="V20" s="5">
        <v>0.23824980000000001</v>
      </c>
    </row>
    <row r="21" spans="1:22" x14ac:dyDescent="0.2">
      <c r="A21">
        <v>1969</v>
      </c>
      <c r="B21">
        <v>8</v>
      </c>
      <c r="C21">
        <v>24</v>
      </c>
      <c r="D21" t="s">
        <v>34</v>
      </c>
      <c r="E21">
        <v>50600000</v>
      </c>
      <c r="F21">
        <v>8123710</v>
      </c>
      <c r="G21">
        <v>188449.6</v>
      </c>
      <c r="H21">
        <v>186000000</v>
      </c>
      <c r="I21">
        <v>41100000</v>
      </c>
      <c r="J21">
        <v>1056211</v>
      </c>
      <c r="K21" s="2">
        <v>0.27170640000000001</v>
      </c>
      <c r="L21" s="2">
        <v>0.19775180000000001</v>
      </c>
      <c r="M21" s="2">
        <v>0.17842040000000001</v>
      </c>
      <c r="N21" s="3">
        <v>5</v>
      </c>
      <c r="O21">
        <v>5</v>
      </c>
      <c r="P21">
        <v>4</v>
      </c>
      <c r="Q21" s="4">
        <v>5.0714290000000002</v>
      </c>
      <c r="R21" s="4">
        <v>4.875</v>
      </c>
      <c r="S21" s="4">
        <v>4.8035709999999998</v>
      </c>
      <c r="T21" s="5">
        <v>0.36250369999999998</v>
      </c>
      <c r="U21" s="5">
        <v>0.25803540000000003</v>
      </c>
      <c r="V21" s="5">
        <v>0.23824980000000001</v>
      </c>
    </row>
    <row r="22" spans="1:22" x14ac:dyDescent="0.2">
      <c r="A22">
        <v>1970</v>
      </c>
      <c r="B22">
        <v>8</v>
      </c>
      <c r="C22">
        <v>24</v>
      </c>
      <c r="D22" t="s">
        <v>34</v>
      </c>
      <c r="E22">
        <v>53500000</v>
      </c>
      <c r="F22">
        <v>8140038</v>
      </c>
      <c r="G22">
        <v>193179.9</v>
      </c>
      <c r="H22">
        <v>197000000</v>
      </c>
      <c r="I22">
        <v>39800000</v>
      </c>
      <c r="J22">
        <v>1045193</v>
      </c>
      <c r="K22" s="2">
        <v>0.2716016</v>
      </c>
      <c r="L22" s="2">
        <v>0.20458760000000001</v>
      </c>
      <c r="M22" s="2">
        <v>0.18482699999999999</v>
      </c>
      <c r="N22" s="3">
        <v>5</v>
      </c>
      <c r="O22">
        <v>4</v>
      </c>
      <c r="P22">
        <v>3</v>
      </c>
      <c r="Q22" s="4">
        <v>5.0714290000000002</v>
      </c>
      <c r="R22" s="4">
        <v>4.875</v>
      </c>
      <c r="S22" s="4">
        <v>4.8035709999999998</v>
      </c>
      <c r="T22" s="5">
        <v>0.36250369999999998</v>
      </c>
      <c r="U22" s="5">
        <v>0.25803540000000003</v>
      </c>
      <c r="V22" s="5">
        <v>0.23824980000000001</v>
      </c>
    </row>
    <row r="23" spans="1:22" x14ac:dyDescent="0.2">
      <c r="A23">
        <v>1971</v>
      </c>
      <c r="B23">
        <v>8</v>
      </c>
      <c r="C23">
        <v>24</v>
      </c>
      <c r="D23" t="s">
        <v>34</v>
      </c>
      <c r="E23">
        <v>60600000</v>
      </c>
      <c r="F23">
        <v>7966060</v>
      </c>
      <c r="G23">
        <v>188898.6</v>
      </c>
      <c r="H23">
        <v>203000000</v>
      </c>
      <c r="I23">
        <v>38400000</v>
      </c>
      <c r="J23">
        <v>1006147</v>
      </c>
      <c r="K23" s="2">
        <v>0.29782429999999999</v>
      </c>
      <c r="L23" s="2">
        <v>0.20755270000000001</v>
      </c>
      <c r="M23" s="2">
        <v>0.18774460000000001</v>
      </c>
      <c r="N23" s="3">
        <v>4</v>
      </c>
      <c r="O23">
        <v>4</v>
      </c>
      <c r="P23">
        <v>4</v>
      </c>
      <c r="Q23" s="4">
        <v>5.0714290000000002</v>
      </c>
      <c r="R23" s="4">
        <v>4.875</v>
      </c>
      <c r="S23" s="4">
        <v>4.8035709999999998</v>
      </c>
      <c r="T23" s="5">
        <v>0.36250369999999998</v>
      </c>
      <c r="U23" s="5">
        <v>0.25803540000000003</v>
      </c>
      <c r="V23" s="5">
        <v>0.23824980000000001</v>
      </c>
    </row>
    <row r="24" spans="1:22" x14ac:dyDescent="0.2">
      <c r="A24">
        <v>1972</v>
      </c>
      <c r="B24">
        <v>8</v>
      </c>
      <c r="C24">
        <v>24</v>
      </c>
      <c r="D24" t="s">
        <v>34</v>
      </c>
      <c r="E24">
        <v>63800000</v>
      </c>
      <c r="F24">
        <v>7931249</v>
      </c>
      <c r="G24">
        <v>187073.5</v>
      </c>
      <c r="H24">
        <v>217000000</v>
      </c>
      <c r="I24">
        <v>38300000</v>
      </c>
      <c r="J24">
        <v>998953.4</v>
      </c>
      <c r="K24" s="2">
        <v>0.29375980000000002</v>
      </c>
      <c r="L24" s="2">
        <v>0.20705599999999999</v>
      </c>
      <c r="M24" s="2">
        <v>0.18726950000000001</v>
      </c>
      <c r="N24" s="3">
        <v>5</v>
      </c>
      <c r="O24">
        <v>5</v>
      </c>
      <c r="P24">
        <v>4</v>
      </c>
      <c r="Q24" s="4">
        <v>5.0714290000000002</v>
      </c>
      <c r="R24" s="4">
        <v>4.875</v>
      </c>
      <c r="S24" s="4">
        <v>4.8035709999999998</v>
      </c>
      <c r="T24" s="5">
        <v>0.36250369999999998</v>
      </c>
      <c r="U24" s="5">
        <v>0.25803540000000003</v>
      </c>
      <c r="V24" s="5">
        <v>0.23824980000000001</v>
      </c>
    </row>
    <row r="25" spans="1:22" x14ac:dyDescent="0.2">
      <c r="A25">
        <v>1973</v>
      </c>
      <c r="B25">
        <v>8</v>
      </c>
      <c r="C25">
        <v>24</v>
      </c>
      <c r="D25" t="s">
        <v>34</v>
      </c>
      <c r="E25">
        <v>69300000</v>
      </c>
      <c r="F25">
        <v>7988836</v>
      </c>
      <c r="G25">
        <v>189251.20000000001</v>
      </c>
      <c r="H25">
        <v>239000000</v>
      </c>
      <c r="I25">
        <v>39300000</v>
      </c>
      <c r="J25">
        <v>1033952</v>
      </c>
      <c r="K25" s="2">
        <v>0.28952139999999998</v>
      </c>
      <c r="L25" s="2">
        <v>0.20302600000000001</v>
      </c>
      <c r="M25" s="2">
        <v>0.1830367</v>
      </c>
      <c r="N25" s="3">
        <v>5</v>
      </c>
      <c r="O25">
        <v>5</v>
      </c>
      <c r="P25">
        <v>5</v>
      </c>
      <c r="Q25" s="4">
        <v>5.0714290000000002</v>
      </c>
      <c r="R25" s="4">
        <v>4.875</v>
      </c>
      <c r="S25" s="4">
        <v>4.8035709999999998</v>
      </c>
      <c r="T25" s="5">
        <v>0.36250369999999998</v>
      </c>
      <c r="U25" s="5">
        <v>0.25803540000000003</v>
      </c>
      <c r="V25" s="5">
        <v>0.23824980000000001</v>
      </c>
    </row>
    <row r="26" spans="1:22" x14ac:dyDescent="0.2">
      <c r="A26">
        <v>1974</v>
      </c>
      <c r="B26">
        <v>8</v>
      </c>
      <c r="C26">
        <v>24</v>
      </c>
      <c r="D26" t="s">
        <v>34</v>
      </c>
      <c r="E26">
        <v>77100000</v>
      </c>
      <c r="F26">
        <v>8017718</v>
      </c>
      <c r="G26">
        <v>193608.7</v>
      </c>
      <c r="H26">
        <v>274000000</v>
      </c>
      <c r="I26">
        <v>39500000</v>
      </c>
      <c r="J26">
        <v>1057444</v>
      </c>
      <c r="K26" s="2">
        <v>0.28151150000000003</v>
      </c>
      <c r="L26" s="2">
        <v>0.20319019999999999</v>
      </c>
      <c r="M26" s="2">
        <v>0.18309110000000001</v>
      </c>
      <c r="N26" s="3">
        <v>6</v>
      </c>
      <c r="O26">
        <v>6</v>
      </c>
      <c r="P26">
        <v>6</v>
      </c>
      <c r="Q26" s="4">
        <v>5.0714290000000002</v>
      </c>
      <c r="R26" s="4">
        <v>4.875</v>
      </c>
      <c r="S26" s="4">
        <v>4.8035709999999998</v>
      </c>
      <c r="T26" s="5">
        <v>0.36250369999999998</v>
      </c>
      <c r="U26" s="5">
        <v>0.25803540000000003</v>
      </c>
      <c r="V26" s="5">
        <v>0.23824980000000001</v>
      </c>
    </row>
    <row r="27" spans="1:22" x14ac:dyDescent="0.2">
      <c r="A27">
        <v>1975</v>
      </c>
      <c r="B27">
        <v>8</v>
      </c>
      <c r="C27">
        <v>24</v>
      </c>
      <c r="D27" t="s">
        <v>34</v>
      </c>
      <c r="E27">
        <v>102000000</v>
      </c>
      <c r="F27">
        <v>9082333</v>
      </c>
      <c r="G27">
        <v>219949.4</v>
      </c>
      <c r="H27">
        <v>302000000</v>
      </c>
      <c r="I27">
        <v>37900000</v>
      </c>
      <c r="J27">
        <v>1008740</v>
      </c>
      <c r="K27" s="2">
        <v>0.33827360000000001</v>
      </c>
      <c r="L27" s="2">
        <v>0.23987339999999999</v>
      </c>
      <c r="M27" s="2">
        <v>0.21804380000000001</v>
      </c>
      <c r="N27" s="3">
        <v>5</v>
      </c>
      <c r="O27">
        <v>4</v>
      </c>
      <c r="P27">
        <v>4</v>
      </c>
      <c r="Q27" s="4">
        <v>5.0714290000000002</v>
      </c>
      <c r="R27" s="4">
        <v>4.875</v>
      </c>
      <c r="S27" s="4">
        <v>4.8035709999999998</v>
      </c>
      <c r="T27" s="5">
        <v>0.36250369999999998</v>
      </c>
      <c r="U27" s="5">
        <v>0.25803540000000003</v>
      </c>
      <c r="V27" s="5">
        <v>0.23824980000000001</v>
      </c>
    </row>
    <row r="28" spans="1:22" x14ac:dyDescent="0.2">
      <c r="A28">
        <v>1976</v>
      </c>
      <c r="B28">
        <v>8</v>
      </c>
      <c r="C28">
        <v>24</v>
      </c>
      <c r="D28" t="s">
        <v>34</v>
      </c>
      <c r="E28">
        <v>110000000</v>
      </c>
      <c r="F28">
        <v>9098667</v>
      </c>
      <c r="G28">
        <v>218682.7</v>
      </c>
      <c r="H28">
        <v>338000000</v>
      </c>
      <c r="I28">
        <v>39300000</v>
      </c>
      <c r="J28">
        <v>1041701</v>
      </c>
      <c r="K28" s="2">
        <v>0.32405329999999999</v>
      </c>
      <c r="L28" s="2">
        <v>0.23158519999999999</v>
      </c>
      <c r="M28" s="2">
        <v>0.20992839999999999</v>
      </c>
      <c r="N28" s="3">
        <v>6</v>
      </c>
      <c r="O28">
        <v>6</v>
      </c>
      <c r="P28">
        <v>6</v>
      </c>
      <c r="Q28" s="4">
        <v>5.0714290000000002</v>
      </c>
      <c r="R28" s="4">
        <v>4.875</v>
      </c>
      <c r="S28" s="4">
        <v>4.8035709999999998</v>
      </c>
      <c r="T28" s="5">
        <v>0.36250369999999998</v>
      </c>
      <c r="U28" s="5">
        <v>0.25803540000000003</v>
      </c>
      <c r="V28" s="5">
        <v>0.23824980000000001</v>
      </c>
    </row>
    <row r="29" spans="1:22" x14ac:dyDescent="0.2">
      <c r="A29">
        <v>1977</v>
      </c>
      <c r="B29">
        <v>8</v>
      </c>
      <c r="C29">
        <v>24</v>
      </c>
      <c r="D29" t="s">
        <v>34</v>
      </c>
      <c r="E29">
        <v>120000000</v>
      </c>
      <c r="F29">
        <v>9287908</v>
      </c>
      <c r="G29">
        <v>222926.1</v>
      </c>
      <c r="H29">
        <v>380000000</v>
      </c>
      <c r="I29">
        <v>40700000</v>
      </c>
      <c r="J29">
        <v>1079965</v>
      </c>
      <c r="K29" s="2">
        <v>0.31505949999999999</v>
      </c>
      <c r="L29" s="2">
        <v>0.22801060000000001</v>
      </c>
      <c r="M29" s="2">
        <v>0.20641989999999999</v>
      </c>
      <c r="N29" s="3">
        <v>6</v>
      </c>
      <c r="O29">
        <v>6</v>
      </c>
      <c r="P29">
        <v>6</v>
      </c>
      <c r="Q29" s="4">
        <v>5.0714290000000002</v>
      </c>
      <c r="R29" s="4">
        <v>4.875</v>
      </c>
      <c r="S29" s="4">
        <v>4.8035709999999998</v>
      </c>
      <c r="T29" s="5">
        <v>0.36250369999999998</v>
      </c>
      <c r="U29" s="5">
        <v>0.25803540000000003</v>
      </c>
      <c r="V29" s="5">
        <v>0.23824980000000001</v>
      </c>
    </row>
    <row r="30" spans="1:22" x14ac:dyDescent="0.2">
      <c r="A30">
        <v>1978</v>
      </c>
      <c r="B30">
        <v>8</v>
      </c>
      <c r="C30">
        <v>24</v>
      </c>
      <c r="D30" t="s">
        <v>34</v>
      </c>
      <c r="E30">
        <v>136000000</v>
      </c>
      <c r="F30">
        <v>9459530</v>
      </c>
      <c r="G30">
        <v>225833.5</v>
      </c>
      <c r="H30">
        <v>420000000</v>
      </c>
      <c r="I30">
        <v>41600000</v>
      </c>
      <c r="J30">
        <v>1100336</v>
      </c>
      <c r="K30" s="2">
        <v>0.32477210000000001</v>
      </c>
      <c r="L30" s="2">
        <v>0.2275895</v>
      </c>
      <c r="M30" s="2">
        <v>0.2052406</v>
      </c>
      <c r="N30" s="3">
        <v>5</v>
      </c>
      <c r="O30">
        <v>6</v>
      </c>
      <c r="P30">
        <v>6</v>
      </c>
      <c r="Q30" s="4">
        <v>5.0714290000000002</v>
      </c>
      <c r="R30" s="4">
        <v>4.875</v>
      </c>
      <c r="S30" s="4">
        <v>4.8035709999999998</v>
      </c>
      <c r="T30" s="5">
        <v>0.36250369999999998</v>
      </c>
      <c r="U30" s="5">
        <v>0.25803540000000003</v>
      </c>
      <c r="V30" s="5">
        <v>0.23824980000000001</v>
      </c>
    </row>
    <row r="31" spans="1:22" x14ac:dyDescent="0.2">
      <c r="A31">
        <v>1979</v>
      </c>
      <c r="B31">
        <v>8</v>
      </c>
      <c r="C31">
        <v>24</v>
      </c>
      <c r="D31" t="s">
        <v>34</v>
      </c>
      <c r="E31">
        <v>153000000</v>
      </c>
      <c r="F31">
        <v>9579844</v>
      </c>
      <c r="G31">
        <v>230695.2</v>
      </c>
      <c r="H31">
        <v>472000000</v>
      </c>
      <c r="I31">
        <v>41900000</v>
      </c>
      <c r="J31">
        <v>1117426</v>
      </c>
      <c r="K31" s="2">
        <v>0.32530219999999999</v>
      </c>
      <c r="L31" s="2">
        <v>0.2284938</v>
      </c>
      <c r="M31" s="2">
        <v>0.20645230000000001</v>
      </c>
      <c r="N31" s="3">
        <v>6</v>
      </c>
      <c r="O31">
        <v>6</v>
      </c>
      <c r="P31">
        <v>7</v>
      </c>
      <c r="Q31" s="4">
        <v>5.0714290000000002</v>
      </c>
      <c r="R31" s="4">
        <v>4.875</v>
      </c>
      <c r="S31" s="4">
        <v>4.8035709999999998</v>
      </c>
      <c r="T31" s="5">
        <v>0.36250369999999998</v>
      </c>
      <c r="U31" s="5">
        <v>0.25803540000000003</v>
      </c>
      <c r="V31" s="5">
        <v>0.23824980000000001</v>
      </c>
    </row>
    <row r="32" spans="1:22" x14ac:dyDescent="0.2">
      <c r="A32">
        <v>1980</v>
      </c>
      <c r="B32">
        <v>8</v>
      </c>
      <c r="C32">
        <v>24</v>
      </c>
      <c r="D32" t="s">
        <v>34</v>
      </c>
      <c r="E32">
        <v>171000000</v>
      </c>
      <c r="F32">
        <v>9685747</v>
      </c>
      <c r="G32">
        <v>236283.1</v>
      </c>
      <c r="H32">
        <v>527000000</v>
      </c>
      <c r="I32">
        <v>41100000</v>
      </c>
      <c r="J32">
        <v>1106382</v>
      </c>
      <c r="K32" s="2">
        <v>0.32420500000000002</v>
      </c>
      <c r="L32" s="2">
        <v>0.23550940000000001</v>
      </c>
      <c r="M32" s="2">
        <v>0.2135637</v>
      </c>
      <c r="N32" s="3">
        <v>6</v>
      </c>
      <c r="O32">
        <v>6</v>
      </c>
      <c r="P32">
        <v>7</v>
      </c>
      <c r="Q32" s="4">
        <v>5.0714290000000002</v>
      </c>
      <c r="R32" s="4">
        <v>4.875</v>
      </c>
      <c r="S32" s="4">
        <v>4.8035709999999998</v>
      </c>
      <c r="T32" s="5">
        <v>0.36250369999999998</v>
      </c>
      <c r="U32" s="5">
        <v>0.25803540000000003</v>
      </c>
      <c r="V32" s="5">
        <v>0.23824980000000001</v>
      </c>
    </row>
    <row r="33" spans="1:22" x14ac:dyDescent="0.2">
      <c r="A33">
        <v>1981</v>
      </c>
      <c r="B33">
        <v>8</v>
      </c>
      <c r="C33">
        <v>24</v>
      </c>
      <c r="D33" t="s">
        <v>34</v>
      </c>
      <c r="E33">
        <v>192000000</v>
      </c>
      <c r="F33">
        <v>9963348</v>
      </c>
      <c r="G33">
        <v>240616.8</v>
      </c>
      <c r="H33">
        <v>583000000</v>
      </c>
      <c r="I33">
        <v>41400000</v>
      </c>
      <c r="J33">
        <v>1101037</v>
      </c>
      <c r="K33" s="2">
        <v>0.32928190000000002</v>
      </c>
      <c r="L33" s="2">
        <v>0.2406826</v>
      </c>
      <c r="M33" s="2">
        <v>0.21853649999999999</v>
      </c>
      <c r="N33" s="3">
        <v>6</v>
      </c>
      <c r="O33">
        <v>6</v>
      </c>
      <c r="P33">
        <v>7</v>
      </c>
      <c r="Q33" s="4">
        <v>5.0714290000000002</v>
      </c>
      <c r="R33" s="4">
        <v>4.875</v>
      </c>
      <c r="S33" s="4">
        <v>4.8035709999999998</v>
      </c>
      <c r="T33" s="5">
        <v>0.36250369999999998</v>
      </c>
      <c r="U33" s="5">
        <v>0.25803540000000003</v>
      </c>
      <c r="V33" s="5">
        <v>0.23824980000000001</v>
      </c>
    </row>
    <row r="34" spans="1:22" x14ac:dyDescent="0.2">
      <c r="A34">
        <v>1982</v>
      </c>
      <c r="B34">
        <v>8</v>
      </c>
      <c r="C34">
        <v>24</v>
      </c>
      <c r="D34" t="s">
        <v>34</v>
      </c>
      <c r="E34">
        <v>220000000</v>
      </c>
      <c r="F34">
        <v>9992205</v>
      </c>
      <c r="G34">
        <v>244953.7</v>
      </c>
      <c r="H34">
        <v>624000000</v>
      </c>
      <c r="I34">
        <v>39400000</v>
      </c>
      <c r="J34">
        <v>1059168</v>
      </c>
      <c r="K34" s="2">
        <v>0.35230450000000002</v>
      </c>
      <c r="L34" s="2">
        <v>0.2538608</v>
      </c>
      <c r="M34" s="2">
        <v>0.23127</v>
      </c>
      <c r="N34" s="3">
        <v>6</v>
      </c>
      <c r="O34">
        <v>6</v>
      </c>
      <c r="P34">
        <v>6</v>
      </c>
      <c r="Q34" s="4">
        <v>5.0714290000000002</v>
      </c>
      <c r="R34" s="4">
        <v>4.875</v>
      </c>
      <c r="S34" s="4">
        <v>4.8035709999999998</v>
      </c>
      <c r="T34" s="5">
        <v>0.36250369999999998</v>
      </c>
      <c r="U34" s="5">
        <v>0.25803540000000003</v>
      </c>
      <c r="V34" s="5">
        <v>0.23824980000000001</v>
      </c>
    </row>
    <row r="35" spans="1:22" x14ac:dyDescent="0.2">
      <c r="A35">
        <v>1983</v>
      </c>
      <c r="B35">
        <v>8</v>
      </c>
      <c r="C35">
        <v>24</v>
      </c>
      <c r="D35" t="s">
        <v>34</v>
      </c>
      <c r="E35">
        <v>224000000</v>
      </c>
      <c r="F35">
        <v>9760698</v>
      </c>
      <c r="G35">
        <v>232970.8</v>
      </c>
      <c r="H35">
        <v>644000000</v>
      </c>
      <c r="I35">
        <v>38900000</v>
      </c>
      <c r="J35">
        <v>1015444</v>
      </c>
      <c r="K35" s="2">
        <v>0.34731610000000002</v>
      </c>
      <c r="L35" s="2">
        <v>0.25080380000000002</v>
      </c>
      <c r="M35" s="2">
        <v>0.22942770000000001</v>
      </c>
      <c r="N35" s="3">
        <v>6</v>
      </c>
      <c r="O35">
        <v>6</v>
      </c>
      <c r="P35">
        <v>6</v>
      </c>
      <c r="Q35" s="4">
        <v>5.0714290000000002</v>
      </c>
      <c r="R35" s="4">
        <v>4.875</v>
      </c>
      <c r="S35" s="4">
        <v>4.8035709999999998</v>
      </c>
      <c r="T35" s="5">
        <v>0.36250369999999998</v>
      </c>
      <c r="U35" s="5">
        <v>0.25803540000000003</v>
      </c>
      <c r="V35" s="5">
        <v>0.23824980000000001</v>
      </c>
    </row>
    <row r="36" spans="1:22" x14ac:dyDescent="0.2">
      <c r="A36">
        <v>1984</v>
      </c>
      <c r="B36">
        <v>8</v>
      </c>
      <c r="C36">
        <v>24</v>
      </c>
      <c r="D36" t="s">
        <v>34</v>
      </c>
      <c r="E36">
        <v>249000000</v>
      </c>
      <c r="F36">
        <v>10400000</v>
      </c>
      <c r="G36">
        <v>244433.8</v>
      </c>
      <c r="H36">
        <v>684000000</v>
      </c>
      <c r="I36">
        <v>39400000</v>
      </c>
      <c r="J36">
        <v>1013462</v>
      </c>
      <c r="K36" s="2">
        <v>0.36410189999999998</v>
      </c>
      <c r="L36" s="2">
        <v>0.26374510000000001</v>
      </c>
      <c r="M36" s="2">
        <v>0.24118690000000001</v>
      </c>
      <c r="N36" s="3">
        <v>6</v>
      </c>
      <c r="O36">
        <v>6</v>
      </c>
      <c r="P36">
        <v>6</v>
      </c>
      <c r="Q36" s="4">
        <v>5.0714290000000002</v>
      </c>
      <c r="R36" s="4">
        <v>4.875</v>
      </c>
      <c r="S36" s="4">
        <v>4.8035709999999998</v>
      </c>
      <c r="T36" s="5">
        <v>0.36250369999999998</v>
      </c>
      <c r="U36" s="5">
        <v>0.25803540000000003</v>
      </c>
      <c r="V36" s="5">
        <v>0.23824980000000001</v>
      </c>
    </row>
    <row r="37" spans="1:22" x14ac:dyDescent="0.2">
      <c r="A37">
        <v>1985</v>
      </c>
      <c r="B37">
        <v>8</v>
      </c>
      <c r="C37">
        <v>24</v>
      </c>
      <c r="D37" t="s">
        <v>34</v>
      </c>
      <c r="E37">
        <v>253000000</v>
      </c>
      <c r="F37">
        <v>10000000</v>
      </c>
      <c r="G37">
        <v>236191.1</v>
      </c>
      <c r="H37">
        <v>724000000</v>
      </c>
      <c r="I37">
        <v>38900000</v>
      </c>
      <c r="J37">
        <v>1002430</v>
      </c>
      <c r="K37" s="2">
        <v>0.34917579999999998</v>
      </c>
      <c r="L37" s="2">
        <v>0.25740239999999998</v>
      </c>
      <c r="M37" s="2">
        <v>0.23561850000000001</v>
      </c>
      <c r="N37" s="3">
        <v>7</v>
      </c>
      <c r="O37">
        <v>6</v>
      </c>
      <c r="P37">
        <v>6</v>
      </c>
      <c r="Q37" s="4">
        <v>5.0714290000000002</v>
      </c>
      <c r="R37" s="4">
        <v>4.875</v>
      </c>
      <c r="S37" s="4">
        <v>4.8035709999999998</v>
      </c>
      <c r="T37" s="5">
        <v>0.36250369999999998</v>
      </c>
      <c r="U37" s="5">
        <v>0.25803540000000003</v>
      </c>
      <c r="V37" s="5">
        <v>0.23824980000000001</v>
      </c>
    </row>
    <row r="38" spans="1:22" x14ac:dyDescent="0.2">
      <c r="A38">
        <v>1986</v>
      </c>
      <c r="B38">
        <v>8</v>
      </c>
      <c r="C38">
        <v>24</v>
      </c>
      <c r="D38" t="s">
        <v>34</v>
      </c>
      <c r="E38">
        <v>274000000</v>
      </c>
      <c r="F38">
        <v>10300000</v>
      </c>
      <c r="G38">
        <v>242330.2</v>
      </c>
      <c r="H38">
        <v>741000000</v>
      </c>
      <c r="I38">
        <v>38100000</v>
      </c>
      <c r="J38">
        <v>974921.7</v>
      </c>
      <c r="K38" s="2">
        <v>0.36960409999999999</v>
      </c>
      <c r="L38" s="2">
        <v>0.26998630000000001</v>
      </c>
      <c r="M38" s="2">
        <v>0.2485638</v>
      </c>
      <c r="N38" s="3">
        <v>6</v>
      </c>
      <c r="O38">
        <v>6</v>
      </c>
      <c r="P38">
        <v>6</v>
      </c>
      <c r="Q38" s="4">
        <v>5.0714290000000002</v>
      </c>
      <c r="R38" s="4">
        <v>4.875</v>
      </c>
      <c r="S38" s="4">
        <v>4.8035709999999998</v>
      </c>
      <c r="T38" s="5">
        <v>0.36250369999999998</v>
      </c>
      <c r="U38" s="5">
        <v>0.25803540000000003</v>
      </c>
      <c r="V38" s="5">
        <v>0.23824980000000001</v>
      </c>
    </row>
    <row r="39" spans="1:22" x14ac:dyDescent="0.2">
      <c r="A39">
        <v>1987</v>
      </c>
      <c r="B39">
        <v>8</v>
      </c>
      <c r="C39">
        <v>24</v>
      </c>
      <c r="D39" t="s">
        <v>34</v>
      </c>
      <c r="E39">
        <v>312000000</v>
      </c>
      <c r="F39">
        <v>11700000</v>
      </c>
      <c r="G39">
        <v>272749.90000000002</v>
      </c>
      <c r="H39">
        <v>774000000</v>
      </c>
      <c r="I39">
        <v>38400000</v>
      </c>
      <c r="J39">
        <v>968110.4</v>
      </c>
      <c r="K39" s="2">
        <v>0.40278530000000001</v>
      </c>
      <c r="L39" s="2">
        <v>0.30457620000000002</v>
      </c>
      <c r="M39" s="2">
        <v>0.28173429999999999</v>
      </c>
      <c r="N39" s="3">
        <v>6</v>
      </c>
      <c r="O39">
        <v>5</v>
      </c>
      <c r="P39">
        <v>5</v>
      </c>
      <c r="Q39" s="4">
        <v>5.0714290000000002</v>
      </c>
      <c r="R39" s="4">
        <v>4.875</v>
      </c>
      <c r="S39" s="4">
        <v>4.8035709999999998</v>
      </c>
      <c r="T39" s="5">
        <v>0.36250369999999998</v>
      </c>
      <c r="U39" s="5">
        <v>0.25803540000000003</v>
      </c>
      <c r="V39" s="5">
        <v>0.23824980000000001</v>
      </c>
    </row>
    <row r="40" spans="1:22" x14ac:dyDescent="0.2">
      <c r="A40">
        <v>1988</v>
      </c>
      <c r="B40">
        <v>8</v>
      </c>
      <c r="C40">
        <v>24</v>
      </c>
      <c r="D40" t="s">
        <v>34</v>
      </c>
      <c r="E40">
        <v>353000000</v>
      </c>
      <c r="F40">
        <v>12500000</v>
      </c>
      <c r="G40">
        <v>289981.40000000002</v>
      </c>
      <c r="H40">
        <v>852000000</v>
      </c>
      <c r="I40">
        <v>40100000</v>
      </c>
      <c r="J40">
        <v>1003560</v>
      </c>
      <c r="K40" s="2">
        <v>0.41364830000000002</v>
      </c>
      <c r="L40" s="2">
        <v>0.31184499999999998</v>
      </c>
      <c r="M40" s="2">
        <v>0.28895280000000001</v>
      </c>
      <c r="N40" s="3">
        <v>6</v>
      </c>
      <c r="O40">
        <v>4</v>
      </c>
      <c r="P40">
        <v>4</v>
      </c>
      <c r="Q40" s="4">
        <v>5.0714290000000002</v>
      </c>
      <c r="R40" s="4">
        <v>4.875</v>
      </c>
      <c r="S40" s="4">
        <v>4.8035709999999998</v>
      </c>
      <c r="T40" s="5">
        <v>0.36250369999999998</v>
      </c>
      <c r="U40" s="5">
        <v>0.25803540000000003</v>
      </c>
      <c r="V40" s="5">
        <v>0.23824980000000001</v>
      </c>
    </row>
    <row r="41" spans="1:22" x14ac:dyDescent="0.2">
      <c r="A41">
        <v>1989</v>
      </c>
      <c r="B41">
        <v>8</v>
      </c>
      <c r="C41">
        <v>24</v>
      </c>
      <c r="D41" t="s">
        <v>34</v>
      </c>
      <c r="E41">
        <v>368000000</v>
      </c>
      <c r="F41">
        <v>12100000</v>
      </c>
      <c r="G41">
        <v>278553.59999999998</v>
      </c>
      <c r="H41">
        <v>908000000</v>
      </c>
      <c r="I41">
        <v>40500000</v>
      </c>
      <c r="J41">
        <v>1010400</v>
      </c>
      <c r="K41" s="2">
        <v>0.4054604</v>
      </c>
      <c r="L41" s="2">
        <v>0.297628</v>
      </c>
      <c r="M41" s="2">
        <v>0.2756864</v>
      </c>
      <c r="N41" s="3">
        <v>6</v>
      </c>
      <c r="O41">
        <v>6</v>
      </c>
      <c r="P41">
        <v>6</v>
      </c>
      <c r="Q41" s="4">
        <v>5.0714290000000002</v>
      </c>
      <c r="R41" s="4">
        <v>4.875</v>
      </c>
      <c r="S41" s="4">
        <v>4.8035709999999998</v>
      </c>
      <c r="T41" s="5">
        <v>0.36250369999999998</v>
      </c>
      <c r="U41" s="5">
        <v>0.25803540000000003</v>
      </c>
      <c r="V41" s="5">
        <v>0.23824980000000001</v>
      </c>
    </row>
    <row r="42" spans="1:22" x14ac:dyDescent="0.2">
      <c r="A42">
        <v>1990</v>
      </c>
      <c r="B42">
        <v>8</v>
      </c>
      <c r="C42">
        <v>24</v>
      </c>
      <c r="D42" t="s">
        <v>34</v>
      </c>
      <c r="E42">
        <v>382000000</v>
      </c>
      <c r="F42">
        <v>12500000</v>
      </c>
      <c r="G42">
        <v>288946.3</v>
      </c>
      <c r="H42">
        <v>951000000</v>
      </c>
      <c r="I42">
        <v>40700000</v>
      </c>
      <c r="J42">
        <v>1013785</v>
      </c>
      <c r="K42" s="2">
        <v>0.40136739999999999</v>
      </c>
      <c r="L42" s="2">
        <v>0.30646050000000002</v>
      </c>
      <c r="M42" s="2">
        <v>0.28501739999999998</v>
      </c>
      <c r="N42" s="3">
        <v>6</v>
      </c>
      <c r="O42">
        <v>6</v>
      </c>
      <c r="P42">
        <v>6</v>
      </c>
      <c r="Q42" s="4">
        <v>5.0714290000000002</v>
      </c>
      <c r="R42" s="4">
        <v>4.875</v>
      </c>
      <c r="S42" s="4">
        <v>4.8035709999999998</v>
      </c>
      <c r="T42" s="5">
        <v>0.36250369999999998</v>
      </c>
      <c r="U42" s="5">
        <v>0.25803540000000003</v>
      </c>
      <c r="V42" s="5">
        <v>0.23824980000000001</v>
      </c>
    </row>
    <row r="43" spans="1:22" x14ac:dyDescent="0.2">
      <c r="A43">
        <v>1991</v>
      </c>
      <c r="B43">
        <v>8</v>
      </c>
      <c r="C43">
        <v>24</v>
      </c>
      <c r="D43" t="s">
        <v>34</v>
      </c>
      <c r="E43">
        <v>418000000</v>
      </c>
      <c r="F43">
        <v>12800000</v>
      </c>
      <c r="G43">
        <v>296196.40000000002</v>
      </c>
      <c r="H43">
        <v>1000000000</v>
      </c>
      <c r="I43">
        <v>40400000</v>
      </c>
      <c r="J43">
        <v>1004158</v>
      </c>
      <c r="K43" s="2">
        <v>0.41836459999999998</v>
      </c>
      <c r="L43" s="2">
        <v>0.31619259999999999</v>
      </c>
      <c r="M43" s="2">
        <v>0.29496990000000001</v>
      </c>
      <c r="N43" s="3">
        <v>6</v>
      </c>
      <c r="O43">
        <v>5</v>
      </c>
      <c r="P43">
        <v>5</v>
      </c>
      <c r="Q43" s="4">
        <v>5.0714290000000002</v>
      </c>
      <c r="R43" s="4">
        <v>4.875</v>
      </c>
      <c r="S43" s="4">
        <v>4.8035709999999998</v>
      </c>
      <c r="T43" s="5">
        <v>0.36250369999999998</v>
      </c>
      <c r="U43" s="5">
        <v>0.25803540000000003</v>
      </c>
      <c r="V43" s="5">
        <v>0.23824980000000001</v>
      </c>
    </row>
    <row r="44" spans="1:22" x14ac:dyDescent="0.2">
      <c r="A44">
        <v>1992</v>
      </c>
      <c r="B44">
        <v>8</v>
      </c>
      <c r="C44">
        <v>24</v>
      </c>
      <c r="D44" t="s">
        <v>34</v>
      </c>
      <c r="E44">
        <v>467000000</v>
      </c>
      <c r="F44">
        <v>13100000</v>
      </c>
      <c r="G44">
        <v>307400.3</v>
      </c>
      <c r="H44">
        <v>1050000000</v>
      </c>
      <c r="I44">
        <v>40100000</v>
      </c>
      <c r="J44">
        <v>1002794</v>
      </c>
      <c r="K44" s="2">
        <v>0.4440904</v>
      </c>
      <c r="L44" s="2">
        <v>0.32755339999999999</v>
      </c>
      <c r="M44" s="2">
        <v>0.30654379999999998</v>
      </c>
      <c r="N44" s="3">
        <v>3</v>
      </c>
      <c r="O44">
        <v>3</v>
      </c>
      <c r="P44">
        <v>4</v>
      </c>
      <c r="Q44" s="4">
        <v>5.0714290000000002</v>
      </c>
      <c r="R44" s="4">
        <v>4.875</v>
      </c>
      <c r="S44" s="4">
        <v>4.8035709999999998</v>
      </c>
      <c r="T44" s="5">
        <v>0.36250369999999998</v>
      </c>
      <c r="U44" s="5">
        <v>0.25803540000000003</v>
      </c>
      <c r="V44" s="5">
        <v>0.23824980000000001</v>
      </c>
    </row>
    <row r="45" spans="1:22" x14ac:dyDescent="0.2">
      <c r="A45">
        <v>1993</v>
      </c>
      <c r="B45">
        <v>8</v>
      </c>
      <c r="C45">
        <v>24</v>
      </c>
      <c r="D45" t="s">
        <v>34</v>
      </c>
      <c r="E45">
        <v>536000000</v>
      </c>
      <c r="F45">
        <v>14400000</v>
      </c>
      <c r="G45">
        <v>336423</v>
      </c>
      <c r="H45">
        <v>1090000000</v>
      </c>
      <c r="I45">
        <v>40000000</v>
      </c>
      <c r="J45">
        <v>993689.1</v>
      </c>
      <c r="K45" s="2">
        <v>0.49340810000000002</v>
      </c>
      <c r="L45" s="2">
        <v>0.36010150000000002</v>
      </c>
      <c r="M45" s="2">
        <v>0.33855960000000002</v>
      </c>
      <c r="N45" s="3">
        <v>4</v>
      </c>
      <c r="O45">
        <v>4</v>
      </c>
      <c r="P45">
        <v>4</v>
      </c>
      <c r="Q45" s="4">
        <v>5.0714290000000002</v>
      </c>
      <c r="R45" s="4">
        <v>4.875</v>
      </c>
      <c r="S45" s="4">
        <v>4.8035709999999998</v>
      </c>
      <c r="T45" s="5">
        <v>0.36250369999999998</v>
      </c>
      <c r="U45" s="5">
        <v>0.25803540000000003</v>
      </c>
      <c r="V45" s="5">
        <v>0.23824980000000001</v>
      </c>
    </row>
    <row r="46" spans="1:22" x14ac:dyDescent="0.2">
      <c r="A46">
        <v>1994</v>
      </c>
      <c r="B46">
        <v>8</v>
      </c>
      <c r="C46">
        <v>24</v>
      </c>
      <c r="D46" t="s">
        <v>34</v>
      </c>
      <c r="E46">
        <v>551000000</v>
      </c>
      <c r="F46">
        <v>14400000</v>
      </c>
      <c r="G46">
        <v>336765.4</v>
      </c>
      <c r="H46">
        <v>1100000000</v>
      </c>
      <c r="I46">
        <v>39700000</v>
      </c>
      <c r="J46">
        <v>987678.7</v>
      </c>
      <c r="K46" s="2">
        <v>0.49944460000000002</v>
      </c>
      <c r="L46" s="2">
        <v>0.36241630000000002</v>
      </c>
      <c r="M46" s="2">
        <v>0.34096650000000001</v>
      </c>
      <c r="N46" s="3">
        <v>5</v>
      </c>
      <c r="O46">
        <v>4</v>
      </c>
      <c r="P46">
        <v>4</v>
      </c>
      <c r="Q46" s="4">
        <v>5.0714290000000002</v>
      </c>
      <c r="R46" s="4">
        <v>4.875</v>
      </c>
      <c r="S46" s="4">
        <v>4.8035709999999998</v>
      </c>
      <c r="T46" s="5">
        <v>0.36250369999999998</v>
      </c>
      <c r="U46" s="5">
        <v>0.25803540000000003</v>
      </c>
      <c r="V46" s="5">
        <v>0.23824980000000001</v>
      </c>
    </row>
    <row r="47" spans="1:22" x14ac:dyDescent="0.2">
      <c r="A47">
        <v>1995</v>
      </c>
      <c r="B47">
        <v>8</v>
      </c>
      <c r="C47">
        <v>24</v>
      </c>
      <c r="D47" t="s">
        <v>34</v>
      </c>
      <c r="E47">
        <v>592000000</v>
      </c>
      <c r="F47">
        <v>15000000</v>
      </c>
      <c r="G47">
        <v>356153</v>
      </c>
      <c r="H47">
        <v>1130000000</v>
      </c>
      <c r="I47">
        <v>39100000</v>
      </c>
      <c r="J47">
        <v>987440.1</v>
      </c>
      <c r="K47" s="2">
        <v>0.52552600000000005</v>
      </c>
      <c r="L47" s="2">
        <v>0.38312069999999998</v>
      </c>
      <c r="M47" s="2">
        <v>0.36068309999999998</v>
      </c>
      <c r="N47" s="3">
        <v>4</v>
      </c>
      <c r="O47">
        <v>4</v>
      </c>
      <c r="P47">
        <v>4</v>
      </c>
      <c r="Q47" s="4">
        <v>5.0714290000000002</v>
      </c>
      <c r="R47" s="4">
        <v>4.875</v>
      </c>
      <c r="S47" s="4">
        <v>4.8035709999999998</v>
      </c>
      <c r="T47" s="5">
        <v>0.36250369999999998</v>
      </c>
      <c r="U47" s="5">
        <v>0.25803540000000003</v>
      </c>
      <c r="V47" s="5">
        <v>0.23824980000000001</v>
      </c>
    </row>
    <row r="48" spans="1:22" x14ac:dyDescent="0.2">
      <c r="A48">
        <v>1996</v>
      </c>
      <c r="B48">
        <v>8</v>
      </c>
      <c r="C48">
        <v>24</v>
      </c>
      <c r="D48" t="s">
        <v>34</v>
      </c>
      <c r="E48">
        <v>608000000</v>
      </c>
      <c r="F48">
        <v>15600000</v>
      </c>
      <c r="G48">
        <v>374062.4</v>
      </c>
      <c r="H48">
        <v>1140000000</v>
      </c>
      <c r="I48">
        <v>38700000</v>
      </c>
      <c r="J48">
        <v>984439.6</v>
      </c>
      <c r="K48" s="2">
        <v>0.53425149999999999</v>
      </c>
      <c r="L48" s="2">
        <v>0.40231030000000001</v>
      </c>
      <c r="M48" s="2">
        <v>0.37997500000000001</v>
      </c>
      <c r="N48" s="3">
        <v>4</v>
      </c>
      <c r="O48">
        <v>3</v>
      </c>
      <c r="P48">
        <v>3</v>
      </c>
      <c r="Q48" s="4">
        <v>5.0714290000000002</v>
      </c>
      <c r="R48" s="4">
        <v>4.875</v>
      </c>
      <c r="S48" s="4">
        <v>4.8035709999999998</v>
      </c>
      <c r="T48" s="5">
        <v>0.36250369999999998</v>
      </c>
      <c r="U48" s="5">
        <v>0.25803540000000003</v>
      </c>
      <c r="V48" s="5">
        <v>0.23824980000000001</v>
      </c>
    </row>
    <row r="49" spans="1:22" x14ac:dyDescent="0.2">
      <c r="A49">
        <v>1997</v>
      </c>
      <c r="B49">
        <v>8</v>
      </c>
      <c r="C49">
        <v>24</v>
      </c>
      <c r="D49" t="s">
        <v>34</v>
      </c>
      <c r="E49">
        <v>608000000</v>
      </c>
      <c r="F49">
        <v>15200000</v>
      </c>
      <c r="G49">
        <v>367450.4</v>
      </c>
      <c r="H49">
        <v>1180000000</v>
      </c>
      <c r="I49">
        <v>38900000</v>
      </c>
      <c r="J49">
        <v>993086.4</v>
      </c>
      <c r="K49" s="2">
        <v>0.51358389999999998</v>
      </c>
      <c r="L49" s="2">
        <v>0.39144400000000001</v>
      </c>
      <c r="M49" s="2">
        <v>0.37000850000000002</v>
      </c>
      <c r="N49" s="3">
        <v>4</v>
      </c>
      <c r="O49">
        <v>4</v>
      </c>
      <c r="P49">
        <v>3</v>
      </c>
      <c r="Q49" s="4">
        <v>5.0714290000000002</v>
      </c>
      <c r="R49" s="4">
        <v>4.875</v>
      </c>
      <c r="S49" s="4">
        <v>4.8035709999999998</v>
      </c>
      <c r="T49" s="5">
        <v>0.36250369999999998</v>
      </c>
      <c r="U49" s="5">
        <v>0.25803540000000003</v>
      </c>
      <c r="V49" s="5">
        <v>0.23824980000000001</v>
      </c>
    </row>
    <row r="50" spans="1:22" x14ac:dyDescent="0.2">
      <c r="A50">
        <v>1998</v>
      </c>
      <c r="B50">
        <v>8</v>
      </c>
      <c r="C50">
        <v>24</v>
      </c>
      <c r="D50" t="s">
        <v>34</v>
      </c>
      <c r="E50">
        <v>650000000</v>
      </c>
      <c r="F50">
        <v>15300000</v>
      </c>
      <c r="G50">
        <v>376727.1</v>
      </c>
      <c r="H50">
        <v>1250000000</v>
      </c>
      <c r="I50">
        <v>38500000</v>
      </c>
      <c r="J50">
        <v>998528.3</v>
      </c>
      <c r="K50" s="2">
        <v>0.52085170000000003</v>
      </c>
      <c r="L50" s="2">
        <v>0.3985572</v>
      </c>
      <c r="M50" s="2">
        <v>0.37728230000000001</v>
      </c>
      <c r="N50" s="3">
        <v>4</v>
      </c>
      <c r="O50">
        <v>4</v>
      </c>
      <c r="P50">
        <v>3</v>
      </c>
      <c r="Q50" s="4">
        <v>5.0714290000000002</v>
      </c>
      <c r="R50" s="4">
        <v>4.875</v>
      </c>
      <c r="S50" s="4">
        <v>4.8035709999999998</v>
      </c>
      <c r="T50" s="5">
        <v>0.36250369999999998</v>
      </c>
      <c r="U50" s="5">
        <v>0.25803540000000003</v>
      </c>
      <c r="V50" s="5">
        <v>0.23824980000000001</v>
      </c>
    </row>
    <row r="51" spans="1:22" x14ac:dyDescent="0.2">
      <c r="A51">
        <v>1999</v>
      </c>
      <c r="B51">
        <v>8</v>
      </c>
      <c r="C51">
        <v>24</v>
      </c>
      <c r="D51" t="s">
        <v>34</v>
      </c>
      <c r="E51">
        <v>684000000</v>
      </c>
      <c r="F51">
        <v>15500000</v>
      </c>
      <c r="G51">
        <v>378994.5</v>
      </c>
      <c r="H51">
        <v>1300000000</v>
      </c>
      <c r="I51">
        <v>38200000</v>
      </c>
      <c r="J51">
        <v>989593.2</v>
      </c>
      <c r="K51" s="2">
        <v>0.52588939999999995</v>
      </c>
      <c r="L51" s="2">
        <v>0.40449639999999998</v>
      </c>
      <c r="M51" s="2">
        <v>0.38298009999999999</v>
      </c>
      <c r="N51" s="3">
        <v>4</v>
      </c>
      <c r="O51">
        <v>4</v>
      </c>
      <c r="P51">
        <v>4</v>
      </c>
      <c r="Q51" s="4">
        <v>5.0714290000000002</v>
      </c>
      <c r="R51" s="4">
        <v>4.875</v>
      </c>
      <c r="S51" s="4">
        <v>4.8035709999999998</v>
      </c>
      <c r="T51" s="5">
        <v>0.36250369999999998</v>
      </c>
      <c r="U51" s="5">
        <v>0.25803540000000003</v>
      </c>
      <c r="V51" s="5">
        <v>0.23824980000000001</v>
      </c>
    </row>
    <row r="52" spans="1:22" x14ac:dyDescent="0.2">
      <c r="A52">
        <v>2000</v>
      </c>
      <c r="B52">
        <v>8</v>
      </c>
      <c r="C52">
        <v>24</v>
      </c>
      <c r="D52" t="s">
        <v>34</v>
      </c>
      <c r="E52">
        <v>742000000</v>
      </c>
      <c r="F52">
        <v>15700000</v>
      </c>
      <c r="G52">
        <v>382176.4</v>
      </c>
      <c r="H52">
        <v>1400000000</v>
      </c>
      <c r="I52">
        <v>38200000</v>
      </c>
      <c r="J52">
        <v>985000.1</v>
      </c>
      <c r="K52" s="2">
        <v>0.5314972</v>
      </c>
      <c r="L52" s="2">
        <v>0.40998119999999999</v>
      </c>
      <c r="M52" s="2">
        <v>0.38799630000000002</v>
      </c>
      <c r="N52" s="3">
        <v>4</v>
      </c>
      <c r="O52">
        <v>4</v>
      </c>
      <c r="P52">
        <v>4</v>
      </c>
      <c r="Q52" s="4">
        <v>5.0714290000000002</v>
      </c>
      <c r="R52" s="4">
        <v>4.875</v>
      </c>
      <c r="S52" s="4">
        <v>4.8035709999999998</v>
      </c>
      <c r="T52" s="5">
        <v>0.36250369999999998</v>
      </c>
      <c r="U52" s="5">
        <v>0.25803540000000003</v>
      </c>
      <c r="V52" s="5">
        <v>0.23824980000000001</v>
      </c>
    </row>
    <row r="53" spans="1:22" x14ac:dyDescent="0.2">
      <c r="A53">
        <v>2001</v>
      </c>
      <c r="B53">
        <v>8</v>
      </c>
      <c r="C53">
        <v>24</v>
      </c>
      <c r="D53" t="s">
        <v>34</v>
      </c>
      <c r="E53">
        <v>821000000</v>
      </c>
      <c r="F53">
        <v>15500000</v>
      </c>
      <c r="G53">
        <v>386023.3</v>
      </c>
      <c r="H53">
        <v>1420000000</v>
      </c>
      <c r="I53">
        <v>36700000</v>
      </c>
      <c r="J53">
        <v>961800</v>
      </c>
      <c r="K53" s="2">
        <v>0.57673430000000003</v>
      </c>
      <c r="L53" s="2">
        <v>0.42308240000000003</v>
      </c>
      <c r="M53" s="2">
        <v>0.40135510000000002</v>
      </c>
      <c r="N53" s="3">
        <v>4</v>
      </c>
      <c r="O53">
        <v>3</v>
      </c>
      <c r="P53">
        <v>3</v>
      </c>
      <c r="Q53" s="4">
        <v>5.0714290000000002</v>
      </c>
      <c r="R53" s="4">
        <v>4.875</v>
      </c>
      <c r="S53" s="4">
        <v>4.8035709999999998</v>
      </c>
      <c r="T53" s="5">
        <v>0.36250369999999998</v>
      </c>
      <c r="U53" s="5">
        <v>0.25803540000000003</v>
      </c>
      <c r="V53" s="5">
        <v>0.23824980000000001</v>
      </c>
    </row>
    <row r="54" spans="1:22" x14ac:dyDescent="0.2">
      <c r="A54">
        <v>2002</v>
      </c>
      <c r="B54">
        <v>8</v>
      </c>
      <c r="C54">
        <v>24</v>
      </c>
      <c r="D54" t="s">
        <v>34</v>
      </c>
      <c r="E54">
        <v>862000000</v>
      </c>
      <c r="F54">
        <v>16100000</v>
      </c>
      <c r="G54">
        <v>398569.7</v>
      </c>
      <c r="H54">
        <v>1470000000</v>
      </c>
      <c r="I54">
        <v>35600000</v>
      </c>
      <c r="J54">
        <v>928800</v>
      </c>
      <c r="K54" s="2">
        <v>0.58521060000000003</v>
      </c>
      <c r="L54" s="2">
        <v>0.4513684</v>
      </c>
      <c r="M54" s="2">
        <v>0.42912329999999999</v>
      </c>
      <c r="N54" s="3">
        <v>4</v>
      </c>
      <c r="O54">
        <v>4</v>
      </c>
      <c r="P54">
        <v>4</v>
      </c>
      <c r="Q54" s="4">
        <v>5.0714290000000002</v>
      </c>
      <c r="R54" s="4">
        <v>4.875</v>
      </c>
      <c r="S54" s="4">
        <v>4.8035709999999998</v>
      </c>
      <c r="T54" s="5">
        <v>0.36250369999999998</v>
      </c>
      <c r="U54" s="5">
        <v>0.25803540000000003</v>
      </c>
      <c r="V54" s="5">
        <v>0.23824980000000001</v>
      </c>
    </row>
    <row r="55" spans="1:22" x14ac:dyDescent="0.2">
      <c r="A55">
        <v>2003</v>
      </c>
      <c r="B55">
        <v>8</v>
      </c>
      <c r="C55">
        <v>24</v>
      </c>
      <c r="D55" t="s">
        <v>34</v>
      </c>
      <c r="E55">
        <v>844000000</v>
      </c>
      <c r="F55">
        <v>14700000</v>
      </c>
      <c r="G55">
        <v>365418.7</v>
      </c>
      <c r="H55">
        <v>1520000000</v>
      </c>
      <c r="I55">
        <v>34600000</v>
      </c>
      <c r="J55">
        <v>908400</v>
      </c>
      <c r="K55" s="2">
        <v>0.5548959</v>
      </c>
      <c r="L55" s="2">
        <v>0.42428329999999997</v>
      </c>
      <c r="M55" s="2">
        <v>0.40226630000000002</v>
      </c>
      <c r="N55" s="3">
        <v>7</v>
      </c>
      <c r="O55">
        <v>3</v>
      </c>
      <c r="P55">
        <v>3</v>
      </c>
      <c r="Q55" s="4">
        <v>5.0714290000000002</v>
      </c>
      <c r="R55" s="4">
        <v>4.875</v>
      </c>
      <c r="S55" s="4">
        <v>4.8035709999999998</v>
      </c>
      <c r="T55" s="5">
        <v>0.36250369999999998</v>
      </c>
      <c r="U55" s="5">
        <v>0.25803540000000003</v>
      </c>
      <c r="V55" s="5">
        <v>0.23824980000000001</v>
      </c>
    </row>
    <row r="56" spans="1:22" x14ac:dyDescent="0.2">
      <c r="A56">
        <v>2004</v>
      </c>
      <c r="B56">
        <v>8</v>
      </c>
      <c r="C56">
        <v>24</v>
      </c>
      <c r="D56" t="s">
        <v>34</v>
      </c>
      <c r="E56">
        <v>903000000</v>
      </c>
      <c r="F56">
        <v>14900000</v>
      </c>
      <c r="G56">
        <v>366714.1</v>
      </c>
      <c r="H56">
        <v>1560000000</v>
      </c>
      <c r="I56">
        <v>34200000</v>
      </c>
      <c r="J56">
        <v>891000</v>
      </c>
      <c r="K56" s="2">
        <v>0.57791499999999996</v>
      </c>
      <c r="L56" s="2">
        <v>0.43511129999999998</v>
      </c>
      <c r="M56" s="2">
        <v>0.41157589999999999</v>
      </c>
      <c r="N56" s="3">
        <v>5</v>
      </c>
      <c r="O56">
        <v>4</v>
      </c>
      <c r="P56">
        <v>4</v>
      </c>
      <c r="Q56" s="4">
        <v>5.0714290000000002</v>
      </c>
      <c r="R56" s="4">
        <v>4.875</v>
      </c>
      <c r="S56" s="4">
        <v>4.8035709999999998</v>
      </c>
      <c r="T56" s="5">
        <v>0.36250369999999998</v>
      </c>
      <c r="U56" s="5">
        <v>0.25803540000000003</v>
      </c>
      <c r="V56" s="5">
        <v>0.23824980000000001</v>
      </c>
    </row>
    <row r="57" spans="1:22" x14ac:dyDescent="0.2">
      <c r="A57">
        <v>2005</v>
      </c>
      <c r="B57">
        <v>8</v>
      </c>
      <c r="C57">
        <v>24</v>
      </c>
      <c r="D57" t="s">
        <v>34</v>
      </c>
      <c r="E57">
        <v>945000000</v>
      </c>
      <c r="F57">
        <v>15200000</v>
      </c>
      <c r="G57">
        <v>378119.8</v>
      </c>
      <c r="H57">
        <v>1590000000</v>
      </c>
      <c r="I57">
        <v>33700000</v>
      </c>
      <c r="J57">
        <v>885000</v>
      </c>
      <c r="K57" s="2">
        <v>0.59544750000000002</v>
      </c>
      <c r="L57" s="2">
        <v>0.44943280000000002</v>
      </c>
      <c r="M57" s="2">
        <v>0.42725410000000003</v>
      </c>
      <c r="N57" s="3">
        <v>5</v>
      </c>
      <c r="O57">
        <v>3</v>
      </c>
      <c r="P57">
        <v>2</v>
      </c>
      <c r="Q57" s="4">
        <v>5.0714290000000002</v>
      </c>
      <c r="R57" s="4">
        <v>4.875</v>
      </c>
      <c r="S57" s="4">
        <v>4.8035709999999998</v>
      </c>
      <c r="T57" s="5">
        <v>0.36250369999999998</v>
      </c>
      <c r="U57" s="5">
        <v>0.25803540000000003</v>
      </c>
      <c r="V57" s="5">
        <v>0.23824980000000001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299-A8D0-4FAF-A890-CDD67243311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opLeftCell="I1" zoomScaleNormal="100" workbookViewId="0">
      <selection activeCell="O29" sqref="O29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0" max="10" width="14.28515625" customWidth="1"/>
    <col min="11" max="11" width="17.7109375" customWidth="1"/>
    <col min="12" max="13" width="1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1950</v>
      </c>
      <c r="B2">
        <v>1</v>
      </c>
      <c r="C2" t="s">
        <v>22</v>
      </c>
      <c r="D2" t="s">
        <v>23</v>
      </c>
      <c r="E2" s="7">
        <v>9263999</v>
      </c>
      <c r="F2" s="7">
        <v>8743241</v>
      </c>
      <c r="G2" s="7">
        <v>152078.79999999999</v>
      </c>
      <c r="H2" s="7">
        <v>215000000</v>
      </c>
      <c r="I2" s="7">
        <v>429000000</v>
      </c>
      <c r="J2" s="7">
        <v>8040227</v>
      </c>
      <c r="K2" s="2">
        <f t="shared" ref="K2:K32" si="0">+E2/H2</f>
        <v>4.3088367441860467E-2</v>
      </c>
      <c r="L2" s="2">
        <f t="shared" ref="L2:L32" si="1">+F2/I2</f>
        <v>2.0380515151515153E-2</v>
      </c>
      <c r="M2" s="2">
        <f t="shared" ref="M2:M32" si="2">+G2/J2</f>
        <v>1.8914739596282541E-2</v>
      </c>
      <c r="N2">
        <v>29</v>
      </c>
      <c r="O2">
        <v>29</v>
      </c>
      <c r="P2">
        <v>29</v>
      </c>
      <c r="Q2">
        <v>26.6</v>
      </c>
      <c r="R2">
        <v>27.8</v>
      </c>
      <c r="S2">
        <v>26.8</v>
      </c>
      <c r="T2">
        <v>0.121</v>
      </c>
      <c r="U2">
        <v>7.4999999999999997E-2</v>
      </c>
      <c r="V2">
        <v>6.9000000000000006E-2</v>
      </c>
    </row>
    <row r="3" spans="1:22" x14ac:dyDescent="0.2">
      <c r="A3">
        <v>1950</v>
      </c>
      <c r="B3">
        <v>2</v>
      </c>
      <c r="C3" t="s">
        <v>24</v>
      </c>
      <c r="D3" t="s">
        <v>25</v>
      </c>
      <c r="E3" s="7">
        <v>5569655</v>
      </c>
      <c r="F3" s="7">
        <v>1988673</v>
      </c>
      <c r="G3" s="7">
        <v>50288.800000000003</v>
      </c>
      <c r="H3" s="7">
        <v>69800000</v>
      </c>
      <c r="I3" s="7">
        <v>35300000</v>
      </c>
      <c r="J3" s="7">
        <v>979265.2</v>
      </c>
      <c r="K3" s="2">
        <f t="shared" si="0"/>
        <v>7.9794484240687677E-2</v>
      </c>
      <c r="L3" s="2">
        <f t="shared" si="1"/>
        <v>5.6336345609065155E-2</v>
      </c>
      <c r="M3" s="2">
        <f t="shared" si="2"/>
        <v>5.1353606765562596E-2</v>
      </c>
      <c r="N3">
        <v>22</v>
      </c>
      <c r="O3">
        <v>20</v>
      </c>
      <c r="P3">
        <v>18</v>
      </c>
      <c r="Q3">
        <v>15.2</v>
      </c>
      <c r="R3">
        <v>16.2</v>
      </c>
      <c r="S3">
        <v>15</v>
      </c>
      <c r="T3">
        <v>0.218</v>
      </c>
      <c r="U3">
        <v>0.13300000000000001</v>
      </c>
      <c r="V3">
        <v>0.13100000000000001</v>
      </c>
    </row>
    <row r="4" spans="1:22" x14ac:dyDescent="0.2">
      <c r="A4">
        <v>1950</v>
      </c>
      <c r="B4">
        <v>3</v>
      </c>
      <c r="C4" t="s">
        <v>26</v>
      </c>
      <c r="D4" t="s">
        <v>27</v>
      </c>
      <c r="E4" s="7">
        <v>9756037</v>
      </c>
      <c r="F4" s="7">
        <v>4160764</v>
      </c>
      <c r="G4" s="7">
        <v>88669.48</v>
      </c>
      <c r="H4" s="7">
        <v>102000000</v>
      </c>
      <c r="I4" s="7">
        <v>76900000</v>
      </c>
      <c r="J4" s="7">
        <v>1907626</v>
      </c>
      <c r="K4" s="2">
        <f t="shared" si="0"/>
        <v>9.5647421568627447E-2</v>
      </c>
      <c r="L4" s="2">
        <f t="shared" si="1"/>
        <v>5.4106163849154745E-2</v>
      </c>
      <c r="M4" s="2">
        <f t="shared" si="2"/>
        <v>4.6481584964767723E-2</v>
      </c>
      <c r="N4">
        <v>19</v>
      </c>
      <c r="O4">
        <v>22</v>
      </c>
      <c r="P4">
        <v>21</v>
      </c>
      <c r="Q4">
        <v>20.6</v>
      </c>
      <c r="R4">
        <v>22</v>
      </c>
      <c r="S4">
        <v>21.9</v>
      </c>
      <c r="T4">
        <v>0.16900000000000001</v>
      </c>
      <c r="U4">
        <v>0.10199999999999999</v>
      </c>
      <c r="V4">
        <v>0.09</v>
      </c>
    </row>
    <row r="5" spans="1:22" x14ac:dyDescent="0.2">
      <c r="A5">
        <v>1950</v>
      </c>
      <c r="B5">
        <v>4</v>
      </c>
      <c r="C5" t="s">
        <v>28</v>
      </c>
      <c r="D5" t="s">
        <v>29</v>
      </c>
      <c r="E5" s="7">
        <v>3486614</v>
      </c>
      <c r="F5" s="7">
        <v>1364868</v>
      </c>
      <c r="G5" s="7">
        <v>35015.949999999997</v>
      </c>
      <c r="H5" s="7">
        <v>131000000</v>
      </c>
      <c r="I5" s="7">
        <v>94600000</v>
      </c>
      <c r="J5" s="7">
        <v>2656176</v>
      </c>
      <c r="K5" s="2">
        <f t="shared" si="0"/>
        <v>2.6615374045801526E-2</v>
      </c>
      <c r="L5" s="2">
        <f t="shared" si="1"/>
        <v>1.4427780126849895E-2</v>
      </c>
      <c r="M5" s="2">
        <f t="shared" si="2"/>
        <v>1.3182842552601935E-2</v>
      </c>
      <c r="N5">
        <v>31</v>
      </c>
      <c r="O5">
        <v>31</v>
      </c>
      <c r="P5">
        <v>31</v>
      </c>
      <c r="Q5">
        <v>28</v>
      </c>
      <c r="R5">
        <v>30.2</v>
      </c>
      <c r="S5">
        <v>30</v>
      </c>
      <c r="T5">
        <v>0.11600000000000001</v>
      </c>
      <c r="U5">
        <v>5.7000000000000002E-2</v>
      </c>
      <c r="V5">
        <v>5.1999999999999998E-2</v>
      </c>
    </row>
    <row r="6" spans="1:22" x14ac:dyDescent="0.2">
      <c r="A6">
        <v>1950</v>
      </c>
      <c r="B6">
        <v>5</v>
      </c>
      <c r="C6">
        <v>20</v>
      </c>
      <c r="D6" t="s">
        <v>30</v>
      </c>
      <c r="E6" s="7">
        <v>2130603</v>
      </c>
      <c r="F6" s="7">
        <v>774581.3</v>
      </c>
      <c r="G6" s="7">
        <v>17758.12</v>
      </c>
      <c r="H6" s="7">
        <v>56900000</v>
      </c>
      <c r="I6" s="7">
        <v>42000000</v>
      </c>
      <c r="J6" s="7">
        <v>1112605</v>
      </c>
      <c r="K6" s="2">
        <f t="shared" si="0"/>
        <v>3.7444692442882246E-2</v>
      </c>
      <c r="L6" s="2">
        <f t="shared" si="1"/>
        <v>1.8442411904761907E-2</v>
      </c>
      <c r="M6" s="2">
        <f t="shared" si="2"/>
        <v>1.5960848639004856E-2</v>
      </c>
      <c r="N6">
        <v>30</v>
      </c>
      <c r="O6">
        <v>30</v>
      </c>
      <c r="P6">
        <v>30</v>
      </c>
      <c r="Q6">
        <v>29.7</v>
      </c>
      <c r="R6">
        <v>29.6</v>
      </c>
      <c r="S6">
        <v>29.2</v>
      </c>
      <c r="T6">
        <v>0.10100000000000001</v>
      </c>
      <c r="U6">
        <v>0.06</v>
      </c>
      <c r="V6">
        <v>5.5E-2</v>
      </c>
    </row>
    <row r="7" spans="1:22" x14ac:dyDescent="0.2">
      <c r="A7">
        <v>1950</v>
      </c>
      <c r="B7">
        <v>6</v>
      </c>
      <c r="C7" t="s">
        <v>31</v>
      </c>
      <c r="D7" t="s">
        <v>32</v>
      </c>
      <c r="E7" s="7">
        <v>10700000</v>
      </c>
      <c r="F7" s="7">
        <v>3464710</v>
      </c>
      <c r="G7" s="7">
        <v>75212.5</v>
      </c>
      <c r="H7" s="7">
        <v>91800000</v>
      </c>
      <c r="I7" s="7">
        <v>49400000</v>
      </c>
      <c r="J7" s="7">
        <v>1249224</v>
      </c>
      <c r="K7" s="2">
        <f t="shared" si="0"/>
        <v>0.11655773420479303</v>
      </c>
      <c r="L7" s="2">
        <f t="shared" si="1"/>
        <v>7.0135829959514173E-2</v>
      </c>
      <c r="M7" s="2">
        <f t="shared" si="2"/>
        <v>6.0207376739479866E-2</v>
      </c>
      <c r="N7">
        <v>13</v>
      </c>
      <c r="O7">
        <v>13</v>
      </c>
      <c r="P7">
        <v>13</v>
      </c>
      <c r="Q7">
        <v>12.2</v>
      </c>
      <c r="R7">
        <v>12</v>
      </c>
      <c r="S7">
        <v>12.3</v>
      </c>
      <c r="T7">
        <v>0.24299999999999999</v>
      </c>
      <c r="U7">
        <v>0.16800000000000001</v>
      </c>
      <c r="V7">
        <v>0.153</v>
      </c>
    </row>
    <row r="8" spans="1:22" x14ac:dyDescent="0.2">
      <c r="A8">
        <v>1950</v>
      </c>
      <c r="B8">
        <v>7</v>
      </c>
      <c r="C8">
        <v>23</v>
      </c>
      <c r="D8" t="s">
        <v>33</v>
      </c>
      <c r="E8" s="7">
        <v>2189007</v>
      </c>
      <c r="F8" s="7">
        <v>718846.1</v>
      </c>
      <c r="G8" s="7">
        <v>16261</v>
      </c>
      <c r="H8" s="7">
        <v>16800000</v>
      </c>
      <c r="I8" s="7">
        <v>8601548</v>
      </c>
      <c r="J8" s="7">
        <v>212609.3</v>
      </c>
      <c r="K8" s="2">
        <f t="shared" si="0"/>
        <v>0.13029803571428572</v>
      </c>
      <c r="L8" s="2">
        <f t="shared" si="1"/>
        <v>8.3571712905630466E-2</v>
      </c>
      <c r="M8" s="2">
        <f t="shared" si="2"/>
        <v>7.6483013678141087E-2</v>
      </c>
      <c r="N8">
        <v>12</v>
      </c>
      <c r="O8">
        <v>10</v>
      </c>
      <c r="P8">
        <v>10</v>
      </c>
      <c r="Q8">
        <v>8.1999999999999993</v>
      </c>
      <c r="R8">
        <v>7.3</v>
      </c>
      <c r="S8">
        <v>7</v>
      </c>
      <c r="T8">
        <v>0.29399999999999998</v>
      </c>
      <c r="U8">
        <v>0.21299999999999999</v>
      </c>
      <c r="V8">
        <v>0.20300000000000001</v>
      </c>
    </row>
    <row r="9" spans="1:22" x14ac:dyDescent="0.2">
      <c r="A9">
        <v>1950</v>
      </c>
      <c r="B9">
        <v>8</v>
      </c>
      <c r="C9">
        <v>24</v>
      </c>
      <c r="D9" t="s">
        <v>34</v>
      </c>
      <c r="E9" s="7">
        <v>6888489</v>
      </c>
      <c r="F9" s="7">
        <v>2478942</v>
      </c>
      <c r="G9" s="7">
        <v>56036.68</v>
      </c>
      <c r="H9" s="7">
        <v>40600000</v>
      </c>
      <c r="I9" s="7">
        <v>24300000</v>
      </c>
      <c r="J9" s="7">
        <v>614562.5</v>
      </c>
      <c r="K9" s="2">
        <f t="shared" si="0"/>
        <v>0.16966721674876847</v>
      </c>
      <c r="L9" s="2">
        <f t="shared" si="1"/>
        <v>0.10201407407407408</v>
      </c>
      <c r="M9" s="2">
        <f t="shared" si="2"/>
        <v>9.118141767517543E-2</v>
      </c>
      <c r="N9">
        <v>7</v>
      </c>
      <c r="O9">
        <v>7</v>
      </c>
      <c r="P9">
        <v>8</v>
      </c>
      <c r="Q9">
        <v>5.0999999999999996</v>
      </c>
      <c r="R9">
        <v>4.9000000000000004</v>
      </c>
      <c r="S9">
        <v>4.8</v>
      </c>
      <c r="T9">
        <v>0.36299999999999999</v>
      </c>
      <c r="U9">
        <v>0.25800000000000001</v>
      </c>
      <c r="V9">
        <v>0.23799999999999999</v>
      </c>
    </row>
    <row r="10" spans="1:22" x14ac:dyDescent="0.2">
      <c r="A10">
        <v>1950</v>
      </c>
      <c r="B10">
        <v>9</v>
      </c>
      <c r="C10">
        <v>25</v>
      </c>
      <c r="D10" t="s">
        <v>35</v>
      </c>
      <c r="E10" s="7">
        <v>3436447</v>
      </c>
      <c r="F10" s="7">
        <v>1377623</v>
      </c>
      <c r="G10" s="7">
        <v>31513.200000000001</v>
      </c>
      <c r="H10" s="7">
        <v>20200000</v>
      </c>
      <c r="I10" s="7">
        <v>11200000</v>
      </c>
      <c r="J10" s="7">
        <v>283063.40000000002</v>
      </c>
      <c r="K10" s="2">
        <f t="shared" si="0"/>
        <v>0.17012113861386138</v>
      </c>
      <c r="L10" s="2">
        <f t="shared" si="1"/>
        <v>0.12300205357142857</v>
      </c>
      <c r="M10" s="2">
        <f t="shared" si="2"/>
        <v>0.11132912273363493</v>
      </c>
      <c r="N10">
        <v>6</v>
      </c>
      <c r="O10">
        <v>6</v>
      </c>
      <c r="P10">
        <v>6</v>
      </c>
      <c r="Q10">
        <v>20.6</v>
      </c>
      <c r="R10">
        <v>20.7</v>
      </c>
      <c r="S10">
        <v>20.7</v>
      </c>
      <c r="T10">
        <v>0.161</v>
      </c>
      <c r="U10">
        <v>0.10299999999999999</v>
      </c>
      <c r="V10">
        <v>9.2999999999999999E-2</v>
      </c>
    </row>
    <row r="11" spans="1:22" x14ac:dyDescent="0.2">
      <c r="A11">
        <v>1950</v>
      </c>
      <c r="B11">
        <v>10</v>
      </c>
      <c r="C11">
        <v>26</v>
      </c>
      <c r="D11" t="s">
        <v>36</v>
      </c>
      <c r="E11" s="7">
        <v>2762090</v>
      </c>
      <c r="F11" s="7">
        <v>928420.8</v>
      </c>
      <c r="G11" s="7">
        <v>20072.29</v>
      </c>
      <c r="H11" s="7">
        <v>30500000</v>
      </c>
      <c r="I11" s="7">
        <v>20400000</v>
      </c>
      <c r="J11" s="7">
        <v>488043.5</v>
      </c>
      <c r="K11" s="2">
        <f t="shared" si="0"/>
        <v>9.0560327868852458E-2</v>
      </c>
      <c r="L11" s="2">
        <f t="shared" si="1"/>
        <v>4.551082352941177E-2</v>
      </c>
      <c r="M11" s="2">
        <f t="shared" si="2"/>
        <v>4.1128075673582377E-2</v>
      </c>
      <c r="N11">
        <v>21</v>
      </c>
      <c r="O11">
        <v>23</v>
      </c>
      <c r="P11">
        <v>22</v>
      </c>
      <c r="Q11">
        <v>23.6</v>
      </c>
      <c r="R11">
        <v>24</v>
      </c>
      <c r="S11">
        <v>23.1</v>
      </c>
      <c r="T11">
        <v>0.14199999999999999</v>
      </c>
      <c r="U11">
        <v>9.0999999999999998E-2</v>
      </c>
      <c r="V11">
        <v>8.5000000000000006E-2</v>
      </c>
    </row>
    <row r="12" spans="1:22" x14ac:dyDescent="0.2">
      <c r="A12">
        <v>1950</v>
      </c>
      <c r="B12">
        <v>11</v>
      </c>
      <c r="C12" t="s">
        <v>37</v>
      </c>
      <c r="D12" t="s">
        <v>38</v>
      </c>
      <c r="E12" s="7">
        <v>12000000</v>
      </c>
      <c r="F12" s="7">
        <v>3856953</v>
      </c>
      <c r="G12" s="7">
        <v>85533.67</v>
      </c>
      <c r="H12" s="7">
        <v>158000000</v>
      </c>
      <c r="I12" s="7">
        <v>92600000</v>
      </c>
      <c r="J12" s="7">
        <v>2248116</v>
      </c>
      <c r="K12" s="2">
        <f t="shared" si="0"/>
        <v>7.5949367088607597E-2</v>
      </c>
      <c r="L12" s="2">
        <f t="shared" si="1"/>
        <v>4.1651760259179264E-2</v>
      </c>
      <c r="M12" s="2">
        <f t="shared" si="2"/>
        <v>3.8046822316997873E-2</v>
      </c>
      <c r="N12">
        <v>25</v>
      </c>
      <c r="O12">
        <v>25</v>
      </c>
      <c r="P12">
        <v>24</v>
      </c>
      <c r="Q12">
        <v>23.1</v>
      </c>
      <c r="R12">
        <v>23.8</v>
      </c>
      <c r="S12">
        <v>22.8</v>
      </c>
      <c r="T12">
        <v>0.14799999999999999</v>
      </c>
      <c r="U12">
        <v>9.1999999999999998E-2</v>
      </c>
      <c r="V12">
        <v>8.5999999999999993E-2</v>
      </c>
    </row>
    <row r="13" spans="1:22" x14ac:dyDescent="0.2">
      <c r="A13">
        <v>1950</v>
      </c>
      <c r="B13">
        <v>12</v>
      </c>
      <c r="C13">
        <v>29</v>
      </c>
      <c r="D13" t="s">
        <v>39</v>
      </c>
      <c r="E13" s="7">
        <v>5883203</v>
      </c>
      <c r="F13" s="7">
        <v>2547731</v>
      </c>
      <c r="G13" s="7">
        <v>54078.41</v>
      </c>
      <c r="H13" s="7">
        <v>58200000</v>
      </c>
      <c r="I13" s="7">
        <v>41500000</v>
      </c>
      <c r="J13" s="7">
        <v>962188.9</v>
      </c>
      <c r="K13" s="2">
        <f t="shared" si="0"/>
        <v>0.10108596219931272</v>
      </c>
      <c r="L13" s="2">
        <f t="shared" si="1"/>
        <v>6.1391108433734937E-2</v>
      </c>
      <c r="M13" s="2">
        <f t="shared" si="2"/>
        <v>5.6203527186813318E-2</v>
      </c>
      <c r="N13">
        <v>16</v>
      </c>
      <c r="O13">
        <v>15</v>
      </c>
      <c r="P13">
        <v>14</v>
      </c>
      <c r="Q13">
        <v>17.5</v>
      </c>
      <c r="R13">
        <v>18</v>
      </c>
      <c r="S13">
        <v>17.399999999999999</v>
      </c>
      <c r="T13">
        <v>0.187</v>
      </c>
      <c r="U13">
        <v>0.11899999999999999</v>
      </c>
      <c r="V13">
        <v>0.111</v>
      </c>
    </row>
    <row r="14" spans="1:22" x14ac:dyDescent="0.2">
      <c r="A14">
        <v>1950</v>
      </c>
      <c r="B14">
        <v>13</v>
      </c>
      <c r="C14" t="s">
        <v>40</v>
      </c>
      <c r="D14" t="s">
        <v>41</v>
      </c>
      <c r="E14" s="7">
        <v>7908961</v>
      </c>
      <c r="F14" s="7">
        <v>2786795</v>
      </c>
      <c r="G14" s="7">
        <v>58765.22</v>
      </c>
      <c r="H14" s="7">
        <v>78200000</v>
      </c>
      <c r="I14" s="7">
        <v>46100000</v>
      </c>
      <c r="J14" s="7">
        <v>1100598</v>
      </c>
      <c r="K14" s="2">
        <f t="shared" si="0"/>
        <v>0.10113760869565218</v>
      </c>
      <c r="L14" s="2">
        <f t="shared" si="1"/>
        <v>6.0451084598698482E-2</v>
      </c>
      <c r="M14" s="2">
        <f t="shared" si="2"/>
        <v>5.339390040686972E-2</v>
      </c>
      <c r="N14">
        <v>17</v>
      </c>
      <c r="O14">
        <v>17</v>
      </c>
      <c r="P14">
        <v>17</v>
      </c>
      <c r="Q14">
        <v>9</v>
      </c>
      <c r="R14">
        <v>9.6</v>
      </c>
      <c r="S14">
        <v>9.6999999999999993</v>
      </c>
      <c r="T14">
        <v>0.29299999999999998</v>
      </c>
      <c r="U14">
        <v>0.19600000000000001</v>
      </c>
      <c r="V14">
        <v>0.18</v>
      </c>
    </row>
    <row r="15" spans="1:22" x14ac:dyDescent="0.2">
      <c r="A15">
        <v>1950</v>
      </c>
      <c r="B15">
        <v>14</v>
      </c>
      <c r="C15" t="s">
        <v>42</v>
      </c>
      <c r="D15" t="s">
        <v>43</v>
      </c>
      <c r="E15" s="7">
        <v>7973056</v>
      </c>
      <c r="F15" s="7">
        <v>2702401</v>
      </c>
      <c r="G15" s="7">
        <v>57981.77</v>
      </c>
      <c r="H15" s="7">
        <v>101000000</v>
      </c>
      <c r="I15" s="7">
        <v>60800000</v>
      </c>
      <c r="J15" s="7">
        <v>1446654</v>
      </c>
      <c r="K15" s="2">
        <f t="shared" si="0"/>
        <v>7.8941148514851484E-2</v>
      </c>
      <c r="L15" s="2">
        <f t="shared" si="1"/>
        <v>4.444738486842105E-2</v>
      </c>
      <c r="M15" s="2">
        <f t="shared" si="2"/>
        <v>4.0079915446264276E-2</v>
      </c>
      <c r="N15">
        <v>23</v>
      </c>
      <c r="O15">
        <v>24</v>
      </c>
      <c r="P15">
        <v>23</v>
      </c>
      <c r="Q15">
        <v>16.3</v>
      </c>
      <c r="R15">
        <v>16.399999999999999</v>
      </c>
      <c r="S15">
        <v>16</v>
      </c>
      <c r="T15">
        <v>0.20300000000000001</v>
      </c>
      <c r="U15">
        <v>0.14099999999999999</v>
      </c>
      <c r="V15">
        <v>0.13200000000000001</v>
      </c>
    </row>
    <row r="16" spans="1:22" x14ac:dyDescent="0.2">
      <c r="A16">
        <v>1950</v>
      </c>
      <c r="B16">
        <v>15</v>
      </c>
      <c r="C16" t="s">
        <v>44</v>
      </c>
      <c r="D16" t="s">
        <v>45</v>
      </c>
      <c r="E16" s="7">
        <v>4049840</v>
      </c>
      <c r="F16" s="7">
        <v>1294875</v>
      </c>
      <c r="G16" s="7">
        <v>29237.29</v>
      </c>
      <c r="H16" s="7">
        <v>39000000</v>
      </c>
      <c r="I16" s="7">
        <v>23600000</v>
      </c>
      <c r="J16" s="7">
        <v>612899.69999999995</v>
      </c>
      <c r="K16" s="2">
        <f t="shared" si="0"/>
        <v>0.10384205128205128</v>
      </c>
      <c r="L16" s="2">
        <f t="shared" si="1"/>
        <v>5.4867584745762712E-2</v>
      </c>
      <c r="M16" s="2">
        <f t="shared" si="2"/>
        <v>4.7703221261162311E-2</v>
      </c>
      <c r="N16">
        <v>14</v>
      </c>
      <c r="O16">
        <v>21</v>
      </c>
      <c r="P16">
        <v>20</v>
      </c>
      <c r="Q16">
        <v>12.9</v>
      </c>
      <c r="R16">
        <v>15.2</v>
      </c>
      <c r="S16">
        <v>16</v>
      </c>
      <c r="T16">
        <v>0.23799999999999999</v>
      </c>
      <c r="U16">
        <v>0.15</v>
      </c>
      <c r="V16">
        <v>0.13500000000000001</v>
      </c>
    </row>
    <row r="17" spans="1:22" x14ac:dyDescent="0.2">
      <c r="A17">
        <v>1950</v>
      </c>
      <c r="B17">
        <v>16</v>
      </c>
      <c r="C17" t="s">
        <v>46</v>
      </c>
      <c r="D17" t="s">
        <v>47</v>
      </c>
      <c r="E17" s="7">
        <v>5083401</v>
      </c>
      <c r="F17" s="7">
        <v>1704035</v>
      </c>
      <c r="G17" s="7">
        <v>44339.14</v>
      </c>
      <c r="H17" s="7">
        <v>31200000</v>
      </c>
      <c r="I17" s="7">
        <v>17300000</v>
      </c>
      <c r="J17" s="7">
        <v>475654.8</v>
      </c>
      <c r="K17" s="2">
        <f t="shared" si="0"/>
        <v>0.16292951923076923</v>
      </c>
      <c r="L17" s="2">
        <f t="shared" si="1"/>
        <v>9.8499132947976881E-2</v>
      </c>
      <c r="M17" s="2">
        <f t="shared" si="2"/>
        <v>9.3217055730332163E-2</v>
      </c>
      <c r="N17">
        <v>9</v>
      </c>
      <c r="O17">
        <v>8</v>
      </c>
      <c r="P17">
        <v>7</v>
      </c>
      <c r="Q17">
        <v>14.4</v>
      </c>
      <c r="R17">
        <v>12.1</v>
      </c>
      <c r="S17">
        <v>11.9</v>
      </c>
      <c r="T17">
        <v>0.216</v>
      </c>
      <c r="U17">
        <v>0.16200000000000001</v>
      </c>
      <c r="V17">
        <v>0.154</v>
      </c>
    </row>
    <row r="18" spans="1:22" x14ac:dyDescent="0.2">
      <c r="A18">
        <v>1950</v>
      </c>
      <c r="B18">
        <v>17</v>
      </c>
      <c r="C18" t="s">
        <v>48</v>
      </c>
      <c r="D18" t="s">
        <v>49</v>
      </c>
      <c r="E18" s="7">
        <v>15200000</v>
      </c>
      <c r="F18" s="7">
        <v>5052252</v>
      </c>
      <c r="G18" s="7">
        <v>119506.7</v>
      </c>
      <c r="H18" s="7">
        <v>219000000</v>
      </c>
      <c r="I18" s="7">
        <v>137000000</v>
      </c>
      <c r="J18" s="7">
        <v>3572752</v>
      </c>
      <c r="K18" s="2">
        <f t="shared" si="0"/>
        <v>6.9406392694063929E-2</v>
      </c>
      <c r="L18" s="2">
        <f t="shared" si="1"/>
        <v>3.687775182481752E-2</v>
      </c>
      <c r="M18" s="2">
        <f t="shared" si="2"/>
        <v>3.3449480960335336E-2</v>
      </c>
      <c r="N18">
        <v>26</v>
      </c>
      <c r="O18">
        <v>26</v>
      </c>
      <c r="P18">
        <v>25</v>
      </c>
      <c r="Q18">
        <v>27.9</v>
      </c>
      <c r="R18">
        <v>27.2</v>
      </c>
      <c r="S18">
        <v>26.4</v>
      </c>
      <c r="T18">
        <v>0.112</v>
      </c>
      <c r="U18">
        <v>7.6999999999999999E-2</v>
      </c>
      <c r="V18">
        <v>6.9000000000000006E-2</v>
      </c>
    </row>
    <row r="19" spans="1:22" x14ac:dyDescent="0.2">
      <c r="A19">
        <v>1950</v>
      </c>
      <c r="B19">
        <v>18</v>
      </c>
      <c r="C19">
        <v>51</v>
      </c>
      <c r="D19" t="s">
        <v>50</v>
      </c>
      <c r="E19" s="7">
        <v>5964354</v>
      </c>
      <c r="F19" s="7">
        <v>1889897</v>
      </c>
      <c r="G19" s="7">
        <v>45023.55</v>
      </c>
      <c r="H19" s="7">
        <v>64300000</v>
      </c>
      <c r="I19" s="7">
        <v>33200000</v>
      </c>
      <c r="J19" s="7">
        <v>918801.2</v>
      </c>
      <c r="K19" s="2">
        <f t="shared" si="0"/>
        <v>9.2758227060653189E-2</v>
      </c>
      <c r="L19" s="2">
        <f t="shared" si="1"/>
        <v>5.6924608433734938E-2</v>
      </c>
      <c r="M19" s="2">
        <f t="shared" si="2"/>
        <v>4.9002493684161499E-2</v>
      </c>
      <c r="N19">
        <v>20</v>
      </c>
      <c r="O19">
        <v>19</v>
      </c>
      <c r="P19">
        <v>19</v>
      </c>
      <c r="Q19">
        <v>24.1</v>
      </c>
      <c r="R19">
        <v>22</v>
      </c>
      <c r="S19">
        <v>22.3</v>
      </c>
      <c r="T19">
        <v>0.14099999999999999</v>
      </c>
      <c r="U19">
        <v>0.10100000000000001</v>
      </c>
      <c r="V19">
        <v>8.6999999999999994E-2</v>
      </c>
    </row>
    <row r="20" spans="1:22" x14ac:dyDescent="0.2">
      <c r="A20">
        <v>1950</v>
      </c>
      <c r="B20">
        <v>19</v>
      </c>
      <c r="C20">
        <v>50</v>
      </c>
      <c r="D20" t="s">
        <v>51</v>
      </c>
      <c r="E20" s="7">
        <v>22100000</v>
      </c>
      <c r="F20" s="7">
        <v>7629677</v>
      </c>
      <c r="G20" s="7">
        <v>169980.5</v>
      </c>
      <c r="H20" s="7">
        <v>167000000</v>
      </c>
      <c r="I20" s="7">
        <v>94200000</v>
      </c>
      <c r="J20" s="7">
        <v>2331139</v>
      </c>
      <c r="K20" s="2">
        <f t="shared" si="0"/>
        <v>0.13233532934131736</v>
      </c>
      <c r="L20" s="2">
        <f t="shared" si="1"/>
        <v>8.0994447983014861E-2</v>
      </c>
      <c r="M20" s="2">
        <f t="shared" si="2"/>
        <v>7.2917359282307914E-2</v>
      </c>
      <c r="N20">
        <v>10</v>
      </c>
      <c r="O20">
        <v>11</v>
      </c>
      <c r="P20">
        <v>11</v>
      </c>
      <c r="Q20">
        <v>10.4</v>
      </c>
      <c r="R20">
        <v>10.5</v>
      </c>
      <c r="S20">
        <v>10.4</v>
      </c>
      <c r="T20">
        <v>0.26300000000000001</v>
      </c>
      <c r="U20">
        <v>0.18099999999999999</v>
      </c>
      <c r="V20">
        <v>0.16700000000000001</v>
      </c>
    </row>
    <row r="21" spans="1:22" x14ac:dyDescent="0.2">
      <c r="A21">
        <v>1950</v>
      </c>
      <c r="B21">
        <v>20</v>
      </c>
      <c r="C21">
        <v>52</v>
      </c>
      <c r="D21" t="s">
        <v>52</v>
      </c>
      <c r="E21" s="7">
        <v>30200000</v>
      </c>
      <c r="F21" s="7">
        <v>13700000</v>
      </c>
      <c r="G21" s="7">
        <v>386812.4</v>
      </c>
      <c r="H21" s="7">
        <v>308000000</v>
      </c>
      <c r="I21" s="7">
        <v>224000000</v>
      </c>
      <c r="J21" s="7">
        <v>7140327</v>
      </c>
      <c r="K21" s="2">
        <f t="shared" si="0"/>
        <v>9.8051948051948057E-2</v>
      </c>
      <c r="L21" s="2">
        <f t="shared" si="1"/>
        <v>6.1160714285714284E-2</v>
      </c>
      <c r="M21" s="2">
        <f t="shared" si="2"/>
        <v>5.4172925133540807E-2</v>
      </c>
      <c r="N21">
        <v>18</v>
      </c>
      <c r="O21">
        <v>16</v>
      </c>
      <c r="P21">
        <v>16</v>
      </c>
      <c r="Q21">
        <v>19.100000000000001</v>
      </c>
      <c r="R21">
        <v>19</v>
      </c>
      <c r="S21">
        <v>20</v>
      </c>
      <c r="T21">
        <v>0.18</v>
      </c>
      <c r="U21">
        <v>0.11799999999999999</v>
      </c>
      <c r="V21">
        <v>9.9000000000000005E-2</v>
      </c>
    </row>
    <row r="22" spans="1:22" x14ac:dyDescent="0.2">
      <c r="A22">
        <v>1950</v>
      </c>
      <c r="B22">
        <v>21</v>
      </c>
      <c r="C22" t="s">
        <v>53</v>
      </c>
      <c r="D22" t="s">
        <v>54</v>
      </c>
      <c r="E22" s="7">
        <v>5811434</v>
      </c>
      <c r="F22" s="7">
        <v>2256044</v>
      </c>
      <c r="G22" s="7">
        <v>46897.39</v>
      </c>
      <c r="H22" s="7">
        <v>123000000</v>
      </c>
      <c r="I22" s="7">
        <v>90900000</v>
      </c>
      <c r="J22" s="7">
        <v>2330251</v>
      </c>
      <c r="K22" s="2">
        <f t="shared" si="0"/>
        <v>4.7247430894308946E-2</v>
      </c>
      <c r="L22" s="2">
        <f t="shared" si="1"/>
        <v>2.4818965896589659E-2</v>
      </c>
      <c r="M22" s="2">
        <f t="shared" si="2"/>
        <v>2.0125467170703928E-2</v>
      </c>
      <c r="N22">
        <v>28</v>
      </c>
      <c r="O22">
        <v>28</v>
      </c>
      <c r="P22">
        <v>28</v>
      </c>
      <c r="Q22">
        <v>28.4</v>
      </c>
      <c r="R22">
        <v>28.1</v>
      </c>
      <c r="S22">
        <v>29.1</v>
      </c>
      <c r="T22">
        <v>0.109</v>
      </c>
      <c r="U22">
        <v>7.1999999999999995E-2</v>
      </c>
      <c r="V22">
        <v>5.6000000000000001E-2</v>
      </c>
    </row>
    <row r="23" spans="1:22" x14ac:dyDescent="0.2">
      <c r="A23">
        <v>1950</v>
      </c>
      <c r="B23">
        <v>22</v>
      </c>
      <c r="C23" t="s">
        <v>55</v>
      </c>
      <c r="D23" t="s">
        <v>56</v>
      </c>
      <c r="E23" s="7">
        <v>9491748</v>
      </c>
      <c r="F23" s="7">
        <v>3326822</v>
      </c>
      <c r="G23" s="7">
        <v>79666.2</v>
      </c>
      <c r="H23" s="7">
        <v>188000000</v>
      </c>
      <c r="I23" s="7">
        <v>115000000</v>
      </c>
      <c r="J23" s="7">
        <v>2894339</v>
      </c>
      <c r="K23" s="2">
        <f t="shared" si="0"/>
        <v>5.0488021276595747E-2</v>
      </c>
      <c r="L23" s="2">
        <f t="shared" si="1"/>
        <v>2.8928886956521738E-2</v>
      </c>
      <c r="M23" s="2">
        <f t="shared" si="2"/>
        <v>2.7524833822161122E-2</v>
      </c>
      <c r="N23">
        <v>27</v>
      </c>
      <c r="O23">
        <v>27</v>
      </c>
      <c r="P23">
        <v>26</v>
      </c>
      <c r="Q23">
        <v>24.2</v>
      </c>
      <c r="R23">
        <v>22.9</v>
      </c>
      <c r="S23">
        <v>21</v>
      </c>
      <c r="T23">
        <v>0.14299999999999999</v>
      </c>
      <c r="U23">
        <v>0.10100000000000001</v>
      </c>
      <c r="V23">
        <v>0.1</v>
      </c>
    </row>
    <row r="24" spans="1:22" x14ac:dyDescent="0.2">
      <c r="A24">
        <v>1950</v>
      </c>
      <c r="B24">
        <v>23</v>
      </c>
      <c r="C24">
        <v>64</v>
      </c>
      <c r="D24" t="s">
        <v>57</v>
      </c>
      <c r="E24" s="7">
        <v>7817767</v>
      </c>
      <c r="F24" s="7">
        <v>3144262</v>
      </c>
      <c r="G24" s="7">
        <v>69727.87</v>
      </c>
      <c r="H24" s="7">
        <v>75900000</v>
      </c>
      <c r="I24" s="7">
        <v>54500000</v>
      </c>
      <c r="J24" s="7">
        <v>1274758</v>
      </c>
      <c r="K24" s="2">
        <f t="shared" si="0"/>
        <v>0.10300088274044795</v>
      </c>
      <c r="L24" s="2">
        <f t="shared" si="1"/>
        <v>5.7692880733944955E-2</v>
      </c>
      <c r="M24" s="2">
        <f t="shared" si="2"/>
        <v>5.4698907557355979E-2</v>
      </c>
      <c r="N24">
        <v>15</v>
      </c>
      <c r="O24">
        <v>18</v>
      </c>
      <c r="P24">
        <v>15</v>
      </c>
      <c r="Q24">
        <v>18.2</v>
      </c>
      <c r="R24">
        <v>15.6</v>
      </c>
      <c r="S24">
        <v>15</v>
      </c>
      <c r="T24">
        <v>0.191</v>
      </c>
      <c r="U24">
        <v>0.14799999999999999</v>
      </c>
      <c r="V24">
        <v>0.13900000000000001</v>
      </c>
    </row>
    <row r="25" spans="1:22" x14ac:dyDescent="0.2">
      <c r="A25">
        <v>1950</v>
      </c>
      <c r="B25">
        <v>24</v>
      </c>
      <c r="C25" t="s">
        <v>58</v>
      </c>
      <c r="D25" t="s">
        <v>59</v>
      </c>
      <c r="E25" s="7">
        <v>21600000</v>
      </c>
      <c r="F25" s="7">
        <v>8436232</v>
      </c>
      <c r="G25" s="7">
        <v>193827</v>
      </c>
      <c r="H25" s="7">
        <v>85400000</v>
      </c>
      <c r="I25" s="7">
        <v>53300000</v>
      </c>
      <c r="J25" s="7">
        <v>1359716</v>
      </c>
      <c r="K25" s="2">
        <f t="shared" si="0"/>
        <v>0.25292740046838408</v>
      </c>
      <c r="L25" s="2">
        <f t="shared" si="1"/>
        <v>0.15827827392120075</v>
      </c>
      <c r="M25" s="2">
        <f t="shared" si="2"/>
        <v>0.14254962065607818</v>
      </c>
      <c r="N25">
        <v>5</v>
      </c>
      <c r="O25">
        <v>5</v>
      </c>
      <c r="P25">
        <v>5</v>
      </c>
      <c r="Q25">
        <v>4.2</v>
      </c>
      <c r="R25">
        <v>4.4000000000000004</v>
      </c>
      <c r="S25">
        <v>4.5999999999999996</v>
      </c>
      <c r="T25">
        <v>0.39900000000000002</v>
      </c>
      <c r="U25">
        <v>0.27100000000000002</v>
      </c>
      <c r="V25">
        <v>0.245</v>
      </c>
    </row>
    <row r="26" spans="1:22" x14ac:dyDescent="0.2">
      <c r="A26">
        <v>1950</v>
      </c>
      <c r="B26">
        <v>25</v>
      </c>
      <c r="C26">
        <v>70</v>
      </c>
      <c r="D26" t="s">
        <v>60</v>
      </c>
      <c r="E26" s="7">
        <v>2640486</v>
      </c>
      <c r="F26" s="7">
        <v>1417107</v>
      </c>
      <c r="G26" s="7">
        <v>32081</v>
      </c>
      <c r="H26" s="7">
        <v>20000000</v>
      </c>
      <c r="I26" s="7">
        <v>17500000</v>
      </c>
      <c r="J26" s="7">
        <v>462801.5</v>
      </c>
      <c r="K26" s="2">
        <f t="shared" si="0"/>
        <v>0.13202430000000001</v>
      </c>
      <c r="L26" s="2">
        <f t="shared" si="1"/>
        <v>8.0977542857142856E-2</v>
      </c>
      <c r="M26" s="2">
        <f t="shared" si="2"/>
        <v>6.9319135741781307E-2</v>
      </c>
      <c r="N26">
        <v>11</v>
      </c>
      <c r="O26">
        <v>12</v>
      </c>
      <c r="P26">
        <v>12</v>
      </c>
      <c r="Q26">
        <v>7.3</v>
      </c>
      <c r="R26">
        <v>7</v>
      </c>
      <c r="S26">
        <v>7.1</v>
      </c>
      <c r="T26">
        <v>0.32600000000000001</v>
      </c>
      <c r="U26">
        <v>0.22800000000000001</v>
      </c>
      <c r="V26">
        <v>0.20799999999999999</v>
      </c>
    </row>
    <row r="27" spans="1:22" x14ac:dyDescent="0.2">
      <c r="A27">
        <v>1950</v>
      </c>
      <c r="B27">
        <v>26</v>
      </c>
      <c r="C27" t="s">
        <v>61</v>
      </c>
      <c r="D27" t="s">
        <v>62</v>
      </c>
      <c r="E27" s="7">
        <v>16600000</v>
      </c>
      <c r="F27" s="7">
        <v>21600000</v>
      </c>
      <c r="G27" s="7">
        <v>286481.90000000002</v>
      </c>
      <c r="H27" s="7">
        <v>59200000</v>
      </c>
      <c r="I27" s="7">
        <v>123000000</v>
      </c>
      <c r="J27" s="7">
        <v>1566280</v>
      </c>
      <c r="K27" s="2">
        <f t="shared" si="0"/>
        <v>0.28040540540540543</v>
      </c>
      <c r="L27" s="2">
        <f t="shared" si="1"/>
        <v>0.17560975609756097</v>
      </c>
      <c r="M27" s="2">
        <f t="shared" si="2"/>
        <v>0.1829059299742064</v>
      </c>
      <c r="N27">
        <v>4</v>
      </c>
      <c r="O27">
        <v>4</v>
      </c>
      <c r="P27">
        <v>4</v>
      </c>
      <c r="Q27">
        <v>3.2</v>
      </c>
      <c r="R27">
        <v>3</v>
      </c>
      <c r="S27">
        <v>2.9</v>
      </c>
      <c r="T27">
        <v>0.42299999999999999</v>
      </c>
      <c r="U27">
        <v>0.315</v>
      </c>
      <c r="V27">
        <v>0.28999999999999998</v>
      </c>
    </row>
    <row r="28" spans="1:22" x14ac:dyDescent="0.2">
      <c r="A28">
        <v>1950</v>
      </c>
      <c r="B28">
        <v>27</v>
      </c>
      <c r="C28" t="s">
        <v>63</v>
      </c>
      <c r="D28" t="s">
        <v>64</v>
      </c>
      <c r="E28" s="7">
        <v>68700000</v>
      </c>
      <c r="F28" s="7">
        <v>34300000</v>
      </c>
      <c r="G28" s="7">
        <v>823811.7</v>
      </c>
      <c r="H28" s="7">
        <v>220000000</v>
      </c>
      <c r="I28" s="7">
        <v>157000000</v>
      </c>
      <c r="J28" s="7">
        <v>4288318</v>
      </c>
      <c r="K28" s="2">
        <f t="shared" si="0"/>
        <v>0.31227272727272726</v>
      </c>
      <c r="L28" s="2">
        <f t="shared" si="1"/>
        <v>0.21847133757961784</v>
      </c>
      <c r="M28" s="2">
        <f t="shared" si="2"/>
        <v>0.19210601918980821</v>
      </c>
      <c r="N28">
        <v>3</v>
      </c>
      <c r="O28">
        <v>3</v>
      </c>
      <c r="P28">
        <v>3</v>
      </c>
      <c r="Q28">
        <v>6.6</v>
      </c>
      <c r="R28">
        <v>7.6</v>
      </c>
      <c r="S28">
        <v>7.9</v>
      </c>
      <c r="T28">
        <v>0.33500000000000002</v>
      </c>
      <c r="U28">
        <v>0.219</v>
      </c>
      <c r="V28">
        <v>0.2</v>
      </c>
    </row>
    <row r="29" spans="1:22" x14ac:dyDescent="0.2">
      <c r="A29">
        <v>1950</v>
      </c>
      <c r="B29">
        <v>28</v>
      </c>
      <c r="C29" t="s">
        <v>65</v>
      </c>
      <c r="D29" t="s">
        <v>66</v>
      </c>
      <c r="E29" s="7">
        <v>45700000</v>
      </c>
      <c r="F29" s="7">
        <v>43600000</v>
      </c>
      <c r="G29" s="7">
        <v>758228.6</v>
      </c>
      <c r="H29" s="7">
        <v>99900000</v>
      </c>
      <c r="I29" s="7">
        <v>132000000</v>
      </c>
      <c r="J29" s="7">
        <v>2593358</v>
      </c>
      <c r="K29" s="2">
        <f t="shared" si="0"/>
        <v>0.45745745745745747</v>
      </c>
      <c r="L29" s="2">
        <f t="shared" si="1"/>
        <v>0.33030303030303032</v>
      </c>
      <c r="M29" s="2">
        <f t="shared" si="2"/>
        <v>0.29237328590961986</v>
      </c>
      <c r="N29">
        <v>1</v>
      </c>
      <c r="O29">
        <v>1</v>
      </c>
      <c r="P29">
        <v>1</v>
      </c>
      <c r="Q29">
        <v>1.1000000000000001</v>
      </c>
      <c r="R29">
        <v>1.1000000000000001</v>
      </c>
      <c r="S29">
        <v>1.2</v>
      </c>
      <c r="T29">
        <v>0.7</v>
      </c>
      <c r="U29">
        <v>0.56399999999999995</v>
      </c>
      <c r="V29">
        <v>0.50800000000000001</v>
      </c>
    </row>
    <row r="30" spans="1:22" x14ac:dyDescent="0.2">
      <c r="A30">
        <v>1950</v>
      </c>
      <c r="B30">
        <v>29</v>
      </c>
      <c r="C30" t="s">
        <v>67</v>
      </c>
      <c r="D30" t="s">
        <v>68</v>
      </c>
      <c r="E30" s="7">
        <v>73600000</v>
      </c>
      <c r="F30" s="7">
        <v>43000000</v>
      </c>
      <c r="G30" s="7">
        <v>804480.3</v>
      </c>
      <c r="H30" s="7">
        <v>181000000</v>
      </c>
      <c r="I30" s="7">
        <v>170000000</v>
      </c>
      <c r="J30" s="7">
        <v>3515279</v>
      </c>
      <c r="K30" s="2">
        <f t="shared" si="0"/>
        <v>0.40662983425414367</v>
      </c>
      <c r="L30" s="2">
        <f t="shared" si="1"/>
        <v>0.25294117647058822</v>
      </c>
      <c r="M30" s="2">
        <f t="shared" si="2"/>
        <v>0.22885247515204343</v>
      </c>
      <c r="N30">
        <v>2</v>
      </c>
      <c r="O30">
        <v>2</v>
      </c>
      <c r="P30">
        <v>2</v>
      </c>
      <c r="Q30">
        <v>3.3</v>
      </c>
      <c r="R30">
        <v>3.7</v>
      </c>
      <c r="S30">
        <v>3.8</v>
      </c>
      <c r="T30">
        <v>0.42599999999999999</v>
      </c>
      <c r="U30">
        <v>0.28899999999999998</v>
      </c>
      <c r="V30">
        <v>0.26100000000000001</v>
      </c>
    </row>
    <row r="31" spans="1:22" x14ac:dyDescent="0.2">
      <c r="A31">
        <v>1950</v>
      </c>
      <c r="B31">
        <v>30</v>
      </c>
      <c r="C31" t="s">
        <v>69</v>
      </c>
      <c r="D31" t="s">
        <v>70</v>
      </c>
      <c r="E31" s="7">
        <v>63100000</v>
      </c>
      <c r="F31" s="7">
        <v>6540897</v>
      </c>
      <c r="G31" s="7">
        <v>282791</v>
      </c>
      <c r="H31" s="7">
        <v>374000000</v>
      </c>
      <c r="I31" s="7">
        <v>67500000</v>
      </c>
      <c r="J31" s="7">
        <v>3123481</v>
      </c>
      <c r="K31" s="2">
        <f t="shared" si="0"/>
        <v>0.16871657754010697</v>
      </c>
      <c r="L31" s="2">
        <f t="shared" si="1"/>
        <v>9.6902177777777779E-2</v>
      </c>
      <c r="M31" s="2">
        <f t="shared" si="2"/>
        <v>9.05371282873179E-2</v>
      </c>
      <c r="N31">
        <v>8</v>
      </c>
      <c r="O31">
        <v>9</v>
      </c>
      <c r="P31">
        <v>9</v>
      </c>
      <c r="Q31">
        <v>12.4</v>
      </c>
      <c r="R31">
        <v>11</v>
      </c>
      <c r="S31">
        <v>11.1</v>
      </c>
      <c r="T31">
        <v>0.23200000000000001</v>
      </c>
      <c r="U31">
        <v>0.17399999999999999</v>
      </c>
      <c r="V31">
        <v>0.161</v>
      </c>
    </row>
    <row r="32" spans="1:22" x14ac:dyDescent="0.2">
      <c r="A32">
        <v>1950</v>
      </c>
      <c r="B32">
        <v>31</v>
      </c>
      <c r="C32" t="s">
        <v>71</v>
      </c>
      <c r="D32" t="s">
        <v>72</v>
      </c>
      <c r="E32" s="7">
        <v>17900000</v>
      </c>
      <c r="F32" s="7">
        <v>951663</v>
      </c>
      <c r="G32" s="7">
        <v>36180.660000000003</v>
      </c>
      <c r="H32" s="7">
        <v>227000000</v>
      </c>
      <c r="I32" s="7">
        <v>14600000</v>
      </c>
      <c r="J32" s="7">
        <v>1509819</v>
      </c>
      <c r="K32" s="2">
        <f t="shared" si="0"/>
        <v>7.8854625550660792E-2</v>
      </c>
      <c r="L32" s="2">
        <f t="shared" si="1"/>
        <v>6.5182397260273972E-2</v>
      </c>
      <c r="M32" s="2">
        <f t="shared" si="2"/>
        <v>2.3963574441704605E-2</v>
      </c>
      <c r="N32">
        <v>24</v>
      </c>
      <c r="O32">
        <v>14</v>
      </c>
      <c r="P32">
        <v>27</v>
      </c>
      <c r="Q32">
        <v>22.8</v>
      </c>
      <c r="R32">
        <v>23.3</v>
      </c>
      <c r="S32">
        <v>28.6</v>
      </c>
      <c r="T32">
        <v>0.14199999999999999</v>
      </c>
      <c r="U32">
        <v>8.7999999999999995E-2</v>
      </c>
      <c r="V32">
        <v>5.8000000000000003E-2</v>
      </c>
    </row>
    <row r="33" spans="4:22" x14ac:dyDescent="0.2">
      <c r="D33">
        <v>1</v>
      </c>
      <c r="E33">
        <f t="shared" ref="E33:V33" si="3">+D33+1</f>
        <v>2</v>
      </c>
      <c r="F33">
        <f t="shared" si="3"/>
        <v>3</v>
      </c>
      <c r="G33">
        <f t="shared" si="3"/>
        <v>4</v>
      </c>
      <c r="H33">
        <f t="shared" si="3"/>
        <v>5</v>
      </c>
      <c r="I33">
        <f t="shared" si="3"/>
        <v>6</v>
      </c>
      <c r="J33">
        <f t="shared" si="3"/>
        <v>7</v>
      </c>
      <c r="K33">
        <f t="shared" si="3"/>
        <v>8</v>
      </c>
      <c r="L33">
        <f t="shared" si="3"/>
        <v>9</v>
      </c>
      <c r="M33">
        <f t="shared" si="3"/>
        <v>10</v>
      </c>
      <c r="N33">
        <f t="shared" si="3"/>
        <v>11</v>
      </c>
      <c r="O33">
        <f t="shared" si="3"/>
        <v>12</v>
      </c>
      <c r="P33">
        <f t="shared" si="3"/>
        <v>13</v>
      </c>
      <c r="Q33">
        <f t="shared" si="3"/>
        <v>14</v>
      </c>
      <c r="R33">
        <f t="shared" si="3"/>
        <v>15</v>
      </c>
      <c r="S33">
        <f t="shared" si="3"/>
        <v>16</v>
      </c>
      <c r="T33">
        <f t="shared" si="3"/>
        <v>17</v>
      </c>
      <c r="U33">
        <f t="shared" si="3"/>
        <v>18</v>
      </c>
      <c r="V33">
        <f t="shared" si="3"/>
        <v>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"/>
  <sheetViews>
    <sheetView zoomScaleNormal="100" workbookViewId="0">
      <selection activeCell="A29" sqref="A29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1" max="12" width="17.710937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1950</v>
      </c>
      <c r="B2">
        <v>1</v>
      </c>
      <c r="C2" t="s">
        <v>22</v>
      </c>
      <c r="D2" t="s">
        <v>23</v>
      </c>
      <c r="E2" s="7">
        <v>9263999</v>
      </c>
      <c r="F2" s="7">
        <v>8743241</v>
      </c>
      <c r="G2" s="7">
        <v>152078.79999999999</v>
      </c>
      <c r="H2" s="7">
        <v>215000000</v>
      </c>
      <c r="I2" s="7">
        <v>429000000</v>
      </c>
      <c r="J2" s="7">
        <v>8040227</v>
      </c>
      <c r="K2" s="2">
        <f t="shared" ref="K2:K32" si="0">+E2/H2</f>
        <v>4.3088367441860467E-2</v>
      </c>
      <c r="L2" s="2">
        <f t="shared" ref="L2:L32" si="1">+F2/I2</f>
        <v>2.0380515151515153E-2</v>
      </c>
      <c r="M2" s="2">
        <f t="shared" ref="M2:M32" si="2">+G2/J2</f>
        <v>1.8914739596282541E-2</v>
      </c>
      <c r="N2">
        <v>29</v>
      </c>
      <c r="O2">
        <v>29</v>
      </c>
      <c r="P2">
        <v>29</v>
      </c>
      <c r="Q2">
        <v>26.6</v>
      </c>
      <c r="R2">
        <v>27.8</v>
      </c>
      <c r="S2">
        <v>26.8</v>
      </c>
      <c r="T2">
        <v>0.121</v>
      </c>
      <c r="U2">
        <v>7.4999999999999997E-2</v>
      </c>
      <c r="V2">
        <v>6.9000000000000006E-2</v>
      </c>
    </row>
    <row r="3" spans="1:22" x14ac:dyDescent="0.2">
      <c r="A3">
        <v>1950</v>
      </c>
      <c r="B3">
        <v>2</v>
      </c>
      <c r="C3" t="s">
        <v>24</v>
      </c>
      <c r="D3" t="s">
        <v>25</v>
      </c>
      <c r="E3" s="7">
        <v>5569655</v>
      </c>
      <c r="F3" s="7">
        <v>1988673</v>
      </c>
      <c r="G3" s="7">
        <v>50288.800000000003</v>
      </c>
      <c r="H3" s="7">
        <v>69800000</v>
      </c>
      <c r="I3" s="7">
        <v>35300000</v>
      </c>
      <c r="J3" s="7">
        <v>979265.2</v>
      </c>
      <c r="K3" s="2">
        <f t="shared" si="0"/>
        <v>7.9794484240687677E-2</v>
      </c>
      <c r="L3" s="2">
        <f t="shared" si="1"/>
        <v>5.6336345609065155E-2</v>
      </c>
      <c r="M3" s="2">
        <f t="shared" si="2"/>
        <v>5.1353606765562596E-2</v>
      </c>
      <c r="N3">
        <v>22</v>
      </c>
      <c r="O3">
        <v>20</v>
      </c>
      <c r="P3">
        <v>18</v>
      </c>
      <c r="Q3">
        <v>15.2</v>
      </c>
      <c r="R3">
        <v>16.2</v>
      </c>
      <c r="S3">
        <v>15</v>
      </c>
      <c r="T3">
        <v>0.218</v>
      </c>
      <c r="U3">
        <v>0.13300000000000001</v>
      </c>
      <c r="V3">
        <v>0.13100000000000001</v>
      </c>
    </row>
    <row r="4" spans="1:22" x14ac:dyDescent="0.2">
      <c r="A4">
        <v>1950</v>
      </c>
      <c r="B4">
        <v>3</v>
      </c>
      <c r="C4" t="s">
        <v>26</v>
      </c>
      <c r="D4" t="s">
        <v>27</v>
      </c>
      <c r="E4" s="7">
        <v>9756037</v>
      </c>
      <c r="F4" s="7">
        <v>4160764</v>
      </c>
      <c r="G4" s="7">
        <v>88669.48</v>
      </c>
      <c r="H4" s="7">
        <v>102000000</v>
      </c>
      <c r="I4" s="7">
        <v>76900000</v>
      </c>
      <c r="J4" s="7">
        <v>1907626</v>
      </c>
      <c r="K4" s="2">
        <f t="shared" si="0"/>
        <v>9.5647421568627447E-2</v>
      </c>
      <c r="L4" s="2">
        <f t="shared" si="1"/>
        <v>5.4106163849154745E-2</v>
      </c>
      <c r="M4" s="2">
        <f t="shared" si="2"/>
        <v>4.6481584964767723E-2</v>
      </c>
      <c r="N4">
        <v>19</v>
      </c>
      <c r="O4">
        <v>22</v>
      </c>
      <c r="P4">
        <v>21</v>
      </c>
      <c r="Q4">
        <v>20.6</v>
      </c>
      <c r="R4">
        <v>22</v>
      </c>
      <c r="S4">
        <v>21.9</v>
      </c>
      <c r="T4">
        <v>0.16900000000000001</v>
      </c>
      <c r="U4">
        <v>0.10199999999999999</v>
      </c>
      <c r="V4">
        <v>0.09</v>
      </c>
    </row>
    <row r="5" spans="1:22" x14ac:dyDescent="0.2">
      <c r="A5">
        <v>1950</v>
      </c>
      <c r="B5">
        <v>4</v>
      </c>
      <c r="C5" t="s">
        <v>28</v>
      </c>
      <c r="D5" t="s">
        <v>29</v>
      </c>
      <c r="E5" s="7">
        <v>3486614</v>
      </c>
      <c r="F5" s="7">
        <v>1364868</v>
      </c>
      <c r="G5" s="7">
        <v>35015.949999999997</v>
      </c>
      <c r="H5" s="7">
        <v>131000000</v>
      </c>
      <c r="I5" s="7">
        <v>94600000</v>
      </c>
      <c r="J5" s="7">
        <v>2656176</v>
      </c>
      <c r="K5" s="2">
        <f t="shared" si="0"/>
        <v>2.6615374045801526E-2</v>
      </c>
      <c r="L5" s="2">
        <f t="shared" si="1"/>
        <v>1.4427780126849895E-2</v>
      </c>
      <c r="M5" s="2">
        <f t="shared" si="2"/>
        <v>1.3182842552601935E-2</v>
      </c>
      <c r="N5">
        <v>31</v>
      </c>
      <c r="O5">
        <v>31</v>
      </c>
      <c r="P5">
        <v>31</v>
      </c>
      <c r="Q5">
        <v>28</v>
      </c>
      <c r="R5">
        <v>30.2</v>
      </c>
      <c r="S5">
        <v>30</v>
      </c>
      <c r="T5">
        <v>0.11600000000000001</v>
      </c>
      <c r="U5">
        <v>5.7000000000000002E-2</v>
      </c>
      <c r="V5">
        <v>5.1999999999999998E-2</v>
      </c>
    </row>
    <row r="6" spans="1:22" x14ac:dyDescent="0.2">
      <c r="A6">
        <v>1950</v>
      </c>
      <c r="B6">
        <v>5</v>
      </c>
      <c r="C6">
        <v>20</v>
      </c>
      <c r="D6" t="s">
        <v>30</v>
      </c>
      <c r="E6" s="7">
        <v>2130603</v>
      </c>
      <c r="F6" s="7">
        <v>774581.3</v>
      </c>
      <c r="G6" s="7">
        <v>17758.12</v>
      </c>
      <c r="H6" s="7">
        <v>56900000</v>
      </c>
      <c r="I6" s="7">
        <v>42000000</v>
      </c>
      <c r="J6" s="7">
        <v>1112605</v>
      </c>
      <c r="K6" s="2">
        <f t="shared" si="0"/>
        <v>3.7444692442882246E-2</v>
      </c>
      <c r="L6" s="2">
        <f t="shared" si="1"/>
        <v>1.8442411904761907E-2</v>
      </c>
      <c r="M6" s="2">
        <f t="shared" si="2"/>
        <v>1.5960848639004856E-2</v>
      </c>
      <c r="N6">
        <v>30</v>
      </c>
      <c r="O6">
        <v>30</v>
      </c>
      <c r="P6">
        <v>30</v>
      </c>
      <c r="Q6">
        <v>29.7</v>
      </c>
      <c r="R6">
        <v>29.6</v>
      </c>
      <c r="S6">
        <v>29.2</v>
      </c>
      <c r="T6">
        <v>0.10100000000000001</v>
      </c>
      <c r="U6">
        <v>0.06</v>
      </c>
      <c r="V6">
        <v>5.5E-2</v>
      </c>
    </row>
    <row r="7" spans="1:22" x14ac:dyDescent="0.2">
      <c r="A7">
        <v>1950</v>
      </c>
      <c r="B7">
        <v>6</v>
      </c>
      <c r="C7" t="s">
        <v>31</v>
      </c>
      <c r="D7" t="s">
        <v>32</v>
      </c>
      <c r="E7" s="7">
        <v>10700000</v>
      </c>
      <c r="F7" s="7">
        <v>3464710</v>
      </c>
      <c r="G7" s="7">
        <v>75212.5</v>
      </c>
      <c r="H7" s="7">
        <v>91800000</v>
      </c>
      <c r="I7" s="7">
        <v>49400000</v>
      </c>
      <c r="J7" s="7">
        <v>1249224</v>
      </c>
      <c r="K7" s="2">
        <f t="shared" si="0"/>
        <v>0.11655773420479303</v>
      </c>
      <c r="L7" s="2">
        <f t="shared" si="1"/>
        <v>7.0135829959514173E-2</v>
      </c>
      <c r="M7" s="2">
        <f t="shared" si="2"/>
        <v>6.0207376739479866E-2</v>
      </c>
      <c r="N7">
        <v>13</v>
      </c>
      <c r="O7">
        <v>13</v>
      </c>
      <c r="P7">
        <v>13</v>
      </c>
      <c r="Q7">
        <v>12.2</v>
      </c>
      <c r="R7">
        <v>12</v>
      </c>
      <c r="S7">
        <v>12.3</v>
      </c>
      <c r="T7">
        <v>0.24299999999999999</v>
      </c>
      <c r="U7">
        <v>0.16800000000000001</v>
      </c>
      <c r="V7">
        <v>0.153</v>
      </c>
    </row>
    <row r="8" spans="1:22" x14ac:dyDescent="0.2">
      <c r="A8">
        <v>1950</v>
      </c>
      <c r="B8">
        <v>7</v>
      </c>
      <c r="C8">
        <v>23</v>
      </c>
      <c r="D8" t="s">
        <v>33</v>
      </c>
      <c r="E8" s="7">
        <v>2189007</v>
      </c>
      <c r="F8" s="7">
        <v>718846.1</v>
      </c>
      <c r="G8" s="7">
        <v>16261</v>
      </c>
      <c r="H8" s="7">
        <v>16800000</v>
      </c>
      <c r="I8" s="7">
        <v>8601548</v>
      </c>
      <c r="J8" s="7">
        <v>212609.3</v>
      </c>
      <c r="K8" s="2">
        <f t="shared" si="0"/>
        <v>0.13029803571428572</v>
      </c>
      <c r="L8" s="2">
        <f t="shared" si="1"/>
        <v>8.3571712905630466E-2</v>
      </c>
      <c r="M8" s="2">
        <f t="shared" si="2"/>
        <v>7.6483013678141087E-2</v>
      </c>
      <c r="N8">
        <v>12</v>
      </c>
      <c r="O8">
        <v>10</v>
      </c>
      <c r="P8">
        <v>10</v>
      </c>
      <c r="Q8">
        <v>8.1999999999999993</v>
      </c>
      <c r="R8">
        <v>7.3</v>
      </c>
      <c r="S8">
        <v>7</v>
      </c>
      <c r="T8">
        <v>0.29399999999999998</v>
      </c>
      <c r="U8">
        <v>0.21299999999999999</v>
      </c>
      <c r="V8">
        <v>0.20300000000000001</v>
      </c>
    </row>
    <row r="9" spans="1:22" x14ac:dyDescent="0.2">
      <c r="A9">
        <v>1950</v>
      </c>
      <c r="B9">
        <v>8</v>
      </c>
      <c r="C9">
        <v>24</v>
      </c>
      <c r="D9" t="s">
        <v>34</v>
      </c>
      <c r="E9" s="7">
        <v>6888489</v>
      </c>
      <c r="F9" s="7">
        <v>2478942</v>
      </c>
      <c r="G9" s="7">
        <v>56036.68</v>
      </c>
      <c r="H9" s="7">
        <v>40600000</v>
      </c>
      <c r="I9" s="7">
        <v>24300000</v>
      </c>
      <c r="J9" s="7">
        <v>614562.5</v>
      </c>
      <c r="K9" s="2">
        <f t="shared" si="0"/>
        <v>0.16966721674876847</v>
      </c>
      <c r="L9" s="2">
        <f t="shared" si="1"/>
        <v>0.10201407407407408</v>
      </c>
      <c r="M9" s="2">
        <f t="shared" si="2"/>
        <v>9.118141767517543E-2</v>
      </c>
      <c r="N9">
        <v>7</v>
      </c>
      <c r="O9">
        <v>7</v>
      </c>
      <c r="P9">
        <v>8</v>
      </c>
      <c r="Q9">
        <v>5.0999999999999996</v>
      </c>
      <c r="R9">
        <v>4.9000000000000004</v>
      </c>
      <c r="S9">
        <v>4.8</v>
      </c>
      <c r="T9">
        <v>0.36299999999999999</v>
      </c>
      <c r="U9">
        <v>0.25800000000000001</v>
      </c>
      <c r="V9">
        <v>0.23799999999999999</v>
      </c>
    </row>
    <row r="10" spans="1:22" x14ac:dyDescent="0.2">
      <c r="A10">
        <v>1950</v>
      </c>
      <c r="B10">
        <v>9</v>
      </c>
      <c r="C10">
        <v>25</v>
      </c>
      <c r="D10" t="s">
        <v>35</v>
      </c>
      <c r="E10" s="7">
        <v>3436447</v>
      </c>
      <c r="F10" s="7">
        <v>1377623</v>
      </c>
      <c r="G10" s="7">
        <v>31513.200000000001</v>
      </c>
      <c r="H10" s="7">
        <v>20200000</v>
      </c>
      <c r="I10" s="7">
        <v>11200000</v>
      </c>
      <c r="J10" s="7">
        <v>283063.40000000002</v>
      </c>
      <c r="K10" s="2">
        <f t="shared" si="0"/>
        <v>0.17012113861386138</v>
      </c>
      <c r="L10" s="2">
        <f t="shared" si="1"/>
        <v>0.12300205357142857</v>
      </c>
      <c r="M10" s="2">
        <f t="shared" si="2"/>
        <v>0.11132912273363493</v>
      </c>
      <c r="N10">
        <v>6</v>
      </c>
      <c r="O10">
        <v>6</v>
      </c>
      <c r="P10">
        <v>6</v>
      </c>
      <c r="Q10">
        <v>20.6</v>
      </c>
      <c r="R10">
        <v>20.7</v>
      </c>
      <c r="S10">
        <v>20.7</v>
      </c>
      <c r="T10">
        <v>0.161</v>
      </c>
      <c r="U10">
        <v>0.10299999999999999</v>
      </c>
      <c r="V10">
        <v>9.2999999999999999E-2</v>
      </c>
    </row>
    <row r="11" spans="1:22" x14ac:dyDescent="0.2">
      <c r="A11">
        <v>1950</v>
      </c>
      <c r="B11">
        <v>10</v>
      </c>
      <c r="C11">
        <v>26</v>
      </c>
      <c r="D11" t="s">
        <v>36</v>
      </c>
      <c r="E11" s="7">
        <v>2762090</v>
      </c>
      <c r="F11" s="7">
        <v>928420.8</v>
      </c>
      <c r="G11" s="7">
        <v>20072.29</v>
      </c>
      <c r="H11" s="7">
        <v>30500000</v>
      </c>
      <c r="I11" s="7">
        <v>20400000</v>
      </c>
      <c r="J11" s="7">
        <v>488043.5</v>
      </c>
      <c r="K11" s="2">
        <f t="shared" si="0"/>
        <v>9.0560327868852458E-2</v>
      </c>
      <c r="L11" s="2">
        <f t="shared" si="1"/>
        <v>4.551082352941177E-2</v>
      </c>
      <c r="M11" s="2">
        <f t="shared" si="2"/>
        <v>4.1128075673582377E-2</v>
      </c>
      <c r="N11">
        <v>21</v>
      </c>
      <c r="O11">
        <v>23</v>
      </c>
      <c r="P11">
        <v>22</v>
      </c>
      <c r="Q11">
        <v>23.6</v>
      </c>
      <c r="R11">
        <v>24</v>
      </c>
      <c r="S11">
        <v>23.1</v>
      </c>
      <c r="T11">
        <v>0.14199999999999999</v>
      </c>
      <c r="U11">
        <v>9.0999999999999998E-2</v>
      </c>
      <c r="V11">
        <v>8.5000000000000006E-2</v>
      </c>
    </row>
    <row r="12" spans="1:22" x14ac:dyDescent="0.2">
      <c r="A12">
        <v>1950</v>
      </c>
      <c r="B12">
        <v>11</v>
      </c>
      <c r="C12" t="s">
        <v>37</v>
      </c>
      <c r="D12" t="s">
        <v>38</v>
      </c>
      <c r="E12" s="7">
        <v>12000000</v>
      </c>
      <c r="F12" s="7">
        <v>3856953</v>
      </c>
      <c r="G12" s="7">
        <v>85533.67</v>
      </c>
      <c r="H12" s="7">
        <v>158000000</v>
      </c>
      <c r="I12" s="7">
        <v>92600000</v>
      </c>
      <c r="J12" s="7">
        <v>2248116</v>
      </c>
      <c r="K12" s="2">
        <f t="shared" si="0"/>
        <v>7.5949367088607597E-2</v>
      </c>
      <c r="L12" s="2">
        <f t="shared" si="1"/>
        <v>4.1651760259179264E-2</v>
      </c>
      <c r="M12" s="2">
        <f t="shared" si="2"/>
        <v>3.8046822316997873E-2</v>
      </c>
      <c r="N12">
        <v>25</v>
      </c>
      <c r="O12">
        <v>25</v>
      </c>
      <c r="P12">
        <v>24</v>
      </c>
      <c r="Q12">
        <v>23.1</v>
      </c>
      <c r="R12">
        <v>23.8</v>
      </c>
      <c r="S12">
        <v>22.8</v>
      </c>
      <c r="T12">
        <v>0.14799999999999999</v>
      </c>
      <c r="U12">
        <v>9.1999999999999998E-2</v>
      </c>
      <c r="V12">
        <v>8.5999999999999993E-2</v>
      </c>
    </row>
    <row r="13" spans="1:22" x14ac:dyDescent="0.2">
      <c r="A13">
        <v>1950</v>
      </c>
      <c r="B13">
        <v>12</v>
      </c>
      <c r="C13">
        <v>29</v>
      </c>
      <c r="D13" t="s">
        <v>39</v>
      </c>
      <c r="E13" s="7">
        <v>5883203</v>
      </c>
      <c r="F13" s="7">
        <v>2547731</v>
      </c>
      <c r="G13" s="7">
        <v>54078.41</v>
      </c>
      <c r="H13" s="7">
        <v>58200000</v>
      </c>
      <c r="I13" s="7">
        <v>41500000</v>
      </c>
      <c r="J13" s="7">
        <v>962188.9</v>
      </c>
      <c r="K13" s="2">
        <f t="shared" si="0"/>
        <v>0.10108596219931272</v>
      </c>
      <c r="L13" s="2">
        <f t="shared" si="1"/>
        <v>6.1391108433734937E-2</v>
      </c>
      <c r="M13" s="2">
        <f t="shared" si="2"/>
        <v>5.6203527186813318E-2</v>
      </c>
      <c r="N13">
        <v>16</v>
      </c>
      <c r="O13">
        <v>15</v>
      </c>
      <c r="P13">
        <v>14</v>
      </c>
      <c r="Q13">
        <v>17.5</v>
      </c>
      <c r="R13">
        <v>18</v>
      </c>
      <c r="S13">
        <v>17.399999999999999</v>
      </c>
      <c r="T13">
        <v>0.187</v>
      </c>
      <c r="U13">
        <v>0.11899999999999999</v>
      </c>
      <c r="V13">
        <v>0.111</v>
      </c>
    </row>
    <row r="14" spans="1:22" x14ac:dyDescent="0.2">
      <c r="A14">
        <v>1950</v>
      </c>
      <c r="B14">
        <v>13</v>
      </c>
      <c r="C14" t="s">
        <v>40</v>
      </c>
      <c r="D14" t="s">
        <v>41</v>
      </c>
      <c r="E14" s="7">
        <v>7908961</v>
      </c>
      <c r="F14" s="7">
        <v>2786795</v>
      </c>
      <c r="G14" s="7">
        <v>58765.22</v>
      </c>
      <c r="H14" s="7">
        <v>78200000</v>
      </c>
      <c r="I14" s="7">
        <v>46100000</v>
      </c>
      <c r="J14" s="7">
        <v>1100598</v>
      </c>
      <c r="K14" s="2">
        <f t="shared" si="0"/>
        <v>0.10113760869565218</v>
      </c>
      <c r="L14" s="2">
        <f t="shared" si="1"/>
        <v>6.0451084598698482E-2</v>
      </c>
      <c r="M14" s="2">
        <f t="shared" si="2"/>
        <v>5.339390040686972E-2</v>
      </c>
      <c r="N14">
        <v>17</v>
      </c>
      <c r="O14">
        <v>17</v>
      </c>
      <c r="P14">
        <v>17</v>
      </c>
      <c r="Q14">
        <v>9</v>
      </c>
      <c r="R14">
        <v>9.6</v>
      </c>
      <c r="S14">
        <v>9.6999999999999993</v>
      </c>
      <c r="T14">
        <v>0.29299999999999998</v>
      </c>
      <c r="U14">
        <v>0.19600000000000001</v>
      </c>
      <c r="V14">
        <v>0.18</v>
      </c>
    </row>
    <row r="15" spans="1:22" x14ac:dyDescent="0.2">
      <c r="A15">
        <v>1950</v>
      </c>
      <c r="B15">
        <v>14</v>
      </c>
      <c r="C15" t="s">
        <v>42</v>
      </c>
      <c r="D15" t="s">
        <v>43</v>
      </c>
      <c r="E15" s="7">
        <v>7973056</v>
      </c>
      <c r="F15" s="7">
        <v>2702401</v>
      </c>
      <c r="G15" s="7">
        <v>57981.77</v>
      </c>
      <c r="H15" s="7">
        <v>101000000</v>
      </c>
      <c r="I15" s="7">
        <v>60800000</v>
      </c>
      <c r="J15" s="7">
        <v>1446654</v>
      </c>
      <c r="K15" s="2">
        <f t="shared" si="0"/>
        <v>7.8941148514851484E-2</v>
      </c>
      <c r="L15" s="2">
        <f t="shared" si="1"/>
        <v>4.444738486842105E-2</v>
      </c>
      <c r="M15" s="2">
        <f t="shared" si="2"/>
        <v>4.0079915446264276E-2</v>
      </c>
      <c r="N15">
        <v>23</v>
      </c>
      <c r="O15">
        <v>24</v>
      </c>
      <c r="P15">
        <v>23</v>
      </c>
      <c r="Q15">
        <v>16.3</v>
      </c>
      <c r="R15">
        <v>16.399999999999999</v>
      </c>
      <c r="S15">
        <v>16</v>
      </c>
      <c r="T15">
        <v>0.20300000000000001</v>
      </c>
      <c r="U15">
        <v>0.14099999999999999</v>
      </c>
      <c r="V15">
        <v>0.13200000000000001</v>
      </c>
    </row>
    <row r="16" spans="1:22" x14ac:dyDescent="0.2">
      <c r="A16">
        <v>1950</v>
      </c>
      <c r="B16">
        <v>15</v>
      </c>
      <c r="C16" t="s">
        <v>44</v>
      </c>
      <c r="D16" t="s">
        <v>45</v>
      </c>
      <c r="E16" s="7">
        <v>4049840</v>
      </c>
      <c r="F16" s="7">
        <v>1294875</v>
      </c>
      <c r="G16" s="7">
        <v>29237.29</v>
      </c>
      <c r="H16" s="7">
        <v>39000000</v>
      </c>
      <c r="I16" s="7">
        <v>23600000</v>
      </c>
      <c r="J16" s="7">
        <v>612899.69999999995</v>
      </c>
      <c r="K16" s="2">
        <f t="shared" si="0"/>
        <v>0.10384205128205128</v>
      </c>
      <c r="L16" s="2">
        <f t="shared" si="1"/>
        <v>5.4867584745762712E-2</v>
      </c>
      <c r="M16" s="2">
        <f t="shared" si="2"/>
        <v>4.7703221261162311E-2</v>
      </c>
      <c r="N16">
        <v>14</v>
      </c>
      <c r="O16">
        <v>21</v>
      </c>
      <c r="P16">
        <v>20</v>
      </c>
      <c r="Q16">
        <v>12.9</v>
      </c>
      <c r="R16">
        <v>15.2</v>
      </c>
      <c r="S16">
        <v>16</v>
      </c>
      <c r="T16">
        <v>0.23799999999999999</v>
      </c>
      <c r="U16">
        <v>0.15</v>
      </c>
      <c r="V16">
        <v>0.13500000000000001</v>
      </c>
    </row>
    <row r="17" spans="1:22" x14ac:dyDescent="0.2">
      <c r="A17">
        <v>1950</v>
      </c>
      <c r="B17">
        <v>16</v>
      </c>
      <c r="C17" t="s">
        <v>46</v>
      </c>
      <c r="D17" t="s">
        <v>47</v>
      </c>
      <c r="E17" s="7">
        <v>5083401</v>
      </c>
      <c r="F17" s="7">
        <v>1704035</v>
      </c>
      <c r="G17" s="7">
        <v>44339.14</v>
      </c>
      <c r="H17" s="7">
        <v>31200000</v>
      </c>
      <c r="I17" s="7">
        <v>17300000</v>
      </c>
      <c r="J17" s="7">
        <v>475654.8</v>
      </c>
      <c r="K17" s="2">
        <f t="shared" si="0"/>
        <v>0.16292951923076923</v>
      </c>
      <c r="L17" s="2">
        <f t="shared" si="1"/>
        <v>9.8499132947976881E-2</v>
      </c>
      <c r="M17" s="2">
        <f t="shared" si="2"/>
        <v>9.3217055730332163E-2</v>
      </c>
      <c r="N17">
        <v>9</v>
      </c>
      <c r="O17">
        <v>8</v>
      </c>
      <c r="P17">
        <v>7</v>
      </c>
      <c r="Q17">
        <v>14.4</v>
      </c>
      <c r="R17">
        <v>12.1</v>
      </c>
      <c r="S17">
        <v>11.9</v>
      </c>
      <c r="T17">
        <v>0.216</v>
      </c>
      <c r="U17">
        <v>0.16200000000000001</v>
      </c>
      <c r="V17">
        <v>0.154</v>
      </c>
    </row>
    <row r="18" spans="1:22" x14ac:dyDescent="0.2">
      <c r="A18">
        <v>1950</v>
      </c>
      <c r="B18">
        <v>17</v>
      </c>
      <c r="C18" t="s">
        <v>48</v>
      </c>
      <c r="D18" t="s">
        <v>49</v>
      </c>
      <c r="E18" s="7">
        <v>15200000</v>
      </c>
      <c r="F18" s="7">
        <v>5052252</v>
      </c>
      <c r="G18" s="7">
        <v>119506.7</v>
      </c>
      <c r="H18" s="7">
        <v>219000000</v>
      </c>
      <c r="I18" s="7">
        <v>137000000</v>
      </c>
      <c r="J18" s="7">
        <v>3572752</v>
      </c>
      <c r="K18" s="2">
        <f t="shared" si="0"/>
        <v>6.9406392694063929E-2</v>
      </c>
      <c r="L18" s="2">
        <f t="shared" si="1"/>
        <v>3.687775182481752E-2</v>
      </c>
      <c r="M18" s="2">
        <f t="shared" si="2"/>
        <v>3.3449480960335336E-2</v>
      </c>
      <c r="N18">
        <v>26</v>
      </c>
      <c r="O18">
        <v>26</v>
      </c>
      <c r="P18">
        <v>25</v>
      </c>
      <c r="Q18">
        <v>27.9</v>
      </c>
      <c r="R18">
        <v>27.2</v>
      </c>
      <c r="S18">
        <v>26.4</v>
      </c>
      <c r="T18">
        <v>0.112</v>
      </c>
      <c r="U18">
        <v>7.6999999999999999E-2</v>
      </c>
      <c r="V18">
        <v>6.9000000000000006E-2</v>
      </c>
    </row>
    <row r="19" spans="1:22" x14ac:dyDescent="0.2">
      <c r="A19">
        <v>1950</v>
      </c>
      <c r="B19">
        <v>18</v>
      </c>
      <c r="C19">
        <v>51</v>
      </c>
      <c r="D19" t="s">
        <v>50</v>
      </c>
      <c r="E19" s="7">
        <v>5964354</v>
      </c>
      <c r="F19" s="7">
        <v>1889897</v>
      </c>
      <c r="G19" s="7">
        <v>45023.55</v>
      </c>
      <c r="H19" s="7">
        <v>64300000</v>
      </c>
      <c r="I19" s="7">
        <v>33200000</v>
      </c>
      <c r="J19" s="7">
        <v>918801.2</v>
      </c>
      <c r="K19" s="2">
        <f t="shared" si="0"/>
        <v>9.2758227060653189E-2</v>
      </c>
      <c r="L19" s="2">
        <f t="shared" si="1"/>
        <v>5.6924608433734938E-2</v>
      </c>
      <c r="M19" s="2">
        <f t="shared" si="2"/>
        <v>4.9002493684161499E-2</v>
      </c>
      <c r="N19">
        <v>20</v>
      </c>
      <c r="O19">
        <v>19</v>
      </c>
      <c r="P19">
        <v>19</v>
      </c>
      <c r="Q19">
        <v>24.1</v>
      </c>
      <c r="R19">
        <v>22</v>
      </c>
      <c r="S19">
        <v>22.3</v>
      </c>
      <c r="T19">
        <v>0.14099999999999999</v>
      </c>
      <c r="U19">
        <v>0.10100000000000001</v>
      </c>
      <c r="V19">
        <v>8.6999999999999994E-2</v>
      </c>
    </row>
    <row r="20" spans="1:22" x14ac:dyDescent="0.2">
      <c r="A20">
        <v>1950</v>
      </c>
      <c r="B20">
        <v>19</v>
      </c>
      <c r="C20">
        <v>50</v>
      </c>
      <c r="D20" t="s">
        <v>51</v>
      </c>
      <c r="E20" s="7">
        <v>22100000</v>
      </c>
      <c r="F20" s="7">
        <v>7629677</v>
      </c>
      <c r="G20" s="7">
        <v>169980.5</v>
      </c>
      <c r="H20" s="7">
        <v>167000000</v>
      </c>
      <c r="I20" s="7">
        <v>94200000</v>
      </c>
      <c r="J20" s="7">
        <v>2331139</v>
      </c>
      <c r="K20" s="2">
        <f t="shared" si="0"/>
        <v>0.13233532934131736</v>
      </c>
      <c r="L20" s="2">
        <f t="shared" si="1"/>
        <v>8.0994447983014861E-2</v>
      </c>
      <c r="M20" s="2">
        <f t="shared" si="2"/>
        <v>7.2917359282307914E-2</v>
      </c>
      <c r="N20">
        <v>10</v>
      </c>
      <c r="O20">
        <v>11</v>
      </c>
      <c r="P20">
        <v>11</v>
      </c>
      <c r="Q20">
        <v>10.4</v>
      </c>
      <c r="R20">
        <v>10.5</v>
      </c>
      <c r="S20">
        <v>10.4</v>
      </c>
      <c r="T20">
        <v>0.26300000000000001</v>
      </c>
      <c r="U20">
        <v>0.18099999999999999</v>
      </c>
      <c r="V20">
        <v>0.16700000000000001</v>
      </c>
    </row>
    <row r="21" spans="1:22" x14ac:dyDescent="0.2">
      <c r="A21">
        <v>1950</v>
      </c>
      <c r="B21">
        <v>20</v>
      </c>
      <c r="C21">
        <v>52</v>
      </c>
      <c r="D21" t="s">
        <v>52</v>
      </c>
      <c r="E21" s="7">
        <v>30200000</v>
      </c>
      <c r="F21" s="7">
        <v>13700000</v>
      </c>
      <c r="G21" s="7">
        <v>386812.4</v>
      </c>
      <c r="H21" s="7">
        <v>308000000</v>
      </c>
      <c r="I21" s="7">
        <v>224000000</v>
      </c>
      <c r="J21" s="7">
        <v>7140327</v>
      </c>
      <c r="K21" s="2">
        <f t="shared" si="0"/>
        <v>9.8051948051948057E-2</v>
      </c>
      <c r="L21" s="2">
        <f t="shared" si="1"/>
        <v>6.1160714285714284E-2</v>
      </c>
      <c r="M21" s="2">
        <f t="shared" si="2"/>
        <v>5.4172925133540807E-2</v>
      </c>
      <c r="N21">
        <v>18</v>
      </c>
      <c r="O21">
        <v>16</v>
      </c>
      <c r="P21">
        <v>16</v>
      </c>
      <c r="Q21">
        <v>19.100000000000001</v>
      </c>
      <c r="R21">
        <v>19</v>
      </c>
      <c r="S21">
        <v>20</v>
      </c>
      <c r="T21">
        <v>0.18</v>
      </c>
      <c r="U21">
        <v>0.11799999999999999</v>
      </c>
      <c r="V21">
        <v>9.9000000000000005E-2</v>
      </c>
    </row>
    <row r="22" spans="1:22" x14ac:dyDescent="0.2">
      <c r="A22">
        <v>1950</v>
      </c>
      <c r="B22">
        <v>21</v>
      </c>
      <c r="C22" t="s">
        <v>53</v>
      </c>
      <c r="D22" t="s">
        <v>54</v>
      </c>
      <c r="E22" s="7">
        <v>5811434</v>
      </c>
      <c r="F22" s="7">
        <v>2256044</v>
      </c>
      <c r="G22" s="7">
        <v>46897.39</v>
      </c>
      <c r="H22" s="7">
        <v>123000000</v>
      </c>
      <c r="I22" s="7">
        <v>90900000</v>
      </c>
      <c r="J22" s="7">
        <v>2330251</v>
      </c>
      <c r="K22" s="2">
        <f t="shared" si="0"/>
        <v>4.7247430894308946E-2</v>
      </c>
      <c r="L22" s="2">
        <f t="shared" si="1"/>
        <v>2.4818965896589659E-2</v>
      </c>
      <c r="M22" s="2">
        <f t="shared" si="2"/>
        <v>2.0125467170703928E-2</v>
      </c>
      <c r="N22">
        <v>28</v>
      </c>
      <c r="O22">
        <v>28</v>
      </c>
      <c r="P22">
        <v>28</v>
      </c>
      <c r="Q22">
        <v>28.4</v>
      </c>
      <c r="R22">
        <v>28.1</v>
      </c>
      <c r="S22">
        <v>29.1</v>
      </c>
      <c r="T22">
        <v>0.109</v>
      </c>
      <c r="U22">
        <v>7.1999999999999995E-2</v>
      </c>
      <c r="V22">
        <v>5.6000000000000001E-2</v>
      </c>
    </row>
    <row r="23" spans="1:22" x14ac:dyDescent="0.2">
      <c r="A23">
        <v>1950</v>
      </c>
      <c r="B23">
        <v>22</v>
      </c>
      <c r="C23" t="s">
        <v>55</v>
      </c>
      <c r="D23" t="s">
        <v>56</v>
      </c>
      <c r="E23" s="7">
        <v>9491748</v>
      </c>
      <c r="F23" s="7">
        <v>3326822</v>
      </c>
      <c r="G23" s="7">
        <v>79666.2</v>
      </c>
      <c r="H23" s="7">
        <v>188000000</v>
      </c>
      <c r="I23" s="7">
        <v>115000000</v>
      </c>
      <c r="J23" s="7">
        <v>2894339</v>
      </c>
      <c r="K23" s="2">
        <f t="shared" si="0"/>
        <v>5.0488021276595747E-2</v>
      </c>
      <c r="L23" s="2">
        <f t="shared" si="1"/>
        <v>2.8928886956521738E-2</v>
      </c>
      <c r="M23" s="2">
        <f t="shared" si="2"/>
        <v>2.7524833822161122E-2</v>
      </c>
      <c r="N23">
        <v>27</v>
      </c>
      <c r="O23">
        <v>27</v>
      </c>
      <c r="P23">
        <v>26</v>
      </c>
      <c r="Q23">
        <v>24.2</v>
      </c>
      <c r="R23">
        <v>22.9</v>
      </c>
      <c r="S23">
        <v>21</v>
      </c>
      <c r="T23">
        <v>0.14299999999999999</v>
      </c>
      <c r="U23">
        <v>0.10100000000000001</v>
      </c>
      <c r="V23">
        <v>0.1</v>
      </c>
    </row>
    <row r="24" spans="1:22" x14ac:dyDescent="0.2">
      <c r="A24">
        <v>1950</v>
      </c>
      <c r="B24">
        <v>23</v>
      </c>
      <c r="C24">
        <v>64</v>
      </c>
      <c r="D24" t="s">
        <v>57</v>
      </c>
      <c r="E24" s="7">
        <v>7817767</v>
      </c>
      <c r="F24" s="7">
        <v>3144262</v>
      </c>
      <c r="G24" s="7">
        <v>69727.87</v>
      </c>
      <c r="H24" s="7">
        <v>75900000</v>
      </c>
      <c r="I24" s="7">
        <v>54500000</v>
      </c>
      <c r="J24" s="7">
        <v>1274758</v>
      </c>
      <c r="K24" s="2">
        <f t="shared" si="0"/>
        <v>0.10300088274044795</v>
      </c>
      <c r="L24" s="2">
        <f t="shared" si="1"/>
        <v>5.7692880733944955E-2</v>
      </c>
      <c r="M24" s="2">
        <f t="shared" si="2"/>
        <v>5.4698907557355979E-2</v>
      </c>
      <c r="N24">
        <v>15</v>
      </c>
      <c r="O24">
        <v>18</v>
      </c>
      <c r="P24">
        <v>15</v>
      </c>
      <c r="Q24">
        <v>18.2</v>
      </c>
      <c r="R24">
        <v>15.6</v>
      </c>
      <c r="S24">
        <v>15</v>
      </c>
      <c r="T24">
        <v>0.191</v>
      </c>
      <c r="U24">
        <v>0.14799999999999999</v>
      </c>
      <c r="V24">
        <v>0.13900000000000001</v>
      </c>
    </row>
    <row r="25" spans="1:22" x14ac:dyDescent="0.2">
      <c r="A25">
        <v>1950</v>
      </c>
      <c r="B25">
        <v>24</v>
      </c>
      <c r="C25" t="s">
        <v>58</v>
      </c>
      <c r="D25" t="s">
        <v>59</v>
      </c>
      <c r="E25" s="7">
        <v>21600000</v>
      </c>
      <c r="F25" s="7">
        <v>8436232</v>
      </c>
      <c r="G25" s="7">
        <v>193827</v>
      </c>
      <c r="H25" s="7">
        <v>85400000</v>
      </c>
      <c r="I25" s="7">
        <v>53300000</v>
      </c>
      <c r="J25" s="7">
        <v>1359716</v>
      </c>
      <c r="K25" s="2">
        <f t="shared" si="0"/>
        <v>0.25292740046838408</v>
      </c>
      <c r="L25" s="2">
        <f t="shared" si="1"/>
        <v>0.15827827392120075</v>
      </c>
      <c r="M25" s="2">
        <f t="shared" si="2"/>
        <v>0.14254962065607818</v>
      </c>
      <c r="N25">
        <v>5</v>
      </c>
      <c r="O25">
        <v>5</v>
      </c>
      <c r="P25">
        <v>5</v>
      </c>
      <c r="Q25">
        <v>4.2</v>
      </c>
      <c r="R25">
        <v>4.4000000000000004</v>
      </c>
      <c r="S25">
        <v>4.5999999999999996</v>
      </c>
      <c r="T25">
        <v>0.39900000000000002</v>
      </c>
      <c r="U25">
        <v>0.27100000000000002</v>
      </c>
      <c r="V25">
        <v>0.245</v>
      </c>
    </row>
    <row r="26" spans="1:22" x14ac:dyDescent="0.2">
      <c r="A26">
        <v>1950</v>
      </c>
      <c r="B26">
        <v>25</v>
      </c>
      <c r="C26">
        <v>70</v>
      </c>
      <c r="D26" t="s">
        <v>60</v>
      </c>
      <c r="E26" s="7">
        <v>2640486</v>
      </c>
      <c r="F26" s="7">
        <v>1417107</v>
      </c>
      <c r="G26" s="7">
        <v>32081</v>
      </c>
      <c r="H26" s="7">
        <v>20000000</v>
      </c>
      <c r="I26" s="7">
        <v>17500000</v>
      </c>
      <c r="J26" s="7">
        <v>462801.5</v>
      </c>
      <c r="K26" s="2">
        <f t="shared" si="0"/>
        <v>0.13202430000000001</v>
      </c>
      <c r="L26" s="2">
        <f t="shared" si="1"/>
        <v>8.0977542857142856E-2</v>
      </c>
      <c r="M26" s="2">
        <f t="shared" si="2"/>
        <v>6.9319135741781307E-2</v>
      </c>
      <c r="N26">
        <v>11</v>
      </c>
      <c r="O26">
        <v>12</v>
      </c>
      <c r="P26">
        <v>12</v>
      </c>
      <c r="Q26">
        <v>7.3</v>
      </c>
      <c r="R26">
        <v>7</v>
      </c>
      <c r="S26">
        <v>7.1</v>
      </c>
      <c r="T26">
        <v>0.32600000000000001</v>
      </c>
      <c r="U26">
        <v>0.22800000000000001</v>
      </c>
      <c r="V26">
        <v>0.20799999999999999</v>
      </c>
    </row>
    <row r="27" spans="1:22" x14ac:dyDescent="0.2">
      <c r="A27">
        <v>1950</v>
      </c>
      <c r="B27">
        <v>26</v>
      </c>
      <c r="C27" t="s">
        <v>61</v>
      </c>
      <c r="D27" t="s">
        <v>62</v>
      </c>
      <c r="E27" s="7">
        <v>16600000</v>
      </c>
      <c r="F27" s="7">
        <v>21600000</v>
      </c>
      <c r="G27" s="7">
        <v>286481.90000000002</v>
      </c>
      <c r="H27" s="7">
        <v>59200000</v>
      </c>
      <c r="I27" s="7">
        <v>123000000</v>
      </c>
      <c r="J27" s="7">
        <v>1566280</v>
      </c>
      <c r="K27" s="2">
        <f t="shared" si="0"/>
        <v>0.28040540540540543</v>
      </c>
      <c r="L27" s="2">
        <f t="shared" si="1"/>
        <v>0.17560975609756097</v>
      </c>
      <c r="M27" s="2">
        <f t="shared" si="2"/>
        <v>0.1829059299742064</v>
      </c>
      <c r="N27">
        <v>4</v>
      </c>
      <c r="O27">
        <v>4</v>
      </c>
      <c r="P27">
        <v>4</v>
      </c>
      <c r="Q27">
        <v>3.2</v>
      </c>
      <c r="R27">
        <v>3</v>
      </c>
      <c r="S27">
        <v>2.9</v>
      </c>
      <c r="T27">
        <v>0.42299999999999999</v>
      </c>
      <c r="U27">
        <v>0.315</v>
      </c>
      <c r="V27">
        <v>0.28999999999999998</v>
      </c>
    </row>
    <row r="28" spans="1:22" x14ac:dyDescent="0.2">
      <c r="A28">
        <v>1950</v>
      </c>
      <c r="B28">
        <v>27</v>
      </c>
      <c r="C28" t="s">
        <v>63</v>
      </c>
      <c r="D28" t="s">
        <v>64</v>
      </c>
      <c r="E28" s="7">
        <v>68700000</v>
      </c>
      <c r="F28" s="7">
        <v>34300000</v>
      </c>
      <c r="G28" s="7">
        <v>823811.7</v>
      </c>
      <c r="H28" s="7">
        <v>220000000</v>
      </c>
      <c r="I28" s="7">
        <v>157000000</v>
      </c>
      <c r="J28" s="7">
        <v>4288318</v>
      </c>
      <c r="K28" s="2">
        <f t="shared" si="0"/>
        <v>0.31227272727272726</v>
      </c>
      <c r="L28" s="2">
        <f t="shared" si="1"/>
        <v>0.21847133757961784</v>
      </c>
      <c r="M28" s="2">
        <f t="shared" si="2"/>
        <v>0.19210601918980821</v>
      </c>
      <c r="N28">
        <v>3</v>
      </c>
      <c r="O28">
        <v>3</v>
      </c>
      <c r="P28">
        <v>3</v>
      </c>
      <c r="Q28">
        <v>6.6</v>
      </c>
      <c r="R28">
        <v>7.6</v>
      </c>
      <c r="S28">
        <v>7.9</v>
      </c>
      <c r="T28">
        <v>0.33500000000000002</v>
      </c>
      <c r="U28">
        <v>0.219</v>
      </c>
      <c r="V28">
        <v>0.2</v>
      </c>
    </row>
    <row r="29" spans="1:22" x14ac:dyDescent="0.2">
      <c r="A29">
        <v>1950</v>
      </c>
      <c r="B29">
        <v>28</v>
      </c>
      <c r="C29" t="s">
        <v>65</v>
      </c>
      <c r="D29" t="s">
        <v>66</v>
      </c>
      <c r="E29" s="7">
        <v>45700000</v>
      </c>
      <c r="F29" s="7">
        <v>43600000</v>
      </c>
      <c r="G29" s="7">
        <v>758228.6</v>
      </c>
      <c r="H29" s="7">
        <v>99900000</v>
      </c>
      <c r="I29" s="7">
        <v>132000000</v>
      </c>
      <c r="J29" s="7">
        <v>2593358</v>
      </c>
      <c r="K29" s="2">
        <f t="shared" si="0"/>
        <v>0.45745745745745747</v>
      </c>
      <c r="L29" s="2">
        <f t="shared" si="1"/>
        <v>0.33030303030303032</v>
      </c>
      <c r="M29" s="2">
        <f t="shared" si="2"/>
        <v>0.29237328590961986</v>
      </c>
      <c r="N29">
        <v>1</v>
      </c>
      <c r="O29">
        <v>1</v>
      </c>
      <c r="P29">
        <v>1</v>
      </c>
      <c r="Q29">
        <v>1.1000000000000001</v>
      </c>
      <c r="R29">
        <v>1.1000000000000001</v>
      </c>
      <c r="S29">
        <v>1.2</v>
      </c>
      <c r="T29">
        <v>0.7</v>
      </c>
      <c r="U29">
        <v>0.56399999999999995</v>
      </c>
      <c r="V29">
        <v>0.50800000000000001</v>
      </c>
    </row>
    <row r="30" spans="1:22" x14ac:dyDescent="0.2">
      <c r="A30">
        <v>1950</v>
      </c>
      <c r="B30">
        <v>29</v>
      </c>
      <c r="C30" t="s">
        <v>67</v>
      </c>
      <c r="D30" t="s">
        <v>68</v>
      </c>
      <c r="E30" s="7">
        <v>73600000</v>
      </c>
      <c r="F30" s="7">
        <v>43000000</v>
      </c>
      <c r="G30" s="7">
        <v>804480.3</v>
      </c>
      <c r="H30" s="7">
        <v>181000000</v>
      </c>
      <c r="I30" s="7">
        <v>170000000</v>
      </c>
      <c r="J30" s="7">
        <v>3515279</v>
      </c>
      <c r="K30" s="2">
        <f t="shared" si="0"/>
        <v>0.40662983425414367</v>
      </c>
      <c r="L30" s="2">
        <f t="shared" si="1"/>
        <v>0.25294117647058822</v>
      </c>
      <c r="M30" s="2">
        <f t="shared" si="2"/>
        <v>0.22885247515204343</v>
      </c>
      <c r="N30">
        <v>2</v>
      </c>
      <c r="O30">
        <v>2</v>
      </c>
      <c r="P30">
        <v>2</v>
      </c>
      <c r="Q30">
        <v>3.3</v>
      </c>
      <c r="R30">
        <v>3.7</v>
      </c>
      <c r="S30">
        <v>3.8</v>
      </c>
      <c r="T30">
        <v>0.42599999999999999</v>
      </c>
      <c r="U30">
        <v>0.28899999999999998</v>
      </c>
      <c r="V30">
        <v>0.26100000000000001</v>
      </c>
    </row>
    <row r="31" spans="1:22" x14ac:dyDescent="0.2">
      <c r="A31">
        <v>1950</v>
      </c>
      <c r="B31">
        <v>30</v>
      </c>
      <c r="C31" t="s">
        <v>69</v>
      </c>
      <c r="D31" t="s">
        <v>70</v>
      </c>
      <c r="E31" s="7">
        <v>63100000</v>
      </c>
      <c r="F31" s="7">
        <v>6540897</v>
      </c>
      <c r="G31" s="7">
        <v>282791</v>
      </c>
      <c r="H31" s="7">
        <v>374000000</v>
      </c>
      <c r="I31" s="7">
        <v>67500000</v>
      </c>
      <c r="J31" s="7">
        <v>3123481</v>
      </c>
      <c r="K31" s="2">
        <f t="shared" si="0"/>
        <v>0.16871657754010697</v>
      </c>
      <c r="L31" s="2">
        <f t="shared" si="1"/>
        <v>9.6902177777777779E-2</v>
      </c>
      <c r="M31" s="2">
        <f t="shared" si="2"/>
        <v>9.05371282873179E-2</v>
      </c>
      <c r="N31">
        <v>8</v>
      </c>
      <c r="O31">
        <v>9</v>
      </c>
      <c r="P31">
        <v>9</v>
      </c>
      <c r="Q31">
        <v>12.4</v>
      </c>
      <c r="R31">
        <v>11</v>
      </c>
      <c r="S31">
        <v>11.1</v>
      </c>
      <c r="T31">
        <v>0.23200000000000001</v>
      </c>
      <c r="U31">
        <v>0.17399999999999999</v>
      </c>
      <c r="V31">
        <v>0.161</v>
      </c>
    </row>
    <row r="32" spans="1:22" x14ac:dyDescent="0.2">
      <c r="A32">
        <v>1950</v>
      </c>
      <c r="B32">
        <v>31</v>
      </c>
      <c r="C32" t="s">
        <v>71</v>
      </c>
      <c r="D32" t="s">
        <v>72</v>
      </c>
      <c r="E32" s="7">
        <v>17900000</v>
      </c>
      <c r="F32" s="7">
        <v>951663</v>
      </c>
      <c r="G32" s="7">
        <v>36180.660000000003</v>
      </c>
      <c r="H32" s="7">
        <v>227000000</v>
      </c>
      <c r="I32" s="7">
        <v>14600000</v>
      </c>
      <c r="J32" s="7">
        <v>1509819</v>
      </c>
      <c r="K32" s="2">
        <f t="shared" si="0"/>
        <v>7.8854625550660792E-2</v>
      </c>
      <c r="L32" s="2">
        <f t="shared" si="1"/>
        <v>6.5182397260273972E-2</v>
      </c>
      <c r="M32" s="2">
        <f t="shared" si="2"/>
        <v>2.3963574441704605E-2</v>
      </c>
      <c r="N32">
        <v>24</v>
      </c>
      <c r="O32">
        <v>14</v>
      </c>
      <c r="P32">
        <v>27</v>
      </c>
      <c r="Q32">
        <v>22.8</v>
      </c>
      <c r="R32">
        <v>23.3</v>
      </c>
      <c r="S32">
        <v>28.6</v>
      </c>
      <c r="T32">
        <v>0.14199999999999999</v>
      </c>
      <c r="U32">
        <v>8.7999999999999995E-2</v>
      </c>
      <c r="V32">
        <v>5.8000000000000003E-2</v>
      </c>
    </row>
    <row r="33" spans="4:22" x14ac:dyDescent="0.2">
      <c r="D33">
        <v>1</v>
      </c>
      <c r="E33">
        <f t="shared" ref="E33:V33" si="3">+D33+1</f>
        <v>2</v>
      </c>
      <c r="F33">
        <f t="shared" si="3"/>
        <v>3</v>
      </c>
      <c r="G33">
        <f t="shared" si="3"/>
        <v>4</v>
      </c>
      <c r="H33">
        <f t="shared" si="3"/>
        <v>5</v>
      </c>
      <c r="I33">
        <f t="shared" si="3"/>
        <v>6</v>
      </c>
      <c r="J33">
        <f t="shared" si="3"/>
        <v>7</v>
      </c>
      <c r="K33">
        <f t="shared" si="3"/>
        <v>8</v>
      </c>
      <c r="L33">
        <f t="shared" si="3"/>
        <v>9</v>
      </c>
      <c r="M33">
        <f t="shared" si="3"/>
        <v>10</v>
      </c>
      <c r="N33">
        <f t="shared" si="3"/>
        <v>11</v>
      </c>
      <c r="O33">
        <f t="shared" si="3"/>
        <v>12</v>
      </c>
      <c r="P33">
        <f t="shared" si="3"/>
        <v>13</v>
      </c>
      <c r="Q33">
        <f t="shared" si="3"/>
        <v>14</v>
      </c>
      <c r="R33">
        <f t="shared" si="3"/>
        <v>15</v>
      </c>
      <c r="S33">
        <f t="shared" si="3"/>
        <v>16</v>
      </c>
      <c r="T33">
        <f t="shared" si="3"/>
        <v>17</v>
      </c>
      <c r="U33">
        <f t="shared" si="3"/>
        <v>18</v>
      </c>
      <c r="V33">
        <f t="shared" si="3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topLeftCell="J1" zoomScaleNormal="100" workbookViewId="0">
      <selection activeCell="M33" sqref="M33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0" max="10" width="14.28515625" customWidth="1"/>
    <col min="11" max="12" width="17.710937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1970</v>
      </c>
      <c r="B2">
        <v>1</v>
      </c>
      <c r="C2" t="s">
        <v>22</v>
      </c>
      <c r="D2" t="s">
        <v>23</v>
      </c>
      <c r="E2">
        <v>22400000</v>
      </c>
      <c r="F2">
        <v>5597158</v>
      </c>
      <c r="G2">
        <v>109709</v>
      </c>
      <c r="H2">
        <v>380000000</v>
      </c>
      <c r="I2">
        <v>184000000</v>
      </c>
      <c r="J2">
        <v>3856402</v>
      </c>
      <c r="K2" s="2">
        <v>5.9012000000000002E-2</v>
      </c>
      <c r="L2" s="2">
        <v>3.0347599999999999E-2</v>
      </c>
      <c r="M2" s="2">
        <v>2.8448500000000002E-2</v>
      </c>
      <c r="N2" s="3">
        <v>26</v>
      </c>
      <c r="O2">
        <v>30</v>
      </c>
      <c r="P2">
        <v>30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1970</v>
      </c>
      <c r="B3">
        <v>2</v>
      </c>
      <c r="C3" t="s">
        <v>24</v>
      </c>
      <c r="D3" t="s">
        <v>25</v>
      </c>
      <c r="E3">
        <v>26000000</v>
      </c>
      <c r="F3">
        <v>2246689</v>
      </c>
      <c r="G3">
        <v>51527.01</v>
      </c>
      <c r="H3">
        <v>136000000</v>
      </c>
      <c r="I3">
        <v>26100000</v>
      </c>
      <c r="J3">
        <v>618051.4</v>
      </c>
      <c r="K3" s="2">
        <v>0.1907893</v>
      </c>
      <c r="L3" s="2">
        <v>8.6091200000000007E-2</v>
      </c>
      <c r="M3" s="2">
        <v>8.3370100000000003E-2</v>
      </c>
      <c r="N3" s="3">
        <v>10</v>
      </c>
      <c r="O3">
        <v>15</v>
      </c>
      <c r="P3">
        <v>12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1970</v>
      </c>
      <c r="B4">
        <v>3</v>
      </c>
      <c r="C4" t="s">
        <v>26</v>
      </c>
      <c r="D4" t="s">
        <v>27</v>
      </c>
      <c r="E4">
        <v>29600000</v>
      </c>
      <c r="F4">
        <v>4765073</v>
      </c>
      <c r="G4">
        <v>104132.4</v>
      </c>
      <c r="H4">
        <v>290000000</v>
      </c>
      <c r="I4">
        <v>75200000</v>
      </c>
      <c r="J4">
        <v>1931071</v>
      </c>
      <c r="K4" s="2">
        <v>0.1020486</v>
      </c>
      <c r="L4" s="2">
        <v>6.3356300000000004E-2</v>
      </c>
      <c r="M4" s="2">
        <v>5.3924699999999999E-2</v>
      </c>
      <c r="N4" s="3">
        <v>20</v>
      </c>
      <c r="O4">
        <v>22</v>
      </c>
      <c r="P4">
        <v>22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1970</v>
      </c>
      <c r="B5">
        <v>4</v>
      </c>
      <c r="C5" t="s">
        <v>28</v>
      </c>
      <c r="D5" t="s">
        <v>29</v>
      </c>
      <c r="E5">
        <v>14600000</v>
      </c>
      <c r="F5">
        <v>2256530</v>
      </c>
      <c r="G5">
        <v>59825.42</v>
      </c>
      <c r="H5">
        <v>281000000</v>
      </c>
      <c r="I5">
        <v>83400000</v>
      </c>
      <c r="J5">
        <v>2570542</v>
      </c>
      <c r="K5" s="2">
        <v>5.1995E-2</v>
      </c>
      <c r="L5" s="2">
        <v>2.70426E-2</v>
      </c>
      <c r="M5" s="2">
        <v>2.3273499999999999E-2</v>
      </c>
      <c r="N5" s="3">
        <v>29</v>
      </c>
      <c r="O5">
        <v>31</v>
      </c>
      <c r="P5">
        <v>31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1970</v>
      </c>
      <c r="B6">
        <v>5</v>
      </c>
      <c r="C6">
        <v>20</v>
      </c>
      <c r="D6" t="s">
        <v>30</v>
      </c>
      <c r="E6">
        <v>6868824</v>
      </c>
      <c r="F6">
        <v>1677301</v>
      </c>
      <c r="G6">
        <v>41737.71</v>
      </c>
      <c r="H6">
        <v>147000000</v>
      </c>
      <c r="I6">
        <v>39800000</v>
      </c>
      <c r="J6">
        <v>1104742</v>
      </c>
      <c r="K6" s="2">
        <v>4.6686900000000003E-2</v>
      </c>
      <c r="L6" s="2">
        <v>4.2187099999999998E-2</v>
      </c>
      <c r="M6" s="2">
        <v>3.7780500000000002E-2</v>
      </c>
      <c r="N6" s="3">
        <v>31</v>
      </c>
      <c r="O6">
        <v>28</v>
      </c>
      <c r="P6">
        <v>26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1970</v>
      </c>
      <c r="B7">
        <v>6</v>
      </c>
      <c r="C7" t="s">
        <v>31</v>
      </c>
      <c r="D7" t="s">
        <v>32</v>
      </c>
      <c r="E7">
        <v>44700000</v>
      </c>
      <c r="F7">
        <v>6368300</v>
      </c>
      <c r="G7">
        <v>148868.4</v>
      </c>
      <c r="H7">
        <v>332000000</v>
      </c>
      <c r="I7">
        <v>66700000</v>
      </c>
      <c r="J7">
        <v>1810705</v>
      </c>
      <c r="K7" s="2">
        <v>0.13492390000000001</v>
      </c>
      <c r="L7" s="2">
        <v>9.5499700000000007E-2</v>
      </c>
      <c r="M7" s="2">
        <v>8.2215700000000003E-2</v>
      </c>
      <c r="N7" s="3">
        <v>15</v>
      </c>
      <c r="O7">
        <v>12</v>
      </c>
      <c r="P7">
        <v>13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1970</v>
      </c>
      <c r="B8">
        <v>7</v>
      </c>
      <c r="C8">
        <v>23</v>
      </c>
      <c r="D8" t="s">
        <v>33</v>
      </c>
      <c r="E8">
        <v>8974999</v>
      </c>
      <c r="F8">
        <v>1282670</v>
      </c>
      <c r="G8">
        <v>29849.34</v>
      </c>
      <c r="H8">
        <v>41900000</v>
      </c>
      <c r="I8">
        <v>7882295</v>
      </c>
      <c r="J8">
        <v>193081.5</v>
      </c>
      <c r="K8" s="2">
        <v>0.21401709999999999</v>
      </c>
      <c r="L8" s="2">
        <v>0.16272800000000001</v>
      </c>
      <c r="M8" s="2">
        <v>0.1545945</v>
      </c>
      <c r="N8" s="3">
        <v>8</v>
      </c>
      <c r="O8">
        <v>6</v>
      </c>
      <c r="P8">
        <v>6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1970</v>
      </c>
      <c r="B9">
        <v>8</v>
      </c>
      <c r="C9">
        <v>24</v>
      </c>
      <c r="D9" t="s">
        <v>34</v>
      </c>
      <c r="E9">
        <v>53500000</v>
      </c>
      <c r="F9">
        <v>8140038</v>
      </c>
      <c r="G9">
        <v>193179.9</v>
      </c>
      <c r="H9">
        <v>197000000</v>
      </c>
      <c r="I9">
        <v>39800000</v>
      </c>
      <c r="J9">
        <v>1045193</v>
      </c>
      <c r="K9" s="2">
        <v>0.2716016</v>
      </c>
      <c r="L9" s="2">
        <v>0.20458760000000001</v>
      </c>
      <c r="M9" s="2">
        <v>0.18482699999999999</v>
      </c>
      <c r="N9" s="3">
        <v>5</v>
      </c>
      <c r="O9">
        <v>4</v>
      </c>
      <c r="P9">
        <v>3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1970</v>
      </c>
      <c r="B10">
        <v>9</v>
      </c>
      <c r="C10">
        <v>25</v>
      </c>
      <c r="D10" t="s">
        <v>35</v>
      </c>
      <c r="E10">
        <v>5916187</v>
      </c>
      <c r="F10">
        <v>1096796</v>
      </c>
      <c r="G10">
        <v>24892.79</v>
      </c>
      <c r="H10">
        <v>97500000</v>
      </c>
      <c r="I10">
        <v>20400000</v>
      </c>
      <c r="J10">
        <v>525944.9</v>
      </c>
      <c r="K10" s="2">
        <v>6.0657700000000002E-2</v>
      </c>
      <c r="L10" s="2">
        <v>5.3741700000000003E-2</v>
      </c>
      <c r="M10" s="2">
        <v>4.7329700000000002E-2</v>
      </c>
      <c r="N10" s="3">
        <v>24</v>
      </c>
      <c r="O10">
        <v>25</v>
      </c>
      <c r="P10">
        <v>25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1970</v>
      </c>
      <c r="B11">
        <v>10</v>
      </c>
      <c r="C11">
        <v>26</v>
      </c>
      <c r="D11" t="s">
        <v>36</v>
      </c>
      <c r="E11">
        <v>6326909</v>
      </c>
      <c r="F11">
        <v>1216288</v>
      </c>
      <c r="G11">
        <v>28851.69</v>
      </c>
      <c r="H11">
        <v>104000000</v>
      </c>
      <c r="I11">
        <v>22400000</v>
      </c>
      <c r="J11">
        <v>581269.4</v>
      </c>
      <c r="K11" s="2">
        <v>6.0589700000000003E-2</v>
      </c>
      <c r="L11" s="2">
        <v>5.4386799999999999E-2</v>
      </c>
      <c r="M11" s="2">
        <v>4.9635699999999998E-2</v>
      </c>
      <c r="N11" s="3">
        <v>25</v>
      </c>
      <c r="O11">
        <v>24</v>
      </c>
      <c r="P11">
        <v>23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1970</v>
      </c>
      <c r="B12">
        <v>11</v>
      </c>
      <c r="C12" t="s">
        <v>37</v>
      </c>
      <c r="D12" t="s">
        <v>38</v>
      </c>
      <c r="E12">
        <v>63400000</v>
      </c>
      <c r="F12">
        <v>7603040</v>
      </c>
      <c r="G12">
        <v>180485.1</v>
      </c>
      <c r="H12">
        <v>551000000</v>
      </c>
      <c r="I12">
        <v>112000000</v>
      </c>
      <c r="J12">
        <v>2890940</v>
      </c>
      <c r="K12" s="2">
        <v>0.1150793</v>
      </c>
      <c r="L12" s="2">
        <v>6.80201E-2</v>
      </c>
      <c r="M12" s="2">
        <v>6.2431300000000002E-2</v>
      </c>
      <c r="N12" s="3">
        <v>18</v>
      </c>
      <c r="O12">
        <v>20</v>
      </c>
      <c r="P12">
        <v>18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1970</v>
      </c>
      <c r="B13">
        <v>12</v>
      </c>
      <c r="C13">
        <v>29</v>
      </c>
      <c r="D13" t="s">
        <v>39</v>
      </c>
      <c r="E13">
        <v>32500000</v>
      </c>
      <c r="F13">
        <v>4807486</v>
      </c>
      <c r="G13">
        <v>108981.3</v>
      </c>
      <c r="H13">
        <v>265000000</v>
      </c>
      <c r="I13">
        <v>64100000</v>
      </c>
      <c r="J13">
        <v>1589494</v>
      </c>
      <c r="K13" s="2">
        <v>0.1226838</v>
      </c>
      <c r="L13" s="2">
        <v>7.4984300000000004E-2</v>
      </c>
      <c r="M13" s="2">
        <v>6.8563499999999999E-2</v>
      </c>
      <c r="N13" s="3">
        <v>16</v>
      </c>
      <c r="O13">
        <v>18</v>
      </c>
      <c r="P13">
        <v>17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1970</v>
      </c>
      <c r="B14">
        <v>13</v>
      </c>
      <c r="C14" t="s">
        <v>40</v>
      </c>
      <c r="D14" t="s">
        <v>41</v>
      </c>
      <c r="E14">
        <v>87200000</v>
      </c>
      <c r="F14">
        <v>10700000</v>
      </c>
      <c r="G14">
        <v>246833.4</v>
      </c>
      <c r="H14">
        <v>431000000</v>
      </c>
      <c r="I14">
        <v>83900000</v>
      </c>
      <c r="J14">
        <v>2193860</v>
      </c>
      <c r="K14" s="2">
        <v>0.20217550000000001</v>
      </c>
      <c r="L14" s="2">
        <v>0.12732499999999999</v>
      </c>
      <c r="M14" s="2">
        <v>0.112511</v>
      </c>
      <c r="N14" s="3">
        <v>9</v>
      </c>
      <c r="O14">
        <v>9</v>
      </c>
      <c r="P14">
        <v>10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1970</v>
      </c>
      <c r="B15">
        <v>14</v>
      </c>
      <c r="C15" t="s">
        <v>42</v>
      </c>
      <c r="D15" t="s">
        <v>43</v>
      </c>
      <c r="E15">
        <v>59900000</v>
      </c>
      <c r="F15">
        <v>6808622</v>
      </c>
      <c r="G15">
        <v>163035</v>
      </c>
      <c r="H15">
        <v>428000000</v>
      </c>
      <c r="I15">
        <v>76200000</v>
      </c>
      <c r="J15">
        <v>1990258</v>
      </c>
      <c r="K15" s="2">
        <v>0.1399869</v>
      </c>
      <c r="L15" s="2">
        <v>8.9360800000000004E-2</v>
      </c>
      <c r="M15" s="2">
        <v>8.1916500000000003E-2</v>
      </c>
      <c r="N15" s="3">
        <v>13</v>
      </c>
      <c r="O15">
        <v>14</v>
      </c>
      <c r="P15">
        <v>14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1970</v>
      </c>
      <c r="B16">
        <v>15</v>
      </c>
      <c r="C16" t="s">
        <v>44</v>
      </c>
      <c r="D16" t="s">
        <v>45</v>
      </c>
      <c r="E16">
        <v>16800000</v>
      </c>
      <c r="F16">
        <v>2096924</v>
      </c>
      <c r="G16">
        <v>52320.52</v>
      </c>
      <c r="H16">
        <v>106000000</v>
      </c>
      <c r="I16">
        <v>23400000</v>
      </c>
      <c r="J16">
        <v>675229.3</v>
      </c>
      <c r="K16" s="2">
        <v>0.1578504</v>
      </c>
      <c r="L16" s="2">
        <v>8.9791499999999996E-2</v>
      </c>
      <c r="M16" s="2">
        <v>7.7485600000000002E-2</v>
      </c>
      <c r="N16" s="3">
        <v>12</v>
      </c>
      <c r="O16">
        <v>13</v>
      </c>
      <c r="P16">
        <v>15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1970</v>
      </c>
      <c r="B17">
        <v>16</v>
      </c>
      <c r="C17" t="s">
        <v>46</v>
      </c>
      <c r="D17" t="s">
        <v>47</v>
      </c>
      <c r="E17">
        <v>12800000</v>
      </c>
      <c r="F17">
        <v>1709252</v>
      </c>
      <c r="G17">
        <v>46343.87</v>
      </c>
      <c r="H17">
        <v>126000000</v>
      </c>
      <c r="I17">
        <v>22100000</v>
      </c>
      <c r="J17">
        <v>632357.19999999995</v>
      </c>
      <c r="K17" s="2">
        <v>0.1009642</v>
      </c>
      <c r="L17" s="2">
        <v>7.7429300000000006E-2</v>
      </c>
      <c r="M17" s="2">
        <v>7.3287500000000005E-2</v>
      </c>
      <c r="N17" s="3">
        <v>21</v>
      </c>
      <c r="O17">
        <v>16</v>
      </c>
      <c r="P17">
        <v>16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1970</v>
      </c>
      <c r="B18">
        <v>17</v>
      </c>
      <c r="C18" t="s">
        <v>48</v>
      </c>
      <c r="D18" t="s">
        <v>49</v>
      </c>
      <c r="E18">
        <v>52600000</v>
      </c>
      <c r="F18">
        <v>7584499</v>
      </c>
      <c r="G18">
        <v>169853</v>
      </c>
      <c r="H18">
        <v>898000000</v>
      </c>
      <c r="I18">
        <v>179000000</v>
      </c>
      <c r="J18">
        <v>4584189</v>
      </c>
      <c r="K18" s="2">
        <v>5.8609899999999999E-2</v>
      </c>
      <c r="L18" s="2">
        <v>4.2403900000000001E-2</v>
      </c>
      <c r="M18" s="2">
        <v>3.7051899999999999E-2</v>
      </c>
      <c r="N18" s="3">
        <v>27</v>
      </c>
      <c r="O18">
        <v>27</v>
      </c>
      <c r="P18">
        <v>27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1970</v>
      </c>
      <c r="B19">
        <v>18</v>
      </c>
      <c r="C19">
        <v>51</v>
      </c>
      <c r="D19" t="s">
        <v>50</v>
      </c>
      <c r="E19">
        <v>19600000</v>
      </c>
      <c r="F19">
        <v>2940669</v>
      </c>
      <c r="G19">
        <v>66984.31</v>
      </c>
      <c r="H19">
        <v>214000000</v>
      </c>
      <c r="I19">
        <v>44300000</v>
      </c>
      <c r="J19">
        <v>1219253</v>
      </c>
      <c r="K19" s="2">
        <v>9.1444800000000007E-2</v>
      </c>
      <c r="L19" s="2">
        <v>6.6365099999999996E-2</v>
      </c>
      <c r="M19" s="2">
        <v>5.4938800000000003E-2</v>
      </c>
      <c r="N19" s="3">
        <v>22</v>
      </c>
      <c r="O19">
        <v>21</v>
      </c>
      <c r="P19">
        <v>21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1970</v>
      </c>
      <c r="B20">
        <v>19</v>
      </c>
      <c r="C20">
        <v>50</v>
      </c>
      <c r="D20" t="s">
        <v>51</v>
      </c>
      <c r="E20">
        <v>112000000</v>
      </c>
      <c r="F20">
        <v>16400000</v>
      </c>
      <c r="G20">
        <v>387432.5</v>
      </c>
      <c r="H20">
        <v>677000000</v>
      </c>
      <c r="I20">
        <v>136000000</v>
      </c>
      <c r="J20">
        <v>3567503</v>
      </c>
      <c r="K20" s="2">
        <v>0.16555110000000001</v>
      </c>
      <c r="L20" s="2">
        <v>0.1208259</v>
      </c>
      <c r="M20" s="2">
        <v>0.1086005</v>
      </c>
      <c r="N20" s="3">
        <v>11</v>
      </c>
      <c r="O20">
        <v>11</v>
      </c>
      <c r="P20">
        <v>11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1970</v>
      </c>
      <c r="B21">
        <v>20</v>
      </c>
      <c r="C21">
        <v>52</v>
      </c>
      <c r="D21" t="s">
        <v>52</v>
      </c>
      <c r="E21">
        <v>111000000</v>
      </c>
      <c r="F21">
        <v>19200000</v>
      </c>
      <c r="G21">
        <v>542569.19999999995</v>
      </c>
      <c r="H21">
        <v>991000000</v>
      </c>
      <c r="I21">
        <v>263000000</v>
      </c>
      <c r="J21">
        <v>9227621</v>
      </c>
      <c r="K21" s="2">
        <v>0.1123865</v>
      </c>
      <c r="L21" s="2">
        <v>7.2954099999999994E-2</v>
      </c>
      <c r="M21" s="2">
        <v>5.8798400000000001E-2</v>
      </c>
      <c r="N21" s="3">
        <v>19</v>
      </c>
      <c r="O21">
        <v>19</v>
      </c>
      <c r="P21">
        <v>19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1970</v>
      </c>
      <c r="B22">
        <v>21</v>
      </c>
      <c r="C22" t="s">
        <v>53</v>
      </c>
      <c r="D22" t="s">
        <v>54</v>
      </c>
      <c r="E22">
        <v>19700000</v>
      </c>
      <c r="F22">
        <v>4663070</v>
      </c>
      <c r="G22">
        <v>110352.3</v>
      </c>
      <c r="H22">
        <v>395000000</v>
      </c>
      <c r="I22">
        <v>124000000</v>
      </c>
      <c r="J22">
        <v>3703565</v>
      </c>
      <c r="K22" s="2">
        <v>4.9817E-2</v>
      </c>
      <c r="L22" s="2">
        <v>3.7729600000000002E-2</v>
      </c>
      <c r="M22" s="2">
        <v>2.9796199999999998E-2</v>
      </c>
      <c r="N22" s="3">
        <v>30</v>
      </c>
      <c r="O22">
        <v>29</v>
      </c>
      <c r="P22">
        <v>29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1970</v>
      </c>
      <c r="B23">
        <v>22</v>
      </c>
      <c r="C23" t="s">
        <v>55</v>
      </c>
      <c r="D23" t="s">
        <v>56</v>
      </c>
      <c r="E23">
        <v>30600000</v>
      </c>
      <c r="F23">
        <v>5427060</v>
      </c>
      <c r="G23">
        <v>136834.6</v>
      </c>
      <c r="H23">
        <v>526000000</v>
      </c>
      <c r="I23">
        <v>111000000</v>
      </c>
      <c r="J23">
        <v>2856475</v>
      </c>
      <c r="K23" s="2">
        <v>5.82154E-2</v>
      </c>
      <c r="L23" s="2">
        <v>4.8969499999999999E-2</v>
      </c>
      <c r="M23" s="2">
        <v>4.7903300000000003E-2</v>
      </c>
      <c r="N23" s="3">
        <v>28</v>
      </c>
      <c r="O23">
        <v>26</v>
      </c>
      <c r="P23">
        <v>24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1970</v>
      </c>
      <c r="B24">
        <v>23</v>
      </c>
      <c r="C24">
        <v>64</v>
      </c>
      <c r="D24" t="s">
        <v>57</v>
      </c>
      <c r="E24">
        <v>30500000</v>
      </c>
      <c r="F24">
        <v>5754014</v>
      </c>
      <c r="G24">
        <v>114934.9</v>
      </c>
      <c r="H24">
        <v>361000000</v>
      </c>
      <c r="I24">
        <v>93000000</v>
      </c>
      <c r="J24">
        <v>2000172</v>
      </c>
      <c r="K24" s="2">
        <v>8.4562899999999996E-2</v>
      </c>
      <c r="L24" s="2">
        <v>6.1840199999999998E-2</v>
      </c>
      <c r="M24" s="2">
        <v>5.74625E-2</v>
      </c>
      <c r="N24" s="3">
        <v>23</v>
      </c>
      <c r="O24">
        <v>23</v>
      </c>
      <c r="P24">
        <v>20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1970</v>
      </c>
      <c r="B25">
        <v>24</v>
      </c>
      <c r="C25" t="s">
        <v>58</v>
      </c>
      <c r="D25" t="s">
        <v>59</v>
      </c>
      <c r="E25">
        <v>136000000</v>
      </c>
      <c r="F25">
        <v>21500000</v>
      </c>
      <c r="G25">
        <v>487579.8</v>
      </c>
      <c r="H25">
        <v>492000000</v>
      </c>
      <c r="I25">
        <v>114000000</v>
      </c>
      <c r="J25">
        <v>2963555</v>
      </c>
      <c r="K25" s="2">
        <v>0.2768041</v>
      </c>
      <c r="L25" s="2">
        <v>0.18832209999999999</v>
      </c>
      <c r="M25" s="2">
        <v>0.16452530000000001</v>
      </c>
      <c r="N25" s="3">
        <v>4</v>
      </c>
      <c r="O25">
        <v>5</v>
      </c>
      <c r="P25">
        <v>5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1970</v>
      </c>
      <c r="B26">
        <v>25</v>
      </c>
      <c r="C26">
        <v>70</v>
      </c>
      <c r="D26" t="s">
        <v>60</v>
      </c>
      <c r="E26">
        <v>19200000</v>
      </c>
      <c r="F26">
        <v>3453585</v>
      </c>
      <c r="G26">
        <v>92998.41</v>
      </c>
      <c r="H26">
        <v>84100000</v>
      </c>
      <c r="I26">
        <v>22900000</v>
      </c>
      <c r="J26">
        <v>704664.9</v>
      </c>
      <c r="K26" s="2">
        <v>0.2285421</v>
      </c>
      <c r="L26" s="2">
        <v>0.15065990000000001</v>
      </c>
      <c r="M26" s="2">
        <v>0.13197539999999999</v>
      </c>
      <c r="N26" s="3">
        <v>7</v>
      </c>
      <c r="O26">
        <v>7</v>
      </c>
      <c r="P26">
        <v>8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1970</v>
      </c>
      <c r="B27">
        <v>26</v>
      </c>
      <c r="C27" t="s">
        <v>61</v>
      </c>
      <c r="D27" t="s">
        <v>62</v>
      </c>
      <c r="E27">
        <v>178000000</v>
      </c>
      <c r="F27">
        <v>49300000</v>
      </c>
      <c r="G27">
        <v>940120.1</v>
      </c>
      <c r="H27">
        <v>557000000</v>
      </c>
      <c r="I27">
        <v>203000000</v>
      </c>
      <c r="J27">
        <v>4272359</v>
      </c>
      <c r="K27" s="2">
        <v>0.31965519999999997</v>
      </c>
      <c r="L27" s="2">
        <v>0.24305969999999999</v>
      </c>
      <c r="M27" s="2">
        <v>0.2200471</v>
      </c>
      <c r="N27" s="3">
        <v>3</v>
      </c>
      <c r="O27">
        <v>2</v>
      </c>
      <c r="P27">
        <v>2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1970</v>
      </c>
      <c r="B28">
        <v>27</v>
      </c>
      <c r="C28" t="s">
        <v>63</v>
      </c>
      <c r="D28" t="s">
        <v>64</v>
      </c>
      <c r="E28">
        <v>241000000</v>
      </c>
      <c r="F28">
        <v>37400000</v>
      </c>
      <c r="G28">
        <v>963818</v>
      </c>
      <c r="H28">
        <v>1030000000</v>
      </c>
      <c r="I28">
        <v>259000000</v>
      </c>
      <c r="J28">
        <v>7105210</v>
      </c>
      <c r="K28" s="2">
        <v>0.23422989999999999</v>
      </c>
      <c r="L28" s="2">
        <v>0.14420530000000001</v>
      </c>
      <c r="M28" s="2">
        <v>0.13564950000000001</v>
      </c>
      <c r="N28" s="3">
        <v>6</v>
      </c>
      <c r="O28">
        <v>8</v>
      </c>
      <c r="P28">
        <v>7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1970</v>
      </c>
      <c r="B29">
        <v>28</v>
      </c>
      <c r="C29" t="s">
        <v>65</v>
      </c>
      <c r="D29" t="s">
        <v>66</v>
      </c>
      <c r="E29">
        <v>682000000</v>
      </c>
      <c r="F29">
        <v>130000000</v>
      </c>
      <c r="G29">
        <v>3503576</v>
      </c>
      <c r="H29">
        <v>895000000</v>
      </c>
      <c r="I29">
        <v>209000000</v>
      </c>
      <c r="J29">
        <v>6282871</v>
      </c>
      <c r="K29" s="2">
        <v>0.76160799999999995</v>
      </c>
      <c r="L29" s="2">
        <v>0.62020500000000001</v>
      </c>
      <c r="M29" s="2">
        <v>0.55763929999999995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1970</v>
      </c>
      <c r="B30">
        <v>29</v>
      </c>
      <c r="C30" t="s">
        <v>67</v>
      </c>
      <c r="D30" t="s">
        <v>68</v>
      </c>
      <c r="E30">
        <v>382000000</v>
      </c>
      <c r="F30">
        <v>75700000</v>
      </c>
      <c r="G30">
        <v>1559076</v>
      </c>
      <c r="H30">
        <v>1190000000</v>
      </c>
      <c r="I30">
        <v>366000000</v>
      </c>
      <c r="J30">
        <v>8685097</v>
      </c>
      <c r="K30" s="2">
        <v>0.3197352</v>
      </c>
      <c r="L30" s="2">
        <v>0.20668410000000001</v>
      </c>
      <c r="M30" s="2">
        <v>0.1795117</v>
      </c>
      <c r="N30" s="3">
        <v>2</v>
      </c>
      <c r="O30">
        <v>3</v>
      </c>
      <c r="P30">
        <v>4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1970</v>
      </c>
      <c r="B31">
        <v>30</v>
      </c>
      <c r="C31" t="s">
        <v>69</v>
      </c>
      <c r="D31" t="s">
        <v>70</v>
      </c>
      <c r="E31">
        <v>116000000</v>
      </c>
      <c r="F31">
        <v>13600000</v>
      </c>
      <c r="G31">
        <v>575559</v>
      </c>
      <c r="H31">
        <v>856000000</v>
      </c>
      <c r="I31">
        <v>110000000</v>
      </c>
      <c r="J31">
        <v>4903225</v>
      </c>
      <c r="K31" s="2">
        <v>0.13593379999999999</v>
      </c>
      <c r="L31" s="2">
        <v>0.1244378</v>
      </c>
      <c r="M31" s="2">
        <v>0.1173838</v>
      </c>
      <c r="N31" s="3">
        <v>14</v>
      </c>
      <c r="O31">
        <v>10</v>
      </c>
      <c r="P31">
        <v>9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1970</v>
      </c>
      <c r="B32">
        <v>31</v>
      </c>
      <c r="C32" t="s">
        <v>71</v>
      </c>
      <c r="D32" t="s">
        <v>72</v>
      </c>
      <c r="E32">
        <v>43600000</v>
      </c>
      <c r="F32">
        <v>1325803</v>
      </c>
      <c r="G32">
        <v>57325.58</v>
      </c>
      <c r="H32">
        <v>371000000</v>
      </c>
      <c r="I32">
        <v>17600000</v>
      </c>
      <c r="J32">
        <v>1713377</v>
      </c>
      <c r="K32" s="2">
        <v>0.11755110000000001</v>
      </c>
      <c r="L32" s="2">
        <v>7.5231400000000004E-2</v>
      </c>
      <c r="M32" s="2">
        <v>3.34577E-2</v>
      </c>
      <c r="N32" s="3">
        <v>17</v>
      </c>
      <c r="O32">
        <v>17</v>
      </c>
      <c r="P32">
        <v>28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  <c r="K33">
        <f t="shared" si="0"/>
        <v>8</v>
      </c>
      <c r="L33">
        <f t="shared" si="0"/>
        <v>9</v>
      </c>
      <c r="M33">
        <f t="shared" si="0"/>
        <v>10</v>
      </c>
      <c r="N33">
        <f t="shared" si="0"/>
        <v>11</v>
      </c>
      <c r="O33">
        <f t="shared" si="0"/>
        <v>12</v>
      </c>
      <c r="P33">
        <f t="shared" si="0"/>
        <v>13</v>
      </c>
      <c r="Q33">
        <f t="shared" si="0"/>
        <v>14</v>
      </c>
      <c r="R33">
        <f t="shared" si="0"/>
        <v>15</v>
      </c>
      <c r="S33">
        <f t="shared" si="0"/>
        <v>16</v>
      </c>
      <c r="T33">
        <f t="shared" si="0"/>
        <v>17</v>
      </c>
      <c r="U33">
        <f t="shared" si="0"/>
        <v>18</v>
      </c>
      <c r="V33">
        <f t="shared" si="0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F1" zoomScaleNormal="100" workbookViewId="0">
      <selection activeCell="D29" sqref="D29:P29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0" max="10" width="14.28515625" customWidth="1"/>
    <col min="11" max="12" width="17.710937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1977</v>
      </c>
      <c r="B2">
        <v>1</v>
      </c>
      <c r="C2" t="s">
        <v>22</v>
      </c>
      <c r="D2" t="s">
        <v>23</v>
      </c>
      <c r="E2">
        <v>52500000</v>
      </c>
      <c r="F2">
        <v>12200000</v>
      </c>
      <c r="G2">
        <v>236484.8</v>
      </c>
      <c r="H2">
        <v>525000000</v>
      </c>
      <c r="I2">
        <v>161000000</v>
      </c>
      <c r="J2">
        <v>3347750</v>
      </c>
      <c r="K2" s="2">
        <f t="shared" ref="K2:K32" si="0">+E2/H2</f>
        <v>0.1</v>
      </c>
      <c r="L2" s="2">
        <f t="shared" ref="L2:L32" si="1">+F2/I2</f>
        <v>7.5776397515527949E-2</v>
      </c>
      <c r="M2" s="2">
        <f t="shared" ref="M2:M32" si="2">+G2/J2</f>
        <v>7.0639922335897234E-2</v>
      </c>
      <c r="N2" s="3">
        <v>29</v>
      </c>
      <c r="O2">
        <v>29</v>
      </c>
      <c r="P2">
        <v>27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1977</v>
      </c>
      <c r="B3">
        <v>2</v>
      </c>
      <c r="C3" t="s">
        <v>24</v>
      </c>
      <c r="D3" t="s">
        <v>25</v>
      </c>
      <c r="E3">
        <v>63100000</v>
      </c>
      <c r="F3">
        <v>4583719</v>
      </c>
      <c r="G3">
        <v>104314.5</v>
      </c>
      <c r="H3">
        <v>344000000</v>
      </c>
      <c r="I3">
        <v>34500000</v>
      </c>
      <c r="J3">
        <v>803115.8</v>
      </c>
      <c r="K3" s="2">
        <f t="shared" si="0"/>
        <v>0.18343023255813953</v>
      </c>
      <c r="L3" s="2">
        <f t="shared" si="1"/>
        <v>0.13286142028985506</v>
      </c>
      <c r="M3" s="2">
        <f t="shared" si="2"/>
        <v>0.129887246646125</v>
      </c>
      <c r="N3" s="3">
        <v>15</v>
      </c>
      <c r="O3">
        <v>14</v>
      </c>
      <c r="P3">
        <v>13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1977</v>
      </c>
      <c r="B4">
        <v>3</v>
      </c>
      <c r="C4" t="s">
        <v>26</v>
      </c>
      <c r="D4" t="s">
        <v>27</v>
      </c>
      <c r="E4">
        <v>68500000</v>
      </c>
      <c r="F4">
        <v>6664643</v>
      </c>
      <c r="G4">
        <v>153321.70000000001</v>
      </c>
      <c r="H4">
        <v>493000000</v>
      </c>
      <c r="I4">
        <v>70400000</v>
      </c>
      <c r="J4">
        <v>1871113</v>
      </c>
      <c r="K4" s="2">
        <f t="shared" si="0"/>
        <v>0.13894523326572009</v>
      </c>
      <c r="L4" s="2">
        <f t="shared" si="1"/>
        <v>9.4668224431818188E-2</v>
      </c>
      <c r="M4" s="2">
        <f t="shared" si="2"/>
        <v>8.1941443408281606E-2</v>
      </c>
      <c r="N4" s="3">
        <v>21</v>
      </c>
      <c r="O4">
        <v>22</v>
      </c>
      <c r="P4">
        <v>22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1977</v>
      </c>
      <c r="B5">
        <v>4</v>
      </c>
      <c r="C5" t="s">
        <v>28</v>
      </c>
      <c r="D5" t="s">
        <v>29</v>
      </c>
      <c r="E5">
        <v>35900000</v>
      </c>
      <c r="F5">
        <v>3500080</v>
      </c>
      <c r="G5">
        <v>96695.7</v>
      </c>
      <c r="H5">
        <v>442000000</v>
      </c>
      <c r="I5">
        <v>80000000</v>
      </c>
      <c r="J5">
        <v>2492375</v>
      </c>
      <c r="K5" s="2">
        <f t="shared" si="0"/>
        <v>8.1221719457013578E-2</v>
      </c>
      <c r="L5" s="2">
        <f t="shared" si="1"/>
        <v>4.3750999999999998E-2</v>
      </c>
      <c r="M5" s="2">
        <f t="shared" si="2"/>
        <v>3.8796609659461356E-2</v>
      </c>
      <c r="N5" s="3">
        <v>31</v>
      </c>
      <c r="O5">
        <v>31</v>
      </c>
      <c r="P5">
        <v>31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1977</v>
      </c>
      <c r="B6">
        <v>5</v>
      </c>
      <c r="C6">
        <v>20</v>
      </c>
      <c r="D6" t="s">
        <v>30</v>
      </c>
      <c r="E6">
        <v>23300000</v>
      </c>
      <c r="F6">
        <v>2355014</v>
      </c>
      <c r="G6">
        <v>59757.440000000002</v>
      </c>
      <c r="H6">
        <v>275000000</v>
      </c>
      <c r="I6">
        <v>41900000</v>
      </c>
      <c r="J6">
        <v>1188312</v>
      </c>
      <c r="K6" s="2">
        <f t="shared" si="0"/>
        <v>8.4727272727272721E-2</v>
      </c>
      <c r="L6" s="2">
        <f t="shared" si="1"/>
        <v>5.6205584725536994E-2</v>
      </c>
      <c r="M6" s="2">
        <f t="shared" si="2"/>
        <v>5.0287668558425737E-2</v>
      </c>
      <c r="N6" s="3">
        <v>30</v>
      </c>
      <c r="O6">
        <v>30</v>
      </c>
      <c r="P6">
        <v>30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1977</v>
      </c>
      <c r="B7">
        <v>6</v>
      </c>
      <c r="C7" t="s">
        <v>31</v>
      </c>
      <c r="D7" t="s">
        <v>32</v>
      </c>
      <c r="E7">
        <v>122000000</v>
      </c>
      <c r="F7">
        <v>11300000</v>
      </c>
      <c r="G7">
        <v>263803.5</v>
      </c>
      <c r="H7">
        <v>581000000</v>
      </c>
      <c r="I7">
        <v>70800000</v>
      </c>
      <c r="J7">
        <v>1885792</v>
      </c>
      <c r="K7" s="2">
        <f t="shared" si="0"/>
        <v>0.20998278829604131</v>
      </c>
      <c r="L7" s="2">
        <f t="shared" si="1"/>
        <v>0.1596045197740113</v>
      </c>
      <c r="M7" s="2">
        <f t="shared" si="2"/>
        <v>0.13989003028966079</v>
      </c>
      <c r="N7" s="3">
        <v>12</v>
      </c>
      <c r="O7">
        <v>12</v>
      </c>
      <c r="P7">
        <v>12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1977</v>
      </c>
      <c r="B8">
        <v>7</v>
      </c>
      <c r="C8">
        <v>23</v>
      </c>
      <c r="D8" t="s">
        <v>33</v>
      </c>
      <c r="E8">
        <v>24000000</v>
      </c>
      <c r="F8">
        <v>1697704</v>
      </c>
      <c r="G8">
        <v>41083.379999999997</v>
      </c>
      <c r="H8">
        <v>91100000</v>
      </c>
      <c r="I8">
        <v>8150066</v>
      </c>
      <c r="J8">
        <v>207574</v>
      </c>
      <c r="K8" s="2">
        <f t="shared" si="0"/>
        <v>0.26344676180021953</v>
      </c>
      <c r="L8" s="2">
        <f t="shared" si="1"/>
        <v>0.20830555237221393</v>
      </c>
      <c r="M8" s="2">
        <f t="shared" si="2"/>
        <v>0.19792160867931435</v>
      </c>
      <c r="N8" s="3">
        <v>8</v>
      </c>
      <c r="O8">
        <v>7</v>
      </c>
      <c r="P8">
        <v>7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1977</v>
      </c>
      <c r="B9">
        <v>8</v>
      </c>
      <c r="C9">
        <v>24</v>
      </c>
      <c r="D9" t="s">
        <v>34</v>
      </c>
      <c r="E9">
        <v>120000000</v>
      </c>
      <c r="F9">
        <v>9287908</v>
      </c>
      <c r="G9">
        <v>222926.1</v>
      </c>
      <c r="H9">
        <v>380000000</v>
      </c>
      <c r="I9">
        <v>40700000</v>
      </c>
      <c r="J9">
        <v>1079965</v>
      </c>
      <c r="K9" s="2">
        <f t="shared" si="0"/>
        <v>0.31578947368421051</v>
      </c>
      <c r="L9" s="2">
        <f t="shared" si="1"/>
        <v>0.22820412776412777</v>
      </c>
      <c r="M9" s="2">
        <f t="shared" si="2"/>
        <v>0.20641974508433145</v>
      </c>
      <c r="N9" s="3">
        <v>6</v>
      </c>
      <c r="O9">
        <v>6</v>
      </c>
      <c r="P9">
        <v>6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1977</v>
      </c>
      <c r="B10">
        <v>9</v>
      </c>
      <c r="C10">
        <v>25</v>
      </c>
      <c r="D10" t="s">
        <v>35</v>
      </c>
      <c r="E10">
        <v>25700000</v>
      </c>
      <c r="F10">
        <v>2173457</v>
      </c>
      <c r="G10">
        <v>52068.08</v>
      </c>
      <c r="H10">
        <v>190000000</v>
      </c>
      <c r="I10">
        <v>23700000</v>
      </c>
      <c r="J10">
        <v>641102.1</v>
      </c>
      <c r="K10" s="2">
        <f t="shared" si="0"/>
        <v>0.13526315789473684</v>
      </c>
      <c r="L10" s="2">
        <f t="shared" si="1"/>
        <v>9.1707046413502108E-2</v>
      </c>
      <c r="M10" s="2">
        <f t="shared" si="2"/>
        <v>8.1216517618644526E-2</v>
      </c>
      <c r="N10" s="3">
        <v>22</v>
      </c>
      <c r="O10">
        <v>23</v>
      </c>
      <c r="P10">
        <v>23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1977</v>
      </c>
      <c r="B11">
        <v>10</v>
      </c>
      <c r="C11">
        <v>26</v>
      </c>
      <c r="D11" t="s">
        <v>36</v>
      </c>
      <c r="E11">
        <v>23000000</v>
      </c>
      <c r="F11">
        <v>1939855</v>
      </c>
      <c r="G11">
        <v>47313.29</v>
      </c>
      <c r="H11">
        <v>196000000</v>
      </c>
      <c r="I11">
        <v>23800000</v>
      </c>
      <c r="J11">
        <v>629473.80000000005</v>
      </c>
      <c r="K11" s="2">
        <f t="shared" si="0"/>
        <v>0.11734693877551021</v>
      </c>
      <c r="L11" s="2">
        <f t="shared" si="1"/>
        <v>8.150651260504202E-2</v>
      </c>
      <c r="M11" s="2">
        <f t="shared" si="2"/>
        <v>7.5163239518467637E-2</v>
      </c>
      <c r="N11" s="3">
        <v>26</v>
      </c>
      <c r="O11">
        <v>26</v>
      </c>
      <c r="P11">
        <v>24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1977</v>
      </c>
      <c r="B12">
        <v>11</v>
      </c>
      <c r="C12" t="s">
        <v>37</v>
      </c>
      <c r="D12" t="s">
        <v>38</v>
      </c>
      <c r="E12">
        <v>123000000</v>
      </c>
      <c r="F12">
        <v>8888402</v>
      </c>
      <c r="G12">
        <v>212617.9</v>
      </c>
      <c r="H12">
        <v>1010000000</v>
      </c>
      <c r="I12">
        <v>111000000</v>
      </c>
      <c r="J12">
        <v>2867104</v>
      </c>
      <c r="K12" s="2">
        <f t="shared" si="0"/>
        <v>0.12178217821782178</v>
      </c>
      <c r="L12" s="2">
        <f t="shared" si="1"/>
        <v>8.0075693693693689E-2</v>
      </c>
      <c r="M12" s="2">
        <f t="shared" si="2"/>
        <v>7.4157721519693742E-2</v>
      </c>
      <c r="N12" s="3">
        <v>24</v>
      </c>
      <c r="O12">
        <v>28</v>
      </c>
      <c r="P12">
        <v>25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1977</v>
      </c>
      <c r="B13">
        <v>12</v>
      </c>
      <c r="C13">
        <v>29</v>
      </c>
      <c r="D13" t="s">
        <v>39</v>
      </c>
      <c r="E13">
        <v>83400000</v>
      </c>
      <c r="F13">
        <v>7427814</v>
      </c>
      <c r="G13">
        <v>173251.5</v>
      </c>
      <c r="H13">
        <v>509000000</v>
      </c>
      <c r="I13">
        <v>69400000</v>
      </c>
      <c r="J13">
        <v>1757907</v>
      </c>
      <c r="K13" s="2">
        <f t="shared" si="0"/>
        <v>0.16385068762278979</v>
      </c>
      <c r="L13" s="2">
        <f t="shared" si="1"/>
        <v>0.10702902017291066</v>
      </c>
      <c r="M13" s="2">
        <f t="shared" si="2"/>
        <v>9.8555554986697255E-2</v>
      </c>
      <c r="N13" s="3">
        <v>19</v>
      </c>
      <c r="O13">
        <v>19</v>
      </c>
      <c r="P13">
        <v>18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1977</v>
      </c>
      <c r="B14">
        <v>13</v>
      </c>
      <c r="C14" t="s">
        <v>40</v>
      </c>
      <c r="D14" t="s">
        <v>41</v>
      </c>
      <c r="E14">
        <v>195000000</v>
      </c>
      <c r="F14">
        <v>14500000</v>
      </c>
      <c r="G14">
        <v>339131.2</v>
      </c>
      <c r="H14">
        <v>741000000</v>
      </c>
      <c r="I14">
        <v>85000000</v>
      </c>
      <c r="J14">
        <v>2221390</v>
      </c>
      <c r="K14" s="2">
        <f t="shared" si="0"/>
        <v>0.26315789473684209</v>
      </c>
      <c r="L14" s="2">
        <f t="shared" si="1"/>
        <v>0.17058823529411765</v>
      </c>
      <c r="M14" s="2">
        <f t="shared" si="2"/>
        <v>0.15266621349695461</v>
      </c>
      <c r="N14" s="3">
        <v>9</v>
      </c>
      <c r="O14">
        <v>11</v>
      </c>
      <c r="P14">
        <v>11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1977</v>
      </c>
      <c r="B15">
        <v>14</v>
      </c>
      <c r="C15" t="s">
        <v>42</v>
      </c>
      <c r="D15" t="s">
        <v>43</v>
      </c>
      <c r="E15">
        <v>143000000</v>
      </c>
      <c r="F15">
        <v>9323066</v>
      </c>
      <c r="G15">
        <v>223286.5</v>
      </c>
      <c r="H15">
        <v>867000000</v>
      </c>
      <c r="I15">
        <v>81000000</v>
      </c>
      <c r="J15">
        <v>2106062</v>
      </c>
      <c r="K15" s="2">
        <f t="shared" si="0"/>
        <v>0.16493656286043828</v>
      </c>
      <c r="L15" s="2">
        <f t="shared" si="1"/>
        <v>0.11509958024691358</v>
      </c>
      <c r="M15" s="2">
        <f t="shared" si="2"/>
        <v>0.10602085788547536</v>
      </c>
      <c r="N15" s="3">
        <v>18</v>
      </c>
      <c r="O15">
        <v>18</v>
      </c>
      <c r="P15">
        <v>17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1977</v>
      </c>
      <c r="B16">
        <v>15</v>
      </c>
      <c r="C16" t="s">
        <v>44</v>
      </c>
      <c r="D16" t="s">
        <v>45</v>
      </c>
      <c r="E16">
        <v>35800000</v>
      </c>
      <c r="F16">
        <v>3258914</v>
      </c>
      <c r="G16">
        <v>82618.94</v>
      </c>
      <c r="H16">
        <v>184000000</v>
      </c>
      <c r="I16">
        <v>26300000</v>
      </c>
      <c r="J16">
        <v>763849.8</v>
      </c>
      <c r="K16" s="2">
        <f t="shared" si="0"/>
        <v>0.19456521739130433</v>
      </c>
      <c r="L16" s="2">
        <f t="shared" si="1"/>
        <v>0.12391307984790874</v>
      </c>
      <c r="M16" s="2">
        <f t="shared" si="2"/>
        <v>0.10816123798160318</v>
      </c>
      <c r="N16" s="3">
        <v>13</v>
      </c>
      <c r="O16">
        <v>15</v>
      </c>
      <c r="P16">
        <v>16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1977</v>
      </c>
      <c r="B17">
        <v>16</v>
      </c>
      <c r="C17" t="s">
        <v>46</v>
      </c>
      <c r="D17" t="s">
        <v>47</v>
      </c>
      <c r="E17">
        <v>45600000</v>
      </c>
      <c r="F17">
        <v>3157550</v>
      </c>
      <c r="G17">
        <v>88807.79</v>
      </c>
      <c r="H17">
        <v>260000000</v>
      </c>
      <c r="I17">
        <v>23700000</v>
      </c>
      <c r="J17">
        <v>701137.8</v>
      </c>
      <c r="K17" s="2">
        <f t="shared" si="0"/>
        <v>0.17538461538461539</v>
      </c>
      <c r="L17" s="2">
        <f t="shared" si="1"/>
        <v>0.13322995780590718</v>
      </c>
      <c r="M17" s="2">
        <f t="shared" si="2"/>
        <v>0.12666239075970515</v>
      </c>
      <c r="N17" s="3">
        <v>17</v>
      </c>
      <c r="O17">
        <v>13</v>
      </c>
      <c r="P17">
        <v>14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1977</v>
      </c>
      <c r="B18">
        <v>17</v>
      </c>
      <c r="C18" t="s">
        <v>48</v>
      </c>
      <c r="D18" t="s">
        <v>49</v>
      </c>
      <c r="E18">
        <v>176000000</v>
      </c>
      <c r="F18">
        <v>16100000</v>
      </c>
      <c r="G18">
        <v>388669.6</v>
      </c>
      <c r="H18">
        <v>1640000000</v>
      </c>
      <c r="I18">
        <v>196000000</v>
      </c>
      <c r="J18">
        <v>5253746</v>
      </c>
      <c r="K18" s="2">
        <f t="shared" si="0"/>
        <v>0.10731707317073171</v>
      </c>
      <c r="L18" s="2">
        <f t="shared" si="1"/>
        <v>8.2142857142857142E-2</v>
      </c>
      <c r="M18" s="2">
        <f t="shared" si="2"/>
        <v>7.3979518613956588E-2</v>
      </c>
      <c r="N18" s="3">
        <v>27</v>
      </c>
      <c r="O18">
        <v>25</v>
      </c>
      <c r="P18">
        <v>26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1977</v>
      </c>
      <c r="B19">
        <v>18</v>
      </c>
      <c r="C19">
        <v>51</v>
      </c>
      <c r="D19" t="s">
        <v>50</v>
      </c>
      <c r="E19">
        <v>51500000</v>
      </c>
      <c r="F19">
        <v>4952633</v>
      </c>
      <c r="G19">
        <v>119109.3</v>
      </c>
      <c r="H19">
        <v>406000000</v>
      </c>
      <c r="I19">
        <v>48400000</v>
      </c>
      <c r="J19">
        <v>1371320</v>
      </c>
      <c r="K19" s="2">
        <f t="shared" si="0"/>
        <v>0.1268472906403941</v>
      </c>
      <c r="L19" s="2">
        <f t="shared" si="1"/>
        <v>0.10232712809917355</v>
      </c>
      <c r="M19" s="2">
        <f t="shared" si="2"/>
        <v>8.6857407461424035E-2</v>
      </c>
      <c r="N19" s="3">
        <v>23</v>
      </c>
      <c r="O19">
        <v>20</v>
      </c>
      <c r="P19">
        <v>20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1977</v>
      </c>
      <c r="B20">
        <v>19</v>
      </c>
      <c r="C20">
        <v>50</v>
      </c>
      <c r="D20" t="s">
        <v>51</v>
      </c>
      <c r="E20">
        <v>340000000</v>
      </c>
      <c r="F20">
        <v>27500000</v>
      </c>
      <c r="G20">
        <v>694430.1</v>
      </c>
      <c r="H20">
        <v>1330000000</v>
      </c>
      <c r="I20">
        <v>152000000</v>
      </c>
      <c r="J20">
        <v>4216564</v>
      </c>
      <c r="K20" s="2">
        <f t="shared" si="0"/>
        <v>0.25563909774436089</v>
      </c>
      <c r="L20" s="2">
        <f t="shared" si="1"/>
        <v>0.18092105263157895</v>
      </c>
      <c r="M20" s="2">
        <f t="shared" si="2"/>
        <v>0.16469099010473931</v>
      </c>
      <c r="N20" s="3">
        <v>10</v>
      </c>
      <c r="O20">
        <v>9</v>
      </c>
      <c r="P20">
        <v>9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1977</v>
      </c>
      <c r="B21">
        <v>20</v>
      </c>
      <c r="C21">
        <v>52</v>
      </c>
      <c r="D21" t="s">
        <v>52</v>
      </c>
      <c r="E21">
        <v>320000000</v>
      </c>
      <c r="F21">
        <v>35600000</v>
      </c>
      <c r="G21">
        <v>1014913</v>
      </c>
      <c r="H21">
        <v>1820000000</v>
      </c>
      <c r="I21">
        <v>299000000</v>
      </c>
      <c r="J21">
        <v>10300000</v>
      </c>
      <c r="K21" s="2">
        <f t="shared" si="0"/>
        <v>0.17582417582417584</v>
      </c>
      <c r="L21" s="2">
        <f t="shared" si="1"/>
        <v>0.11906354515050167</v>
      </c>
      <c r="M21" s="2">
        <f t="shared" si="2"/>
        <v>9.8535242718446603E-2</v>
      </c>
      <c r="N21" s="3">
        <v>16</v>
      </c>
      <c r="O21">
        <v>17</v>
      </c>
      <c r="P21">
        <v>19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1977</v>
      </c>
      <c r="B22">
        <v>21</v>
      </c>
      <c r="C22" t="s">
        <v>53</v>
      </c>
      <c r="D22" t="s">
        <v>54</v>
      </c>
      <c r="E22">
        <v>88200000</v>
      </c>
      <c r="F22">
        <v>11600000</v>
      </c>
      <c r="G22">
        <v>309018.3</v>
      </c>
      <c r="H22">
        <v>731000000</v>
      </c>
      <c r="I22">
        <v>145000000</v>
      </c>
      <c r="J22">
        <v>5102410</v>
      </c>
      <c r="K22" s="2">
        <f t="shared" si="0"/>
        <v>0.12065663474692202</v>
      </c>
      <c r="L22" s="2">
        <f t="shared" si="1"/>
        <v>0.08</v>
      </c>
      <c r="M22" s="2">
        <f t="shared" si="2"/>
        <v>6.0563204446526249E-2</v>
      </c>
      <c r="N22" s="3">
        <v>25</v>
      </c>
      <c r="O22">
        <v>27</v>
      </c>
      <c r="P22">
        <v>28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1977</v>
      </c>
      <c r="B23">
        <v>22</v>
      </c>
      <c r="C23" t="s">
        <v>55</v>
      </c>
      <c r="D23" t="s">
        <v>56</v>
      </c>
      <c r="E23">
        <v>107000000</v>
      </c>
      <c r="F23">
        <v>9805597</v>
      </c>
      <c r="G23">
        <v>270107.59999999998</v>
      </c>
      <c r="H23">
        <v>1040000000</v>
      </c>
      <c r="I23">
        <v>112000000</v>
      </c>
      <c r="J23">
        <v>3133047</v>
      </c>
      <c r="K23" s="2">
        <f t="shared" si="0"/>
        <v>0.10288461538461538</v>
      </c>
      <c r="L23" s="2">
        <f t="shared" si="1"/>
        <v>8.7549973214285717E-2</v>
      </c>
      <c r="M23" s="2">
        <f t="shared" si="2"/>
        <v>8.6212431540286488E-2</v>
      </c>
      <c r="N23" s="3">
        <v>28</v>
      </c>
      <c r="O23">
        <v>24</v>
      </c>
      <c r="P23">
        <v>21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1977</v>
      </c>
      <c r="B24">
        <v>23</v>
      </c>
      <c r="C24">
        <v>64</v>
      </c>
      <c r="D24" t="s">
        <v>57</v>
      </c>
      <c r="E24">
        <v>104000000</v>
      </c>
      <c r="F24">
        <v>11000000</v>
      </c>
      <c r="G24">
        <v>227795.1</v>
      </c>
      <c r="H24">
        <v>738000000</v>
      </c>
      <c r="I24">
        <v>90600000</v>
      </c>
      <c r="J24">
        <v>2012676</v>
      </c>
      <c r="K24" s="2">
        <f t="shared" si="0"/>
        <v>0.14092140921409213</v>
      </c>
      <c r="L24" s="2">
        <f t="shared" si="1"/>
        <v>0.12141280353200883</v>
      </c>
      <c r="M24" s="2">
        <f t="shared" si="2"/>
        <v>0.11318021380490452</v>
      </c>
      <c r="N24" s="3">
        <v>20</v>
      </c>
      <c r="O24">
        <v>16</v>
      </c>
      <c r="P24">
        <v>15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1977</v>
      </c>
      <c r="B25">
        <v>24</v>
      </c>
      <c r="C25" t="s">
        <v>58</v>
      </c>
      <c r="D25" t="s">
        <v>59</v>
      </c>
      <c r="E25">
        <v>379000000</v>
      </c>
      <c r="F25">
        <v>32900000</v>
      </c>
      <c r="G25">
        <v>799407.3</v>
      </c>
      <c r="H25">
        <v>1020000000</v>
      </c>
      <c r="I25">
        <v>134000000</v>
      </c>
      <c r="J25">
        <v>3667759</v>
      </c>
      <c r="K25" s="2">
        <f t="shared" si="0"/>
        <v>0.3715686274509804</v>
      </c>
      <c r="L25" s="2">
        <f t="shared" si="1"/>
        <v>0.2455223880597015</v>
      </c>
      <c r="M25" s="2">
        <f t="shared" si="2"/>
        <v>0.21795524187930559</v>
      </c>
      <c r="N25" s="3">
        <v>4</v>
      </c>
      <c r="O25">
        <v>5</v>
      </c>
      <c r="P25">
        <v>5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1977</v>
      </c>
      <c r="B26">
        <v>25</v>
      </c>
      <c r="C26">
        <v>70</v>
      </c>
      <c r="D26" t="s">
        <v>60</v>
      </c>
      <c r="E26">
        <v>85300000</v>
      </c>
      <c r="F26">
        <v>10800000</v>
      </c>
      <c r="G26">
        <v>277988.40000000002</v>
      </c>
      <c r="H26">
        <v>250000000</v>
      </c>
      <c r="I26">
        <v>41700000</v>
      </c>
      <c r="J26">
        <v>1193645</v>
      </c>
      <c r="K26" s="2">
        <f t="shared" si="0"/>
        <v>0.3412</v>
      </c>
      <c r="L26" s="2">
        <f t="shared" si="1"/>
        <v>0.25899280575539568</v>
      </c>
      <c r="M26" s="2">
        <f t="shared" si="2"/>
        <v>0.23289034847044141</v>
      </c>
      <c r="N26" s="3">
        <v>5</v>
      </c>
      <c r="O26">
        <v>4</v>
      </c>
      <c r="P26">
        <v>4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1977</v>
      </c>
      <c r="B27">
        <v>26</v>
      </c>
      <c r="C27" t="s">
        <v>61</v>
      </c>
      <c r="D27" t="s">
        <v>62</v>
      </c>
      <c r="E27">
        <v>481000000</v>
      </c>
      <c r="F27">
        <v>80500000</v>
      </c>
      <c r="G27">
        <v>1686869</v>
      </c>
      <c r="H27">
        <v>1210000000</v>
      </c>
      <c r="I27">
        <v>255000000</v>
      </c>
      <c r="J27">
        <v>5918961</v>
      </c>
      <c r="K27" s="2">
        <f t="shared" si="0"/>
        <v>0.39752066115702478</v>
      </c>
      <c r="L27" s="2">
        <f t="shared" si="1"/>
        <v>0.31568627450980391</v>
      </c>
      <c r="M27" s="2">
        <f t="shared" si="2"/>
        <v>0.28499410622911692</v>
      </c>
      <c r="N27" s="3">
        <v>3</v>
      </c>
      <c r="O27">
        <v>2</v>
      </c>
      <c r="P27">
        <v>2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1977</v>
      </c>
      <c r="B28">
        <v>27</v>
      </c>
      <c r="C28" t="s">
        <v>63</v>
      </c>
      <c r="D28" t="s">
        <v>64</v>
      </c>
      <c r="E28">
        <v>544000000</v>
      </c>
      <c r="F28">
        <v>35200000</v>
      </c>
      <c r="G28">
        <v>918262.9</v>
      </c>
      <c r="H28">
        <v>1760000000</v>
      </c>
      <c r="I28">
        <v>192000000</v>
      </c>
      <c r="J28">
        <v>5531680</v>
      </c>
      <c r="K28" s="2">
        <f t="shared" si="0"/>
        <v>0.30909090909090908</v>
      </c>
      <c r="L28" s="2">
        <f t="shared" si="1"/>
        <v>0.18333333333333332</v>
      </c>
      <c r="M28" s="2">
        <f t="shared" si="2"/>
        <v>0.16600072672316549</v>
      </c>
      <c r="N28" s="3">
        <v>7</v>
      </c>
      <c r="O28">
        <v>8</v>
      </c>
      <c r="P28">
        <v>8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1977</v>
      </c>
      <c r="B29">
        <v>28</v>
      </c>
      <c r="C29" t="s">
        <v>65</v>
      </c>
      <c r="D29" t="s">
        <v>66</v>
      </c>
      <c r="E29">
        <v>1370000000</v>
      </c>
      <c r="F29">
        <v>151000000</v>
      </c>
      <c r="G29">
        <v>4370184</v>
      </c>
      <c r="H29">
        <v>1780000000</v>
      </c>
      <c r="I29">
        <v>239000000</v>
      </c>
      <c r="J29">
        <v>7757281</v>
      </c>
      <c r="K29" s="2">
        <f t="shared" si="0"/>
        <v>0.7696629213483146</v>
      </c>
      <c r="L29" s="2">
        <f t="shared" si="1"/>
        <v>0.63179916317991636</v>
      </c>
      <c r="M29" s="2">
        <f t="shared" si="2"/>
        <v>0.56336543693595731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1977</v>
      </c>
      <c r="B30">
        <v>29</v>
      </c>
      <c r="C30" t="s">
        <v>67</v>
      </c>
      <c r="D30" t="s">
        <v>68</v>
      </c>
      <c r="E30">
        <v>1190000000</v>
      </c>
      <c r="F30">
        <v>116000000</v>
      </c>
      <c r="G30">
        <v>2738640</v>
      </c>
      <c r="H30">
        <v>2770000000</v>
      </c>
      <c r="I30">
        <v>427000000</v>
      </c>
      <c r="J30">
        <v>11400000</v>
      </c>
      <c r="K30" s="2">
        <f t="shared" si="0"/>
        <v>0.4296028880866426</v>
      </c>
      <c r="L30" s="2">
        <f t="shared" si="1"/>
        <v>0.27166276346604218</v>
      </c>
      <c r="M30" s="2">
        <f t="shared" si="2"/>
        <v>0.24023157894736843</v>
      </c>
      <c r="N30" s="3">
        <v>2</v>
      </c>
      <c r="O30">
        <v>3</v>
      </c>
      <c r="P30">
        <v>3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1977</v>
      </c>
      <c r="B31">
        <v>30</v>
      </c>
      <c r="C31" t="s">
        <v>69</v>
      </c>
      <c r="D31" t="s">
        <v>70</v>
      </c>
      <c r="E31">
        <v>262000000</v>
      </c>
      <c r="F31">
        <v>24600000</v>
      </c>
      <c r="G31">
        <v>918521.7</v>
      </c>
      <c r="H31">
        <v>1340000000</v>
      </c>
      <c r="I31">
        <v>141000000</v>
      </c>
      <c r="J31">
        <v>5825858</v>
      </c>
      <c r="K31" s="2">
        <f t="shared" si="0"/>
        <v>0.19552238805970149</v>
      </c>
      <c r="L31" s="2">
        <f t="shared" si="1"/>
        <v>0.17446808510638298</v>
      </c>
      <c r="M31" s="2">
        <f t="shared" si="2"/>
        <v>0.15766290561836557</v>
      </c>
      <c r="N31" s="3">
        <v>14</v>
      </c>
      <c r="O31">
        <v>10</v>
      </c>
      <c r="P31">
        <v>10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1977</v>
      </c>
      <c r="B32">
        <v>31</v>
      </c>
      <c r="C32" t="s">
        <v>71</v>
      </c>
      <c r="D32" t="s">
        <v>72</v>
      </c>
      <c r="E32">
        <v>103000000</v>
      </c>
      <c r="F32">
        <v>1604375</v>
      </c>
      <c r="G32">
        <v>82502.38</v>
      </c>
      <c r="H32">
        <v>444000000</v>
      </c>
      <c r="I32">
        <v>15900000</v>
      </c>
      <c r="J32">
        <v>1457583</v>
      </c>
      <c r="K32" s="2">
        <f t="shared" si="0"/>
        <v>0.23198198198198197</v>
      </c>
      <c r="L32" s="2">
        <f t="shared" si="1"/>
        <v>0.10090408805031446</v>
      </c>
      <c r="M32" s="2">
        <f t="shared" si="2"/>
        <v>5.6602183203289282E-2</v>
      </c>
      <c r="N32" s="3">
        <v>11</v>
      </c>
      <c r="O32">
        <v>21</v>
      </c>
      <c r="P32">
        <v>29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3">+D33+1</f>
        <v>2</v>
      </c>
      <c r="F33">
        <f t="shared" si="3"/>
        <v>3</v>
      </c>
      <c r="G33">
        <f t="shared" si="3"/>
        <v>4</v>
      </c>
      <c r="H33">
        <f t="shared" si="3"/>
        <v>5</v>
      </c>
      <c r="I33">
        <f t="shared" si="3"/>
        <v>6</v>
      </c>
      <c r="J33">
        <f t="shared" si="3"/>
        <v>7</v>
      </c>
      <c r="K33">
        <f t="shared" si="3"/>
        <v>8</v>
      </c>
      <c r="L33">
        <f t="shared" si="3"/>
        <v>9</v>
      </c>
      <c r="M33">
        <f t="shared" si="3"/>
        <v>10</v>
      </c>
      <c r="N33">
        <f t="shared" si="3"/>
        <v>11</v>
      </c>
      <c r="O33">
        <f t="shared" si="3"/>
        <v>12</v>
      </c>
      <c r="P33">
        <f t="shared" si="3"/>
        <v>13</v>
      </c>
      <c r="Q33">
        <f t="shared" si="3"/>
        <v>14</v>
      </c>
      <c r="R33">
        <f t="shared" si="3"/>
        <v>15</v>
      </c>
      <c r="S33">
        <f t="shared" si="3"/>
        <v>16</v>
      </c>
      <c r="T33">
        <f t="shared" si="3"/>
        <v>17</v>
      </c>
      <c r="U33">
        <f t="shared" si="3"/>
        <v>18</v>
      </c>
      <c r="V33">
        <f t="shared" si="3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3"/>
  <sheetViews>
    <sheetView zoomScaleNormal="100" workbookViewId="0">
      <selection activeCell="N29" sqref="N29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1" max="12" width="17.710937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1980</v>
      </c>
      <c r="B2">
        <v>1</v>
      </c>
      <c r="C2" t="s">
        <v>22</v>
      </c>
      <c r="D2" t="s">
        <v>23</v>
      </c>
      <c r="E2">
        <v>87200000</v>
      </c>
      <c r="F2">
        <v>12400000</v>
      </c>
      <c r="G2">
        <v>259877.8</v>
      </c>
      <c r="H2">
        <v>594000000</v>
      </c>
      <c r="I2">
        <v>150000000</v>
      </c>
      <c r="J2">
        <v>3351378</v>
      </c>
      <c r="K2" s="2">
        <v>0.14677299999999999</v>
      </c>
      <c r="L2" s="2">
        <v>8.2752000000000006E-2</v>
      </c>
      <c r="M2" s="2">
        <v>7.7543600000000004E-2</v>
      </c>
      <c r="N2" s="3">
        <v>23</v>
      </c>
      <c r="O2">
        <v>29</v>
      </c>
      <c r="P2">
        <v>27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1980</v>
      </c>
      <c r="B3">
        <v>2</v>
      </c>
      <c r="C3" t="s">
        <v>24</v>
      </c>
      <c r="D3" t="s">
        <v>25</v>
      </c>
      <c r="E3">
        <v>133000000</v>
      </c>
      <c r="F3">
        <v>5990880</v>
      </c>
      <c r="G3">
        <v>137228.20000000001</v>
      </c>
      <c r="H3">
        <v>578000000</v>
      </c>
      <c r="I3">
        <v>43100000</v>
      </c>
      <c r="J3">
        <v>1012030</v>
      </c>
      <c r="K3" s="2">
        <v>0.22985530000000001</v>
      </c>
      <c r="L3" s="2">
        <v>0.13913790000000001</v>
      </c>
      <c r="M3" s="2">
        <v>0.135597</v>
      </c>
      <c r="N3" s="3">
        <v>12</v>
      </c>
      <c r="O3">
        <v>17</v>
      </c>
      <c r="P3">
        <v>16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1980</v>
      </c>
      <c r="B4">
        <v>3</v>
      </c>
      <c r="C4" t="s">
        <v>26</v>
      </c>
      <c r="D4" t="s">
        <v>27</v>
      </c>
      <c r="E4">
        <v>99600000</v>
      </c>
      <c r="F4">
        <v>7418884</v>
      </c>
      <c r="G4">
        <v>174883.5</v>
      </c>
      <c r="H4">
        <v>650000000</v>
      </c>
      <c r="I4">
        <v>68700000</v>
      </c>
      <c r="J4">
        <v>1863568</v>
      </c>
      <c r="K4" s="2">
        <v>0.15323600000000001</v>
      </c>
      <c r="L4" s="2">
        <v>0.1079642</v>
      </c>
      <c r="M4" s="2">
        <v>9.3843399999999993E-2</v>
      </c>
      <c r="N4" s="3">
        <v>22</v>
      </c>
      <c r="O4">
        <v>21</v>
      </c>
      <c r="P4">
        <v>22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1980</v>
      </c>
      <c r="B5">
        <v>4</v>
      </c>
      <c r="C5" t="s">
        <v>28</v>
      </c>
      <c r="D5" t="s">
        <v>29</v>
      </c>
      <c r="E5">
        <v>52400000</v>
      </c>
      <c r="F5">
        <v>3972745</v>
      </c>
      <c r="G5">
        <v>110796.1</v>
      </c>
      <c r="H5">
        <v>539000000</v>
      </c>
      <c r="I5">
        <v>75800000</v>
      </c>
      <c r="J5">
        <v>2361539</v>
      </c>
      <c r="K5" s="2">
        <v>9.7221399999999999E-2</v>
      </c>
      <c r="L5" s="2">
        <v>5.2425399999999997E-2</v>
      </c>
      <c r="M5" s="2">
        <v>4.6916899999999997E-2</v>
      </c>
      <c r="N5" s="3">
        <v>31</v>
      </c>
      <c r="O5">
        <v>31</v>
      </c>
      <c r="P5">
        <v>31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1980</v>
      </c>
      <c r="B6">
        <v>5</v>
      </c>
      <c r="C6">
        <v>20</v>
      </c>
      <c r="D6" t="s">
        <v>30</v>
      </c>
      <c r="E6">
        <v>34600000</v>
      </c>
      <c r="F6">
        <v>2618730</v>
      </c>
      <c r="G6">
        <v>68135.740000000005</v>
      </c>
      <c r="H6">
        <v>351000000</v>
      </c>
      <c r="I6">
        <v>39900000</v>
      </c>
      <c r="J6">
        <v>1162141</v>
      </c>
      <c r="K6" s="2">
        <v>9.8643900000000007E-2</v>
      </c>
      <c r="L6" s="2">
        <v>6.5581E-2</v>
      </c>
      <c r="M6" s="2">
        <v>5.8629500000000001E-2</v>
      </c>
      <c r="N6" s="3">
        <v>30</v>
      </c>
      <c r="O6">
        <v>30</v>
      </c>
      <c r="P6">
        <v>30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1980</v>
      </c>
      <c r="B7">
        <v>6</v>
      </c>
      <c r="C7" t="s">
        <v>31</v>
      </c>
      <c r="D7" t="s">
        <v>32</v>
      </c>
      <c r="E7">
        <v>191000000</v>
      </c>
      <c r="F7">
        <v>14100000</v>
      </c>
      <c r="G7">
        <v>324833.90000000002</v>
      </c>
      <c r="H7">
        <v>802000000</v>
      </c>
      <c r="I7">
        <v>76300000</v>
      </c>
      <c r="J7">
        <v>2007515</v>
      </c>
      <c r="K7" s="2">
        <v>0.2378035</v>
      </c>
      <c r="L7" s="2">
        <v>0.1842732</v>
      </c>
      <c r="M7" s="2">
        <v>0.16180890000000001</v>
      </c>
      <c r="N7" s="3">
        <v>11</v>
      </c>
      <c r="O7">
        <v>11</v>
      </c>
      <c r="P7">
        <v>11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1980</v>
      </c>
      <c r="B8">
        <v>7</v>
      </c>
      <c r="C8">
        <v>23</v>
      </c>
      <c r="D8" t="s">
        <v>33</v>
      </c>
      <c r="E8">
        <v>36800000</v>
      </c>
      <c r="F8">
        <v>1781640</v>
      </c>
      <c r="G8">
        <v>44264.35</v>
      </c>
      <c r="H8">
        <v>128000000</v>
      </c>
      <c r="I8">
        <v>7749952</v>
      </c>
      <c r="J8">
        <v>203470.9</v>
      </c>
      <c r="K8" s="2">
        <v>0.28813749999999999</v>
      </c>
      <c r="L8" s="2">
        <v>0.2298905</v>
      </c>
      <c r="M8" s="2">
        <v>0.2175464</v>
      </c>
      <c r="N8" s="3">
        <v>8</v>
      </c>
      <c r="O8">
        <v>7</v>
      </c>
      <c r="P8">
        <v>6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1980</v>
      </c>
      <c r="B9">
        <v>8</v>
      </c>
      <c r="C9">
        <v>24</v>
      </c>
      <c r="D9" t="s">
        <v>34</v>
      </c>
      <c r="E9">
        <v>171000000</v>
      </c>
      <c r="F9">
        <v>9685747</v>
      </c>
      <c r="G9">
        <v>236283.1</v>
      </c>
      <c r="H9">
        <v>527000000</v>
      </c>
      <c r="I9">
        <v>41100000</v>
      </c>
      <c r="J9">
        <v>1106382</v>
      </c>
      <c r="K9" s="2">
        <v>0.32420500000000002</v>
      </c>
      <c r="L9" s="2">
        <v>0.23550940000000001</v>
      </c>
      <c r="M9" s="2">
        <v>0.2135637</v>
      </c>
      <c r="N9" s="3">
        <v>6</v>
      </c>
      <c r="O9">
        <v>6</v>
      </c>
      <c r="P9">
        <v>7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1980</v>
      </c>
      <c r="B10">
        <v>9</v>
      </c>
      <c r="C10">
        <v>25</v>
      </c>
      <c r="D10" t="s">
        <v>35</v>
      </c>
      <c r="E10">
        <v>39700000</v>
      </c>
      <c r="F10">
        <v>2416397</v>
      </c>
      <c r="G10">
        <v>59872.42</v>
      </c>
      <c r="H10">
        <v>252000000</v>
      </c>
      <c r="I10">
        <v>23500000</v>
      </c>
      <c r="J10">
        <v>655511.4</v>
      </c>
      <c r="K10" s="2">
        <v>0.15723139999999999</v>
      </c>
      <c r="L10" s="2">
        <v>0.10298450000000001</v>
      </c>
      <c r="M10" s="2">
        <v>9.1337000000000002E-2</v>
      </c>
      <c r="N10" s="3">
        <v>21</v>
      </c>
      <c r="O10">
        <v>23</v>
      </c>
      <c r="P10">
        <v>23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1980</v>
      </c>
      <c r="B11">
        <v>10</v>
      </c>
      <c r="C11">
        <v>26</v>
      </c>
      <c r="D11" t="s">
        <v>36</v>
      </c>
      <c r="E11">
        <v>35400000</v>
      </c>
      <c r="F11">
        <v>2238220</v>
      </c>
      <c r="G11">
        <v>56380.639999999999</v>
      </c>
      <c r="H11">
        <v>260000000</v>
      </c>
      <c r="I11">
        <v>23100000</v>
      </c>
      <c r="J11">
        <v>629710.1</v>
      </c>
      <c r="K11" s="2">
        <v>0.13631460000000001</v>
      </c>
      <c r="L11" s="2">
        <v>9.70829E-2</v>
      </c>
      <c r="M11" s="2">
        <v>8.9534299999999997E-2</v>
      </c>
      <c r="N11" s="3">
        <v>25</v>
      </c>
      <c r="O11">
        <v>25</v>
      </c>
      <c r="P11">
        <v>24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1980</v>
      </c>
      <c r="B12">
        <v>11</v>
      </c>
      <c r="C12" t="s">
        <v>37</v>
      </c>
      <c r="D12" t="s">
        <v>38</v>
      </c>
      <c r="E12">
        <v>164000000</v>
      </c>
      <c r="F12">
        <v>9945088</v>
      </c>
      <c r="G12">
        <v>244785.9</v>
      </c>
      <c r="H12">
        <v>1330000000</v>
      </c>
      <c r="I12">
        <v>111000000</v>
      </c>
      <c r="J12">
        <v>2937321</v>
      </c>
      <c r="K12" s="2">
        <v>0.12340329999999999</v>
      </c>
      <c r="L12" s="2">
        <v>8.9990700000000007E-2</v>
      </c>
      <c r="M12" s="2">
        <v>8.3336499999999994E-2</v>
      </c>
      <c r="N12" s="3">
        <v>28</v>
      </c>
      <c r="O12">
        <v>27</v>
      </c>
      <c r="P12">
        <v>26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1980</v>
      </c>
      <c r="B13">
        <v>12</v>
      </c>
      <c r="C13">
        <v>29</v>
      </c>
      <c r="D13" t="s">
        <v>39</v>
      </c>
      <c r="E13">
        <v>124000000</v>
      </c>
      <c r="F13">
        <v>8150738</v>
      </c>
      <c r="G13">
        <v>197165.4</v>
      </c>
      <c r="H13">
        <v>765000000</v>
      </c>
      <c r="I13">
        <v>73700000</v>
      </c>
      <c r="J13">
        <v>1934215</v>
      </c>
      <c r="K13" s="2">
        <v>0.1624805</v>
      </c>
      <c r="L13" s="2">
        <v>0.1106592</v>
      </c>
      <c r="M13" s="2">
        <v>0.1019356</v>
      </c>
      <c r="N13" s="3">
        <v>19</v>
      </c>
      <c r="O13">
        <v>20</v>
      </c>
      <c r="P13">
        <v>19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1980</v>
      </c>
      <c r="B14">
        <v>13</v>
      </c>
      <c r="C14" t="s">
        <v>40</v>
      </c>
      <c r="D14" t="s">
        <v>41</v>
      </c>
      <c r="E14">
        <v>284000000</v>
      </c>
      <c r="F14">
        <v>17100000</v>
      </c>
      <c r="G14">
        <v>415689</v>
      </c>
      <c r="H14">
        <v>1100000000</v>
      </c>
      <c r="I14">
        <v>97500000</v>
      </c>
      <c r="J14">
        <v>2617752</v>
      </c>
      <c r="K14" s="2">
        <v>0.2582468</v>
      </c>
      <c r="L14" s="2">
        <v>0.1758817</v>
      </c>
      <c r="M14" s="2">
        <v>0.1587962</v>
      </c>
      <c r="N14" s="3">
        <v>10</v>
      </c>
      <c r="O14">
        <v>12</v>
      </c>
      <c r="P14">
        <v>12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1980</v>
      </c>
      <c r="B15">
        <v>14</v>
      </c>
      <c r="C15" t="s">
        <v>42</v>
      </c>
      <c r="D15" t="s">
        <v>43</v>
      </c>
      <c r="E15">
        <v>218000000</v>
      </c>
      <c r="F15">
        <v>11400000</v>
      </c>
      <c r="G15">
        <v>280455.2</v>
      </c>
      <c r="H15">
        <v>1100000000</v>
      </c>
      <c r="I15">
        <v>77900000</v>
      </c>
      <c r="J15">
        <v>2065367</v>
      </c>
      <c r="K15" s="2">
        <v>0.197662</v>
      </c>
      <c r="L15" s="2">
        <v>0.14601439999999999</v>
      </c>
      <c r="M15" s="2">
        <v>0.13578950000000001</v>
      </c>
      <c r="N15" s="3">
        <v>17</v>
      </c>
      <c r="O15">
        <v>15</v>
      </c>
      <c r="P15">
        <v>15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1980</v>
      </c>
      <c r="B16">
        <v>15</v>
      </c>
      <c r="C16" t="s">
        <v>44</v>
      </c>
      <c r="D16" t="s">
        <v>45</v>
      </c>
      <c r="E16">
        <v>51800000</v>
      </c>
      <c r="F16">
        <v>3806498</v>
      </c>
      <c r="G16">
        <v>98096.320000000007</v>
      </c>
      <c r="H16">
        <v>236000000</v>
      </c>
      <c r="I16">
        <v>26500000</v>
      </c>
      <c r="J16">
        <v>774643.4</v>
      </c>
      <c r="K16" s="2">
        <v>0.21950829999999999</v>
      </c>
      <c r="L16" s="2">
        <v>0.1438593</v>
      </c>
      <c r="M16" s="2">
        <v>0.1266342</v>
      </c>
      <c r="N16" s="3">
        <v>13</v>
      </c>
      <c r="O16">
        <v>16</v>
      </c>
      <c r="P16">
        <v>17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1980</v>
      </c>
      <c r="B17">
        <v>16</v>
      </c>
      <c r="C17" t="s">
        <v>46</v>
      </c>
      <c r="D17" t="s">
        <v>47</v>
      </c>
      <c r="E17">
        <v>78100000</v>
      </c>
      <c r="F17">
        <v>4332208</v>
      </c>
      <c r="G17">
        <v>121402</v>
      </c>
      <c r="H17">
        <v>380000000</v>
      </c>
      <c r="I17">
        <v>26800000</v>
      </c>
      <c r="J17">
        <v>789286.6</v>
      </c>
      <c r="K17" s="2">
        <v>0.205711</v>
      </c>
      <c r="L17" s="2">
        <v>0.1619449</v>
      </c>
      <c r="M17" s="2">
        <v>0.15381230000000001</v>
      </c>
      <c r="N17" s="3">
        <v>15</v>
      </c>
      <c r="O17">
        <v>13</v>
      </c>
      <c r="P17">
        <v>13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1980</v>
      </c>
      <c r="B18">
        <v>17</v>
      </c>
      <c r="C18" t="s">
        <v>48</v>
      </c>
      <c r="D18" t="s">
        <v>49</v>
      </c>
      <c r="E18">
        <v>285000000</v>
      </c>
      <c r="F18">
        <v>21300000</v>
      </c>
      <c r="G18">
        <v>513547.4</v>
      </c>
      <c r="H18">
        <v>2360000000</v>
      </c>
      <c r="I18">
        <v>222000000</v>
      </c>
      <c r="J18">
        <v>5919757</v>
      </c>
      <c r="K18" s="2">
        <v>0.1210049</v>
      </c>
      <c r="L18" s="2">
        <v>9.6102300000000002E-2</v>
      </c>
      <c r="M18" s="2">
        <v>8.6751400000000006E-2</v>
      </c>
      <c r="N18" s="3">
        <v>29</v>
      </c>
      <c r="O18">
        <v>26</v>
      </c>
      <c r="P18">
        <v>25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1980</v>
      </c>
      <c r="B19">
        <v>18</v>
      </c>
      <c r="C19">
        <v>51</v>
      </c>
      <c r="D19" t="s">
        <v>50</v>
      </c>
      <c r="E19">
        <v>76700000</v>
      </c>
      <c r="F19">
        <v>5674624</v>
      </c>
      <c r="G19">
        <v>143618.5</v>
      </c>
      <c r="H19">
        <v>548000000</v>
      </c>
      <c r="I19">
        <v>48600000</v>
      </c>
      <c r="J19">
        <v>1439488</v>
      </c>
      <c r="K19" s="2">
        <v>0.13987569999999999</v>
      </c>
      <c r="L19" s="2">
        <v>0.11672689999999999</v>
      </c>
      <c r="M19" s="2">
        <v>9.9770600000000001E-2</v>
      </c>
      <c r="N19" s="3">
        <v>24</v>
      </c>
      <c r="O19">
        <v>19</v>
      </c>
      <c r="P19">
        <v>20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1980</v>
      </c>
      <c r="B20">
        <v>19</v>
      </c>
      <c r="C20">
        <v>50</v>
      </c>
      <c r="D20" t="s">
        <v>51</v>
      </c>
      <c r="E20">
        <v>506000000</v>
      </c>
      <c r="F20">
        <v>33500000</v>
      </c>
      <c r="G20">
        <v>857905.4</v>
      </c>
      <c r="H20">
        <v>1950000000</v>
      </c>
      <c r="I20">
        <v>168000000</v>
      </c>
      <c r="J20">
        <v>4724195</v>
      </c>
      <c r="K20" s="2">
        <v>0.25888489999999997</v>
      </c>
      <c r="L20" s="2">
        <v>0.19886190000000001</v>
      </c>
      <c r="M20" s="2">
        <v>0.18159819999999999</v>
      </c>
      <c r="N20" s="3">
        <v>9</v>
      </c>
      <c r="O20">
        <v>8</v>
      </c>
      <c r="P20">
        <v>8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1980</v>
      </c>
      <c r="B21">
        <v>20</v>
      </c>
      <c r="C21">
        <v>52</v>
      </c>
      <c r="D21" t="s">
        <v>52</v>
      </c>
      <c r="E21">
        <v>450000000</v>
      </c>
      <c r="F21">
        <v>41000000</v>
      </c>
      <c r="G21">
        <v>1200417</v>
      </c>
      <c r="H21">
        <v>2430000000</v>
      </c>
      <c r="I21">
        <v>308000000</v>
      </c>
      <c r="J21">
        <v>10800000</v>
      </c>
      <c r="K21" s="2">
        <v>0.18483240000000001</v>
      </c>
      <c r="L21" s="2">
        <v>0.13315979999999999</v>
      </c>
      <c r="M21" s="2">
        <v>0.11064640000000001</v>
      </c>
      <c r="N21" s="3">
        <v>18</v>
      </c>
      <c r="O21">
        <v>18</v>
      </c>
      <c r="P21">
        <v>18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1980</v>
      </c>
      <c r="B22">
        <v>21</v>
      </c>
      <c r="C22" t="s">
        <v>53</v>
      </c>
      <c r="D22" t="s">
        <v>54</v>
      </c>
      <c r="E22">
        <v>129000000</v>
      </c>
      <c r="F22">
        <v>14300000</v>
      </c>
      <c r="G22">
        <v>399546</v>
      </c>
      <c r="H22">
        <v>1020000000</v>
      </c>
      <c r="I22">
        <v>162000000</v>
      </c>
      <c r="J22">
        <v>5948323</v>
      </c>
      <c r="K22" s="2">
        <v>0.12651960000000001</v>
      </c>
      <c r="L22" s="2">
        <v>8.8457900000000006E-2</v>
      </c>
      <c r="M22" s="2">
        <v>6.7169499999999993E-2</v>
      </c>
      <c r="N22" s="3">
        <v>27</v>
      </c>
      <c r="O22">
        <v>28</v>
      </c>
      <c r="P22">
        <v>29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1980</v>
      </c>
      <c r="B23">
        <v>22</v>
      </c>
      <c r="C23" t="s">
        <v>55</v>
      </c>
      <c r="D23" t="s">
        <v>56</v>
      </c>
      <c r="E23">
        <v>190000000</v>
      </c>
      <c r="F23">
        <v>11600000</v>
      </c>
      <c r="G23">
        <v>334744.5</v>
      </c>
      <c r="H23">
        <v>1480000000</v>
      </c>
      <c r="I23">
        <v>114000000</v>
      </c>
      <c r="J23">
        <v>3355909</v>
      </c>
      <c r="K23" s="2">
        <v>0.12794150000000001</v>
      </c>
      <c r="L23" s="2">
        <v>0.101962</v>
      </c>
      <c r="M23" s="2">
        <v>9.9747799999999998E-2</v>
      </c>
      <c r="N23" s="3">
        <v>26</v>
      </c>
      <c r="O23">
        <v>24</v>
      </c>
      <c r="P23">
        <v>21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1980</v>
      </c>
      <c r="B24">
        <v>23</v>
      </c>
      <c r="C24">
        <v>64</v>
      </c>
      <c r="D24" t="s">
        <v>57</v>
      </c>
      <c r="E24">
        <v>169000000</v>
      </c>
      <c r="F24">
        <v>14700000</v>
      </c>
      <c r="G24">
        <v>302552.90000000002</v>
      </c>
      <c r="H24">
        <v>1060000000</v>
      </c>
      <c r="I24">
        <v>99100000</v>
      </c>
      <c r="J24">
        <v>2194169</v>
      </c>
      <c r="K24" s="2">
        <v>0.15950909999999999</v>
      </c>
      <c r="L24" s="2">
        <v>0.14804249999999999</v>
      </c>
      <c r="M24" s="2">
        <v>0.1378895</v>
      </c>
      <c r="N24" s="3">
        <v>20</v>
      </c>
      <c r="O24">
        <v>14</v>
      </c>
      <c r="P24">
        <v>14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1980</v>
      </c>
      <c r="B25">
        <v>24</v>
      </c>
      <c r="C25" t="s">
        <v>58</v>
      </c>
      <c r="D25" t="s">
        <v>59</v>
      </c>
      <c r="E25">
        <v>599000000</v>
      </c>
      <c r="F25">
        <v>39400000</v>
      </c>
      <c r="G25">
        <v>969722.3</v>
      </c>
      <c r="H25">
        <v>1540000000</v>
      </c>
      <c r="I25">
        <v>154000000</v>
      </c>
      <c r="J25">
        <v>4268702</v>
      </c>
      <c r="K25" s="2">
        <v>0.38994899999999999</v>
      </c>
      <c r="L25" s="2">
        <v>0.25546799999999997</v>
      </c>
      <c r="M25" s="2">
        <v>0.22717029999999999</v>
      </c>
      <c r="N25" s="3">
        <v>4</v>
      </c>
      <c r="O25">
        <v>5</v>
      </c>
      <c r="P25">
        <v>5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1980</v>
      </c>
      <c r="B26">
        <v>25</v>
      </c>
      <c r="C26">
        <v>70</v>
      </c>
      <c r="D26" t="s">
        <v>60</v>
      </c>
      <c r="E26">
        <v>146000000</v>
      </c>
      <c r="F26">
        <v>13200000</v>
      </c>
      <c r="G26">
        <v>344608.3</v>
      </c>
      <c r="H26">
        <v>401000000</v>
      </c>
      <c r="I26">
        <v>47700000</v>
      </c>
      <c r="J26">
        <v>1373348</v>
      </c>
      <c r="K26" s="2">
        <v>0.36349039999999999</v>
      </c>
      <c r="L26" s="2">
        <v>0.27599659999999998</v>
      </c>
      <c r="M26" s="2">
        <v>0.25092569999999997</v>
      </c>
      <c r="N26" s="3">
        <v>5</v>
      </c>
      <c r="O26">
        <v>4</v>
      </c>
      <c r="P26">
        <v>4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1980</v>
      </c>
      <c r="B27">
        <v>26</v>
      </c>
      <c r="C27" t="s">
        <v>61</v>
      </c>
      <c r="D27" t="s">
        <v>62</v>
      </c>
      <c r="E27">
        <v>845000000</v>
      </c>
      <c r="F27">
        <v>102000000</v>
      </c>
      <c r="G27">
        <v>2321949</v>
      </c>
      <c r="H27">
        <v>2110000000</v>
      </c>
      <c r="I27">
        <v>292000000</v>
      </c>
      <c r="J27">
        <v>7360784</v>
      </c>
      <c r="K27" s="2">
        <v>0.40007120000000002</v>
      </c>
      <c r="L27" s="2">
        <v>0.34993030000000003</v>
      </c>
      <c r="M27" s="2">
        <v>0.31544860000000002</v>
      </c>
      <c r="N27" s="3">
        <v>3</v>
      </c>
      <c r="O27">
        <v>2</v>
      </c>
      <c r="P27">
        <v>2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1980</v>
      </c>
      <c r="B28">
        <v>27</v>
      </c>
      <c r="C28" t="s">
        <v>63</v>
      </c>
      <c r="D28" t="s">
        <v>64</v>
      </c>
      <c r="E28">
        <v>712000000</v>
      </c>
      <c r="F28">
        <v>36000000</v>
      </c>
      <c r="G28">
        <v>954016.4</v>
      </c>
      <c r="H28">
        <v>2290000000</v>
      </c>
      <c r="I28">
        <v>192000000</v>
      </c>
      <c r="J28">
        <v>5643077</v>
      </c>
      <c r="K28" s="2">
        <v>0.31075150000000001</v>
      </c>
      <c r="L28" s="2">
        <v>0.18717239999999999</v>
      </c>
      <c r="M28" s="2">
        <v>0.1690596</v>
      </c>
      <c r="N28" s="3">
        <v>7</v>
      </c>
      <c r="O28">
        <v>9</v>
      </c>
      <c r="P28">
        <v>9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1980</v>
      </c>
      <c r="B29">
        <v>28</v>
      </c>
      <c r="C29" t="s">
        <v>65</v>
      </c>
      <c r="D29" t="s">
        <v>66</v>
      </c>
      <c r="E29">
        <v>1780000000</v>
      </c>
      <c r="F29">
        <v>158000000</v>
      </c>
      <c r="G29">
        <v>4695068</v>
      </c>
      <c r="H29">
        <v>2330000000</v>
      </c>
      <c r="I29">
        <v>251000000</v>
      </c>
      <c r="J29">
        <v>8360323</v>
      </c>
      <c r="K29" s="2">
        <v>0.76179390000000002</v>
      </c>
      <c r="L29" s="2">
        <v>0.62917339999999999</v>
      </c>
      <c r="M29" s="2">
        <v>0.56158940000000002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1980</v>
      </c>
      <c r="B30">
        <v>29</v>
      </c>
      <c r="C30" t="s">
        <v>67</v>
      </c>
      <c r="D30" t="s">
        <v>68</v>
      </c>
      <c r="E30">
        <v>1720000000</v>
      </c>
      <c r="F30">
        <v>133000000</v>
      </c>
      <c r="G30">
        <v>3312435</v>
      </c>
      <c r="H30">
        <v>4020000000</v>
      </c>
      <c r="I30">
        <v>460000000</v>
      </c>
      <c r="J30">
        <v>12900000</v>
      </c>
      <c r="K30" s="2">
        <v>0.42711539999999998</v>
      </c>
      <c r="L30" s="2">
        <v>0.28829900000000003</v>
      </c>
      <c r="M30" s="2">
        <v>0.2571639</v>
      </c>
      <c r="N30" s="3">
        <v>2</v>
      </c>
      <c r="O30">
        <v>3</v>
      </c>
      <c r="P30">
        <v>3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1980</v>
      </c>
      <c r="B31">
        <v>30</v>
      </c>
      <c r="C31" t="s">
        <v>69</v>
      </c>
      <c r="D31" t="s">
        <v>70</v>
      </c>
      <c r="E31">
        <v>340000000</v>
      </c>
      <c r="F31">
        <v>29800000</v>
      </c>
      <c r="G31">
        <v>1066687</v>
      </c>
      <c r="H31">
        <v>1670000000</v>
      </c>
      <c r="I31">
        <v>161000000</v>
      </c>
      <c r="J31">
        <v>6395017</v>
      </c>
      <c r="K31" s="2">
        <v>0.2039493</v>
      </c>
      <c r="L31" s="2">
        <v>0.18457299999999999</v>
      </c>
      <c r="M31" s="2">
        <v>0.1667998</v>
      </c>
      <c r="N31" s="3">
        <v>16</v>
      </c>
      <c r="O31">
        <v>10</v>
      </c>
      <c r="P31">
        <v>10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1980</v>
      </c>
      <c r="B32">
        <v>31</v>
      </c>
      <c r="C32" t="s">
        <v>71</v>
      </c>
      <c r="D32" t="s">
        <v>72</v>
      </c>
      <c r="E32">
        <v>76800000</v>
      </c>
      <c r="F32">
        <v>1711314</v>
      </c>
      <c r="G32">
        <v>80660.27</v>
      </c>
      <c r="H32">
        <v>370000000</v>
      </c>
      <c r="I32">
        <v>16100000</v>
      </c>
      <c r="J32">
        <v>1176425</v>
      </c>
      <c r="K32" s="2">
        <v>0.20757510000000001</v>
      </c>
      <c r="L32" s="2">
        <v>0.1062622</v>
      </c>
      <c r="M32" s="2">
        <v>6.8563899999999997E-2</v>
      </c>
      <c r="N32" s="3">
        <v>14</v>
      </c>
      <c r="O32">
        <v>22</v>
      </c>
      <c r="P32">
        <v>28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  <c r="K33">
        <f t="shared" si="0"/>
        <v>8</v>
      </c>
      <c r="L33">
        <f t="shared" si="0"/>
        <v>9</v>
      </c>
      <c r="M33">
        <f t="shared" si="0"/>
        <v>10</v>
      </c>
      <c r="N33">
        <f t="shared" si="0"/>
        <v>11</v>
      </c>
      <c r="O33">
        <f t="shared" si="0"/>
        <v>12</v>
      </c>
      <c r="P33">
        <f t="shared" si="0"/>
        <v>13</v>
      </c>
      <c r="Q33">
        <f t="shared" si="0"/>
        <v>14</v>
      </c>
      <c r="R33">
        <f t="shared" si="0"/>
        <v>15</v>
      </c>
      <c r="S33">
        <f t="shared" si="0"/>
        <v>16</v>
      </c>
      <c r="T33">
        <f t="shared" si="0"/>
        <v>17</v>
      </c>
      <c r="U33">
        <f t="shared" si="0"/>
        <v>18</v>
      </c>
      <c r="V33">
        <f t="shared" si="0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3"/>
  <sheetViews>
    <sheetView topLeftCell="I1" zoomScaleNormal="100" workbookViewId="0">
      <selection activeCell="A29" sqref="A29:W29"/>
    </sheetView>
  </sheetViews>
  <sheetFormatPr defaultColWidth="9" defaultRowHeight="12.75" x14ac:dyDescent="0.2"/>
  <cols>
    <col min="6" max="6" width="15.85546875" style="6" customWidth="1"/>
    <col min="7" max="7" width="17.5703125" style="6" customWidth="1"/>
    <col min="8" max="8" width="17.5703125" customWidth="1"/>
    <col min="9" max="9" width="15.28515625" customWidth="1"/>
    <col min="11" max="11" width="22.5703125" customWidth="1"/>
    <col min="12" max="12" width="21.5703125" customWidth="1"/>
    <col min="13" max="13" width="16.71093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1990</v>
      </c>
      <c r="B2">
        <v>1</v>
      </c>
      <c r="C2" t="s">
        <v>22</v>
      </c>
      <c r="D2" t="s">
        <v>23</v>
      </c>
      <c r="E2">
        <v>209000000</v>
      </c>
      <c r="F2">
        <v>13800000</v>
      </c>
      <c r="G2">
        <v>280436.2</v>
      </c>
      <c r="H2">
        <v>1150000000</v>
      </c>
      <c r="I2">
        <v>120000000</v>
      </c>
      <c r="J2">
        <v>2615769</v>
      </c>
      <c r="K2" s="2">
        <v>0.1827317</v>
      </c>
      <c r="L2" s="2">
        <v>0.1147103</v>
      </c>
      <c r="M2" s="2">
        <v>0.1072099</v>
      </c>
      <c r="N2" s="3">
        <v>24</v>
      </c>
      <c r="O2">
        <v>27</v>
      </c>
      <c r="P2">
        <v>26</v>
      </c>
      <c r="Q2" s="4">
        <v>26.642859999999999</v>
      </c>
      <c r="R2" s="4">
        <v>27.767859999999999</v>
      </c>
      <c r="S2" s="4">
        <v>26.803570000000001</v>
      </c>
      <c r="T2" s="5">
        <v>0.12112009999999999</v>
      </c>
      <c r="U2" s="5">
        <v>7.4726399999999998E-2</v>
      </c>
      <c r="V2" s="5">
        <v>6.9363800000000003E-2</v>
      </c>
    </row>
    <row r="3" spans="1:22" x14ac:dyDescent="0.2">
      <c r="A3">
        <v>1990</v>
      </c>
      <c r="B3">
        <v>2</v>
      </c>
      <c r="C3" t="s">
        <v>24</v>
      </c>
      <c r="D3" t="s">
        <v>25</v>
      </c>
      <c r="E3">
        <v>192000000</v>
      </c>
      <c r="F3">
        <v>5777371</v>
      </c>
      <c r="G3">
        <v>128967.9</v>
      </c>
      <c r="H3">
        <v>633000000</v>
      </c>
      <c r="I3">
        <v>30500000</v>
      </c>
      <c r="J3">
        <v>676170.7</v>
      </c>
      <c r="K3" s="2">
        <v>0.30408790000000002</v>
      </c>
      <c r="L3" s="2">
        <v>0.18970809999999999</v>
      </c>
      <c r="M3" s="2">
        <v>0.19073280000000001</v>
      </c>
      <c r="N3" s="3">
        <v>12</v>
      </c>
      <c r="O3">
        <v>17</v>
      </c>
      <c r="P3">
        <v>15</v>
      </c>
      <c r="Q3" s="4">
        <v>15.232139999999999</v>
      </c>
      <c r="R3" s="4">
        <v>16.178570000000001</v>
      </c>
      <c r="S3" s="4">
        <v>15.03571</v>
      </c>
      <c r="T3" s="5">
        <v>0.21788350000000001</v>
      </c>
      <c r="U3" s="5">
        <v>0.13342109999999999</v>
      </c>
      <c r="V3" s="5">
        <v>0.13148119999999999</v>
      </c>
    </row>
    <row r="4" spans="1:22" x14ac:dyDescent="0.2">
      <c r="A4">
        <v>1990</v>
      </c>
      <c r="B4">
        <v>3</v>
      </c>
      <c r="C4" t="s">
        <v>26</v>
      </c>
      <c r="D4" t="s">
        <v>27</v>
      </c>
      <c r="E4">
        <v>206000000</v>
      </c>
      <c r="F4">
        <v>9163528</v>
      </c>
      <c r="G4">
        <v>214539.6</v>
      </c>
      <c r="H4">
        <v>996000000</v>
      </c>
      <c r="I4">
        <v>66700000</v>
      </c>
      <c r="J4">
        <v>1764121</v>
      </c>
      <c r="K4" s="2">
        <v>0.206703</v>
      </c>
      <c r="L4" s="2">
        <v>0.13731309999999999</v>
      </c>
      <c r="M4" s="2">
        <v>0.1216127</v>
      </c>
      <c r="N4" s="3">
        <v>20</v>
      </c>
      <c r="O4">
        <v>22</v>
      </c>
      <c r="P4">
        <v>22</v>
      </c>
      <c r="Q4" s="4">
        <v>20.625</v>
      </c>
      <c r="R4" s="4">
        <v>21.982140000000001</v>
      </c>
      <c r="S4" s="4">
        <v>21.928570000000001</v>
      </c>
      <c r="T4" s="5">
        <v>0.1688759</v>
      </c>
      <c r="U4" s="5">
        <v>0.102105</v>
      </c>
      <c r="V4" s="5">
        <v>8.9834999999999998E-2</v>
      </c>
    </row>
    <row r="5" spans="1:22" x14ac:dyDescent="0.2">
      <c r="A5">
        <v>1990</v>
      </c>
      <c r="B5">
        <v>4</v>
      </c>
      <c r="C5" t="s">
        <v>28</v>
      </c>
      <c r="D5" t="s">
        <v>29</v>
      </c>
      <c r="E5">
        <v>110000000</v>
      </c>
      <c r="F5">
        <v>4855654</v>
      </c>
      <c r="G5">
        <v>132463.9</v>
      </c>
      <c r="H5">
        <v>725000000</v>
      </c>
      <c r="I5">
        <v>63200000</v>
      </c>
      <c r="J5">
        <v>1855813</v>
      </c>
      <c r="K5" s="2">
        <v>0.15195719999999999</v>
      </c>
      <c r="L5" s="2">
        <v>7.6784400000000003E-2</v>
      </c>
      <c r="M5" s="2">
        <v>7.1377899999999994E-2</v>
      </c>
      <c r="N5" s="3">
        <v>29</v>
      </c>
      <c r="O5">
        <v>31</v>
      </c>
      <c r="P5">
        <v>31</v>
      </c>
      <c r="Q5" s="4">
        <v>27.964279999999999</v>
      </c>
      <c r="R5" s="4">
        <v>30.160720000000001</v>
      </c>
      <c r="S5" s="4">
        <v>29.982140000000001</v>
      </c>
      <c r="T5" s="5">
        <v>0.11625969999999999</v>
      </c>
      <c r="U5" s="5">
        <v>5.6866399999999998E-2</v>
      </c>
      <c r="V5" s="5">
        <v>5.2430200000000003E-2</v>
      </c>
    </row>
    <row r="6" spans="1:22" x14ac:dyDescent="0.2">
      <c r="A6">
        <v>1990</v>
      </c>
      <c r="B6">
        <v>5</v>
      </c>
      <c r="C6">
        <v>20</v>
      </c>
      <c r="D6" t="s">
        <v>30</v>
      </c>
      <c r="E6">
        <v>76000000</v>
      </c>
      <c r="F6">
        <v>3629118</v>
      </c>
      <c r="G6">
        <v>93890.38</v>
      </c>
      <c r="H6">
        <v>591000000</v>
      </c>
      <c r="I6">
        <v>44000000</v>
      </c>
      <c r="J6">
        <v>1239431</v>
      </c>
      <c r="K6" s="2">
        <v>0.12868470000000001</v>
      </c>
      <c r="L6" s="2">
        <v>8.2472299999999998E-2</v>
      </c>
      <c r="M6" s="2">
        <v>7.5752799999999995E-2</v>
      </c>
      <c r="N6" s="3">
        <v>31</v>
      </c>
      <c r="O6">
        <v>30</v>
      </c>
      <c r="P6">
        <v>30</v>
      </c>
      <c r="Q6" s="4">
        <v>29.660720000000001</v>
      </c>
      <c r="R6" s="4">
        <v>29.589279999999999</v>
      </c>
      <c r="S6" s="4">
        <v>29.178570000000001</v>
      </c>
      <c r="T6" s="5">
        <v>0.1007251</v>
      </c>
      <c r="U6" s="5">
        <v>6.0451900000000003E-2</v>
      </c>
      <c r="V6" s="5">
        <v>5.51151E-2</v>
      </c>
    </row>
    <row r="7" spans="1:22" x14ac:dyDescent="0.2">
      <c r="A7">
        <v>1990</v>
      </c>
      <c r="B7">
        <v>6</v>
      </c>
      <c r="C7" t="s">
        <v>31</v>
      </c>
      <c r="D7" t="s">
        <v>32</v>
      </c>
      <c r="E7">
        <v>459000000</v>
      </c>
      <c r="F7">
        <v>19500000</v>
      </c>
      <c r="G7">
        <v>490916.7</v>
      </c>
      <c r="H7">
        <v>1590000000</v>
      </c>
      <c r="I7">
        <v>87800000</v>
      </c>
      <c r="J7">
        <v>2390818</v>
      </c>
      <c r="K7" s="2">
        <v>0.289302</v>
      </c>
      <c r="L7" s="2">
        <v>0.2221012</v>
      </c>
      <c r="M7" s="2">
        <v>0.20533419999999999</v>
      </c>
      <c r="N7" s="3">
        <v>13</v>
      </c>
      <c r="O7">
        <v>12</v>
      </c>
      <c r="P7">
        <v>12</v>
      </c>
      <c r="Q7" s="4">
        <v>12.232139999999999</v>
      </c>
      <c r="R7" s="4">
        <v>11.982139999999999</v>
      </c>
      <c r="S7" s="4">
        <v>12.33929</v>
      </c>
      <c r="T7" s="5">
        <v>0.24312719999999999</v>
      </c>
      <c r="U7" s="5">
        <v>0.16807530000000001</v>
      </c>
      <c r="V7" s="5">
        <v>0.15291469999999999</v>
      </c>
    </row>
    <row r="8" spans="1:22" x14ac:dyDescent="0.2">
      <c r="A8">
        <v>1990</v>
      </c>
      <c r="B8">
        <v>7</v>
      </c>
      <c r="C8">
        <v>23</v>
      </c>
      <c r="D8" t="s">
        <v>33</v>
      </c>
      <c r="E8">
        <v>53600000</v>
      </c>
      <c r="F8">
        <v>1719036</v>
      </c>
      <c r="G8">
        <v>40234.19</v>
      </c>
      <c r="H8">
        <v>151000000</v>
      </c>
      <c r="I8">
        <v>6278819</v>
      </c>
      <c r="J8">
        <v>152456.20000000001</v>
      </c>
      <c r="K8" s="2">
        <v>0.35541679999999998</v>
      </c>
      <c r="L8" s="2">
        <v>0.27378330000000001</v>
      </c>
      <c r="M8" s="2">
        <v>0.26390649999999999</v>
      </c>
      <c r="N8" s="3">
        <v>9</v>
      </c>
      <c r="O8">
        <v>7</v>
      </c>
      <c r="P8">
        <v>7</v>
      </c>
      <c r="Q8" s="4">
        <v>8.1607140000000005</v>
      </c>
      <c r="R8" s="4">
        <v>7.3392860000000004</v>
      </c>
      <c r="S8" s="4">
        <v>6.9821429999999998</v>
      </c>
      <c r="T8" s="5">
        <v>0.29430689999999998</v>
      </c>
      <c r="U8" s="5">
        <v>0.21289140000000001</v>
      </c>
      <c r="V8" s="5">
        <v>0.2032263</v>
      </c>
    </row>
    <row r="9" spans="1:22" x14ac:dyDescent="0.2">
      <c r="A9">
        <v>1990</v>
      </c>
      <c r="B9">
        <v>8</v>
      </c>
      <c r="C9">
        <v>24</v>
      </c>
      <c r="D9" t="s">
        <v>34</v>
      </c>
      <c r="E9">
        <v>382000000</v>
      </c>
      <c r="F9">
        <v>12500000</v>
      </c>
      <c r="G9">
        <v>288946.3</v>
      </c>
      <c r="H9">
        <v>951000000</v>
      </c>
      <c r="I9">
        <v>40700000</v>
      </c>
      <c r="J9">
        <v>1013785</v>
      </c>
      <c r="K9" s="2">
        <v>0.40136739999999999</v>
      </c>
      <c r="L9" s="2">
        <v>0.30646050000000002</v>
      </c>
      <c r="M9" s="2">
        <v>0.28501739999999998</v>
      </c>
      <c r="N9" s="3">
        <v>6</v>
      </c>
      <c r="O9">
        <v>6</v>
      </c>
      <c r="P9">
        <v>6</v>
      </c>
      <c r="Q9" s="4">
        <v>5.0714290000000002</v>
      </c>
      <c r="R9" s="4">
        <v>4.875</v>
      </c>
      <c r="S9" s="4">
        <v>4.8035709999999998</v>
      </c>
      <c r="T9" s="5">
        <v>0.36250369999999998</v>
      </c>
      <c r="U9" s="5">
        <v>0.25803540000000003</v>
      </c>
      <c r="V9" s="5">
        <v>0.23824980000000001</v>
      </c>
    </row>
    <row r="10" spans="1:22" x14ac:dyDescent="0.2">
      <c r="A10">
        <v>1990</v>
      </c>
      <c r="B10">
        <v>9</v>
      </c>
      <c r="C10">
        <v>25</v>
      </c>
      <c r="D10" t="s">
        <v>35</v>
      </c>
      <c r="E10">
        <v>87600000</v>
      </c>
      <c r="F10">
        <v>3755919</v>
      </c>
      <c r="G10">
        <v>86984.82</v>
      </c>
      <c r="H10">
        <v>477000000</v>
      </c>
      <c r="I10">
        <v>30700000</v>
      </c>
      <c r="J10">
        <v>784684.5</v>
      </c>
      <c r="K10" s="2">
        <v>0.18367600000000001</v>
      </c>
      <c r="L10" s="2">
        <v>0.1221918</v>
      </c>
      <c r="M10" s="2">
        <v>0.1108532</v>
      </c>
      <c r="N10" s="3">
        <v>23</v>
      </c>
      <c r="O10">
        <v>23</v>
      </c>
      <c r="P10">
        <v>25</v>
      </c>
      <c r="Q10" s="4">
        <v>20.589279999999999</v>
      </c>
      <c r="R10" s="4">
        <v>20.696429999999999</v>
      </c>
      <c r="S10" s="4">
        <v>20.714279999999999</v>
      </c>
      <c r="T10" s="5">
        <v>0.16131490000000001</v>
      </c>
      <c r="U10" s="5">
        <v>0.1034035</v>
      </c>
      <c r="V10" s="5">
        <v>9.3124899999999997E-2</v>
      </c>
    </row>
    <row r="11" spans="1:22" x14ac:dyDescent="0.2">
      <c r="A11">
        <v>1990</v>
      </c>
      <c r="B11">
        <v>10</v>
      </c>
      <c r="C11">
        <v>26</v>
      </c>
      <c r="D11" t="s">
        <v>36</v>
      </c>
      <c r="E11">
        <v>63700000</v>
      </c>
      <c r="F11">
        <v>2486996</v>
      </c>
      <c r="G11">
        <v>61644.88</v>
      </c>
      <c r="H11">
        <v>363000000</v>
      </c>
      <c r="I11">
        <v>21000000</v>
      </c>
      <c r="J11">
        <v>555533</v>
      </c>
      <c r="K11" s="2">
        <v>0.1754076</v>
      </c>
      <c r="L11" s="2">
        <v>0.1184443</v>
      </c>
      <c r="M11" s="2">
        <v>0.1109653</v>
      </c>
      <c r="N11" s="3">
        <v>27</v>
      </c>
      <c r="O11">
        <v>25</v>
      </c>
      <c r="P11">
        <v>24</v>
      </c>
      <c r="Q11" s="4">
        <v>23.607140000000001</v>
      </c>
      <c r="R11" s="4">
        <v>24.017859999999999</v>
      </c>
      <c r="S11" s="4">
        <v>23.089279999999999</v>
      </c>
      <c r="T11" s="5">
        <v>0.14236109999999999</v>
      </c>
      <c r="U11" s="5">
        <v>9.1431899999999997E-2</v>
      </c>
      <c r="V11" s="5">
        <v>8.4959199999999999E-2</v>
      </c>
    </row>
    <row r="12" spans="1:22" x14ac:dyDescent="0.2">
      <c r="A12">
        <v>1990</v>
      </c>
      <c r="B12">
        <v>11</v>
      </c>
      <c r="C12" t="s">
        <v>37</v>
      </c>
      <c r="D12" t="s">
        <v>38</v>
      </c>
      <c r="E12">
        <v>291000000</v>
      </c>
      <c r="F12">
        <v>10700000</v>
      </c>
      <c r="G12">
        <v>261616.6</v>
      </c>
      <c r="H12">
        <v>1650000000</v>
      </c>
      <c r="I12">
        <v>89300000</v>
      </c>
      <c r="J12">
        <v>2316412</v>
      </c>
      <c r="K12" s="2">
        <v>0.17642730000000001</v>
      </c>
      <c r="L12" s="2">
        <v>0.1199215</v>
      </c>
      <c r="M12" s="2">
        <v>0.1129404</v>
      </c>
      <c r="N12" s="3">
        <v>25</v>
      </c>
      <c r="O12">
        <v>24</v>
      </c>
      <c r="P12">
        <v>23</v>
      </c>
      <c r="Q12" s="4">
        <v>23.053570000000001</v>
      </c>
      <c r="R12" s="4">
        <v>23.803570000000001</v>
      </c>
      <c r="S12" s="4">
        <v>22.785720000000001</v>
      </c>
      <c r="T12" s="5">
        <v>0.14775569999999999</v>
      </c>
      <c r="U12" s="5">
        <v>9.1782299999999997E-2</v>
      </c>
      <c r="V12" s="5">
        <v>8.5632399999999997E-2</v>
      </c>
    </row>
    <row r="13" spans="1:22" x14ac:dyDescent="0.2">
      <c r="A13">
        <v>1990</v>
      </c>
      <c r="B13">
        <v>12</v>
      </c>
      <c r="C13">
        <v>29</v>
      </c>
      <c r="D13" t="s">
        <v>39</v>
      </c>
      <c r="E13">
        <v>250000000</v>
      </c>
      <c r="F13">
        <v>8337781</v>
      </c>
      <c r="G13">
        <v>199163</v>
      </c>
      <c r="H13">
        <v>1110000000</v>
      </c>
      <c r="I13">
        <v>56600000</v>
      </c>
      <c r="J13">
        <v>1435206</v>
      </c>
      <c r="K13" s="2">
        <v>0.2250848</v>
      </c>
      <c r="L13" s="2">
        <v>0.1474193</v>
      </c>
      <c r="M13" s="2">
        <v>0.13876959999999999</v>
      </c>
      <c r="N13" s="3">
        <v>19</v>
      </c>
      <c r="O13">
        <v>20</v>
      </c>
      <c r="P13">
        <v>20</v>
      </c>
      <c r="Q13" s="4">
        <v>17.5</v>
      </c>
      <c r="R13" s="4">
        <v>17.964279999999999</v>
      </c>
      <c r="S13" s="4">
        <v>17.446429999999999</v>
      </c>
      <c r="T13" s="5">
        <v>0.18702070000000001</v>
      </c>
      <c r="U13" s="5">
        <v>0.11943719999999999</v>
      </c>
      <c r="V13" s="5">
        <v>0.1113278</v>
      </c>
    </row>
    <row r="14" spans="1:22" x14ac:dyDescent="0.2">
      <c r="A14">
        <v>1990</v>
      </c>
      <c r="B14">
        <v>13</v>
      </c>
      <c r="C14" t="s">
        <v>40</v>
      </c>
      <c r="D14" t="s">
        <v>41</v>
      </c>
      <c r="E14">
        <v>736000000</v>
      </c>
      <c r="F14">
        <v>26200000</v>
      </c>
      <c r="G14">
        <v>623721.80000000005</v>
      </c>
      <c r="H14">
        <v>1920000000</v>
      </c>
      <c r="I14">
        <v>98000000</v>
      </c>
      <c r="J14">
        <v>2520235</v>
      </c>
      <c r="K14" s="2">
        <v>0.38350899999999999</v>
      </c>
      <c r="L14" s="2">
        <v>0.26716760000000001</v>
      </c>
      <c r="M14" s="2">
        <v>0.2474856</v>
      </c>
      <c r="N14" s="3">
        <v>7</v>
      </c>
      <c r="O14">
        <v>8</v>
      </c>
      <c r="P14">
        <v>8</v>
      </c>
      <c r="Q14" s="4">
        <v>8.9642859999999995</v>
      </c>
      <c r="R14" s="4">
        <v>9.5535720000000008</v>
      </c>
      <c r="S14" s="4">
        <v>9.7321419999999996</v>
      </c>
      <c r="T14" s="5">
        <v>0.29336010000000001</v>
      </c>
      <c r="U14" s="5">
        <v>0.19624240000000001</v>
      </c>
      <c r="V14" s="5">
        <v>0.18007609999999999</v>
      </c>
    </row>
    <row r="15" spans="1:22" x14ac:dyDescent="0.2">
      <c r="A15">
        <v>1990</v>
      </c>
      <c r="B15">
        <v>14</v>
      </c>
      <c r="C15" t="s">
        <v>42</v>
      </c>
      <c r="D15" t="s">
        <v>43</v>
      </c>
      <c r="E15">
        <v>472000000</v>
      </c>
      <c r="F15">
        <v>16800000</v>
      </c>
      <c r="G15">
        <v>405956.7</v>
      </c>
      <c r="H15">
        <v>1800000000</v>
      </c>
      <c r="I15">
        <v>84500000</v>
      </c>
      <c r="J15">
        <v>2148800</v>
      </c>
      <c r="K15" s="2">
        <v>0.26195590000000002</v>
      </c>
      <c r="L15" s="2">
        <v>0.19928299999999999</v>
      </c>
      <c r="M15" s="2">
        <v>0.18892249999999999</v>
      </c>
      <c r="N15" s="3">
        <v>16</v>
      </c>
      <c r="O15">
        <v>16</v>
      </c>
      <c r="P15">
        <v>16</v>
      </c>
      <c r="Q15" s="4">
        <v>16.25</v>
      </c>
      <c r="R15" s="4">
        <v>16.410720000000001</v>
      </c>
      <c r="S15" s="4">
        <v>15.96429</v>
      </c>
      <c r="T15" s="5">
        <v>0.2025662</v>
      </c>
      <c r="U15" s="5">
        <v>0.14079700000000001</v>
      </c>
      <c r="V15" s="5">
        <v>0.1322035</v>
      </c>
    </row>
    <row r="16" spans="1:22" x14ac:dyDescent="0.2">
      <c r="A16">
        <v>1990</v>
      </c>
      <c r="B16">
        <v>15</v>
      </c>
      <c r="C16" t="s">
        <v>44</v>
      </c>
      <c r="D16" t="s">
        <v>45</v>
      </c>
      <c r="E16">
        <v>131000000</v>
      </c>
      <c r="F16">
        <v>5611682</v>
      </c>
      <c r="G16">
        <v>143876.6</v>
      </c>
      <c r="H16">
        <v>421000000</v>
      </c>
      <c r="I16">
        <v>27500000</v>
      </c>
      <c r="J16">
        <v>775365.9</v>
      </c>
      <c r="K16" s="2">
        <v>0.31159759999999997</v>
      </c>
      <c r="L16" s="2">
        <v>0.20372109999999999</v>
      </c>
      <c r="M16" s="2">
        <v>0.18555959999999999</v>
      </c>
      <c r="N16" s="3">
        <v>11</v>
      </c>
      <c r="O16">
        <v>15</v>
      </c>
      <c r="P16">
        <v>17</v>
      </c>
      <c r="Q16" s="4">
        <v>12.928570000000001</v>
      </c>
      <c r="R16" s="4">
        <v>15.196429999999999</v>
      </c>
      <c r="S16" s="4">
        <v>16.017859999999999</v>
      </c>
      <c r="T16" s="5">
        <v>0.2379288</v>
      </c>
      <c r="U16" s="5">
        <v>0.14950550000000001</v>
      </c>
      <c r="V16" s="5">
        <v>0.13474800000000001</v>
      </c>
    </row>
    <row r="17" spans="1:22" x14ac:dyDescent="0.2">
      <c r="A17">
        <v>1990</v>
      </c>
      <c r="B17">
        <v>16</v>
      </c>
      <c r="C17" t="s">
        <v>46</v>
      </c>
      <c r="D17" t="s">
        <v>47</v>
      </c>
      <c r="E17">
        <v>202000000</v>
      </c>
      <c r="F17">
        <v>6849000</v>
      </c>
      <c r="G17">
        <v>191127.5</v>
      </c>
      <c r="H17">
        <v>722000000</v>
      </c>
      <c r="I17">
        <v>29100000</v>
      </c>
      <c r="J17">
        <v>852676.3</v>
      </c>
      <c r="K17" s="2">
        <v>0.27997689999999997</v>
      </c>
      <c r="L17" s="2">
        <v>0.23504929999999999</v>
      </c>
      <c r="M17" s="2">
        <v>0.22415019999999999</v>
      </c>
      <c r="N17" s="3">
        <v>14</v>
      </c>
      <c r="O17">
        <v>10</v>
      </c>
      <c r="P17">
        <v>10</v>
      </c>
      <c r="Q17" s="4">
        <v>14.446429999999999</v>
      </c>
      <c r="R17" s="4">
        <v>12.107139999999999</v>
      </c>
      <c r="S17" s="4">
        <v>11.892860000000001</v>
      </c>
      <c r="T17" s="5">
        <v>0.21637799999999999</v>
      </c>
      <c r="U17" s="5">
        <v>0.16193089999999999</v>
      </c>
      <c r="V17" s="5">
        <v>0.15360219999999999</v>
      </c>
    </row>
    <row r="18" spans="1:22" x14ac:dyDescent="0.2">
      <c r="A18">
        <v>1990</v>
      </c>
      <c r="B18">
        <v>17</v>
      </c>
      <c r="C18" t="s">
        <v>48</v>
      </c>
      <c r="D18" t="s">
        <v>49</v>
      </c>
      <c r="E18">
        <v>666000000</v>
      </c>
      <c r="F18">
        <v>30500000</v>
      </c>
      <c r="G18">
        <v>736766.2</v>
      </c>
      <c r="H18">
        <v>4390000000</v>
      </c>
      <c r="I18">
        <v>268000000</v>
      </c>
      <c r="J18">
        <v>7069714</v>
      </c>
      <c r="K18" s="2">
        <v>0.151783</v>
      </c>
      <c r="L18" s="2">
        <v>0.11395669999999999</v>
      </c>
      <c r="M18" s="2">
        <v>0.1042144</v>
      </c>
      <c r="N18" s="3">
        <v>30</v>
      </c>
      <c r="O18">
        <v>28</v>
      </c>
      <c r="P18">
        <v>27</v>
      </c>
      <c r="Q18" s="4">
        <v>27.928570000000001</v>
      </c>
      <c r="R18" s="4">
        <v>27.214279999999999</v>
      </c>
      <c r="S18" s="4">
        <v>26.392859999999999</v>
      </c>
      <c r="T18" s="5">
        <v>0.112245</v>
      </c>
      <c r="U18" s="5">
        <v>7.6515200000000005E-2</v>
      </c>
      <c r="V18" s="5">
        <v>6.9453699999999993E-2</v>
      </c>
    </row>
    <row r="19" spans="1:22" x14ac:dyDescent="0.2">
      <c r="A19">
        <v>1990</v>
      </c>
      <c r="B19">
        <v>18</v>
      </c>
      <c r="C19">
        <v>51</v>
      </c>
      <c r="D19" t="s">
        <v>50</v>
      </c>
      <c r="E19">
        <v>195000000</v>
      </c>
      <c r="F19">
        <v>8427483</v>
      </c>
      <c r="G19">
        <v>213545.5</v>
      </c>
      <c r="H19">
        <v>1030000000</v>
      </c>
      <c r="I19">
        <v>58000000</v>
      </c>
      <c r="J19">
        <v>1668440</v>
      </c>
      <c r="K19" s="2">
        <v>0.19021879999999999</v>
      </c>
      <c r="L19" s="2">
        <v>0.1452215</v>
      </c>
      <c r="M19" s="2">
        <v>0.1279911</v>
      </c>
      <c r="N19" s="3">
        <v>22</v>
      </c>
      <c r="O19">
        <v>21</v>
      </c>
      <c r="P19">
        <v>21</v>
      </c>
      <c r="Q19" s="4">
        <v>24.071429999999999</v>
      </c>
      <c r="R19" s="4">
        <v>22.017859999999999</v>
      </c>
      <c r="S19" s="4">
        <v>22.303570000000001</v>
      </c>
      <c r="T19" s="5">
        <v>0.1409852</v>
      </c>
      <c r="U19" s="5">
        <v>0.1007874</v>
      </c>
      <c r="V19" s="5">
        <v>8.7338700000000005E-2</v>
      </c>
    </row>
    <row r="20" spans="1:22" x14ac:dyDescent="0.2">
      <c r="A20">
        <v>1990</v>
      </c>
      <c r="B20">
        <v>19</v>
      </c>
      <c r="C20">
        <v>50</v>
      </c>
      <c r="D20" t="s">
        <v>51</v>
      </c>
      <c r="E20">
        <v>1390000000</v>
      </c>
      <c r="F20">
        <v>49300000</v>
      </c>
      <c r="G20">
        <v>1312058</v>
      </c>
      <c r="H20">
        <v>3870000000</v>
      </c>
      <c r="I20">
        <v>192000000</v>
      </c>
      <c r="J20">
        <v>5499850</v>
      </c>
      <c r="K20" s="2">
        <v>0.35817460000000001</v>
      </c>
      <c r="L20" s="2">
        <v>0.25619389999999997</v>
      </c>
      <c r="M20" s="2">
        <v>0.23856250000000001</v>
      </c>
      <c r="N20" s="3">
        <v>8</v>
      </c>
      <c r="O20">
        <v>9</v>
      </c>
      <c r="P20">
        <v>9</v>
      </c>
      <c r="Q20" s="4">
        <v>10.392860000000001</v>
      </c>
      <c r="R20" s="4">
        <v>10.5</v>
      </c>
      <c r="S20" s="4">
        <v>10.41071</v>
      </c>
      <c r="T20" s="5">
        <v>0.26292480000000001</v>
      </c>
      <c r="U20" s="5">
        <v>0.1806373</v>
      </c>
      <c r="V20" s="5">
        <v>0.16662879999999999</v>
      </c>
    </row>
    <row r="21" spans="1:22" x14ac:dyDescent="0.2">
      <c r="A21">
        <v>1990</v>
      </c>
      <c r="B21">
        <v>20</v>
      </c>
      <c r="C21">
        <v>52</v>
      </c>
      <c r="D21" t="s">
        <v>52</v>
      </c>
      <c r="E21">
        <v>1080000000</v>
      </c>
      <c r="F21">
        <v>60100000</v>
      </c>
      <c r="G21">
        <v>1774115</v>
      </c>
      <c r="H21">
        <v>4500000000</v>
      </c>
      <c r="I21">
        <v>359000000</v>
      </c>
      <c r="J21">
        <v>12500000</v>
      </c>
      <c r="K21" s="2">
        <v>0.24017150000000001</v>
      </c>
      <c r="L21" s="2">
        <v>0.16740769999999999</v>
      </c>
      <c r="M21" s="2">
        <v>0.1419077</v>
      </c>
      <c r="N21" s="3">
        <v>18</v>
      </c>
      <c r="O21">
        <v>18</v>
      </c>
      <c r="P21">
        <v>19</v>
      </c>
      <c r="Q21" s="4">
        <v>19.089279999999999</v>
      </c>
      <c r="R21" s="4">
        <v>19.017859999999999</v>
      </c>
      <c r="S21" s="4">
        <v>19.964279999999999</v>
      </c>
      <c r="T21" s="5">
        <v>0.18043429999999999</v>
      </c>
      <c r="U21" s="5">
        <v>0.1176333</v>
      </c>
      <c r="V21" s="5">
        <v>9.9119799999999994E-2</v>
      </c>
    </row>
    <row r="22" spans="1:22" x14ac:dyDescent="0.2">
      <c r="A22">
        <v>1990</v>
      </c>
      <c r="B22">
        <v>21</v>
      </c>
      <c r="C22" t="s">
        <v>53</v>
      </c>
      <c r="D22" t="s">
        <v>54</v>
      </c>
      <c r="E22">
        <v>350000000</v>
      </c>
      <c r="F22">
        <v>26900000</v>
      </c>
      <c r="G22">
        <v>739099.1</v>
      </c>
      <c r="H22">
        <v>2150000000</v>
      </c>
      <c r="I22">
        <v>237000000</v>
      </c>
      <c r="J22">
        <v>8310088</v>
      </c>
      <c r="K22" s="2">
        <v>0.1625299</v>
      </c>
      <c r="L22" s="2">
        <v>0.1133516</v>
      </c>
      <c r="M22" s="2">
        <v>8.8940000000000005E-2</v>
      </c>
      <c r="N22" s="3">
        <v>28</v>
      </c>
      <c r="O22">
        <v>29</v>
      </c>
      <c r="P22">
        <v>29</v>
      </c>
      <c r="Q22" s="4">
        <v>28.410720000000001</v>
      </c>
      <c r="R22" s="4">
        <v>28.142859999999999</v>
      </c>
      <c r="S22" s="4">
        <v>29.125</v>
      </c>
      <c r="T22" s="5">
        <v>0.1092814</v>
      </c>
      <c r="U22" s="5">
        <v>7.1718100000000007E-2</v>
      </c>
      <c r="V22" s="5">
        <v>5.6427199999999997E-2</v>
      </c>
    </row>
    <row r="23" spans="1:22" x14ac:dyDescent="0.2">
      <c r="A23">
        <v>1990</v>
      </c>
      <c r="B23">
        <v>22</v>
      </c>
      <c r="C23" t="s">
        <v>55</v>
      </c>
      <c r="D23" t="s">
        <v>56</v>
      </c>
      <c r="E23">
        <v>505000000</v>
      </c>
      <c r="F23">
        <v>20100000</v>
      </c>
      <c r="G23">
        <v>573175.5</v>
      </c>
      <c r="H23">
        <v>2580000000</v>
      </c>
      <c r="I23">
        <v>132000000</v>
      </c>
      <c r="J23">
        <v>3777353</v>
      </c>
      <c r="K23" s="2">
        <v>0.1955258</v>
      </c>
      <c r="L23" s="2">
        <v>0.15233260000000001</v>
      </c>
      <c r="M23" s="2">
        <v>0.15174000000000001</v>
      </c>
      <c r="N23" s="3">
        <v>21</v>
      </c>
      <c r="O23">
        <v>19</v>
      </c>
      <c r="P23">
        <v>18</v>
      </c>
      <c r="Q23" s="4">
        <v>24.214279999999999</v>
      </c>
      <c r="R23" s="4">
        <v>22.875</v>
      </c>
      <c r="S23" s="4">
        <v>21.035720000000001</v>
      </c>
      <c r="T23" s="5">
        <v>0.14314279999999999</v>
      </c>
      <c r="U23" s="5">
        <v>0.1009168</v>
      </c>
      <c r="V23" s="5">
        <v>0.1004975</v>
      </c>
    </row>
    <row r="24" spans="1:22" x14ac:dyDescent="0.2">
      <c r="A24">
        <v>1990</v>
      </c>
      <c r="B24">
        <v>23</v>
      </c>
      <c r="C24">
        <v>64</v>
      </c>
      <c r="D24" t="s">
        <v>57</v>
      </c>
      <c r="E24">
        <v>453000000</v>
      </c>
      <c r="F24">
        <v>18900000</v>
      </c>
      <c r="G24">
        <v>460661.7</v>
      </c>
      <c r="H24">
        <v>1860000000</v>
      </c>
      <c r="I24">
        <v>89800000</v>
      </c>
      <c r="J24">
        <v>2323575</v>
      </c>
      <c r="K24" s="2">
        <v>0.2432569</v>
      </c>
      <c r="L24" s="2">
        <v>0.21088689999999999</v>
      </c>
      <c r="M24" s="2">
        <v>0.1982556</v>
      </c>
      <c r="N24" s="3">
        <v>17</v>
      </c>
      <c r="O24">
        <v>14</v>
      </c>
      <c r="P24">
        <v>13</v>
      </c>
      <c r="Q24" s="4">
        <v>18.160720000000001</v>
      </c>
      <c r="R24" s="4">
        <v>15.571429999999999</v>
      </c>
      <c r="S24" s="4">
        <v>14.96429</v>
      </c>
      <c r="T24" s="5">
        <v>0.19068750000000001</v>
      </c>
      <c r="U24" s="5">
        <v>0.14805309999999999</v>
      </c>
      <c r="V24" s="5">
        <v>0.1392806</v>
      </c>
    </row>
    <row r="25" spans="1:22" x14ac:dyDescent="0.2">
      <c r="A25">
        <v>1990</v>
      </c>
      <c r="B25">
        <v>24</v>
      </c>
      <c r="C25" t="s">
        <v>58</v>
      </c>
      <c r="D25" t="s">
        <v>59</v>
      </c>
      <c r="E25">
        <v>2090000000</v>
      </c>
      <c r="F25">
        <v>70600000</v>
      </c>
      <c r="G25">
        <v>1865602</v>
      </c>
      <c r="H25">
        <v>4070000000</v>
      </c>
      <c r="I25">
        <v>192000000</v>
      </c>
      <c r="J25">
        <v>5533533</v>
      </c>
      <c r="K25" s="2">
        <v>0.51270380000000004</v>
      </c>
      <c r="L25" s="2">
        <v>0.36722660000000001</v>
      </c>
      <c r="M25" s="2">
        <v>0.33714480000000002</v>
      </c>
      <c r="N25" s="3">
        <v>3</v>
      </c>
      <c r="O25">
        <v>3</v>
      </c>
      <c r="P25">
        <v>3</v>
      </c>
      <c r="Q25" s="4">
        <v>4.2321429999999998</v>
      </c>
      <c r="R25" s="4">
        <v>4.4107139999999996</v>
      </c>
      <c r="S25" s="4">
        <v>4.6071429999999998</v>
      </c>
      <c r="T25" s="5">
        <v>0.39911069999999998</v>
      </c>
      <c r="U25" s="5">
        <v>0.27091029999999999</v>
      </c>
      <c r="V25" s="5">
        <v>0.2452347</v>
      </c>
    </row>
    <row r="26" spans="1:22" x14ac:dyDescent="0.2">
      <c r="A26">
        <v>1990</v>
      </c>
      <c r="B26">
        <v>25</v>
      </c>
      <c r="C26">
        <v>70</v>
      </c>
      <c r="D26" t="s">
        <v>60</v>
      </c>
      <c r="E26">
        <v>454000000</v>
      </c>
      <c r="F26">
        <v>19000000</v>
      </c>
      <c r="G26">
        <v>527832.69999999995</v>
      </c>
      <c r="H26">
        <v>951000000</v>
      </c>
      <c r="I26">
        <v>56000000</v>
      </c>
      <c r="J26">
        <v>1690765</v>
      </c>
      <c r="K26" s="2">
        <v>0.47709879999999999</v>
      </c>
      <c r="L26" s="2">
        <v>0.33934569999999997</v>
      </c>
      <c r="M26" s="2">
        <v>0.31218570000000001</v>
      </c>
      <c r="N26" s="3">
        <v>4</v>
      </c>
      <c r="O26">
        <v>4</v>
      </c>
      <c r="P26">
        <v>4</v>
      </c>
      <c r="Q26" s="4">
        <v>7.25</v>
      </c>
      <c r="R26" s="4">
        <v>6.9642860000000004</v>
      </c>
      <c r="S26" s="4">
        <v>7.125</v>
      </c>
      <c r="T26" s="5">
        <v>0.32646009999999998</v>
      </c>
      <c r="U26" s="5">
        <v>0.22816600000000001</v>
      </c>
      <c r="V26" s="5">
        <v>0.20767949999999999</v>
      </c>
    </row>
    <row r="27" spans="1:22" x14ac:dyDescent="0.2">
      <c r="A27">
        <v>1990</v>
      </c>
      <c r="B27">
        <v>26</v>
      </c>
      <c r="C27" t="s">
        <v>61</v>
      </c>
      <c r="D27" t="s">
        <v>62</v>
      </c>
      <c r="E27">
        <v>4150000000</v>
      </c>
      <c r="F27">
        <v>199000000</v>
      </c>
      <c r="G27">
        <v>5117172</v>
      </c>
      <c r="H27">
        <v>7740000000</v>
      </c>
      <c r="I27">
        <v>469000000</v>
      </c>
      <c r="J27">
        <v>13300000</v>
      </c>
      <c r="K27" s="2">
        <v>0.53646419999999995</v>
      </c>
      <c r="L27" s="2">
        <v>0.42369119999999999</v>
      </c>
      <c r="M27" s="2">
        <v>0.38495220000000002</v>
      </c>
      <c r="N27" s="3">
        <v>2</v>
      </c>
      <c r="O27">
        <v>2</v>
      </c>
      <c r="P27">
        <v>2</v>
      </c>
      <c r="Q27" s="4">
        <v>3.214286</v>
      </c>
      <c r="R27" s="4">
        <v>2.964286</v>
      </c>
      <c r="S27" s="4">
        <v>2.8571430000000002</v>
      </c>
      <c r="T27" s="5">
        <v>0.42349140000000002</v>
      </c>
      <c r="U27" s="5">
        <v>0.31467250000000002</v>
      </c>
      <c r="V27" s="5">
        <v>0.28992210000000002</v>
      </c>
    </row>
    <row r="28" spans="1:22" x14ac:dyDescent="0.2">
      <c r="A28">
        <v>1990</v>
      </c>
      <c r="B28">
        <v>27</v>
      </c>
      <c r="C28" t="s">
        <v>63</v>
      </c>
      <c r="D28" t="s">
        <v>64</v>
      </c>
      <c r="E28">
        <v>1490000000</v>
      </c>
      <c r="F28">
        <v>45100000</v>
      </c>
      <c r="G28">
        <v>1290935</v>
      </c>
      <c r="H28">
        <v>4290000000</v>
      </c>
      <c r="I28">
        <v>200000000</v>
      </c>
      <c r="J28">
        <v>6217859</v>
      </c>
      <c r="K28" s="2">
        <v>0.34705560000000002</v>
      </c>
      <c r="L28" s="2">
        <v>0.22553690000000001</v>
      </c>
      <c r="M28" s="2">
        <v>0.2076173</v>
      </c>
      <c r="N28" s="3">
        <v>10</v>
      </c>
      <c r="O28">
        <v>11</v>
      </c>
      <c r="P28">
        <v>11</v>
      </c>
      <c r="Q28" s="4">
        <v>6.6071429999999998</v>
      </c>
      <c r="R28" s="4">
        <v>7.5892860000000004</v>
      </c>
      <c r="S28" s="4">
        <v>7.8928570000000002</v>
      </c>
      <c r="T28" s="5">
        <v>0.3349144</v>
      </c>
      <c r="U28" s="5">
        <v>0.21915499999999999</v>
      </c>
      <c r="V28" s="5">
        <v>0.20047789999999999</v>
      </c>
    </row>
    <row r="29" spans="1:22" x14ac:dyDescent="0.2">
      <c r="A29">
        <v>1990</v>
      </c>
      <c r="B29">
        <v>28</v>
      </c>
      <c r="C29" t="s">
        <v>65</v>
      </c>
      <c r="D29" t="s">
        <v>66</v>
      </c>
      <c r="E29">
        <v>3930000000</v>
      </c>
      <c r="F29">
        <v>185000000</v>
      </c>
      <c r="G29">
        <v>5819624</v>
      </c>
      <c r="H29">
        <v>5060000000</v>
      </c>
      <c r="I29">
        <v>286000000</v>
      </c>
      <c r="J29">
        <v>9901676</v>
      </c>
      <c r="K29" s="2">
        <v>0.77692099999999997</v>
      </c>
      <c r="L29" s="2">
        <v>0.6468315</v>
      </c>
      <c r="M29" s="2">
        <v>0.58774130000000002</v>
      </c>
      <c r="N29" s="3">
        <v>1</v>
      </c>
      <c r="O29">
        <v>1</v>
      </c>
      <c r="P29">
        <v>1</v>
      </c>
      <c r="Q29" s="4">
        <v>1.071429</v>
      </c>
      <c r="R29" s="4">
        <v>1.125</v>
      </c>
      <c r="S29" s="4">
        <v>1.196429</v>
      </c>
      <c r="T29" s="5">
        <v>0.69953770000000004</v>
      </c>
      <c r="U29" s="5">
        <v>0.56415590000000004</v>
      </c>
      <c r="V29" s="5">
        <v>0.50843229999999995</v>
      </c>
    </row>
    <row r="30" spans="1:22" x14ac:dyDescent="0.2">
      <c r="A30">
        <v>1990</v>
      </c>
      <c r="B30">
        <v>29</v>
      </c>
      <c r="C30" t="s">
        <v>67</v>
      </c>
      <c r="D30" t="s">
        <v>68</v>
      </c>
      <c r="E30">
        <v>4500000000</v>
      </c>
      <c r="F30">
        <v>190000000</v>
      </c>
      <c r="G30">
        <v>5082940</v>
      </c>
      <c r="H30">
        <v>9740000000</v>
      </c>
      <c r="I30">
        <v>600000000</v>
      </c>
      <c r="J30">
        <v>17500000</v>
      </c>
      <c r="K30" s="2">
        <v>0.46183299999999999</v>
      </c>
      <c r="L30" s="2">
        <v>0.31747249999999999</v>
      </c>
      <c r="M30" s="2">
        <v>0.29048689999999999</v>
      </c>
      <c r="N30" s="3">
        <v>5</v>
      </c>
      <c r="O30">
        <v>5</v>
      </c>
      <c r="P30">
        <v>5</v>
      </c>
      <c r="Q30" s="4">
        <v>3.3035709999999998</v>
      </c>
      <c r="R30" s="4">
        <v>3.660714</v>
      </c>
      <c r="S30" s="4">
        <v>3.8214290000000002</v>
      </c>
      <c r="T30" s="5">
        <v>0.42614590000000002</v>
      </c>
      <c r="U30" s="5">
        <v>0.28862939999999998</v>
      </c>
      <c r="V30" s="5">
        <v>0.26149060000000002</v>
      </c>
    </row>
    <row r="31" spans="1:22" x14ac:dyDescent="0.2">
      <c r="A31">
        <v>1990</v>
      </c>
      <c r="B31">
        <v>30</v>
      </c>
      <c r="C31" t="s">
        <v>69</v>
      </c>
      <c r="D31" t="s">
        <v>70</v>
      </c>
      <c r="E31">
        <v>876000000</v>
      </c>
      <c r="F31">
        <v>48600000</v>
      </c>
      <c r="G31">
        <v>1589658</v>
      </c>
      <c r="H31">
        <v>3180000000</v>
      </c>
      <c r="I31">
        <v>230000000</v>
      </c>
      <c r="J31">
        <v>8265265</v>
      </c>
      <c r="K31" s="2">
        <v>0.2754183</v>
      </c>
      <c r="L31" s="2">
        <v>0.2111719</v>
      </c>
      <c r="M31" s="2">
        <v>0.19233</v>
      </c>
      <c r="N31" s="3">
        <v>15</v>
      </c>
      <c r="O31">
        <v>13</v>
      </c>
      <c r="P31">
        <v>14</v>
      </c>
      <c r="Q31" s="4">
        <v>12.375</v>
      </c>
      <c r="R31" s="4">
        <v>10.982139999999999</v>
      </c>
      <c r="S31" s="4">
        <v>11.053570000000001</v>
      </c>
      <c r="T31" s="5">
        <v>0.23180239999999999</v>
      </c>
      <c r="U31" s="5">
        <v>0.1739011</v>
      </c>
      <c r="V31" s="5">
        <v>0.16148970000000001</v>
      </c>
    </row>
    <row r="32" spans="1:22" x14ac:dyDescent="0.2">
      <c r="A32">
        <v>1990</v>
      </c>
      <c r="B32">
        <v>31</v>
      </c>
      <c r="C32" t="s">
        <v>71</v>
      </c>
      <c r="D32" t="s">
        <v>72</v>
      </c>
      <c r="E32">
        <v>58500000</v>
      </c>
      <c r="F32">
        <v>1976164</v>
      </c>
      <c r="G32">
        <v>84539.4</v>
      </c>
      <c r="H32">
        <v>332000000</v>
      </c>
      <c r="I32">
        <v>17100000</v>
      </c>
      <c r="J32">
        <v>897506.4</v>
      </c>
      <c r="K32" s="2">
        <v>0.17601249999999999</v>
      </c>
      <c r="L32" s="2">
        <v>0.11565780000000001</v>
      </c>
      <c r="M32" s="2">
        <v>9.4193700000000005E-2</v>
      </c>
      <c r="N32" s="3">
        <v>26</v>
      </c>
      <c r="O32">
        <v>26</v>
      </c>
      <c r="P32">
        <v>28</v>
      </c>
      <c r="Q32" s="4">
        <v>22.75</v>
      </c>
      <c r="R32" s="4">
        <v>23.339279999999999</v>
      </c>
      <c r="S32" s="4">
        <v>28.553570000000001</v>
      </c>
      <c r="T32" s="5">
        <v>0.1417677</v>
      </c>
      <c r="U32" s="5">
        <v>8.8227299999999995E-2</v>
      </c>
      <c r="V32" s="5">
        <v>5.7606600000000001E-2</v>
      </c>
    </row>
    <row r="33" spans="4:22" x14ac:dyDescent="0.2">
      <c r="D33">
        <v>1</v>
      </c>
      <c r="E33">
        <f t="shared" ref="E33:V33" si="0">+D33+1</f>
        <v>2</v>
      </c>
      <c r="F33">
        <f t="shared" si="0"/>
        <v>3</v>
      </c>
      <c r="G33">
        <f t="shared" si="0"/>
        <v>4</v>
      </c>
      <c r="H33">
        <f t="shared" si="0"/>
        <v>5</v>
      </c>
      <c r="I33">
        <f t="shared" si="0"/>
        <v>6</v>
      </c>
      <c r="J33">
        <f t="shared" si="0"/>
        <v>7</v>
      </c>
      <c r="K33">
        <f t="shared" si="0"/>
        <v>8</v>
      </c>
      <c r="L33">
        <f t="shared" si="0"/>
        <v>9</v>
      </c>
      <c r="M33">
        <f t="shared" si="0"/>
        <v>10</v>
      </c>
      <c r="N33">
        <f t="shared" si="0"/>
        <v>11</v>
      </c>
      <c r="O33">
        <f t="shared" si="0"/>
        <v>12</v>
      </c>
      <c r="P33">
        <f t="shared" si="0"/>
        <v>13</v>
      </c>
      <c r="Q33">
        <f t="shared" si="0"/>
        <v>14</v>
      </c>
      <c r="R33">
        <f t="shared" si="0"/>
        <v>15</v>
      </c>
      <c r="S33">
        <f t="shared" si="0"/>
        <v>16</v>
      </c>
      <c r="T33">
        <f t="shared" si="0"/>
        <v>17</v>
      </c>
      <c r="U33">
        <f t="shared" si="0"/>
        <v>18</v>
      </c>
      <c r="V33">
        <f t="shared" si="0"/>
        <v>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Sheet2</vt:lpstr>
      <vt:lpstr>Sheet1</vt:lpstr>
      <vt:lpstr>1950</vt:lpstr>
      <vt:lpstr>1960</vt:lpstr>
      <vt:lpstr>1970</vt:lpstr>
      <vt:lpstr>1977</vt:lpstr>
      <vt:lpstr>1980</vt:lpstr>
      <vt:lpstr>1990</vt:lpstr>
      <vt:lpstr>2000</vt:lpstr>
      <vt:lpstr>2005</vt:lpstr>
      <vt:lpstr>Avg_1950-2005</vt:lpstr>
      <vt:lpstr>Avg_1977-2005</vt:lpstr>
      <vt:lpstr>Shares_all</vt:lpstr>
      <vt:lpstr>Compensation</vt:lpstr>
      <vt:lpstr>Hours</vt:lpstr>
      <vt:lpstr>Employment</vt:lpstr>
      <vt:lpstr>Table_for_paper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Vizcaino</cp:lastModifiedBy>
  <cp:revision>45</cp:revision>
  <dcterms:created xsi:type="dcterms:W3CDTF">2019-07-19T10:02:50Z</dcterms:created>
  <dcterms:modified xsi:type="dcterms:W3CDTF">2020-12-09T15:16:18Z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